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00"/>
  </bookViews>
  <sheets>
    <sheet name="stockList" sheetId="1" r:id="rId1"/>
  </sheets>
  <calcPr calcId="144525"/>
</workbook>
</file>

<file path=xl/sharedStrings.xml><?xml version="1.0" encoding="utf-8"?>
<sst xmlns="http://schemas.openxmlformats.org/spreadsheetml/2006/main" count="930">
  <si>
    <t>代码</t>
  </si>
  <si>
    <t>名称</t>
  </si>
  <si>
    <t>新 和 成</t>
  </si>
  <si>
    <t>鸿达兴业</t>
  </si>
  <si>
    <t>伟星股份</t>
  </si>
  <si>
    <t>华邦健康</t>
  </si>
  <si>
    <t>德豪润达</t>
  </si>
  <si>
    <t>精功科技</t>
  </si>
  <si>
    <t>华兰生物</t>
  </si>
  <si>
    <t>大族激光</t>
  </si>
  <si>
    <t>天奇股份</t>
  </si>
  <si>
    <t>传化智联</t>
  </si>
  <si>
    <t>盾安环境</t>
  </si>
  <si>
    <t>凯恩股份</t>
  </si>
  <si>
    <t>中航机电</t>
  </si>
  <si>
    <t>永新股份</t>
  </si>
  <si>
    <t>霞客环保</t>
  </si>
  <si>
    <t>世荣兆业</t>
  </si>
  <si>
    <t>东信和平</t>
  </si>
  <si>
    <t>*ST华信</t>
  </si>
  <si>
    <t>亿帆医药</t>
  </si>
  <si>
    <t>京新药业</t>
  </si>
  <si>
    <t>中捷资源</t>
  </si>
  <si>
    <t>科华生物</t>
  </si>
  <si>
    <t>海特高新</t>
  </si>
  <si>
    <t>苏宁易购</t>
  </si>
  <si>
    <t>航天电器</t>
  </si>
  <si>
    <t>山东威达</t>
  </si>
  <si>
    <t>分众传媒</t>
  </si>
  <si>
    <t>思源电气</t>
  </si>
  <si>
    <t>七 匹 狼</t>
  </si>
  <si>
    <t>达安基因</t>
  </si>
  <si>
    <t>巨轮智能</t>
  </si>
  <si>
    <t>苏 泊 尔</t>
  </si>
  <si>
    <t>丽江旅游</t>
  </si>
  <si>
    <t>旺能环境</t>
  </si>
  <si>
    <t>华帝股份</t>
  </si>
  <si>
    <t>联创电子</t>
  </si>
  <si>
    <t>久联发展</t>
  </si>
  <si>
    <t>双鹭药业</t>
  </si>
  <si>
    <t>黔源电力</t>
  </si>
  <si>
    <t>南 京 港</t>
  </si>
  <si>
    <t>登海种业</t>
  </si>
  <si>
    <t>华孚时尚</t>
  </si>
  <si>
    <t>兔 宝 宝</t>
  </si>
  <si>
    <t>美年健康</t>
  </si>
  <si>
    <t>国光电器</t>
  </si>
  <si>
    <t>轴研科技</t>
  </si>
  <si>
    <t>宝鹰股份</t>
  </si>
  <si>
    <t>宁波华翔</t>
  </si>
  <si>
    <t>紫光国微</t>
  </si>
  <si>
    <t>三花智控</t>
  </si>
  <si>
    <t>中工国际</t>
  </si>
  <si>
    <t>同洲电子</t>
  </si>
  <si>
    <t>云南能投</t>
  </si>
  <si>
    <t>德美化工</t>
  </si>
  <si>
    <t>得润电子</t>
  </si>
  <si>
    <t>横店东磁</t>
  </si>
  <si>
    <t>中钢天源</t>
  </si>
  <si>
    <t>威 尔 泰</t>
  </si>
  <si>
    <t>云南旅游</t>
  </si>
  <si>
    <t>粤 水 电</t>
  </si>
  <si>
    <t>浙江交科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</si>
  <si>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</si>
  <si>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</si>
  <si>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</si>
  <si>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</si>
  <si>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</si>
  <si>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</si>
  <si>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</si>
  <si>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獐子岛</t>
  </si>
  <si>
    <t>*ST众和</t>
  </si>
  <si>
    <t>长城影视</t>
  </si>
  <si>
    <t>凯瑞德</t>
  </si>
  <si>
    <t>软控股份</t>
  </si>
  <si>
    <t>国轩高科</t>
  </si>
  <si>
    <t>沙钢股份</t>
  </si>
  <si>
    <t>雪 莱 特</t>
  </si>
  <si>
    <t>大港股份</t>
  </si>
  <si>
    <t>太阳纸业</t>
  </si>
  <si>
    <t>苏州固锝</t>
  </si>
  <si>
    <t>中材科技</t>
  </si>
  <si>
    <t>金 螳 螂</t>
  </si>
  <si>
    <t>万邦德</t>
  </si>
  <si>
    <t>孚日股份</t>
  </si>
  <si>
    <t>海鸥住工</t>
  </si>
  <si>
    <t>万丰奥威</t>
  </si>
  <si>
    <t>东方海洋</t>
  </si>
  <si>
    <t>新野纺织</t>
  </si>
  <si>
    <t>鲁阳节能</t>
  </si>
  <si>
    <t>新 海 宜</t>
  </si>
  <si>
    <t>金智科技</t>
  </si>
  <si>
    <t>江苏国泰</t>
  </si>
  <si>
    <t>中泰化学</t>
  </si>
  <si>
    <t>国脉科技</t>
  </si>
  <si>
    <t>青岛金王</t>
  </si>
  <si>
    <t>生 意 宝</t>
  </si>
  <si>
    <t>南岭民爆</t>
  </si>
  <si>
    <t>山河智能</t>
  </si>
  <si>
    <t>浔兴股份</t>
  </si>
  <si>
    <t>海翔药业</t>
  </si>
  <si>
    <t>天康生物</t>
  </si>
  <si>
    <t>广东鸿图</t>
  </si>
  <si>
    <t>ST冠福</t>
  </si>
  <si>
    <t>广博股份</t>
  </si>
  <si>
    <t>恒宝股份</t>
  </si>
  <si>
    <t>信隆健康</t>
  </si>
  <si>
    <t>莱宝高科</t>
  </si>
  <si>
    <t>沃华医药</t>
  </si>
  <si>
    <t>沧州明珠</t>
  </si>
  <si>
    <t>兴化股份</t>
  </si>
  <si>
    <t>三钢闽光</t>
  </si>
  <si>
    <t>威海广泰</t>
  </si>
  <si>
    <t>三变科技</t>
  </si>
  <si>
    <t>天润数娱</t>
  </si>
  <si>
    <t>罗平锌电</t>
  </si>
  <si>
    <t>三维通信</t>
  </si>
  <si>
    <t>中国海诚</t>
  </si>
  <si>
    <t>东港股份</t>
  </si>
  <si>
    <t>紫鑫药业</t>
  </si>
  <si>
    <t>康强电子</t>
  </si>
  <si>
    <t>韵达股份</t>
  </si>
  <si>
    <t>科陆电子</t>
  </si>
  <si>
    <t>*ST天马</t>
  </si>
  <si>
    <t>梦网集团</t>
  </si>
  <si>
    <t>天邦股份</t>
  </si>
  <si>
    <t>湘潭电化</t>
  </si>
  <si>
    <t>银轮股份</t>
  </si>
  <si>
    <t>南极电商</t>
  </si>
  <si>
    <t>露天煤业</t>
  </si>
  <si>
    <t>中环股份</t>
  </si>
  <si>
    <t>沃尔核材</t>
  </si>
  <si>
    <t>利欧股份</t>
  </si>
  <si>
    <t>恒星科技</t>
  </si>
  <si>
    <t>广宇集团</t>
  </si>
  <si>
    <t>天津普林</t>
  </si>
  <si>
    <t>东南网架</t>
  </si>
  <si>
    <t>安 纳 达</t>
  </si>
  <si>
    <t>麦达数字</t>
  </si>
  <si>
    <t>顺络电子</t>
  </si>
  <si>
    <t>拓邦股份</t>
  </si>
  <si>
    <t>东华科技</t>
  </si>
  <si>
    <t>贤丰控股</t>
  </si>
  <si>
    <t>宁波银行</t>
  </si>
  <si>
    <t>印纪传媒</t>
  </si>
  <si>
    <t>宏达高科</t>
  </si>
  <si>
    <t>中核钛白</t>
  </si>
  <si>
    <t>荣盛发展</t>
  </si>
  <si>
    <t>ST新光</t>
  </si>
  <si>
    <t>北纬科技</t>
  </si>
  <si>
    <t>西部材料</t>
  </si>
  <si>
    <t>通润装备</t>
  </si>
  <si>
    <t>北斗星通</t>
  </si>
  <si>
    <t>广电运通</t>
  </si>
  <si>
    <t>石基信息</t>
  </si>
  <si>
    <t>报 喜 鸟</t>
  </si>
  <si>
    <t>湖南黄金</t>
  </si>
  <si>
    <t>通富微电</t>
  </si>
  <si>
    <t>正邦科技</t>
  </si>
  <si>
    <t>汉钟精机</t>
  </si>
  <si>
    <t>三特索道</t>
  </si>
  <si>
    <t>常铝股份</t>
  </si>
  <si>
    <t>远 望 谷</t>
  </si>
  <si>
    <t>悦心健康</t>
  </si>
  <si>
    <t>中航三鑫</t>
  </si>
  <si>
    <t>宁波东力</t>
  </si>
  <si>
    <t>红 宝 丽</t>
  </si>
  <si>
    <t>莱茵生物</t>
  </si>
  <si>
    <t>东方锆业</t>
  </si>
  <si>
    <t>深圳惠程</t>
  </si>
  <si>
    <t>智光电气</t>
  </si>
  <si>
    <t>芭田股份</t>
  </si>
  <si>
    <t>楚江新材</t>
  </si>
  <si>
    <t>澳洋健康</t>
  </si>
  <si>
    <t>创新医疗</t>
  </si>
  <si>
    <t>游族网络</t>
  </si>
  <si>
    <t>东方网络</t>
  </si>
  <si>
    <t>江特电机</t>
  </si>
  <si>
    <t>御银股份</t>
  </si>
  <si>
    <t>延华智能</t>
  </si>
  <si>
    <t>中航光电</t>
  </si>
  <si>
    <t>纳思达</t>
  </si>
  <si>
    <t>粤 传 媒</t>
  </si>
  <si>
    <t>云海金属</t>
  </si>
  <si>
    <t>怡 亚 通</t>
  </si>
  <si>
    <t>海得控制</t>
  </si>
  <si>
    <t>华天科技</t>
  </si>
  <si>
    <t>全 聚 德</t>
  </si>
  <si>
    <t>广百股份</t>
  </si>
  <si>
    <t>*ST巴士</t>
  </si>
  <si>
    <t>利达光电</t>
  </si>
  <si>
    <t>成飞集成</t>
  </si>
  <si>
    <t>劲嘉股份</t>
  </si>
  <si>
    <t>融捷股份</t>
  </si>
  <si>
    <t>如意集团</t>
  </si>
  <si>
    <t>*ST凡谷</t>
  </si>
  <si>
    <t>二三四五</t>
  </si>
  <si>
    <t>方正电机</t>
  </si>
  <si>
    <t>证通电子</t>
  </si>
  <si>
    <t>嘉应制药</t>
  </si>
  <si>
    <t>东晶电子</t>
  </si>
  <si>
    <t>云投生态</t>
  </si>
  <si>
    <t>九鼎新材</t>
  </si>
  <si>
    <t>金风科技</t>
  </si>
  <si>
    <t>海亮股份</t>
  </si>
  <si>
    <t>大连重工</t>
  </si>
  <si>
    <t>国统股份</t>
  </si>
  <si>
    <t>海 利 得</t>
  </si>
  <si>
    <t>ST准油</t>
  </si>
  <si>
    <t>合肥城建</t>
  </si>
  <si>
    <t>达 意 隆</t>
  </si>
  <si>
    <t>飞马国际</t>
  </si>
  <si>
    <t>宏达新材</t>
  </si>
  <si>
    <t>南洋股份</t>
  </si>
  <si>
    <t>特 尔 佳</t>
  </si>
  <si>
    <t>大立科技</t>
  </si>
  <si>
    <t>诺 普 信</t>
  </si>
  <si>
    <t>三全食品</t>
  </si>
  <si>
    <t>合力泰</t>
  </si>
  <si>
    <t>拓日新能</t>
  </si>
  <si>
    <t>恒康医疗</t>
  </si>
  <si>
    <t>天宝食品</t>
  </si>
  <si>
    <t>东华能源</t>
  </si>
  <si>
    <t>福晶科技</t>
  </si>
  <si>
    <t>鱼跃医疗</t>
  </si>
  <si>
    <t>三 力 士</t>
  </si>
  <si>
    <t>濮耐股份</t>
  </si>
  <si>
    <t>江南化工</t>
  </si>
  <si>
    <t>奥 特 迅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</si>
  <si>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</si>
  <si>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</si>
  <si>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</si>
  <si>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</si>
  <si>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</si>
  <si>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</si>
  <si>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</si>
  <si>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</si>
  <si>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大华股份</t>
  </si>
  <si>
    <t>恒邦股份</t>
  </si>
  <si>
    <t>天威视讯</t>
  </si>
  <si>
    <t>奥特佳</t>
  </si>
  <si>
    <t>威华股份</t>
  </si>
  <si>
    <t>歌尔股份</t>
  </si>
  <si>
    <t>九阳股份</t>
  </si>
  <si>
    <t>通产丽星</t>
  </si>
  <si>
    <t>滨江集团</t>
  </si>
  <si>
    <t>澳洋顺昌</t>
  </si>
  <si>
    <t>北化股份</t>
  </si>
  <si>
    <t>聚力文化</t>
  </si>
  <si>
    <t>华东数控</t>
  </si>
  <si>
    <t>大洋电机</t>
  </si>
  <si>
    <t>联化科技</t>
  </si>
  <si>
    <t>步 步 高</t>
  </si>
  <si>
    <t>上海莱士</t>
  </si>
  <si>
    <t>川大智胜</t>
  </si>
  <si>
    <t>泰和新材</t>
  </si>
  <si>
    <t>海陆重工</t>
  </si>
  <si>
    <t>兆新股份</t>
  </si>
  <si>
    <t>立立电子</t>
  </si>
  <si>
    <t>利尔化学</t>
  </si>
  <si>
    <t>ST升达</t>
  </si>
  <si>
    <t>*ST德奥</t>
  </si>
  <si>
    <t>拓维信息</t>
  </si>
  <si>
    <t>恩华药业</t>
  </si>
  <si>
    <t>*ST东南</t>
  </si>
  <si>
    <t>新 华 都</t>
  </si>
  <si>
    <t>西仪股份</t>
  </si>
  <si>
    <t>浙富控股</t>
  </si>
  <si>
    <t>陕天然气</t>
  </si>
  <si>
    <t>卫 士 通</t>
  </si>
  <si>
    <t>美邦服饰</t>
  </si>
  <si>
    <t>华明装备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</si>
  <si>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</si>
  <si>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</si>
  <si>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</si>
  <si>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</si>
  <si>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</si>
  <si>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</si>
  <si>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</si>
  <si>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</si>
  <si>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</si>
  <si>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联络互动</t>
  </si>
  <si>
    <t>光迅科技</t>
  </si>
  <si>
    <t>博深工具</t>
  </si>
  <si>
    <t>天润曲轴</t>
  </si>
  <si>
    <t>亚太股份</t>
  </si>
  <si>
    <t>世联行</t>
  </si>
  <si>
    <t>保龄宝</t>
  </si>
  <si>
    <t>奇正藏药</t>
  </si>
  <si>
    <t>超华科技</t>
  </si>
  <si>
    <t>宇顺电子</t>
  </si>
  <si>
    <t>中科新材</t>
  </si>
  <si>
    <t>星期六</t>
  </si>
  <si>
    <t>奥飞娱乐</t>
  </si>
  <si>
    <t>罗莱生活</t>
  </si>
  <si>
    <t>信立泰</t>
  </si>
  <si>
    <t>精艺股份</t>
  </si>
  <si>
    <t>辉煌科技</t>
  </si>
  <si>
    <t>博云新材</t>
  </si>
  <si>
    <t>中电兴发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</si>
  <si>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</si>
  <si>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</si>
  <si>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</si>
  <si>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</si>
  <si>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</si>
  <si>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</si>
  <si>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</si>
  <si>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*ST云网</t>
  </si>
  <si>
    <t>北新路桥</t>
  </si>
  <si>
    <t>威创股份</t>
  </si>
  <si>
    <t>中利集团</t>
  </si>
  <si>
    <t>东方园林</t>
  </si>
  <si>
    <t>海大集团</t>
  </si>
  <si>
    <t>三泰控股</t>
  </si>
  <si>
    <t>日海智能</t>
  </si>
  <si>
    <t>南山控股</t>
  </si>
  <si>
    <t>焦点科技</t>
  </si>
  <si>
    <t>亚联发展</t>
  </si>
  <si>
    <t>众生药业</t>
  </si>
  <si>
    <t>久立特材</t>
  </si>
  <si>
    <t>乐通股份</t>
  </si>
  <si>
    <t>海峡股份</t>
  </si>
  <si>
    <t>华英农业</t>
  </si>
  <si>
    <t>理工环科</t>
  </si>
  <si>
    <t>*ST百特</t>
  </si>
  <si>
    <t>普利特</t>
  </si>
  <si>
    <t>洪涛股份</t>
  </si>
  <si>
    <t>永太科技</t>
  </si>
  <si>
    <t>富安娜</t>
  </si>
  <si>
    <t>新朋股份</t>
  </si>
  <si>
    <t>皇氏集团</t>
  </si>
  <si>
    <t>得利斯</t>
  </si>
  <si>
    <t>皖通科技</t>
  </si>
  <si>
    <t>仙琚制药</t>
  </si>
  <si>
    <t>罗普斯金</t>
  </si>
  <si>
    <t>英威腾</t>
  </si>
  <si>
    <t>科华恒盛</t>
  </si>
  <si>
    <t>人人乐</t>
  </si>
  <si>
    <t>赛象科技</t>
  </si>
  <si>
    <t>奥普光电</t>
  </si>
  <si>
    <t>积成电子</t>
  </si>
  <si>
    <t>格林美</t>
  </si>
  <si>
    <t>新纶科技</t>
  </si>
  <si>
    <t>巨力索具</t>
  </si>
  <si>
    <t>慈文传媒</t>
  </si>
  <si>
    <t>海宁皮城</t>
  </si>
  <si>
    <t>潮宏基</t>
  </si>
  <si>
    <t>柘中股份</t>
  </si>
  <si>
    <t>泰尔股份</t>
  </si>
  <si>
    <t>高乐股份</t>
  </si>
  <si>
    <t>精华制药</t>
  </si>
  <si>
    <t>北京科锐</t>
  </si>
  <si>
    <t>漫步者</t>
  </si>
  <si>
    <t>顺丰控股</t>
  </si>
  <si>
    <t>杰瑞股份</t>
  </si>
  <si>
    <t>天神娱乐</t>
  </si>
  <si>
    <t>兴民智通</t>
  </si>
  <si>
    <t>赫美集团</t>
  </si>
  <si>
    <t>富临运业</t>
  </si>
  <si>
    <t>森源电气</t>
  </si>
  <si>
    <t>北讯集团</t>
  </si>
  <si>
    <t>同德化工</t>
  </si>
  <si>
    <t>神剑股份</t>
  </si>
  <si>
    <t>汉王科技</t>
  </si>
  <si>
    <t>隆基机械</t>
  </si>
  <si>
    <t>中恒电气</t>
  </si>
  <si>
    <t>永安药业</t>
  </si>
  <si>
    <t>台海核电</t>
  </si>
  <si>
    <t>康力电梯</t>
  </si>
  <si>
    <t>太极股份</t>
  </si>
  <si>
    <t>卓翼科技</t>
  </si>
  <si>
    <t>亚太药业</t>
  </si>
  <si>
    <t>北方华创</t>
  </si>
  <si>
    <t>伟星新材</t>
  </si>
  <si>
    <t>千方科技</t>
  </si>
  <si>
    <t>丽鹏股份</t>
  </si>
  <si>
    <t>亚厦股份</t>
  </si>
  <si>
    <t>新北洋</t>
  </si>
  <si>
    <t>国创高新</t>
  </si>
  <si>
    <t>章源钨业</t>
  </si>
  <si>
    <t>宏创控股</t>
  </si>
  <si>
    <t>科远股份</t>
  </si>
  <si>
    <t>双箭股份</t>
  </si>
  <si>
    <t>蓝帆医疗</t>
  </si>
  <si>
    <t>合众思壮</t>
  </si>
  <si>
    <t>东山精密</t>
  </si>
  <si>
    <t>大北农</t>
  </si>
  <si>
    <t>天原集团</t>
  </si>
  <si>
    <t>维信诺</t>
  </si>
  <si>
    <t>新亚制程</t>
  </si>
  <si>
    <t>航天彩虹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</si>
  <si>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</si>
  <si>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</si>
  <si>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</si>
  <si>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</si>
  <si>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</si>
  <si>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</si>
  <si>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</si>
  <si>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</si>
  <si>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建研集团</t>
  </si>
  <si>
    <t>海普瑞</t>
  </si>
  <si>
    <t>省广集团</t>
  </si>
  <si>
    <t>中远海科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</si>
  <si>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</si>
  <si>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</si>
  <si>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</si>
  <si>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</si>
  <si>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</si>
  <si>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</si>
  <si>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</si>
  <si>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</si>
  <si>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</si>
  <si>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延安必康</t>
  </si>
  <si>
    <t>汉森制药</t>
  </si>
  <si>
    <t>雷科防务</t>
  </si>
  <si>
    <t>高德红外</t>
  </si>
  <si>
    <t>海康威视</t>
  </si>
  <si>
    <t>爱施德</t>
  </si>
  <si>
    <t>深南股份</t>
  </si>
  <si>
    <t>康盛股份</t>
  </si>
  <si>
    <t>天虹股份</t>
  </si>
  <si>
    <t>毅昌股份</t>
  </si>
  <si>
    <t>达实智能</t>
  </si>
  <si>
    <t>科伦药业</t>
  </si>
  <si>
    <t>中原特钢</t>
  </si>
  <si>
    <t>贵州百灵</t>
  </si>
  <si>
    <t>凯撒文化</t>
  </si>
  <si>
    <t>胜利精密</t>
  </si>
  <si>
    <t>*ST尤夫</t>
  </si>
  <si>
    <t>云南锗业</t>
  </si>
  <si>
    <t>兆驰股份</t>
  </si>
  <si>
    <t>杭氧股份</t>
  </si>
  <si>
    <t>棕榈股份</t>
  </si>
  <si>
    <t>九安医疗</t>
  </si>
  <si>
    <t>太安堂</t>
  </si>
  <si>
    <t>万里扬</t>
  </si>
  <si>
    <t>长江润发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</si>
  <si>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</si>
  <si>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</si>
  <si>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</si>
  <si>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</si>
  <si>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</si>
  <si>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</si>
  <si>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</si>
  <si>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</si>
  <si>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</si>
  <si>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ST中南</t>
  </si>
  <si>
    <t>盛路通信</t>
  </si>
  <si>
    <t>晨鑫科技</t>
  </si>
  <si>
    <t>中原内配</t>
  </si>
  <si>
    <t>国星光电</t>
  </si>
  <si>
    <t>康得新</t>
  </si>
  <si>
    <t>摩恩电气</t>
  </si>
  <si>
    <t>长高集团</t>
  </si>
  <si>
    <t>华软科技</t>
  </si>
  <si>
    <t>松芝股份</t>
  </si>
  <si>
    <t>百川股份</t>
  </si>
  <si>
    <t>欧菲科技</t>
  </si>
  <si>
    <t>青龙管业</t>
  </si>
  <si>
    <t>益生股份</t>
  </si>
  <si>
    <t>天业通联</t>
  </si>
  <si>
    <t>赣锋锂业</t>
  </si>
  <si>
    <t>珠江啤酒</t>
  </si>
  <si>
    <t>嘉事堂</t>
  </si>
  <si>
    <t>沪电股份</t>
  </si>
  <si>
    <t>众应互联</t>
  </si>
  <si>
    <t>海格通信</t>
  </si>
  <si>
    <t>天齐锂业</t>
  </si>
  <si>
    <t>二六三</t>
  </si>
  <si>
    <t>申通快递</t>
  </si>
  <si>
    <t>三维工程</t>
  </si>
  <si>
    <t>金正大</t>
  </si>
  <si>
    <t>中超控股</t>
  </si>
  <si>
    <t>双环传动</t>
  </si>
  <si>
    <t>*ST圣莱</t>
  </si>
  <si>
    <t>榕基软件</t>
  </si>
  <si>
    <t>立讯精密</t>
  </si>
  <si>
    <t>宝莫股份</t>
  </si>
  <si>
    <t>雏鹰农牧</t>
  </si>
  <si>
    <t>常宝股份</t>
  </si>
  <si>
    <t>富春环保</t>
  </si>
  <si>
    <t>新筑股份</t>
  </si>
  <si>
    <t>双塔食品</t>
  </si>
  <si>
    <t>广田集团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</si>
  <si>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</si>
  <si>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</si>
  <si>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</si>
  <si>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</si>
  <si>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</si>
  <si>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</si>
  <si>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</si>
  <si>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</si>
  <si>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通鼎互联</t>
  </si>
  <si>
    <t>恒基达鑫</t>
  </si>
  <si>
    <t>荣盛石化</t>
  </si>
  <si>
    <t>华斯股份</t>
  </si>
  <si>
    <t>佳隆股份</t>
  </si>
  <si>
    <t>ST辉丰</t>
  </si>
  <si>
    <t>雅化集团</t>
  </si>
  <si>
    <t>汉缆股份</t>
  </si>
  <si>
    <t>科林环保</t>
  </si>
  <si>
    <t>山西证券</t>
  </si>
  <si>
    <t>利源精制</t>
  </si>
  <si>
    <t>骅威文化</t>
  </si>
  <si>
    <t>搜于特</t>
  </si>
  <si>
    <t>弘高创意</t>
  </si>
  <si>
    <t>大康农业</t>
  </si>
  <si>
    <t>协鑫集成</t>
  </si>
  <si>
    <t>涪陵榨菜</t>
  </si>
  <si>
    <t>老板电器</t>
  </si>
  <si>
    <t>天广中茂</t>
  </si>
  <si>
    <t>天汽模</t>
  </si>
  <si>
    <t>中顺洁柔</t>
  </si>
  <si>
    <t>达华智能</t>
  </si>
  <si>
    <t>蓝丰生化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</si>
  <si>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</si>
  <si>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</si>
  <si>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</si>
  <si>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</si>
  <si>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</si>
  <si>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</si>
  <si>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</si>
  <si>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</si>
  <si>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</si>
  <si>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</si>
  <si>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光正集团</t>
  </si>
  <si>
    <t>胜景山河</t>
  </si>
  <si>
    <t>山东矿机</t>
  </si>
  <si>
    <t>新时达</t>
  </si>
  <si>
    <t>英飞拓</t>
  </si>
  <si>
    <t>海源复材</t>
  </si>
  <si>
    <t>金财互联</t>
  </si>
  <si>
    <t>天顺风能</t>
  </si>
  <si>
    <t>新界泵业</t>
  </si>
  <si>
    <t>金杯电工</t>
  </si>
  <si>
    <t>杭锅股份</t>
  </si>
  <si>
    <t>林州重机</t>
  </si>
  <si>
    <t>西泵股份</t>
  </si>
  <si>
    <t>海联金汇</t>
  </si>
  <si>
    <t>司尔特</t>
  </si>
  <si>
    <t>云图控股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</si>
  <si>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</si>
  <si>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</si>
  <si>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</si>
  <si>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</si>
  <si>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</si>
  <si>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</si>
  <si>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</si>
  <si>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</si>
  <si>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</si>
  <si>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</si>
  <si>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</si>
  <si>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</si>
  <si>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*ST宝鼎</t>
  </si>
  <si>
    <t>南方轴承</t>
  </si>
  <si>
    <t>惠博普</t>
  </si>
  <si>
    <t>三七互娱</t>
  </si>
  <si>
    <t>辉隆股份</t>
  </si>
  <si>
    <t>洽洽食品</t>
  </si>
  <si>
    <t>巨人网络</t>
  </si>
  <si>
    <t>亚威股份</t>
  </si>
  <si>
    <t>通达股份</t>
  </si>
  <si>
    <t>徐家汇</t>
  </si>
  <si>
    <t>兄弟科技</t>
  </si>
  <si>
    <t>森马服饰</t>
  </si>
  <si>
    <t>天沃科技</t>
  </si>
  <si>
    <t>顺灏股份</t>
  </si>
  <si>
    <t>益盛药业</t>
  </si>
  <si>
    <t>唐人神</t>
  </si>
  <si>
    <t>百润股份</t>
  </si>
  <si>
    <t>步森股份</t>
  </si>
  <si>
    <t>*ST因美</t>
  </si>
  <si>
    <t>德力股份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</si>
  <si>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</si>
  <si>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</si>
  <si>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</si>
  <si>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</si>
  <si>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</si>
  <si>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</si>
  <si>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</si>
  <si>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</si>
  <si>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</si>
  <si>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</si>
  <si>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</si>
  <si>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</si>
  <si>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</si>
  <si>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</si>
  <si>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围海股份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</si>
  <si>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</si>
  <si>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</si>
  <si>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</si>
  <si>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</si>
  <si>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</si>
  <si>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</si>
  <si>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</si>
  <si>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</si>
  <si>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</si>
  <si>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</si>
  <si>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</si>
  <si>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</si>
  <si>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</si>
  <si>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领益智造</t>
  </si>
  <si>
    <t>龙蟒佰利</t>
  </si>
  <si>
    <t>世纪华通</t>
  </si>
  <si>
    <t>以岭药业</t>
  </si>
  <si>
    <t>*ST龙力</t>
  </si>
  <si>
    <t>姚记扑克</t>
  </si>
  <si>
    <t>大连电瓷</t>
  </si>
  <si>
    <t>亚夏汽车</t>
  </si>
  <si>
    <t>江苏国信</t>
  </si>
  <si>
    <t>捷顺科技</t>
  </si>
  <si>
    <t>爱康科技</t>
  </si>
  <si>
    <t>东方精工</t>
  </si>
  <si>
    <t>朗姿股份</t>
  </si>
  <si>
    <t>北玻股份</t>
  </si>
  <si>
    <t>奥佳华</t>
  </si>
  <si>
    <t>哈尔斯</t>
  </si>
  <si>
    <t>长青集团</t>
  </si>
  <si>
    <t>露笑科技</t>
  </si>
  <si>
    <t>丹邦科技</t>
  </si>
  <si>
    <t>艾格拉斯</t>
  </si>
  <si>
    <t>瑞和股份</t>
  </si>
  <si>
    <t>三垒股份</t>
  </si>
  <si>
    <t>融钰集团</t>
  </si>
  <si>
    <t>亚玛顿</t>
  </si>
  <si>
    <t>完美世界</t>
  </si>
  <si>
    <t>光启技术</t>
  </si>
  <si>
    <t>金达威</t>
  </si>
  <si>
    <t>宜昌交运</t>
  </si>
  <si>
    <t>成都路桥</t>
  </si>
  <si>
    <t>仁智股份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</si>
  <si>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</si>
  <si>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</si>
  <si>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</si>
  <si>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</si>
  <si>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</si>
  <si>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</si>
  <si>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</si>
  <si>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</si>
  <si>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勤上股份</t>
  </si>
  <si>
    <t>雪人股份</t>
  </si>
  <si>
    <t>跨境通</t>
  </si>
  <si>
    <t>永高股份</t>
  </si>
  <si>
    <t>荣之联</t>
  </si>
  <si>
    <t>万润股份</t>
  </si>
  <si>
    <t>佛慈制药</t>
  </si>
  <si>
    <t>华宏科技</t>
  </si>
  <si>
    <t>青青稞酒</t>
  </si>
  <si>
    <t>仁东控股</t>
  </si>
  <si>
    <t>卫星石化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</si>
  <si>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</si>
  <si>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</si>
  <si>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</si>
  <si>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</si>
  <si>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</si>
  <si>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</si>
  <si>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</si>
  <si>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摩登大道</t>
  </si>
  <si>
    <t>中科金财</t>
  </si>
  <si>
    <t>雪迪龙</t>
  </si>
  <si>
    <t>凯文教育</t>
  </si>
  <si>
    <t>茂硕电源</t>
  </si>
  <si>
    <t>克明面业</t>
  </si>
  <si>
    <t>京威股份</t>
  </si>
  <si>
    <t>普邦股份</t>
  </si>
  <si>
    <t>长鹰信质</t>
  </si>
  <si>
    <t>首航节能</t>
  </si>
  <si>
    <t>德联集团</t>
  </si>
  <si>
    <t>鞍重股份</t>
  </si>
  <si>
    <t>奥马电器</t>
  </si>
  <si>
    <t>康达新材</t>
  </si>
  <si>
    <t>国盛金控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</si>
  <si>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</si>
  <si>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</si>
  <si>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</si>
  <si>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</si>
  <si>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</si>
  <si>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</si>
  <si>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</si>
  <si>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</si>
  <si>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</si>
  <si>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*ST长生</t>
  </si>
  <si>
    <t>奋达科技</t>
  </si>
  <si>
    <t>龙洲股份</t>
  </si>
  <si>
    <t>宏大爆破</t>
  </si>
  <si>
    <t>猛狮科技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</si>
  <si>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</si>
  <si>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</si>
  <si>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</si>
  <si>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</si>
  <si>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</si>
  <si>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</si>
  <si>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</si>
  <si>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睿康股份</t>
  </si>
  <si>
    <t>双成药业</t>
  </si>
  <si>
    <t>顾地科技</t>
  </si>
  <si>
    <t>煌上煌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</si>
  <si>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</si>
  <si>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</si>
  <si>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</si>
  <si>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</si>
  <si>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</si>
  <si>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</si>
  <si>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</si>
  <si>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</si>
  <si>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</si>
  <si>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</si>
  <si>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</si>
  <si>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</si>
  <si>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</si>
  <si>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慈铭体检</t>
  </si>
  <si>
    <t>欧浦智网</t>
  </si>
  <si>
    <t>思美传媒</t>
  </si>
  <si>
    <t>东易日盛</t>
  </si>
  <si>
    <t>牧原股份</t>
  </si>
  <si>
    <t>登云股份</t>
  </si>
  <si>
    <t>金贵银业</t>
  </si>
  <si>
    <t>岭南股份</t>
  </si>
  <si>
    <t>友邦吊顶</t>
  </si>
  <si>
    <t>麦趣尔</t>
  </si>
  <si>
    <t>宏良股份</t>
  </si>
  <si>
    <t>金一文化</t>
  </si>
  <si>
    <t>金轮股份</t>
  </si>
  <si>
    <t>金莱特</t>
  </si>
  <si>
    <t>海洋王</t>
  </si>
  <si>
    <t>跃岭股份</t>
  </si>
  <si>
    <t>龙大肉食</t>
  </si>
  <si>
    <t>一心堂</t>
  </si>
  <si>
    <t>特一药业</t>
  </si>
  <si>
    <t>好利来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</si>
  <si>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</si>
  <si>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</si>
  <si>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</si>
  <si>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</si>
  <si>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</si>
  <si>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</si>
  <si>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</si>
  <si>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</si>
  <si>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</si>
  <si>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万达电影</t>
  </si>
  <si>
    <t>爱迪尔</t>
  </si>
  <si>
    <t>光华科技</t>
  </si>
  <si>
    <t>三圣股份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</si>
  <si>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</si>
  <si>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</si>
  <si>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</si>
  <si>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</si>
  <si>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</si>
  <si>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</si>
  <si>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</si>
  <si>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易尚展示</t>
  </si>
  <si>
    <t>昇兴股份</t>
  </si>
  <si>
    <t>永东股份</t>
  </si>
  <si>
    <t>东方新星</t>
  </si>
  <si>
    <t>永兴特钢</t>
  </si>
  <si>
    <t>南兴装备</t>
  </si>
  <si>
    <t>华通医药</t>
  </si>
  <si>
    <t>天际股份</t>
  </si>
  <si>
    <t>凤形股份</t>
  </si>
  <si>
    <t>多喜爱</t>
  </si>
  <si>
    <t>金发拉比</t>
  </si>
  <si>
    <t>汇洁股份</t>
  </si>
  <si>
    <t>蓝黛传动</t>
  </si>
  <si>
    <t>索菱股份</t>
  </si>
  <si>
    <t>先锋电子</t>
  </si>
  <si>
    <t>国恩股份</t>
  </si>
  <si>
    <t>普路通</t>
  </si>
  <si>
    <t>科迪乳业</t>
  </si>
  <si>
    <t>真视通</t>
  </si>
  <si>
    <t>众兴菌业</t>
  </si>
  <si>
    <t>康弘药业</t>
  </si>
  <si>
    <t>快意电梯</t>
  </si>
  <si>
    <t>文科园林</t>
  </si>
  <si>
    <t>柏堡龙</t>
  </si>
  <si>
    <t>久远银海</t>
  </si>
  <si>
    <t>高科石化</t>
  </si>
  <si>
    <t>中坚科技</t>
  </si>
  <si>
    <t>三夫户外</t>
  </si>
  <si>
    <t>奇信股份</t>
  </si>
  <si>
    <t>可立克</t>
  </si>
  <si>
    <t>凯龙股份</t>
  </si>
  <si>
    <t>万里石</t>
  </si>
  <si>
    <t>银宝山新</t>
  </si>
  <si>
    <t>华源控股</t>
  </si>
  <si>
    <t>鹭燕医药</t>
  </si>
  <si>
    <t>建艺集团</t>
  </si>
  <si>
    <t>瑞尔特</t>
  </si>
  <si>
    <t>坚朗五金</t>
  </si>
  <si>
    <t>通宇通讯</t>
  </si>
  <si>
    <t>东音股份</t>
  </si>
  <si>
    <t>永和智控</t>
  </si>
  <si>
    <t>世嘉科技</t>
  </si>
  <si>
    <t>第一创业</t>
  </si>
  <si>
    <t>帝欧家居</t>
  </si>
  <si>
    <t>环球印务</t>
  </si>
  <si>
    <t>天顺股份</t>
  </si>
  <si>
    <t>微光股份</t>
  </si>
  <si>
    <t>洪汇新材</t>
  </si>
  <si>
    <t>吉宏股份</t>
  </si>
  <si>
    <t>丰元股份</t>
  </si>
  <si>
    <t>华锋股份</t>
  </si>
  <si>
    <t>江阴银行</t>
  </si>
  <si>
    <t>恒久科技</t>
  </si>
  <si>
    <t>红墙股份</t>
  </si>
  <si>
    <t>山东赫达</t>
  </si>
  <si>
    <t>亚泰国际</t>
  </si>
  <si>
    <t>恩捷股份</t>
  </si>
  <si>
    <t>路畅科技</t>
  </si>
  <si>
    <t>崇达技术</t>
  </si>
  <si>
    <t>和科达</t>
  </si>
  <si>
    <t>黄山胶囊</t>
  </si>
  <si>
    <t>富森美</t>
  </si>
  <si>
    <t>东方中科</t>
  </si>
  <si>
    <t>桂发祥</t>
  </si>
  <si>
    <t>凯莱英</t>
  </si>
  <si>
    <t>中装建设</t>
  </si>
  <si>
    <t>凯中精密</t>
  </si>
  <si>
    <t>和胜股份</t>
  </si>
  <si>
    <t>纳尔股份</t>
  </si>
  <si>
    <t>易明医药</t>
  </si>
  <si>
    <t>高争民爆</t>
  </si>
  <si>
    <t>贝肯能源</t>
  </si>
  <si>
    <t>星网宇达</t>
  </si>
  <si>
    <t>名雕股份</t>
  </si>
  <si>
    <t>裕同科技</t>
  </si>
  <si>
    <t>比音勒芬</t>
  </si>
  <si>
    <t>弘亚数控</t>
  </si>
  <si>
    <t>同为股份</t>
  </si>
  <si>
    <t>新宏泽</t>
  </si>
  <si>
    <t>英维克</t>
  </si>
  <si>
    <t>道恩股份</t>
  </si>
  <si>
    <t>张家港行</t>
  </si>
  <si>
    <t>华统股份</t>
  </si>
  <si>
    <t>视源股份</t>
  </si>
  <si>
    <t>翔鹭钨业</t>
  </si>
  <si>
    <t>泰嘉股份</t>
  </si>
  <si>
    <t>同兴达</t>
  </si>
  <si>
    <t>英联股份</t>
  </si>
  <si>
    <t>盐津铺子</t>
  </si>
  <si>
    <t>高斯贝尔</t>
  </si>
  <si>
    <t>威星智能</t>
  </si>
  <si>
    <t>科达利</t>
  </si>
  <si>
    <t>麦格米特</t>
  </si>
  <si>
    <t>道道全</t>
  </si>
  <si>
    <t>皮阿诺</t>
  </si>
  <si>
    <t>捷荣技术</t>
  </si>
  <si>
    <t>美芝股份</t>
  </si>
  <si>
    <t>三晖电气</t>
  </si>
  <si>
    <t>力盛赛车</t>
  </si>
  <si>
    <t>洁美科技</t>
  </si>
  <si>
    <t>星帅尔</t>
  </si>
  <si>
    <t>瀛通通讯</t>
  </si>
  <si>
    <t>实丰文化</t>
  </si>
  <si>
    <t>今飞凯达</t>
  </si>
  <si>
    <t>盘龙药业</t>
  </si>
  <si>
    <t>钧达股份</t>
  </si>
  <si>
    <t>传艺科技</t>
  </si>
  <si>
    <t>周大生</t>
  </si>
  <si>
    <t>绿康生化</t>
  </si>
  <si>
    <t>金溢科技</t>
  </si>
  <si>
    <t>香山股份</t>
  </si>
  <si>
    <t>伟隆股份</t>
  </si>
  <si>
    <t>天圣制药</t>
  </si>
  <si>
    <t>新天药业</t>
  </si>
  <si>
    <t>安奈儿</t>
  </si>
  <si>
    <t>三利谱</t>
  </si>
  <si>
    <t>智能自控</t>
  </si>
  <si>
    <t>元隆雅图</t>
  </si>
  <si>
    <t>长缆科技</t>
  </si>
  <si>
    <t>卫光生物</t>
  </si>
  <si>
    <t>美格智能</t>
  </si>
  <si>
    <t>金龙羽</t>
  </si>
  <si>
    <t>中设股份</t>
  </si>
  <si>
    <t>凌霄泵业</t>
  </si>
  <si>
    <t>京泉华</t>
  </si>
  <si>
    <t>沃特股份</t>
  </si>
  <si>
    <t>绿茵生态</t>
  </si>
  <si>
    <t>惠威科技</t>
  </si>
  <si>
    <t>东方嘉盛</t>
  </si>
  <si>
    <t>弘宇股份</t>
  </si>
  <si>
    <t>中宠股份</t>
  </si>
  <si>
    <t>科力尔</t>
  </si>
  <si>
    <t>华通热力</t>
  </si>
  <si>
    <t>川恒股份</t>
  </si>
  <si>
    <t>中大力德</t>
  </si>
  <si>
    <t>意华股份</t>
  </si>
  <si>
    <t>赛隆药业</t>
  </si>
  <si>
    <t>英派斯</t>
  </si>
  <si>
    <t>哈三联</t>
  </si>
  <si>
    <t>大博医疗</t>
  </si>
  <si>
    <t>铭普光磁</t>
  </si>
  <si>
    <t>宇环数控</t>
  </si>
  <si>
    <t>金逸影视</t>
  </si>
  <si>
    <t>华阳集团</t>
  </si>
  <si>
    <t>华森制药</t>
  </si>
  <si>
    <t>德生科技</t>
  </si>
  <si>
    <t>集泰股份</t>
  </si>
  <si>
    <t>庄园牧场</t>
  </si>
  <si>
    <t>佛燃股份</t>
  </si>
  <si>
    <t>中新赛克</t>
  </si>
  <si>
    <t>奥士康</t>
  </si>
  <si>
    <t>中欣氟材</t>
  </si>
  <si>
    <t>深南电路</t>
  </si>
  <si>
    <t>金奥博</t>
  </si>
  <si>
    <t>蒙娜丽莎</t>
  </si>
  <si>
    <t>名臣健康</t>
  </si>
  <si>
    <t>德赛西威</t>
  </si>
  <si>
    <t>联诚精密</t>
  </si>
  <si>
    <t>伊戈尔</t>
  </si>
  <si>
    <t>润都股份</t>
  </si>
  <si>
    <t>盈趣科技</t>
  </si>
  <si>
    <t>华西证券</t>
  </si>
  <si>
    <t>泰永长征</t>
  </si>
  <si>
    <t>华夏航空</t>
  </si>
  <si>
    <t>润建通信</t>
  </si>
  <si>
    <t>宏川智慧</t>
  </si>
  <si>
    <t>锋龙股份</t>
  </si>
  <si>
    <t>明德生物</t>
  </si>
  <si>
    <t>新兴装备</t>
  </si>
  <si>
    <t>天奥电子</t>
  </si>
  <si>
    <t>郑州银行</t>
  </si>
  <si>
    <t>兴瑞科技</t>
  </si>
  <si>
    <t>鹏鼎控股</t>
  </si>
  <si>
    <t>长城证券</t>
  </si>
  <si>
    <t>昂利康</t>
  </si>
  <si>
    <t>新疆交建</t>
  </si>
  <si>
    <t>新农股份</t>
  </si>
  <si>
    <t>宇晶股份</t>
  </si>
  <si>
    <t>华林证券</t>
  </si>
  <si>
    <t>青岛银行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</si>
</sst>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29"/>
  <sheetViews>
    <sheetView tabSelected="1" workbookViewId="0">
      <selection activeCell="A1" sqref="A1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 t="str">
        <f>"002001"</f>
        <v>002001</v>
      </c>
      <c r="B2" t="s">
        <v>2</v>
      </c>
    </row>
    <row r="3" spans="1:2">
      <c r="A3" t="str">
        <f>"002002"</f>
        <v>002002</v>
      </c>
      <c r="B3" t="s">
        <v>3</v>
      </c>
    </row>
    <row r="4" spans="1:2">
      <c r="A4" t="str">
        <f>"002003"</f>
        <v>002003</v>
      </c>
      <c r="B4" t="s">
        <v>4</v>
      </c>
    </row>
    <row r="5" spans="1:2">
      <c r="A5" t="str">
        <f>"002004"</f>
        <v>002004</v>
      </c>
      <c r="B5" t="s">
        <v>5</v>
      </c>
    </row>
    <row r="6" spans="1:2">
      <c r="A6" t="str">
        <f>"002005"</f>
        <v>002005</v>
      </c>
      <c r="B6" t="s">
        <v>6</v>
      </c>
    </row>
    <row r="7" spans="1:2">
      <c r="A7" t="str">
        <f>"002006"</f>
        <v>002006</v>
      </c>
      <c r="B7" t="s">
        <v>7</v>
      </c>
    </row>
    <row r="8" spans="1:2">
      <c r="A8" t="str">
        <f>"002007"</f>
        <v>002007</v>
      </c>
      <c r="B8" t="s">
        <v>8</v>
      </c>
    </row>
    <row r="9" spans="1:2">
      <c r="A9" t="str">
        <f>"002008"</f>
        <v>002008</v>
      </c>
      <c r="B9" t="s">
        <v>9</v>
      </c>
    </row>
    <row r="10" spans="1:2">
      <c r="A10" t="str">
        <f>"002009"</f>
        <v>002009</v>
      </c>
      <c r="B10" t="s">
        <v>10</v>
      </c>
    </row>
    <row r="11" spans="1:2">
      <c r="A11" t="str">
        <f>"002010"</f>
        <v>002010</v>
      </c>
      <c r="B11" t="s">
        <v>11</v>
      </c>
    </row>
    <row r="12" spans="1:2">
      <c r="A12" t="str">
        <f>"002011"</f>
        <v>002011</v>
      </c>
      <c r="B12" t="s">
        <v>12</v>
      </c>
    </row>
    <row r="13" spans="1:2">
      <c r="A13" t="str">
        <f>"002012"</f>
        <v>002012</v>
      </c>
      <c r="B13" t="s">
        <v>13</v>
      </c>
    </row>
    <row r="14" spans="1:2">
      <c r="A14" t="str">
        <f>"002013"</f>
        <v>002013</v>
      </c>
      <c r="B14" t="s">
        <v>14</v>
      </c>
    </row>
    <row r="15" spans="1:2">
      <c r="A15" t="str">
        <f>"002014"</f>
        <v>002014</v>
      </c>
      <c r="B15" t="s">
        <v>15</v>
      </c>
    </row>
    <row r="16" spans="1:2">
      <c r="A16" t="str">
        <f>"002015"</f>
        <v>002015</v>
      </c>
      <c r="B16" t="s">
        <v>16</v>
      </c>
    </row>
    <row r="17" spans="1:2">
      <c r="A17" t="str">
        <f>"002016"</f>
        <v>002016</v>
      </c>
      <c r="B17" t="s">
        <v>17</v>
      </c>
    </row>
    <row r="18" spans="1:2">
      <c r="A18" t="str">
        <f>"002017"</f>
        <v>002017</v>
      </c>
      <c r="B18" t="s">
        <v>18</v>
      </c>
    </row>
    <row r="19" spans="1:2">
      <c r="A19" t="str">
        <f>"002018"</f>
        <v>002018</v>
      </c>
      <c r="B19" t="s">
        <v>19</v>
      </c>
    </row>
    <row r="20" spans="1:2">
      <c r="A20" t="str">
        <f>"002019"</f>
        <v>002019</v>
      </c>
      <c r="B20" t="s">
        <v>20</v>
      </c>
    </row>
    <row r="21" spans="1:2">
      <c r="A21" t="str">
        <f>"002020"</f>
        <v>002020</v>
      </c>
      <c r="B21" t="s">
        <v>21</v>
      </c>
    </row>
    <row r="22" spans="1:2">
      <c r="A22" t="str">
        <f>"002021"</f>
        <v>002021</v>
      </c>
      <c r="B22" t="s">
        <v>22</v>
      </c>
    </row>
    <row r="23" spans="1:2">
      <c r="A23" t="str">
        <f>"002022"</f>
        <v>002022</v>
      </c>
      <c r="B23" t="s">
        <v>23</v>
      </c>
    </row>
    <row r="24" spans="1:2">
      <c r="A24" t="str">
        <f>"002023"</f>
        <v>002023</v>
      </c>
      <c r="B24" t="s">
        <v>24</v>
      </c>
    </row>
    <row r="25" spans="1:2">
      <c r="A25" t="str">
        <f>"002024"</f>
        <v>002024</v>
      </c>
      <c r="B25" t="s">
        <v>25</v>
      </c>
    </row>
    <row r="26" spans="1:2">
      <c r="A26" t="str">
        <f>"002025"</f>
        <v>002025</v>
      </c>
      <c r="B26" t="s">
        <v>26</v>
      </c>
    </row>
    <row r="27" spans="1:2">
      <c r="A27" t="str">
        <f>"002026"</f>
        <v>002026</v>
      </c>
      <c r="B27" t="s">
        <v>27</v>
      </c>
    </row>
    <row r="28" spans="1:2">
      <c r="A28" t="str">
        <f>"002027"</f>
        <v>002027</v>
      </c>
      <c r="B28" t="s">
        <v>28</v>
      </c>
    </row>
    <row r="29" spans="1:2">
      <c r="A29" t="str">
        <f>"002028"</f>
        <v>002028</v>
      </c>
      <c r="B29" t="s">
        <v>29</v>
      </c>
    </row>
    <row r="30" spans="1:2">
      <c r="A30" t="str">
        <f>"002029"</f>
        <v>002029</v>
      </c>
      <c r="B30" t="s">
        <v>30</v>
      </c>
    </row>
    <row r="31" spans="1:2">
      <c r="A31" t="str">
        <f>"002030"</f>
        <v>002030</v>
      </c>
      <c r="B31" t="s">
        <v>31</v>
      </c>
    </row>
    <row r="32" spans="1:2">
      <c r="A32" t="str">
        <f>"002031"</f>
        <v>002031</v>
      </c>
      <c r="B32" t="s">
        <v>32</v>
      </c>
    </row>
    <row r="33" spans="1:2">
      <c r="A33" t="str">
        <f>"002032"</f>
        <v>002032</v>
      </c>
      <c r="B33" t="s">
        <v>33</v>
      </c>
    </row>
    <row r="34" spans="1:2">
      <c r="A34" t="str">
        <f>"002033"</f>
        <v>002033</v>
      </c>
      <c r="B34" t="s">
        <v>34</v>
      </c>
    </row>
    <row r="35" spans="1:2">
      <c r="A35" t="str">
        <f>"002034"</f>
        <v>002034</v>
      </c>
      <c r="B35" t="s">
        <v>35</v>
      </c>
    </row>
    <row r="36" spans="1:2">
      <c r="A36" t="str">
        <f>"002035"</f>
        <v>002035</v>
      </c>
      <c r="B36" t="s">
        <v>36</v>
      </c>
    </row>
    <row r="37" spans="1:2">
      <c r="A37" t="str">
        <f>"002036"</f>
        <v>002036</v>
      </c>
      <c r="B37" t="s">
        <v>37</v>
      </c>
    </row>
    <row r="38" spans="1:2">
      <c r="A38" t="str">
        <f>"002037"</f>
        <v>002037</v>
      </c>
      <c r="B38" t="s">
        <v>38</v>
      </c>
    </row>
    <row r="39" spans="1:2">
      <c r="A39" t="str">
        <f>"002038"</f>
        <v>002038</v>
      </c>
      <c r="B39" t="s">
        <v>39</v>
      </c>
    </row>
    <row r="40" spans="1:2">
      <c r="A40" t="str">
        <f>"002039"</f>
        <v>002039</v>
      </c>
      <c r="B40" t="s">
        <v>40</v>
      </c>
    </row>
    <row r="41" spans="1:2">
      <c r="A41" t="str">
        <f>"002040"</f>
        <v>002040</v>
      </c>
      <c r="B41" t="s">
        <v>41</v>
      </c>
    </row>
    <row r="42" spans="1:2">
      <c r="A42" t="str">
        <f>"002041"</f>
        <v>002041</v>
      </c>
      <c r="B42" t="s">
        <v>42</v>
      </c>
    </row>
    <row r="43" spans="1:2">
      <c r="A43" t="str">
        <f>"002042"</f>
        <v>002042</v>
      </c>
      <c r="B43" t="s">
        <v>43</v>
      </c>
    </row>
    <row r="44" spans="1:2">
      <c r="A44" t="str">
        <f>"002043"</f>
        <v>002043</v>
      </c>
      <c r="B44" t="s">
        <v>44</v>
      </c>
    </row>
    <row r="45" spans="1:2">
      <c r="A45" t="str">
        <f>"002044"</f>
        <v>002044</v>
      </c>
      <c r="B45" t="s">
        <v>45</v>
      </c>
    </row>
    <row r="46" spans="1:2">
      <c r="A46" t="str">
        <f>"002045"</f>
        <v>002045</v>
      </c>
      <c r="B46" t="s">
        <v>46</v>
      </c>
    </row>
    <row r="47" spans="1:2">
      <c r="A47" t="str">
        <f>"002046"</f>
        <v>002046</v>
      </c>
      <c r="B47" t="s">
        <v>47</v>
      </c>
    </row>
    <row r="48" spans="1:2">
      <c r="A48" t="str">
        <f>"002047"</f>
        <v>002047</v>
      </c>
      <c r="B48" t="s">
        <v>48</v>
      </c>
    </row>
    <row r="49" spans="1:2">
      <c r="A49" t="str">
        <f>"002048"</f>
        <v>002048</v>
      </c>
      <c r="B49" t="s">
        <v>49</v>
      </c>
    </row>
    <row r="50" spans="1:2">
      <c r="A50" t="str">
        <f>"002049"</f>
        <v>002049</v>
      </c>
      <c r="B50" t="s">
        <v>50</v>
      </c>
    </row>
    <row r="51" spans="1:2">
      <c r="A51" t="str">
        <f>"002050"</f>
        <v>002050</v>
      </c>
      <c r="B51" t="s">
        <v>51</v>
      </c>
    </row>
    <row r="52" spans="1:2">
      <c r="A52" t="str">
        <f>"002051"</f>
        <v>002051</v>
      </c>
      <c r="B52" t="s">
        <v>52</v>
      </c>
    </row>
    <row r="53" spans="1:2">
      <c r="A53" t="str">
        <f>"002052"</f>
        <v>002052</v>
      </c>
      <c r="B53" t="s">
        <v>53</v>
      </c>
    </row>
    <row r="54" spans="1:2">
      <c r="A54" t="str">
        <f>"002053"</f>
        <v>002053</v>
      </c>
      <c r="B54" t="s">
        <v>54</v>
      </c>
    </row>
    <row r="55" spans="1:2">
      <c r="A55" t="str">
        <f>"002054"</f>
        <v>002054</v>
      </c>
      <c r="B55" t="s">
        <v>55</v>
      </c>
    </row>
    <row r="56" spans="1:2">
      <c r="A56" t="str">
        <f>"002055"</f>
        <v>002055</v>
      </c>
      <c r="B56" t="s">
        <v>56</v>
      </c>
    </row>
    <row r="57" spans="1:2">
      <c r="A57" t="str">
        <f>"002056"</f>
        <v>002056</v>
      </c>
      <c r="B57" t="s">
        <v>57</v>
      </c>
    </row>
    <row r="58" spans="1:2">
      <c r="A58" t="str">
        <f>"002057"</f>
        <v>002057</v>
      </c>
      <c r="B58" t="s">
        <v>58</v>
      </c>
    </row>
    <row r="59" spans="1:2">
      <c r="A59" t="str">
        <f>"002058"</f>
        <v>002058</v>
      </c>
      <c r="B59" t="s">
        <v>59</v>
      </c>
    </row>
    <row r="60" spans="1:2">
      <c r="A60" t="str">
        <f>"002059"</f>
        <v>002059</v>
      </c>
      <c r="B60" t="s">
        <v>60</v>
      </c>
    </row>
    <row r="61" spans="1:2">
      <c r="A61" t="str">
        <f>"002060"</f>
        <v>002060</v>
      </c>
      <c r="B61" t="s">
        <v>61</v>
      </c>
    </row>
    <row r="62" spans="1:2">
      <c r="A62" t="str">
        <f>"002061"</f>
        <v>002061</v>
      </c>
      <c r="B62" t="s">
        <v>62</v>
      </c>
    </row>
    <row r="63" spans="1:2">
      <c r="A63" t="str">
        <f>"002062"</f>
        <v>002062</v>
      </c>
      <c r="B63" t="s">
        <v>63</v>
      </c>
    </row>
    <row r="64" spans="1:2">
      <c r="A64" t="str">
        <f>"002063"</f>
        <v>002063</v>
      </c>
      <c r="B64" t="s">
        <v>64</v>
      </c>
    </row>
    <row r="65" spans="1:2">
      <c r="A65" t="str">
        <f>"002064"</f>
        <v>002064</v>
      </c>
      <c r="B65" t="s">
        <v>65</v>
      </c>
    </row>
    <row r="66" spans="1:2">
      <c r="A66" t="str">
        <f>"002065"</f>
        <v>002065</v>
      </c>
      <c r="B66" t="s">
        <v>66</v>
      </c>
    </row>
    <row r="67" spans="1:2">
      <c r="A67" t="str">
        <f>"002066"</f>
        <v>002066</v>
      </c>
      <c r="B67" t="s">
        <v>67</v>
      </c>
    </row>
    <row r="68" spans="1:2">
      <c r="A68" t="str">
        <f>"002067"</f>
        <v>002067</v>
      </c>
      <c r="B68" t="s">
        <v>68</v>
      </c>
    </row>
    <row r="69" spans="1:2">
      <c r="A69" t="str">
        <f>"002068"</f>
        <v>002068</v>
      </c>
      <c r="B69" t="s">
        <v>69</v>
      </c>
    </row>
    <row r="70" spans="1:2">
      <c r="A70" t="str">
        <f>"002069"</f>
        <v>002069</v>
      </c>
      <c r="B70" t="s">
        <v>70</v>
      </c>
    </row>
    <row r="71" spans="1:2">
      <c r="A71" t="str">
        <f>"002070"</f>
        <v>002070</v>
      </c>
      <c r="B71" t="s">
        <v>71</v>
      </c>
    </row>
    <row r="72" spans="1:2">
      <c r="A72" t="str">
        <f>"002071"</f>
        <v>002071</v>
      </c>
      <c r="B72" t="s">
        <v>72</v>
      </c>
    </row>
    <row r="73" spans="1:2">
      <c r="A73" t="str">
        <f>"002072"</f>
        <v>002072</v>
      </c>
      <c r="B73" t="s">
        <v>73</v>
      </c>
    </row>
    <row r="74" spans="1:2">
      <c r="A74" t="str">
        <f>"002073"</f>
        <v>002073</v>
      </c>
      <c r="B74" t="s">
        <v>74</v>
      </c>
    </row>
    <row r="75" spans="1:2">
      <c r="A75" t="str">
        <f>"002074"</f>
        <v>002074</v>
      </c>
      <c r="B75" t="s">
        <v>75</v>
      </c>
    </row>
    <row r="76" spans="1:2">
      <c r="A76" t="str">
        <f>"002075"</f>
        <v>002075</v>
      </c>
      <c r="B76" t="s">
        <v>76</v>
      </c>
    </row>
    <row r="77" spans="1:2">
      <c r="A77" t="str">
        <f>"002076"</f>
        <v>002076</v>
      </c>
      <c r="B77" t="s">
        <v>77</v>
      </c>
    </row>
    <row r="78" spans="1:2">
      <c r="A78" t="str">
        <f>"002077"</f>
        <v>002077</v>
      </c>
      <c r="B78" t="s">
        <v>78</v>
      </c>
    </row>
    <row r="79" spans="1:2">
      <c r="A79" t="str">
        <f>"002078"</f>
        <v>002078</v>
      </c>
      <c r="B79" t="s">
        <v>79</v>
      </c>
    </row>
    <row r="80" spans="1:2">
      <c r="A80" t="str">
        <f>"002079"</f>
        <v>002079</v>
      </c>
      <c r="B80" t="s">
        <v>80</v>
      </c>
    </row>
    <row r="81" spans="1:2">
      <c r="A81" t="str">
        <f>"002080"</f>
        <v>002080</v>
      </c>
      <c r="B81" t="s">
        <v>81</v>
      </c>
    </row>
    <row r="82" spans="1:2">
      <c r="A82" t="str">
        <f>"002081"</f>
        <v>002081</v>
      </c>
      <c r="B82" t="s">
        <v>82</v>
      </c>
    </row>
    <row r="83" spans="1:2">
      <c r="A83" t="str">
        <f>"002082"</f>
        <v>002082</v>
      </c>
      <c r="B83" t="s">
        <v>83</v>
      </c>
    </row>
    <row r="84" spans="1:2">
      <c r="A84" t="str">
        <f>"002083"</f>
        <v>002083</v>
      </c>
      <c r="B84" t="s">
        <v>84</v>
      </c>
    </row>
    <row r="85" spans="1:2">
      <c r="A85" t="str">
        <f>"002084"</f>
        <v>002084</v>
      </c>
      <c r="B85" t="s">
        <v>85</v>
      </c>
    </row>
    <row r="86" spans="1:2">
      <c r="A86" t="str">
        <f>"002085"</f>
        <v>002085</v>
      </c>
      <c r="B86" t="s">
        <v>86</v>
      </c>
    </row>
    <row r="87" spans="1:2">
      <c r="A87" t="str">
        <f>"002086"</f>
        <v>002086</v>
      </c>
      <c r="B87" t="s">
        <v>87</v>
      </c>
    </row>
    <row r="88" spans="1:2">
      <c r="A88" t="str">
        <f>"002087"</f>
        <v>002087</v>
      </c>
      <c r="B88" t="s">
        <v>88</v>
      </c>
    </row>
    <row r="89" spans="1:2">
      <c r="A89" t="str">
        <f>"002088"</f>
        <v>002088</v>
      </c>
      <c r="B89" t="s">
        <v>89</v>
      </c>
    </row>
    <row r="90" spans="1:2">
      <c r="A90" t="str">
        <f>"002089"</f>
        <v>002089</v>
      </c>
      <c r="B90" t="s">
        <v>90</v>
      </c>
    </row>
    <row r="91" spans="1:2">
      <c r="A91" t="str">
        <f>"002090"</f>
        <v>002090</v>
      </c>
      <c r="B91" t="s">
        <v>91</v>
      </c>
    </row>
    <row r="92" spans="1:2">
      <c r="A92" t="str">
        <f>"002091"</f>
        <v>002091</v>
      </c>
      <c r="B92" t="s">
        <v>92</v>
      </c>
    </row>
    <row r="93" spans="1:2">
      <c r="A93" t="str">
        <f>"002092"</f>
        <v>002092</v>
      </c>
      <c r="B93" t="s">
        <v>93</v>
      </c>
    </row>
    <row r="94" spans="1:2">
      <c r="A94" t="str">
        <f>"002093"</f>
        <v>002093</v>
      </c>
      <c r="B94" t="s">
        <v>94</v>
      </c>
    </row>
    <row r="95" spans="1:2">
      <c r="A95" t="str">
        <f>"002094"</f>
        <v>002094</v>
      </c>
      <c r="B95" t="s">
        <v>95</v>
      </c>
    </row>
    <row r="96" spans="1:2">
      <c r="A96" t="str">
        <f>"002095"</f>
        <v>002095</v>
      </c>
      <c r="B96" t="s">
        <v>96</v>
      </c>
    </row>
    <row r="97" spans="1:2">
      <c r="A97" t="str">
        <f>"002096"</f>
        <v>002096</v>
      </c>
      <c r="B97" t="s">
        <v>97</v>
      </c>
    </row>
    <row r="98" spans="1:2">
      <c r="A98" t="str">
        <f>"002097"</f>
        <v>002097</v>
      </c>
      <c r="B98" t="s">
        <v>98</v>
      </c>
    </row>
    <row r="99" spans="1:2">
      <c r="A99" t="str">
        <f>"002098"</f>
        <v>002098</v>
      </c>
      <c r="B99" t="s">
        <v>99</v>
      </c>
    </row>
    <row r="100" spans="1:2">
      <c r="A100" t="str">
        <f>"002099"</f>
        <v>002099</v>
      </c>
      <c r="B100" t="s">
        <v>100</v>
      </c>
    </row>
    <row r="101" spans="1:2">
      <c r="A101" t="str">
        <f>"002100"</f>
        <v>002100</v>
      </c>
      <c r="B101" t="s">
        <v>101</v>
      </c>
    </row>
    <row r="102" spans="1:2">
      <c r="A102" t="str">
        <f>"002101"</f>
        <v>002101</v>
      </c>
      <c r="B102" t="s">
        <v>102</v>
      </c>
    </row>
    <row r="103" spans="1:2">
      <c r="A103" t="str">
        <f>"002102"</f>
        <v>002102</v>
      </c>
      <c r="B103" t="s">
        <v>103</v>
      </c>
    </row>
    <row r="104" spans="1:2">
      <c r="A104" t="str">
        <f>"002103"</f>
        <v>002103</v>
      </c>
      <c r="B104" t="s">
        <v>104</v>
      </c>
    </row>
    <row r="105" spans="1:2">
      <c r="A105" t="str">
        <f>"002104"</f>
        <v>002104</v>
      </c>
      <c r="B105" t="s">
        <v>105</v>
      </c>
    </row>
    <row r="106" spans="1:2">
      <c r="A106" t="str">
        <f>"002105"</f>
        <v>002105</v>
      </c>
      <c r="B106" t="s">
        <v>106</v>
      </c>
    </row>
    <row r="107" spans="1:2">
      <c r="A107" t="str">
        <f>"002106"</f>
        <v>002106</v>
      </c>
      <c r="B107" t="s">
        <v>107</v>
      </c>
    </row>
    <row r="108" spans="1:2">
      <c r="A108" t="str">
        <f>"002107"</f>
        <v>002107</v>
      </c>
      <c r="B108" t="s">
        <v>108</v>
      </c>
    </row>
    <row r="109" spans="1:2">
      <c r="A109" t="str">
        <f>"002108"</f>
        <v>002108</v>
      </c>
      <c r="B109" t="s">
        <v>109</v>
      </c>
    </row>
    <row r="110" spans="1:2">
      <c r="A110" t="str">
        <f>"002109"</f>
        <v>002109</v>
      </c>
      <c r="B110" t="s">
        <v>110</v>
      </c>
    </row>
    <row r="111" spans="1:2">
      <c r="A111" t="str">
        <f>"002110"</f>
        <v>002110</v>
      </c>
      <c r="B111" t="s">
        <v>111</v>
      </c>
    </row>
    <row r="112" spans="1:2">
      <c r="A112" t="str">
        <f>"002111"</f>
        <v>002111</v>
      </c>
      <c r="B112" t="s">
        <v>112</v>
      </c>
    </row>
    <row r="113" spans="1:2">
      <c r="A113" t="str">
        <f>"002112"</f>
        <v>002112</v>
      </c>
      <c r="B113" t="s">
        <v>113</v>
      </c>
    </row>
    <row r="114" spans="1:2">
      <c r="A114" t="str">
        <f>"002113"</f>
        <v>002113</v>
      </c>
      <c r="B114" t="s">
        <v>114</v>
      </c>
    </row>
    <row r="115" spans="1:2">
      <c r="A115" t="str">
        <f>"002114"</f>
        <v>002114</v>
      </c>
      <c r="B115" t="s">
        <v>115</v>
      </c>
    </row>
    <row r="116" spans="1:2">
      <c r="A116" t="str">
        <f>"002115"</f>
        <v>002115</v>
      </c>
      <c r="B116" t="s">
        <v>116</v>
      </c>
    </row>
    <row r="117" spans="1:2">
      <c r="A117" t="str">
        <f>"002116"</f>
        <v>002116</v>
      </c>
      <c r="B117" t="s">
        <v>117</v>
      </c>
    </row>
    <row r="118" spans="1:2">
      <c r="A118" t="str">
        <f>"002117"</f>
        <v>002117</v>
      </c>
      <c r="B118" t="s">
        <v>118</v>
      </c>
    </row>
    <row r="119" spans="1:2">
      <c r="A119" t="str">
        <f>"002118"</f>
        <v>002118</v>
      </c>
      <c r="B119" t="s">
        <v>119</v>
      </c>
    </row>
    <row r="120" spans="1:2">
      <c r="A120" t="str">
        <f>"002119"</f>
        <v>002119</v>
      </c>
      <c r="B120" t="s">
        <v>120</v>
      </c>
    </row>
    <row r="121" spans="1:2">
      <c r="A121" t="str">
        <f>"002120"</f>
        <v>002120</v>
      </c>
      <c r="B121" t="s">
        <v>121</v>
      </c>
    </row>
    <row r="122" spans="1:2">
      <c r="A122" t="str">
        <f>"002121"</f>
        <v>002121</v>
      </c>
      <c r="B122" t="s">
        <v>122</v>
      </c>
    </row>
    <row r="123" spans="1:2">
      <c r="A123" t="str">
        <f>"002122"</f>
        <v>002122</v>
      </c>
      <c r="B123" t="s">
        <v>123</v>
      </c>
    </row>
    <row r="124" spans="1:2">
      <c r="A124" t="str">
        <f>"002123"</f>
        <v>002123</v>
      </c>
      <c r="B124" t="s">
        <v>124</v>
      </c>
    </row>
    <row r="125" spans="1:2">
      <c r="A125" t="str">
        <f>"002124"</f>
        <v>002124</v>
      </c>
      <c r="B125" t="s">
        <v>125</v>
      </c>
    </row>
    <row r="126" spans="1:2">
      <c r="A126" t="str">
        <f>"002125"</f>
        <v>002125</v>
      </c>
      <c r="B126" t="s">
        <v>126</v>
      </c>
    </row>
    <row r="127" spans="1:2">
      <c r="A127" t="str">
        <f>"002126"</f>
        <v>002126</v>
      </c>
      <c r="B127" t="s">
        <v>127</v>
      </c>
    </row>
    <row r="128" spans="1:2">
      <c r="A128" t="str">
        <f>"002127"</f>
        <v>002127</v>
      </c>
      <c r="B128" t="s">
        <v>128</v>
      </c>
    </row>
    <row r="129" spans="1:2">
      <c r="A129" t="str">
        <f>"002128"</f>
        <v>002128</v>
      </c>
      <c r="B129" t="s">
        <v>129</v>
      </c>
    </row>
    <row r="130" spans="1:2">
      <c r="A130" t="str">
        <f>"002129"</f>
        <v>002129</v>
      </c>
      <c r="B130" t="s">
        <v>130</v>
      </c>
    </row>
    <row r="131" spans="1:2">
      <c r="A131" t="str">
        <f>"002130"</f>
        <v>002130</v>
      </c>
      <c r="B131" t="s">
        <v>131</v>
      </c>
    </row>
    <row r="132" spans="1:2">
      <c r="A132" t="str">
        <f>"002131"</f>
        <v>002131</v>
      </c>
      <c r="B132" t="s">
        <v>132</v>
      </c>
    </row>
    <row r="133" spans="1:2">
      <c r="A133" t="str">
        <f>"002132"</f>
        <v>002132</v>
      </c>
      <c r="B133" t="s">
        <v>133</v>
      </c>
    </row>
    <row r="134" spans="1:2">
      <c r="A134" t="str">
        <f>"002133"</f>
        <v>002133</v>
      </c>
      <c r="B134" t="s">
        <v>134</v>
      </c>
    </row>
    <row r="135" spans="1:2">
      <c r="A135" t="str">
        <f>"002134"</f>
        <v>002134</v>
      </c>
      <c r="B135" t="s">
        <v>135</v>
      </c>
    </row>
    <row r="136" spans="1:2">
      <c r="A136" t="str">
        <f>"002135"</f>
        <v>002135</v>
      </c>
      <c r="B136" t="s">
        <v>136</v>
      </c>
    </row>
    <row r="137" spans="1:2">
      <c r="A137" t="str">
        <f>"002136"</f>
        <v>002136</v>
      </c>
      <c r="B137" t="s">
        <v>137</v>
      </c>
    </row>
    <row r="138" spans="1:2">
      <c r="A138" t="str">
        <f>"002137"</f>
        <v>002137</v>
      </c>
      <c r="B138" t="s">
        <v>138</v>
      </c>
    </row>
    <row r="139" spans="1:2">
      <c r="A139" t="str">
        <f>"002138"</f>
        <v>002138</v>
      </c>
      <c r="B139" t="s">
        <v>139</v>
      </c>
    </row>
    <row r="140" spans="1:2">
      <c r="A140" t="str">
        <f>"002139"</f>
        <v>002139</v>
      </c>
      <c r="B140" t="s">
        <v>140</v>
      </c>
    </row>
    <row r="141" spans="1:2">
      <c r="A141" t="str">
        <f>"002140"</f>
        <v>002140</v>
      </c>
      <c r="B141" t="s">
        <v>141</v>
      </c>
    </row>
    <row r="142" spans="1:2">
      <c r="A142" t="str">
        <f>"002141"</f>
        <v>002141</v>
      </c>
      <c r="B142" t="s">
        <v>142</v>
      </c>
    </row>
    <row r="143" spans="1:2">
      <c r="A143" t="str">
        <f>"002142"</f>
        <v>002142</v>
      </c>
      <c r="B143" t="s">
        <v>143</v>
      </c>
    </row>
    <row r="144" spans="1:2">
      <c r="A144" t="str">
        <f>"002143"</f>
        <v>002143</v>
      </c>
      <c r="B144" t="s">
        <v>144</v>
      </c>
    </row>
    <row r="145" spans="1:2">
      <c r="A145" t="str">
        <f>"002144"</f>
        <v>002144</v>
      </c>
      <c r="B145" t="s">
        <v>145</v>
      </c>
    </row>
    <row r="146" spans="1:2">
      <c r="A146" t="str">
        <f>"002145"</f>
        <v>002145</v>
      </c>
      <c r="B146" t="s">
        <v>146</v>
      </c>
    </row>
    <row r="147" spans="1:2">
      <c r="A147" t="str">
        <f>"002146"</f>
        <v>002146</v>
      </c>
      <c r="B147" t="s">
        <v>147</v>
      </c>
    </row>
    <row r="148" spans="1:2">
      <c r="A148" t="str">
        <f>"002147"</f>
        <v>002147</v>
      </c>
      <c r="B148" t="s">
        <v>148</v>
      </c>
    </row>
    <row r="149" spans="1:2">
      <c r="A149" t="str">
        <f>"002148"</f>
        <v>002148</v>
      </c>
      <c r="B149" t="s">
        <v>149</v>
      </c>
    </row>
    <row r="150" spans="1:2">
      <c r="A150" t="str">
        <f>"002149"</f>
        <v>002149</v>
      </c>
      <c r="B150" t="s">
        <v>150</v>
      </c>
    </row>
    <row r="151" spans="1:2">
      <c r="A151" t="str">
        <f>"002150"</f>
        <v>002150</v>
      </c>
      <c r="B151" t="s">
        <v>151</v>
      </c>
    </row>
    <row r="152" spans="1:2">
      <c r="A152" t="str">
        <f>"002151"</f>
        <v>002151</v>
      </c>
      <c r="B152" t="s">
        <v>152</v>
      </c>
    </row>
    <row r="153" spans="1:2">
      <c r="A153" t="str">
        <f>"002152"</f>
        <v>002152</v>
      </c>
      <c r="B153" t="s">
        <v>153</v>
      </c>
    </row>
    <row r="154" spans="1:2">
      <c r="A154" t="str">
        <f>"002153"</f>
        <v>002153</v>
      </c>
      <c r="B154" t="s">
        <v>154</v>
      </c>
    </row>
    <row r="155" spans="1:2">
      <c r="A155" t="str">
        <f>"002154"</f>
        <v>002154</v>
      </c>
      <c r="B155" t="s">
        <v>155</v>
      </c>
    </row>
    <row r="156" spans="1:2">
      <c r="A156" t="str">
        <f>"002155"</f>
        <v>002155</v>
      </c>
      <c r="B156" t="s">
        <v>156</v>
      </c>
    </row>
    <row r="157" spans="1:2">
      <c r="A157" t="str">
        <f>"002156"</f>
        <v>002156</v>
      </c>
      <c r="B157" t="s">
        <v>157</v>
      </c>
    </row>
    <row r="158" spans="1:2">
      <c r="A158" t="str">
        <f>"002157"</f>
        <v>002157</v>
      </c>
      <c r="B158" t="s">
        <v>158</v>
      </c>
    </row>
    <row r="159" spans="1:2">
      <c r="A159" t="str">
        <f>"002158"</f>
        <v>002158</v>
      </c>
      <c r="B159" t="s">
        <v>159</v>
      </c>
    </row>
    <row r="160" spans="1:2">
      <c r="A160" t="str">
        <f>"002159"</f>
        <v>002159</v>
      </c>
      <c r="B160" t="s">
        <v>160</v>
      </c>
    </row>
    <row r="161" spans="1:2">
      <c r="A161" t="str">
        <f>"002160"</f>
        <v>002160</v>
      </c>
      <c r="B161" t="s">
        <v>161</v>
      </c>
    </row>
    <row r="162" spans="1:2">
      <c r="A162" t="str">
        <f>"002161"</f>
        <v>002161</v>
      </c>
      <c r="B162" t="s">
        <v>162</v>
      </c>
    </row>
    <row r="163" spans="1:2">
      <c r="A163" t="str">
        <f>"002162"</f>
        <v>002162</v>
      </c>
      <c r="B163" t="s">
        <v>163</v>
      </c>
    </row>
    <row r="164" spans="1:2">
      <c r="A164" t="str">
        <f>"002163"</f>
        <v>002163</v>
      </c>
      <c r="B164" t="s">
        <v>164</v>
      </c>
    </row>
    <row r="165" spans="1:2">
      <c r="A165" t="str">
        <f>"002164"</f>
        <v>002164</v>
      </c>
      <c r="B165" t="s">
        <v>165</v>
      </c>
    </row>
    <row r="166" spans="1:2">
      <c r="A166" t="str">
        <f>"002165"</f>
        <v>002165</v>
      </c>
      <c r="B166" t="s">
        <v>166</v>
      </c>
    </row>
    <row r="167" spans="1:2">
      <c r="A167" t="str">
        <f>"002166"</f>
        <v>002166</v>
      </c>
      <c r="B167" t="s">
        <v>167</v>
      </c>
    </row>
    <row r="168" spans="1:2">
      <c r="A168" t="str">
        <f>"002167"</f>
        <v>002167</v>
      </c>
      <c r="B168" t="s">
        <v>168</v>
      </c>
    </row>
    <row r="169" spans="1:2">
      <c r="A169" t="str">
        <f>"002168"</f>
        <v>002168</v>
      </c>
      <c r="B169" t="s">
        <v>169</v>
      </c>
    </row>
    <row r="170" spans="1:2">
      <c r="A170" t="str">
        <f>"002169"</f>
        <v>002169</v>
      </c>
      <c r="B170" t="s">
        <v>170</v>
      </c>
    </row>
    <row r="171" spans="1:2">
      <c r="A171" t="str">
        <f>"002170"</f>
        <v>002170</v>
      </c>
      <c r="B171" t="s">
        <v>171</v>
      </c>
    </row>
    <row r="172" spans="1:2">
      <c r="A172" t="str">
        <f>"002171"</f>
        <v>002171</v>
      </c>
      <c r="B172" t="s">
        <v>172</v>
      </c>
    </row>
    <row r="173" spans="1:2">
      <c r="A173" t="str">
        <f>"002172"</f>
        <v>002172</v>
      </c>
      <c r="B173" t="s">
        <v>173</v>
      </c>
    </row>
    <row r="174" spans="1:2">
      <c r="A174" t="str">
        <f>"002173"</f>
        <v>002173</v>
      </c>
      <c r="B174" t="s">
        <v>174</v>
      </c>
    </row>
    <row r="175" spans="1:2">
      <c r="A175" t="str">
        <f>"002174"</f>
        <v>002174</v>
      </c>
      <c r="B175" t="s">
        <v>175</v>
      </c>
    </row>
    <row r="176" spans="1:2">
      <c r="A176" t="str">
        <f>"002175"</f>
        <v>002175</v>
      </c>
      <c r="B176" t="s">
        <v>176</v>
      </c>
    </row>
    <row r="177" spans="1:2">
      <c r="A177" t="str">
        <f>"002176"</f>
        <v>002176</v>
      </c>
      <c r="B177" t="s">
        <v>177</v>
      </c>
    </row>
    <row r="178" spans="1:2">
      <c r="A178" t="str">
        <f>"002177"</f>
        <v>002177</v>
      </c>
      <c r="B178" t="s">
        <v>178</v>
      </c>
    </row>
    <row r="179" spans="1:2">
      <c r="A179" t="str">
        <f>"002178"</f>
        <v>002178</v>
      </c>
      <c r="B179" t="s">
        <v>179</v>
      </c>
    </row>
    <row r="180" spans="1:2">
      <c r="A180" t="str">
        <f>"002179"</f>
        <v>002179</v>
      </c>
      <c r="B180" t="s">
        <v>180</v>
      </c>
    </row>
    <row r="181" spans="1:2">
      <c r="A181" t="str">
        <f>"002180"</f>
        <v>002180</v>
      </c>
      <c r="B181" t="s">
        <v>181</v>
      </c>
    </row>
    <row r="182" spans="1:2">
      <c r="A182" t="str">
        <f>"002181"</f>
        <v>002181</v>
      </c>
      <c r="B182" t="s">
        <v>182</v>
      </c>
    </row>
    <row r="183" spans="1:2">
      <c r="A183" t="str">
        <f>"002182"</f>
        <v>002182</v>
      </c>
      <c r="B183" t="s">
        <v>183</v>
      </c>
    </row>
    <row r="184" spans="1:2">
      <c r="A184" t="str">
        <f>"002183"</f>
        <v>002183</v>
      </c>
      <c r="B184" t="s">
        <v>184</v>
      </c>
    </row>
    <row r="185" spans="1:2">
      <c r="A185" t="str">
        <f>"002184"</f>
        <v>002184</v>
      </c>
      <c r="B185" t="s">
        <v>185</v>
      </c>
    </row>
    <row r="186" spans="1:2">
      <c r="A186" t="str">
        <f>"002185"</f>
        <v>002185</v>
      </c>
      <c r="B186" t="s">
        <v>186</v>
      </c>
    </row>
    <row r="187" spans="1:2">
      <c r="A187" t="str">
        <f>"002186"</f>
        <v>002186</v>
      </c>
      <c r="B187" t="s">
        <v>187</v>
      </c>
    </row>
    <row r="188" spans="1:2">
      <c r="A188" t="str">
        <f>"002187"</f>
        <v>002187</v>
      </c>
      <c r="B188" t="s">
        <v>188</v>
      </c>
    </row>
    <row r="189" spans="1:2">
      <c r="A189" t="str">
        <f>"002188"</f>
        <v>002188</v>
      </c>
      <c r="B189" t="s">
        <v>189</v>
      </c>
    </row>
    <row r="190" spans="1:2">
      <c r="A190" t="str">
        <f>"002189"</f>
        <v>002189</v>
      </c>
      <c r="B190" t="s">
        <v>190</v>
      </c>
    </row>
    <row r="191" spans="1:2">
      <c r="A191" t="str">
        <f>"002190"</f>
        <v>002190</v>
      </c>
      <c r="B191" t="s">
        <v>191</v>
      </c>
    </row>
    <row r="192" spans="1:2">
      <c r="A192" t="str">
        <f>"002191"</f>
        <v>002191</v>
      </c>
      <c r="B192" t="s">
        <v>192</v>
      </c>
    </row>
    <row r="193" spans="1:2">
      <c r="A193" t="str">
        <f>"002192"</f>
        <v>002192</v>
      </c>
      <c r="B193" t="s">
        <v>193</v>
      </c>
    </row>
    <row r="194" spans="1:2">
      <c r="A194" t="str">
        <f>"002193"</f>
        <v>002193</v>
      </c>
      <c r="B194" t="s">
        <v>194</v>
      </c>
    </row>
    <row r="195" spans="1:2">
      <c r="A195" t="str">
        <f>"002194"</f>
        <v>002194</v>
      </c>
      <c r="B195" t="s">
        <v>195</v>
      </c>
    </row>
    <row r="196" spans="1:2">
      <c r="A196" t="str">
        <f>"002195"</f>
        <v>002195</v>
      </c>
      <c r="B196" t="s">
        <v>196</v>
      </c>
    </row>
    <row r="197" spans="1:2">
      <c r="A197" t="str">
        <f>"002196"</f>
        <v>002196</v>
      </c>
      <c r="B197" t="s">
        <v>197</v>
      </c>
    </row>
    <row r="198" spans="1:2">
      <c r="A198" t="str">
        <f>"002197"</f>
        <v>002197</v>
      </c>
      <c r="B198" t="s">
        <v>198</v>
      </c>
    </row>
    <row r="199" spans="1:2">
      <c r="A199" t="str">
        <f>"002198"</f>
        <v>002198</v>
      </c>
      <c r="B199" t="s">
        <v>199</v>
      </c>
    </row>
    <row r="200" spans="1:2">
      <c r="A200" t="str">
        <f>"002199"</f>
        <v>002199</v>
      </c>
      <c r="B200" t="s">
        <v>200</v>
      </c>
    </row>
    <row r="201" spans="1:2">
      <c r="A201" t="str">
        <f>"002200"</f>
        <v>002200</v>
      </c>
      <c r="B201" t="s">
        <v>201</v>
      </c>
    </row>
    <row r="202" spans="1:2">
      <c r="A202" t="str">
        <f>"002201"</f>
        <v>002201</v>
      </c>
      <c r="B202" t="s">
        <v>202</v>
      </c>
    </row>
    <row r="203" spans="1:2">
      <c r="A203" t="str">
        <f>"002202"</f>
        <v>002202</v>
      </c>
      <c r="B203" t="s">
        <v>203</v>
      </c>
    </row>
    <row r="204" spans="1:2">
      <c r="A204" t="str">
        <f>"002203"</f>
        <v>002203</v>
      </c>
      <c r="B204" t="s">
        <v>204</v>
      </c>
    </row>
    <row r="205" spans="1:2">
      <c r="A205" t="str">
        <f>"002204"</f>
        <v>002204</v>
      </c>
      <c r="B205" t="s">
        <v>205</v>
      </c>
    </row>
    <row r="206" spans="1:2">
      <c r="A206" t="str">
        <f>"002205"</f>
        <v>002205</v>
      </c>
      <c r="B206" t="s">
        <v>206</v>
      </c>
    </row>
    <row r="207" spans="1:2">
      <c r="A207" t="str">
        <f>"002206"</f>
        <v>002206</v>
      </c>
      <c r="B207" t="s">
        <v>207</v>
      </c>
    </row>
    <row r="208" spans="1:2">
      <c r="A208" t="str">
        <f>"002207"</f>
        <v>002207</v>
      </c>
      <c r="B208" t="s">
        <v>208</v>
      </c>
    </row>
    <row r="209" spans="1:2">
      <c r="A209" t="str">
        <f>"002208"</f>
        <v>002208</v>
      </c>
      <c r="B209" t="s">
        <v>209</v>
      </c>
    </row>
    <row r="210" spans="1:2">
      <c r="A210" t="str">
        <f>"002209"</f>
        <v>002209</v>
      </c>
      <c r="B210" t="s">
        <v>210</v>
      </c>
    </row>
    <row r="211" spans="1:2">
      <c r="A211" t="str">
        <f>"002210"</f>
        <v>002210</v>
      </c>
      <c r="B211" t="s">
        <v>211</v>
      </c>
    </row>
    <row r="212" spans="1:2">
      <c r="A212" t="str">
        <f>"002211"</f>
        <v>002211</v>
      </c>
      <c r="B212" t="s">
        <v>212</v>
      </c>
    </row>
    <row r="213" spans="1:2">
      <c r="A213" t="str">
        <f>"002212"</f>
        <v>002212</v>
      </c>
      <c r="B213" t="s">
        <v>213</v>
      </c>
    </row>
    <row r="214" spans="1:2">
      <c r="A214" t="str">
        <f>"002213"</f>
        <v>002213</v>
      </c>
      <c r="B214" t="s">
        <v>214</v>
      </c>
    </row>
    <row r="215" spans="1:2">
      <c r="A215" t="str">
        <f>"002214"</f>
        <v>002214</v>
      </c>
      <c r="B215" t="s">
        <v>215</v>
      </c>
    </row>
    <row r="216" spans="1:2">
      <c r="A216" t="str">
        <f>"002215"</f>
        <v>002215</v>
      </c>
      <c r="B216" t="s">
        <v>216</v>
      </c>
    </row>
    <row r="217" spans="1:2">
      <c r="A217" t="str">
        <f>"002216"</f>
        <v>002216</v>
      </c>
      <c r="B217" t="s">
        <v>217</v>
      </c>
    </row>
    <row r="218" spans="1:2">
      <c r="A218" t="str">
        <f>"002217"</f>
        <v>002217</v>
      </c>
      <c r="B218" t="s">
        <v>218</v>
      </c>
    </row>
    <row r="219" spans="1:2">
      <c r="A219" t="str">
        <f>"002218"</f>
        <v>002218</v>
      </c>
      <c r="B219" t="s">
        <v>219</v>
      </c>
    </row>
    <row r="220" spans="1:2">
      <c r="A220" t="str">
        <f>"002219"</f>
        <v>002219</v>
      </c>
      <c r="B220" t="s">
        <v>220</v>
      </c>
    </row>
    <row r="221" spans="1:2">
      <c r="A221" t="str">
        <f>"002220"</f>
        <v>002220</v>
      </c>
      <c r="B221" t="s">
        <v>221</v>
      </c>
    </row>
    <row r="222" spans="1:2">
      <c r="A222" t="str">
        <f>"002221"</f>
        <v>002221</v>
      </c>
      <c r="B222" t="s">
        <v>222</v>
      </c>
    </row>
    <row r="223" spans="1:2">
      <c r="A223" t="str">
        <f>"002222"</f>
        <v>002222</v>
      </c>
      <c r="B223" t="s">
        <v>223</v>
      </c>
    </row>
    <row r="224" spans="1:2">
      <c r="A224" t="str">
        <f>"002223"</f>
        <v>002223</v>
      </c>
      <c r="B224" t="s">
        <v>224</v>
      </c>
    </row>
    <row r="225" spans="1:2">
      <c r="A225" t="str">
        <f>"002224"</f>
        <v>002224</v>
      </c>
      <c r="B225" t="s">
        <v>225</v>
      </c>
    </row>
    <row r="226" spans="1:2">
      <c r="A226" t="str">
        <f>"002225"</f>
        <v>002225</v>
      </c>
      <c r="B226" t="s">
        <v>226</v>
      </c>
    </row>
    <row r="227" spans="1:2">
      <c r="A227" t="str">
        <f>"002226"</f>
        <v>002226</v>
      </c>
      <c r="B227" t="s">
        <v>227</v>
      </c>
    </row>
    <row r="228" spans="1:2">
      <c r="A228" t="str">
        <f>"002227"</f>
        <v>002227</v>
      </c>
      <c r="B228" t="s">
        <v>228</v>
      </c>
    </row>
    <row r="229" spans="1:2">
      <c r="A229" t="str">
        <f>"002228"</f>
        <v>002228</v>
      </c>
      <c r="B229" t="s">
        <v>229</v>
      </c>
    </row>
    <row r="230" spans="1:2">
      <c r="A230" t="str">
        <f>"002229"</f>
        <v>002229</v>
      </c>
      <c r="B230" t="s">
        <v>230</v>
      </c>
    </row>
    <row r="231" spans="1:2">
      <c r="A231" t="str">
        <f>"002230"</f>
        <v>002230</v>
      </c>
      <c r="B231" t="s">
        <v>231</v>
      </c>
    </row>
    <row r="232" spans="1:2">
      <c r="A232" t="str">
        <f>"002231"</f>
        <v>002231</v>
      </c>
      <c r="B232" t="s">
        <v>232</v>
      </c>
    </row>
    <row r="233" spans="1:2">
      <c r="A233" t="str">
        <f>"002232"</f>
        <v>002232</v>
      </c>
      <c r="B233" t="s">
        <v>233</v>
      </c>
    </row>
    <row r="234" spans="1:2">
      <c r="A234" t="str">
        <f>"002233"</f>
        <v>002233</v>
      </c>
      <c r="B234" t="s">
        <v>234</v>
      </c>
    </row>
    <row r="235" spans="1:2">
      <c r="A235" t="str">
        <f>"002234"</f>
        <v>002234</v>
      </c>
      <c r="B235" t="s">
        <v>235</v>
      </c>
    </row>
    <row r="236" spans="1:2">
      <c r="A236" t="str">
        <f>"002235"</f>
        <v>002235</v>
      </c>
      <c r="B236" t="s">
        <v>236</v>
      </c>
    </row>
    <row r="237" spans="1:2">
      <c r="A237" t="str">
        <f>"002236"</f>
        <v>002236</v>
      </c>
      <c r="B237" t="s">
        <v>237</v>
      </c>
    </row>
    <row r="238" spans="1:2">
      <c r="A238" t="str">
        <f>"002237"</f>
        <v>002237</v>
      </c>
      <c r="B238" t="s">
        <v>238</v>
      </c>
    </row>
    <row r="239" spans="1:2">
      <c r="A239" t="str">
        <f>"002238"</f>
        <v>002238</v>
      </c>
      <c r="B239" t="s">
        <v>239</v>
      </c>
    </row>
    <row r="240" spans="1:2">
      <c r="A240" t="str">
        <f>"002239"</f>
        <v>002239</v>
      </c>
      <c r="B240" t="s">
        <v>240</v>
      </c>
    </row>
    <row r="241" spans="1:2">
      <c r="A241" t="str">
        <f>"002240"</f>
        <v>002240</v>
      </c>
      <c r="B241" t="s">
        <v>241</v>
      </c>
    </row>
    <row r="242" spans="1:2">
      <c r="A242" t="str">
        <f>"002241"</f>
        <v>002241</v>
      </c>
      <c r="B242" t="s">
        <v>242</v>
      </c>
    </row>
    <row r="243" spans="1:2">
      <c r="A243" t="str">
        <f>"002242"</f>
        <v>002242</v>
      </c>
      <c r="B243" t="s">
        <v>243</v>
      </c>
    </row>
    <row r="244" spans="1:2">
      <c r="A244" t="str">
        <f>"002243"</f>
        <v>002243</v>
      </c>
      <c r="B244" t="s">
        <v>244</v>
      </c>
    </row>
    <row r="245" spans="1:2">
      <c r="A245" t="str">
        <f>"002244"</f>
        <v>002244</v>
      </c>
      <c r="B245" t="s">
        <v>245</v>
      </c>
    </row>
    <row r="246" spans="1:2">
      <c r="A246" t="str">
        <f>"002245"</f>
        <v>002245</v>
      </c>
      <c r="B246" t="s">
        <v>246</v>
      </c>
    </row>
    <row r="247" spans="1:2">
      <c r="A247" t="str">
        <f>"002246"</f>
        <v>002246</v>
      </c>
      <c r="B247" t="s">
        <v>247</v>
      </c>
    </row>
    <row r="248" spans="1:2">
      <c r="A248" t="str">
        <f>"002247"</f>
        <v>002247</v>
      </c>
      <c r="B248" t="s">
        <v>248</v>
      </c>
    </row>
    <row r="249" spans="1:2">
      <c r="A249" t="str">
        <f>"002248"</f>
        <v>002248</v>
      </c>
      <c r="B249" t="s">
        <v>249</v>
      </c>
    </row>
    <row r="250" spans="1:2">
      <c r="A250" t="str">
        <f>"002249"</f>
        <v>002249</v>
      </c>
      <c r="B250" t="s">
        <v>250</v>
      </c>
    </row>
    <row r="251" spans="1:2">
      <c r="A251" t="str">
        <f>"002250"</f>
        <v>002250</v>
      </c>
      <c r="B251" t="s">
        <v>251</v>
      </c>
    </row>
    <row r="252" spans="1:2">
      <c r="A252" t="str">
        <f>"002251"</f>
        <v>002251</v>
      </c>
      <c r="B252" t="s">
        <v>252</v>
      </c>
    </row>
    <row r="253" spans="1:2">
      <c r="A253" t="str">
        <f>"002252"</f>
        <v>002252</v>
      </c>
      <c r="B253" t="s">
        <v>253</v>
      </c>
    </row>
    <row r="254" spans="1:2">
      <c r="A254" t="str">
        <f>"002253"</f>
        <v>002253</v>
      </c>
      <c r="B254" t="s">
        <v>254</v>
      </c>
    </row>
    <row r="255" spans="1:2">
      <c r="A255" t="str">
        <f>"002254"</f>
        <v>002254</v>
      </c>
      <c r="B255" t="s">
        <v>255</v>
      </c>
    </row>
    <row r="256" spans="1:2">
      <c r="A256" t="str">
        <f>"002255"</f>
        <v>002255</v>
      </c>
      <c r="B256" t="s">
        <v>256</v>
      </c>
    </row>
    <row r="257" spans="1:2">
      <c r="A257" t="str">
        <f>"002256"</f>
        <v>002256</v>
      </c>
      <c r="B257" t="s">
        <v>257</v>
      </c>
    </row>
    <row r="258" spans="1:2">
      <c r="A258" t="str">
        <f>"002257"</f>
        <v>002257</v>
      </c>
      <c r="B258" t="s">
        <v>258</v>
      </c>
    </row>
    <row r="259" spans="1:2">
      <c r="A259" t="str">
        <f>"002258"</f>
        <v>002258</v>
      </c>
      <c r="B259" t="s">
        <v>259</v>
      </c>
    </row>
    <row r="260" spans="1:2">
      <c r="A260" t="str">
        <f>"002259"</f>
        <v>002259</v>
      </c>
      <c r="B260" t="s">
        <v>260</v>
      </c>
    </row>
    <row r="261" spans="1:2">
      <c r="A261" t="str">
        <f>"002260"</f>
        <v>002260</v>
      </c>
      <c r="B261" t="s">
        <v>261</v>
      </c>
    </row>
    <row r="262" spans="1:2">
      <c r="A262" t="str">
        <f>"002261"</f>
        <v>002261</v>
      </c>
      <c r="B262" t="s">
        <v>262</v>
      </c>
    </row>
    <row r="263" spans="1:2">
      <c r="A263" t="str">
        <f>"002262"</f>
        <v>002262</v>
      </c>
      <c r="B263" t="s">
        <v>263</v>
      </c>
    </row>
    <row r="264" spans="1:2">
      <c r="A264" t="str">
        <f>"002263"</f>
        <v>002263</v>
      </c>
      <c r="B264" t="s">
        <v>264</v>
      </c>
    </row>
    <row r="265" spans="1:2">
      <c r="A265" t="str">
        <f>"002264"</f>
        <v>002264</v>
      </c>
      <c r="B265" t="s">
        <v>265</v>
      </c>
    </row>
    <row r="266" spans="1:2">
      <c r="A266" t="str">
        <f>"002265"</f>
        <v>002265</v>
      </c>
      <c r="B266" t="s">
        <v>266</v>
      </c>
    </row>
    <row r="267" spans="1:2">
      <c r="A267" t="str">
        <f>"002266"</f>
        <v>002266</v>
      </c>
      <c r="B267" t="s">
        <v>267</v>
      </c>
    </row>
    <row r="268" spans="1:2">
      <c r="A268" t="str">
        <f>"002267"</f>
        <v>002267</v>
      </c>
      <c r="B268" t="s">
        <v>268</v>
      </c>
    </row>
    <row r="269" spans="1:2">
      <c r="A269" t="str">
        <f>"002268"</f>
        <v>002268</v>
      </c>
      <c r="B269" t="s">
        <v>269</v>
      </c>
    </row>
    <row r="270" spans="1:2">
      <c r="A270" t="str">
        <f>"002269"</f>
        <v>002269</v>
      </c>
      <c r="B270" t="s">
        <v>270</v>
      </c>
    </row>
    <row r="271" spans="1:2">
      <c r="A271" t="str">
        <f>"002270"</f>
        <v>002270</v>
      </c>
      <c r="B271" t="s">
        <v>271</v>
      </c>
    </row>
    <row r="272" spans="1:2">
      <c r="A272" t="str">
        <f>"002271"</f>
        <v>002271</v>
      </c>
      <c r="B272" t="s">
        <v>272</v>
      </c>
    </row>
    <row r="273" spans="1:2">
      <c r="A273" t="str">
        <f>"002272"</f>
        <v>002272</v>
      </c>
      <c r="B273" t="s">
        <v>273</v>
      </c>
    </row>
    <row r="274" spans="1:2">
      <c r="A274" t="str">
        <f>"002273"</f>
        <v>002273</v>
      </c>
      <c r="B274" t="s">
        <v>274</v>
      </c>
    </row>
    <row r="275" spans="1:2">
      <c r="A275" t="str">
        <f>"002274"</f>
        <v>002274</v>
      </c>
      <c r="B275" t="s">
        <v>275</v>
      </c>
    </row>
    <row r="276" spans="1:2">
      <c r="A276" t="str">
        <f>"002275"</f>
        <v>002275</v>
      </c>
      <c r="B276" t="s">
        <v>276</v>
      </c>
    </row>
    <row r="277" spans="1:2">
      <c r="A277" t="str">
        <f>"002276"</f>
        <v>002276</v>
      </c>
      <c r="B277" t="s">
        <v>277</v>
      </c>
    </row>
    <row r="278" spans="1:2">
      <c r="A278" t="str">
        <f>"002277"</f>
        <v>002277</v>
      </c>
      <c r="B278" t="s">
        <v>278</v>
      </c>
    </row>
    <row r="279" spans="1:2">
      <c r="A279" t="str">
        <f>"002278"</f>
        <v>002278</v>
      </c>
      <c r="B279" t="s">
        <v>279</v>
      </c>
    </row>
    <row r="280" spans="1:2">
      <c r="A280" t="str">
        <f>"002279"</f>
        <v>002279</v>
      </c>
      <c r="B280" t="s">
        <v>280</v>
      </c>
    </row>
    <row r="281" spans="1:2">
      <c r="A281" t="str">
        <f>"002280"</f>
        <v>002280</v>
      </c>
      <c r="B281" t="s">
        <v>281</v>
      </c>
    </row>
    <row r="282" spans="1:2">
      <c r="A282" t="str">
        <f>"002281"</f>
        <v>002281</v>
      </c>
      <c r="B282" t="s">
        <v>282</v>
      </c>
    </row>
    <row r="283" spans="1:2">
      <c r="A283" t="str">
        <f>"002282"</f>
        <v>002282</v>
      </c>
      <c r="B283" t="s">
        <v>283</v>
      </c>
    </row>
    <row r="284" spans="1:2">
      <c r="A284" t="str">
        <f>"002283"</f>
        <v>002283</v>
      </c>
      <c r="B284" t="s">
        <v>284</v>
      </c>
    </row>
    <row r="285" spans="1:2">
      <c r="A285" t="str">
        <f>"002284"</f>
        <v>002284</v>
      </c>
      <c r="B285" t="s">
        <v>285</v>
      </c>
    </row>
    <row r="286" spans="1:2">
      <c r="A286" t="str">
        <f>"002285"</f>
        <v>002285</v>
      </c>
      <c r="B286" t="s">
        <v>286</v>
      </c>
    </row>
    <row r="287" spans="1:2">
      <c r="A287" t="str">
        <f>"002286"</f>
        <v>002286</v>
      </c>
      <c r="B287" t="s">
        <v>287</v>
      </c>
    </row>
    <row r="288" spans="1:2">
      <c r="A288" t="str">
        <f>"002287"</f>
        <v>002287</v>
      </c>
      <c r="B288" t="s">
        <v>288</v>
      </c>
    </row>
    <row r="289" spans="1:2">
      <c r="A289" t="str">
        <f>"002288"</f>
        <v>002288</v>
      </c>
      <c r="B289" t="s">
        <v>289</v>
      </c>
    </row>
    <row r="290" spans="1:2">
      <c r="A290" t="str">
        <f>"002289"</f>
        <v>002289</v>
      </c>
      <c r="B290" t="s">
        <v>290</v>
      </c>
    </row>
    <row r="291" spans="1:2">
      <c r="A291" t="str">
        <f>"002290"</f>
        <v>002290</v>
      </c>
      <c r="B291" t="s">
        <v>291</v>
      </c>
    </row>
    <row r="292" spans="1:2">
      <c r="A292" t="str">
        <f>"002291"</f>
        <v>002291</v>
      </c>
      <c r="B292" t="s">
        <v>292</v>
      </c>
    </row>
    <row r="293" spans="1:2">
      <c r="A293" t="str">
        <f>"002292"</f>
        <v>002292</v>
      </c>
      <c r="B293" t="s">
        <v>293</v>
      </c>
    </row>
    <row r="294" spans="1:2">
      <c r="A294" t="str">
        <f>"002293"</f>
        <v>002293</v>
      </c>
      <c r="B294" t="s">
        <v>294</v>
      </c>
    </row>
    <row r="295" spans="1:2">
      <c r="A295" t="str">
        <f>"002294"</f>
        <v>002294</v>
      </c>
      <c r="B295" t="s">
        <v>295</v>
      </c>
    </row>
    <row r="296" spans="1:2">
      <c r="A296" t="str">
        <f>"002295"</f>
        <v>002295</v>
      </c>
      <c r="B296" t="s">
        <v>296</v>
      </c>
    </row>
    <row r="297" spans="1:2">
      <c r="A297" t="str">
        <f>"002296"</f>
        <v>002296</v>
      </c>
      <c r="B297" t="s">
        <v>297</v>
      </c>
    </row>
    <row r="298" spans="1:2">
      <c r="A298" t="str">
        <f>"002297"</f>
        <v>002297</v>
      </c>
      <c r="B298" t="s">
        <v>298</v>
      </c>
    </row>
    <row r="299" spans="1:2">
      <c r="A299" t="str">
        <f>"002298"</f>
        <v>002298</v>
      </c>
      <c r="B299" t="s">
        <v>299</v>
      </c>
    </row>
    <row r="300" spans="1:2">
      <c r="A300" t="str">
        <f>"002299"</f>
        <v>002299</v>
      </c>
      <c r="B300" t="s">
        <v>300</v>
      </c>
    </row>
    <row r="301" spans="1:2">
      <c r="A301" t="str">
        <f>"002300"</f>
        <v>002300</v>
      </c>
      <c r="B301" t="s">
        <v>301</v>
      </c>
    </row>
    <row r="302" spans="1:2">
      <c r="A302" t="str">
        <f>"002301"</f>
        <v>002301</v>
      </c>
      <c r="B302" t="s">
        <v>302</v>
      </c>
    </row>
    <row r="303" spans="1:2">
      <c r="A303" t="str">
        <f>"002302"</f>
        <v>002302</v>
      </c>
      <c r="B303" t="s">
        <v>303</v>
      </c>
    </row>
    <row r="304" spans="1:2">
      <c r="A304" t="str">
        <f>"002303"</f>
        <v>002303</v>
      </c>
      <c r="B304" t="s">
        <v>304</v>
      </c>
    </row>
    <row r="305" spans="1:2">
      <c r="A305" t="str">
        <f>"002304"</f>
        <v>002304</v>
      </c>
      <c r="B305" t="s">
        <v>305</v>
      </c>
    </row>
    <row r="306" spans="1:2">
      <c r="A306" t="str">
        <f>"002305"</f>
        <v>002305</v>
      </c>
      <c r="B306" t="s">
        <v>306</v>
      </c>
    </row>
    <row r="307" spans="1:2">
      <c r="A307" t="str">
        <f>"002306"</f>
        <v>002306</v>
      </c>
      <c r="B307" t="s">
        <v>307</v>
      </c>
    </row>
    <row r="308" spans="1:2">
      <c r="A308" t="str">
        <f>"002307"</f>
        <v>002307</v>
      </c>
      <c r="B308" t="s">
        <v>308</v>
      </c>
    </row>
    <row r="309" spans="1:2">
      <c r="A309" t="str">
        <f>"002308"</f>
        <v>002308</v>
      </c>
      <c r="B309" t="s">
        <v>309</v>
      </c>
    </row>
    <row r="310" spans="1:2">
      <c r="A310" t="str">
        <f>"002309"</f>
        <v>002309</v>
      </c>
      <c r="B310" t="s">
        <v>310</v>
      </c>
    </row>
    <row r="311" spans="1:2">
      <c r="A311" t="str">
        <f>"002310"</f>
        <v>002310</v>
      </c>
      <c r="B311" t="s">
        <v>311</v>
      </c>
    </row>
    <row r="312" spans="1:2">
      <c r="A312" t="str">
        <f>"002311"</f>
        <v>002311</v>
      </c>
      <c r="B312" t="s">
        <v>312</v>
      </c>
    </row>
    <row r="313" spans="1:2">
      <c r="A313" t="str">
        <f>"002312"</f>
        <v>002312</v>
      </c>
      <c r="B313" t="s">
        <v>313</v>
      </c>
    </row>
    <row r="314" spans="1:2">
      <c r="A314" t="str">
        <f>"002313"</f>
        <v>002313</v>
      </c>
      <c r="B314" t="s">
        <v>314</v>
      </c>
    </row>
    <row r="315" spans="1:2">
      <c r="A315" t="str">
        <f>"002314"</f>
        <v>002314</v>
      </c>
      <c r="B315" t="s">
        <v>315</v>
      </c>
    </row>
    <row r="316" spans="1:2">
      <c r="A316" t="str">
        <f>"002315"</f>
        <v>002315</v>
      </c>
      <c r="B316" t="s">
        <v>316</v>
      </c>
    </row>
    <row r="317" spans="1:2">
      <c r="A317" t="str">
        <f>"002316"</f>
        <v>002316</v>
      </c>
      <c r="B317" t="s">
        <v>317</v>
      </c>
    </row>
    <row r="318" spans="1:2">
      <c r="A318" t="str">
        <f>"002317"</f>
        <v>002317</v>
      </c>
      <c r="B318" t="s">
        <v>318</v>
      </c>
    </row>
    <row r="319" spans="1:2">
      <c r="A319" t="str">
        <f>"002318"</f>
        <v>002318</v>
      </c>
      <c r="B319" t="s">
        <v>319</v>
      </c>
    </row>
    <row r="320" spans="1:2">
      <c r="A320" t="str">
        <f>"002319"</f>
        <v>002319</v>
      </c>
      <c r="B320" t="s">
        <v>320</v>
      </c>
    </row>
    <row r="321" spans="1:2">
      <c r="A321" t="str">
        <f>"002320"</f>
        <v>002320</v>
      </c>
      <c r="B321" t="s">
        <v>321</v>
      </c>
    </row>
    <row r="322" spans="1:2">
      <c r="A322" t="str">
        <f>"002321"</f>
        <v>002321</v>
      </c>
      <c r="B322" t="s">
        <v>322</v>
      </c>
    </row>
    <row r="323" spans="1:2">
      <c r="A323" t="str">
        <f>"002322"</f>
        <v>002322</v>
      </c>
      <c r="B323" t="s">
        <v>323</v>
      </c>
    </row>
    <row r="324" spans="1:2">
      <c r="A324" t="str">
        <f>"002323"</f>
        <v>002323</v>
      </c>
      <c r="B324" t="s">
        <v>324</v>
      </c>
    </row>
    <row r="325" spans="1:2">
      <c r="A325" t="str">
        <f>"002324"</f>
        <v>002324</v>
      </c>
      <c r="B325" t="s">
        <v>325</v>
      </c>
    </row>
    <row r="326" spans="1:2">
      <c r="A326" t="str">
        <f>"002325"</f>
        <v>002325</v>
      </c>
      <c r="B326" t="s">
        <v>326</v>
      </c>
    </row>
    <row r="327" spans="1:2">
      <c r="A327" t="str">
        <f>"002326"</f>
        <v>002326</v>
      </c>
      <c r="B327" t="s">
        <v>327</v>
      </c>
    </row>
    <row r="328" spans="1:2">
      <c r="A328" t="str">
        <f>"002327"</f>
        <v>002327</v>
      </c>
      <c r="B328" t="s">
        <v>328</v>
      </c>
    </row>
    <row r="329" spans="1:2">
      <c r="A329" t="str">
        <f>"002328"</f>
        <v>002328</v>
      </c>
      <c r="B329" t="s">
        <v>329</v>
      </c>
    </row>
    <row r="330" spans="1:2">
      <c r="A330" t="str">
        <f>"002329"</f>
        <v>002329</v>
      </c>
      <c r="B330" t="s">
        <v>330</v>
      </c>
    </row>
    <row r="331" spans="1:2">
      <c r="A331" t="str">
        <f>"002330"</f>
        <v>002330</v>
      </c>
      <c r="B331" t="s">
        <v>331</v>
      </c>
    </row>
    <row r="332" spans="1:2">
      <c r="A332" t="str">
        <f>"002331"</f>
        <v>002331</v>
      </c>
      <c r="B332" t="s">
        <v>332</v>
      </c>
    </row>
    <row r="333" spans="1:2">
      <c r="A333" t="str">
        <f>"002332"</f>
        <v>002332</v>
      </c>
      <c r="B333" t="s">
        <v>333</v>
      </c>
    </row>
    <row r="334" spans="1:2">
      <c r="A334" t="str">
        <f>"002333"</f>
        <v>002333</v>
      </c>
      <c r="B334" t="s">
        <v>334</v>
      </c>
    </row>
    <row r="335" spans="1:2">
      <c r="A335" t="str">
        <f>"002334"</f>
        <v>002334</v>
      </c>
      <c r="B335" t="s">
        <v>335</v>
      </c>
    </row>
    <row r="336" spans="1:2">
      <c r="A336" t="str">
        <f>"002335"</f>
        <v>002335</v>
      </c>
      <c r="B336" t="s">
        <v>336</v>
      </c>
    </row>
    <row r="337" spans="1:2">
      <c r="A337" t="str">
        <f>"002336"</f>
        <v>002336</v>
      </c>
      <c r="B337" t="s">
        <v>337</v>
      </c>
    </row>
    <row r="338" spans="1:2">
      <c r="A338" t="str">
        <f>"002337"</f>
        <v>002337</v>
      </c>
      <c r="B338" t="s">
        <v>338</v>
      </c>
    </row>
    <row r="339" spans="1:2">
      <c r="A339" t="str">
        <f>"002338"</f>
        <v>002338</v>
      </c>
      <c r="B339" t="s">
        <v>339</v>
      </c>
    </row>
    <row r="340" spans="1:2">
      <c r="A340" t="str">
        <f>"002339"</f>
        <v>002339</v>
      </c>
      <c r="B340" t="s">
        <v>340</v>
      </c>
    </row>
    <row r="341" spans="1:2">
      <c r="A341" t="str">
        <f>"002340"</f>
        <v>002340</v>
      </c>
      <c r="B341" t="s">
        <v>341</v>
      </c>
    </row>
    <row r="342" spans="1:2">
      <c r="A342" t="str">
        <f>"002341"</f>
        <v>002341</v>
      </c>
      <c r="B342" t="s">
        <v>342</v>
      </c>
    </row>
    <row r="343" spans="1:2">
      <c r="A343" t="str">
        <f>"002342"</f>
        <v>002342</v>
      </c>
      <c r="B343" t="s">
        <v>343</v>
      </c>
    </row>
    <row r="344" spans="1:2">
      <c r="A344" t="str">
        <f>"002343"</f>
        <v>002343</v>
      </c>
      <c r="B344" t="s">
        <v>344</v>
      </c>
    </row>
    <row r="345" spans="1:2">
      <c r="A345" t="str">
        <f>"002344"</f>
        <v>002344</v>
      </c>
      <c r="B345" t="s">
        <v>345</v>
      </c>
    </row>
    <row r="346" spans="1:2">
      <c r="A346" t="str">
        <f>"002345"</f>
        <v>002345</v>
      </c>
      <c r="B346" t="s">
        <v>346</v>
      </c>
    </row>
    <row r="347" spans="1:2">
      <c r="A347" t="str">
        <f>"002346"</f>
        <v>002346</v>
      </c>
      <c r="B347" t="s">
        <v>347</v>
      </c>
    </row>
    <row r="348" spans="1:2">
      <c r="A348" t="str">
        <f>"002347"</f>
        <v>002347</v>
      </c>
      <c r="B348" t="s">
        <v>348</v>
      </c>
    </row>
    <row r="349" spans="1:2">
      <c r="A349" t="str">
        <f>"002348"</f>
        <v>002348</v>
      </c>
      <c r="B349" t="s">
        <v>349</v>
      </c>
    </row>
    <row r="350" spans="1:2">
      <c r="A350" t="str">
        <f>"002349"</f>
        <v>002349</v>
      </c>
      <c r="B350" t="s">
        <v>350</v>
      </c>
    </row>
    <row r="351" spans="1:2">
      <c r="A351" t="str">
        <f>"002350"</f>
        <v>002350</v>
      </c>
      <c r="B351" t="s">
        <v>351</v>
      </c>
    </row>
    <row r="352" spans="1:2">
      <c r="A352" t="str">
        <f>"002351"</f>
        <v>002351</v>
      </c>
      <c r="B352" t="s">
        <v>352</v>
      </c>
    </row>
    <row r="353" spans="1:2">
      <c r="A353" t="str">
        <f>"002352"</f>
        <v>002352</v>
      </c>
      <c r="B353" t="s">
        <v>353</v>
      </c>
    </row>
    <row r="354" spans="1:2">
      <c r="A354" t="str">
        <f>"002353"</f>
        <v>002353</v>
      </c>
      <c r="B354" t="s">
        <v>354</v>
      </c>
    </row>
    <row r="355" spans="1:2">
      <c r="A355" t="str">
        <f>"002354"</f>
        <v>002354</v>
      </c>
      <c r="B355" t="s">
        <v>355</v>
      </c>
    </row>
    <row r="356" spans="1:2">
      <c r="A356" t="str">
        <f>"002355"</f>
        <v>002355</v>
      </c>
      <c r="B356" t="s">
        <v>356</v>
      </c>
    </row>
    <row r="357" spans="1:2">
      <c r="A357" t="str">
        <f>"002356"</f>
        <v>002356</v>
      </c>
      <c r="B357" t="s">
        <v>357</v>
      </c>
    </row>
    <row r="358" spans="1:2">
      <c r="A358" t="str">
        <f>"002357"</f>
        <v>002357</v>
      </c>
      <c r="B358" t="s">
        <v>358</v>
      </c>
    </row>
    <row r="359" spans="1:2">
      <c r="A359" t="str">
        <f>"002358"</f>
        <v>002358</v>
      </c>
      <c r="B359" t="s">
        <v>359</v>
      </c>
    </row>
    <row r="360" spans="1:2">
      <c r="A360" t="str">
        <f>"002359"</f>
        <v>002359</v>
      </c>
      <c r="B360" t="s">
        <v>360</v>
      </c>
    </row>
    <row r="361" spans="1:2">
      <c r="A361" t="str">
        <f>"002360"</f>
        <v>002360</v>
      </c>
      <c r="B361" t="s">
        <v>361</v>
      </c>
    </row>
    <row r="362" spans="1:2">
      <c r="A362" t="str">
        <f>"002361"</f>
        <v>002361</v>
      </c>
      <c r="B362" t="s">
        <v>362</v>
      </c>
    </row>
    <row r="363" spans="1:2">
      <c r="A363" t="str">
        <f>"002362"</f>
        <v>002362</v>
      </c>
      <c r="B363" t="s">
        <v>363</v>
      </c>
    </row>
    <row r="364" spans="1:2">
      <c r="A364" t="str">
        <f>"002363"</f>
        <v>002363</v>
      </c>
      <c r="B364" t="s">
        <v>364</v>
      </c>
    </row>
    <row r="365" spans="1:2">
      <c r="A365" t="str">
        <f>"002364"</f>
        <v>002364</v>
      </c>
      <c r="B365" t="s">
        <v>365</v>
      </c>
    </row>
    <row r="366" spans="1:2">
      <c r="A366" t="str">
        <f>"002365"</f>
        <v>002365</v>
      </c>
      <c r="B366" t="s">
        <v>366</v>
      </c>
    </row>
    <row r="367" spans="1:2">
      <c r="A367" t="str">
        <f>"002366"</f>
        <v>002366</v>
      </c>
      <c r="B367" t="s">
        <v>367</v>
      </c>
    </row>
    <row r="368" spans="1:2">
      <c r="A368" t="str">
        <f>"002367"</f>
        <v>002367</v>
      </c>
      <c r="B368" t="s">
        <v>368</v>
      </c>
    </row>
    <row r="369" spans="1:2">
      <c r="A369" t="str">
        <f>"002368"</f>
        <v>002368</v>
      </c>
      <c r="B369" t="s">
        <v>369</v>
      </c>
    </row>
    <row r="370" spans="1:2">
      <c r="A370" t="str">
        <f>"002369"</f>
        <v>002369</v>
      </c>
      <c r="B370" t="s">
        <v>370</v>
      </c>
    </row>
    <row r="371" spans="1:2">
      <c r="A371" t="str">
        <f>"002370"</f>
        <v>002370</v>
      </c>
      <c r="B371" t="s">
        <v>371</v>
      </c>
    </row>
    <row r="372" spans="1:2">
      <c r="A372" t="str">
        <f>"002371"</f>
        <v>002371</v>
      </c>
      <c r="B372" t="s">
        <v>372</v>
      </c>
    </row>
    <row r="373" spans="1:2">
      <c r="A373" t="str">
        <f>"002372"</f>
        <v>002372</v>
      </c>
      <c r="B373" t="s">
        <v>373</v>
      </c>
    </row>
    <row r="374" spans="1:2">
      <c r="A374" t="str">
        <f>"002373"</f>
        <v>002373</v>
      </c>
      <c r="B374" t="s">
        <v>374</v>
      </c>
    </row>
    <row r="375" spans="1:2">
      <c r="A375" t="str">
        <f>"002374"</f>
        <v>002374</v>
      </c>
      <c r="B375" t="s">
        <v>375</v>
      </c>
    </row>
    <row r="376" spans="1:2">
      <c r="A376" t="str">
        <f>"002375"</f>
        <v>002375</v>
      </c>
      <c r="B376" t="s">
        <v>376</v>
      </c>
    </row>
    <row r="377" spans="1:2">
      <c r="A377" t="str">
        <f>"002376"</f>
        <v>002376</v>
      </c>
      <c r="B377" t="s">
        <v>377</v>
      </c>
    </row>
    <row r="378" spans="1:2">
      <c r="A378" t="str">
        <f>"002377"</f>
        <v>002377</v>
      </c>
      <c r="B378" t="s">
        <v>378</v>
      </c>
    </row>
    <row r="379" spans="1:2">
      <c r="A379" t="str">
        <f>"002378"</f>
        <v>002378</v>
      </c>
      <c r="B379" t="s">
        <v>379</v>
      </c>
    </row>
    <row r="380" spans="1:2">
      <c r="A380" t="str">
        <f>"002379"</f>
        <v>002379</v>
      </c>
      <c r="B380" t="s">
        <v>380</v>
      </c>
    </row>
    <row r="381" spans="1:2">
      <c r="A381" t="str">
        <f>"002380"</f>
        <v>002380</v>
      </c>
      <c r="B381" t="s">
        <v>381</v>
      </c>
    </row>
    <row r="382" spans="1:2">
      <c r="A382" t="str">
        <f>"002381"</f>
        <v>002381</v>
      </c>
      <c r="B382" t="s">
        <v>382</v>
      </c>
    </row>
    <row r="383" spans="1:2">
      <c r="A383" t="str">
        <f>"002382"</f>
        <v>002382</v>
      </c>
      <c r="B383" t="s">
        <v>383</v>
      </c>
    </row>
    <row r="384" spans="1:2">
      <c r="A384" t="str">
        <f>"002383"</f>
        <v>002383</v>
      </c>
      <c r="B384" t="s">
        <v>384</v>
      </c>
    </row>
    <row r="385" spans="1:2">
      <c r="A385" t="str">
        <f>"002384"</f>
        <v>002384</v>
      </c>
      <c r="B385" t="s">
        <v>385</v>
      </c>
    </row>
    <row r="386" spans="1:2">
      <c r="A386" t="str">
        <f>"002385"</f>
        <v>002385</v>
      </c>
      <c r="B386" t="s">
        <v>386</v>
      </c>
    </row>
    <row r="387" spans="1:2">
      <c r="A387" t="str">
        <f>"002386"</f>
        <v>002386</v>
      </c>
      <c r="B387" t="s">
        <v>387</v>
      </c>
    </row>
    <row r="388" spans="1:2">
      <c r="A388" t="str">
        <f>"002387"</f>
        <v>002387</v>
      </c>
      <c r="B388" t="s">
        <v>388</v>
      </c>
    </row>
    <row r="389" spans="1:2">
      <c r="A389" t="str">
        <f>"002388"</f>
        <v>002388</v>
      </c>
      <c r="B389" t="s">
        <v>389</v>
      </c>
    </row>
    <row r="390" spans="1:2">
      <c r="A390" t="str">
        <f>"002389"</f>
        <v>002389</v>
      </c>
      <c r="B390" t="s">
        <v>390</v>
      </c>
    </row>
    <row r="391" spans="1:2">
      <c r="A391" t="str">
        <f>"002390"</f>
        <v>002390</v>
      </c>
      <c r="B391" t="s">
        <v>391</v>
      </c>
    </row>
    <row r="392" spans="1:2">
      <c r="A392" t="str">
        <f>"002391"</f>
        <v>002391</v>
      </c>
      <c r="B392" t="s">
        <v>392</v>
      </c>
    </row>
    <row r="393" spans="1:2">
      <c r="A393" t="str">
        <f>"002392"</f>
        <v>002392</v>
      </c>
      <c r="B393" t="s">
        <v>393</v>
      </c>
    </row>
    <row r="394" spans="1:2">
      <c r="A394" t="str">
        <f>"002393"</f>
        <v>002393</v>
      </c>
      <c r="B394" t="s">
        <v>394</v>
      </c>
    </row>
    <row r="395" spans="1:2">
      <c r="A395" t="str">
        <f>"002394"</f>
        <v>002394</v>
      </c>
      <c r="B395" t="s">
        <v>395</v>
      </c>
    </row>
    <row r="396" spans="1:2">
      <c r="A396" t="str">
        <f>"002395"</f>
        <v>002395</v>
      </c>
      <c r="B396" t="s">
        <v>396</v>
      </c>
    </row>
    <row r="397" spans="1:2">
      <c r="A397" t="str">
        <f>"002396"</f>
        <v>002396</v>
      </c>
      <c r="B397" t="s">
        <v>397</v>
      </c>
    </row>
    <row r="398" spans="1:2">
      <c r="A398" t="str">
        <f>"002397"</f>
        <v>002397</v>
      </c>
      <c r="B398" t="s">
        <v>398</v>
      </c>
    </row>
    <row r="399" spans="1:2">
      <c r="A399" t="str">
        <f>"002398"</f>
        <v>002398</v>
      </c>
      <c r="B399" t="s">
        <v>399</v>
      </c>
    </row>
    <row r="400" spans="1:2">
      <c r="A400" t="str">
        <f>"002399"</f>
        <v>002399</v>
      </c>
      <c r="B400" t="s">
        <v>400</v>
      </c>
    </row>
    <row r="401" spans="1:2">
      <c r="A401" t="str">
        <f>"002400"</f>
        <v>002400</v>
      </c>
      <c r="B401" t="s">
        <v>401</v>
      </c>
    </row>
    <row r="402" spans="1:2">
      <c r="A402" t="str">
        <f>"002401"</f>
        <v>002401</v>
      </c>
      <c r="B402" t="s">
        <v>402</v>
      </c>
    </row>
    <row r="403" spans="1:2">
      <c r="A403" t="str">
        <f>"002402"</f>
        <v>002402</v>
      </c>
      <c r="B403" t="s">
        <v>403</v>
      </c>
    </row>
    <row r="404" spans="1:2">
      <c r="A404" t="str">
        <f>"002403"</f>
        <v>002403</v>
      </c>
      <c r="B404" t="s">
        <v>404</v>
      </c>
    </row>
    <row r="405" spans="1:2">
      <c r="A405" t="str">
        <f>"002404"</f>
        <v>002404</v>
      </c>
      <c r="B405" t="s">
        <v>405</v>
      </c>
    </row>
    <row r="406" spans="1:2">
      <c r="A406" t="str">
        <f>"002405"</f>
        <v>002405</v>
      </c>
      <c r="B406" t="s">
        <v>406</v>
      </c>
    </row>
    <row r="407" spans="1:2">
      <c r="A407" t="str">
        <f>"002406"</f>
        <v>002406</v>
      </c>
      <c r="B407" t="s">
        <v>407</v>
      </c>
    </row>
    <row r="408" spans="1:2">
      <c r="A408" t="str">
        <f>"002407"</f>
        <v>002407</v>
      </c>
      <c r="B408" t="s">
        <v>408</v>
      </c>
    </row>
    <row r="409" spans="1:2">
      <c r="A409" t="str">
        <f>"002408"</f>
        <v>002408</v>
      </c>
      <c r="B409" t="s">
        <v>409</v>
      </c>
    </row>
    <row r="410" spans="1:2">
      <c r="A410" t="str">
        <f>"002409"</f>
        <v>002409</v>
      </c>
      <c r="B410" t="s">
        <v>410</v>
      </c>
    </row>
    <row r="411" spans="1:2">
      <c r="A411" t="str">
        <f>"002410"</f>
        <v>002410</v>
      </c>
      <c r="B411" t="s">
        <v>411</v>
      </c>
    </row>
    <row r="412" spans="1:2">
      <c r="A412" t="str">
        <f>"002411"</f>
        <v>002411</v>
      </c>
      <c r="B412" t="s">
        <v>412</v>
      </c>
    </row>
    <row r="413" spans="1:2">
      <c r="A413" t="str">
        <f>"002412"</f>
        <v>002412</v>
      </c>
      <c r="B413" t="s">
        <v>413</v>
      </c>
    </row>
    <row r="414" spans="1:2">
      <c r="A414" t="str">
        <f>"002413"</f>
        <v>002413</v>
      </c>
      <c r="B414" t="s">
        <v>414</v>
      </c>
    </row>
    <row r="415" spans="1:2">
      <c r="A415" t="str">
        <f>"002414"</f>
        <v>002414</v>
      </c>
      <c r="B415" t="s">
        <v>415</v>
      </c>
    </row>
    <row r="416" spans="1:2">
      <c r="A416" t="str">
        <f>"002415"</f>
        <v>002415</v>
      </c>
      <c r="B416" t="s">
        <v>416</v>
      </c>
    </row>
    <row r="417" spans="1:2">
      <c r="A417" t="str">
        <f>"002416"</f>
        <v>002416</v>
      </c>
      <c r="B417" t="s">
        <v>417</v>
      </c>
    </row>
    <row r="418" spans="1:2">
      <c r="A418" t="str">
        <f>"002417"</f>
        <v>002417</v>
      </c>
      <c r="B418" t="s">
        <v>418</v>
      </c>
    </row>
    <row r="419" spans="1:2">
      <c r="A419" t="str">
        <f>"002418"</f>
        <v>002418</v>
      </c>
      <c r="B419" t="s">
        <v>419</v>
      </c>
    </row>
    <row r="420" spans="1:2">
      <c r="A420" t="str">
        <f>"002419"</f>
        <v>002419</v>
      </c>
      <c r="B420" t="s">
        <v>420</v>
      </c>
    </row>
    <row r="421" spans="1:2">
      <c r="A421" t="str">
        <f>"002420"</f>
        <v>002420</v>
      </c>
      <c r="B421" t="s">
        <v>421</v>
      </c>
    </row>
    <row r="422" spans="1:2">
      <c r="A422" t="str">
        <f>"002421"</f>
        <v>002421</v>
      </c>
      <c r="B422" t="s">
        <v>422</v>
      </c>
    </row>
    <row r="423" spans="1:2">
      <c r="A423" t="str">
        <f>"002422"</f>
        <v>002422</v>
      </c>
      <c r="B423" t="s">
        <v>423</v>
      </c>
    </row>
    <row r="424" spans="1:2">
      <c r="A424" t="str">
        <f>"002423"</f>
        <v>002423</v>
      </c>
      <c r="B424" t="s">
        <v>424</v>
      </c>
    </row>
    <row r="425" spans="1:2">
      <c r="A425" t="str">
        <f>"002424"</f>
        <v>002424</v>
      </c>
      <c r="B425" t="s">
        <v>425</v>
      </c>
    </row>
    <row r="426" spans="1:2">
      <c r="A426" t="str">
        <f>"002425"</f>
        <v>002425</v>
      </c>
      <c r="B426" t="s">
        <v>426</v>
      </c>
    </row>
    <row r="427" spans="1:2">
      <c r="A427" t="str">
        <f>"002426"</f>
        <v>002426</v>
      </c>
      <c r="B427" t="s">
        <v>427</v>
      </c>
    </row>
    <row r="428" spans="1:2">
      <c r="A428" t="str">
        <f>"002427"</f>
        <v>002427</v>
      </c>
      <c r="B428" t="s">
        <v>428</v>
      </c>
    </row>
    <row r="429" spans="1:2">
      <c r="A429" t="str">
        <f>"002428"</f>
        <v>002428</v>
      </c>
      <c r="B429" t="s">
        <v>429</v>
      </c>
    </row>
    <row r="430" spans="1:2">
      <c r="A430" t="str">
        <f>"002429"</f>
        <v>002429</v>
      </c>
      <c r="B430" t="s">
        <v>430</v>
      </c>
    </row>
    <row r="431" spans="1:2">
      <c r="A431" t="str">
        <f>"002430"</f>
        <v>002430</v>
      </c>
      <c r="B431" t="s">
        <v>431</v>
      </c>
    </row>
    <row r="432" spans="1:2">
      <c r="A432" t="str">
        <f>"002431"</f>
        <v>002431</v>
      </c>
      <c r="B432" t="s">
        <v>432</v>
      </c>
    </row>
    <row r="433" spans="1:2">
      <c r="A433" t="str">
        <f>"002432"</f>
        <v>002432</v>
      </c>
      <c r="B433" t="s">
        <v>433</v>
      </c>
    </row>
    <row r="434" spans="1:2">
      <c r="A434" t="str">
        <f>"002433"</f>
        <v>002433</v>
      </c>
      <c r="B434" t="s">
        <v>434</v>
      </c>
    </row>
    <row r="435" spans="1:2">
      <c r="A435" t="str">
        <f>"002434"</f>
        <v>002434</v>
      </c>
      <c r="B435" t="s">
        <v>435</v>
      </c>
    </row>
    <row r="436" spans="1:2">
      <c r="A436" t="str">
        <f>"002435"</f>
        <v>002435</v>
      </c>
      <c r="B436" t="s">
        <v>436</v>
      </c>
    </row>
    <row r="437" spans="1:2">
      <c r="A437" t="str">
        <f>"002436"</f>
        <v>002436</v>
      </c>
      <c r="B437" t="s">
        <v>437</v>
      </c>
    </row>
    <row r="438" spans="1:2">
      <c r="A438" t="str">
        <f>"002437"</f>
        <v>002437</v>
      </c>
      <c r="B438" t="s">
        <v>438</v>
      </c>
    </row>
    <row r="439" spans="1:2">
      <c r="A439" t="str">
        <f>"002438"</f>
        <v>002438</v>
      </c>
      <c r="B439" t="s">
        <v>439</v>
      </c>
    </row>
    <row r="440" spans="1:2">
      <c r="A440" t="str">
        <f>"002439"</f>
        <v>002439</v>
      </c>
      <c r="B440" t="s">
        <v>440</v>
      </c>
    </row>
    <row r="441" spans="1:2">
      <c r="A441" t="str">
        <f>"002440"</f>
        <v>002440</v>
      </c>
      <c r="B441" t="s">
        <v>441</v>
      </c>
    </row>
    <row r="442" spans="1:2">
      <c r="A442" t="str">
        <f>"002441"</f>
        <v>002441</v>
      </c>
      <c r="B442" t="s">
        <v>442</v>
      </c>
    </row>
    <row r="443" spans="1:2">
      <c r="A443" t="str">
        <f>"002442"</f>
        <v>002442</v>
      </c>
      <c r="B443" t="s">
        <v>443</v>
      </c>
    </row>
    <row r="444" spans="1:2">
      <c r="A444" t="str">
        <f>"002443"</f>
        <v>002443</v>
      </c>
      <c r="B444" t="s">
        <v>444</v>
      </c>
    </row>
    <row r="445" spans="1:2">
      <c r="A445" t="str">
        <f>"002444"</f>
        <v>002444</v>
      </c>
      <c r="B445" t="s">
        <v>445</v>
      </c>
    </row>
    <row r="446" spans="1:2">
      <c r="A446" t="str">
        <f>"002445"</f>
        <v>002445</v>
      </c>
      <c r="B446" t="s">
        <v>446</v>
      </c>
    </row>
    <row r="447" spans="1:2">
      <c r="A447" t="str">
        <f>"002446"</f>
        <v>002446</v>
      </c>
      <c r="B447" t="s">
        <v>447</v>
      </c>
    </row>
    <row r="448" spans="1:2">
      <c r="A448" t="str">
        <f>"002447"</f>
        <v>002447</v>
      </c>
      <c r="B448" t="s">
        <v>448</v>
      </c>
    </row>
    <row r="449" spans="1:2">
      <c r="A449" t="str">
        <f>"002448"</f>
        <v>002448</v>
      </c>
      <c r="B449" t="s">
        <v>449</v>
      </c>
    </row>
    <row r="450" spans="1:2">
      <c r="A450" t="str">
        <f>"002449"</f>
        <v>002449</v>
      </c>
      <c r="B450" t="s">
        <v>450</v>
      </c>
    </row>
    <row r="451" spans="1:2">
      <c r="A451" t="str">
        <f>"002450"</f>
        <v>002450</v>
      </c>
      <c r="B451" t="s">
        <v>451</v>
      </c>
    </row>
    <row r="452" spans="1:2">
      <c r="A452" t="str">
        <f>"002451"</f>
        <v>002451</v>
      </c>
      <c r="B452" t="s">
        <v>452</v>
      </c>
    </row>
    <row r="453" spans="1:2">
      <c r="A453" t="str">
        <f>"002452"</f>
        <v>002452</v>
      </c>
      <c r="B453" t="s">
        <v>453</v>
      </c>
    </row>
    <row r="454" spans="1:2">
      <c r="A454" t="str">
        <f>"002453"</f>
        <v>002453</v>
      </c>
      <c r="B454" t="s">
        <v>454</v>
      </c>
    </row>
    <row r="455" spans="1:2">
      <c r="A455" t="str">
        <f>"002454"</f>
        <v>002454</v>
      </c>
      <c r="B455" t="s">
        <v>455</v>
      </c>
    </row>
    <row r="456" spans="1:2">
      <c r="A456" t="str">
        <f>"002455"</f>
        <v>002455</v>
      </c>
      <c r="B456" t="s">
        <v>456</v>
      </c>
    </row>
    <row r="457" spans="1:2">
      <c r="A457" t="str">
        <f>"002456"</f>
        <v>002456</v>
      </c>
      <c r="B457" t="s">
        <v>457</v>
      </c>
    </row>
    <row r="458" spans="1:2">
      <c r="A458" t="str">
        <f>"002457"</f>
        <v>002457</v>
      </c>
      <c r="B458" t="s">
        <v>458</v>
      </c>
    </row>
    <row r="459" spans="1:2">
      <c r="A459" t="str">
        <f>"002458"</f>
        <v>002458</v>
      </c>
      <c r="B459" t="s">
        <v>459</v>
      </c>
    </row>
    <row r="460" spans="1:2">
      <c r="A460" t="str">
        <f>"002459"</f>
        <v>002459</v>
      </c>
      <c r="B460" t="s">
        <v>460</v>
      </c>
    </row>
    <row r="461" spans="1:2">
      <c r="A461" t="str">
        <f>"002460"</f>
        <v>002460</v>
      </c>
      <c r="B461" t="s">
        <v>461</v>
      </c>
    </row>
    <row r="462" spans="1:2">
      <c r="A462" t="str">
        <f>"002461"</f>
        <v>002461</v>
      </c>
      <c r="B462" t="s">
        <v>462</v>
      </c>
    </row>
    <row r="463" spans="1:2">
      <c r="A463" t="str">
        <f>"002462"</f>
        <v>002462</v>
      </c>
      <c r="B463" t="s">
        <v>463</v>
      </c>
    </row>
    <row r="464" spans="1:2">
      <c r="A464" t="str">
        <f>"002463"</f>
        <v>002463</v>
      </c>
      <c r="B464" t="s">
        <v>464</v>
      </c>
    </row>
    <row r="465" spans="1:2">
      <c r="A465" t="str">
        <f>"002464"</f>
        <v>002464</v>
      </c>
      <c r="B465" t="s">
        <v>465</v>
      </c>
    </row>
    <row r="466" spans="1:2">
      <c r="A466" t="str">
        <f>"002465"</f>
        <v>002465</v>
      </c>
      <c r="B466" t="s">
        <v>466</v>
      </c>
    </row>
    <row r="467" spans="1:2">
      <c r="A467" t="str">
        <f>"002466"</f>
        <v>002466</v>
      </c>
      <c r="B467" t="s">
        <v>467</v>
      </c>
    </row>
    <row r="468" spans="1:2">
      <c r="A468" t="str">
        <f>"002467"</f>
        <v>002467</v>
      </c>
      <c r="B468" t="s">
        <v>468</v>
      </c>
    </row>
    <row r="469" spans="1:2">
      <c r="A469" t="str">
        <f>"002468"</f>
        <v>002468</v>
      </c>
      <c r="B469" t="s">
        <v>469</v>
      </c>
    </row>
    <row r="470" spans="1:2">
      <c r="A470" t="str">
        <f>"002469"</f>
        <v>002469</v>
      </c>
      <c r="B470" t="s">
        <v>470</v>
      </c>
    </row>
    <row r="471" spans="1:2">
      <c r="A471" t="str">
        <f>"002470"</f>
        <v>002470</v>
      </c>
      <c r="B471" t="s">
        <v>471</v>
      </c>
    </row>
    <row r="472" spans="1:2">
      <c r="A472" t="str">
        <f>"002471"</f>
        <v>002471</v>
      </c>
      <c r="B472" t="s">
        <v>472</v>
      </c>
    </row>
    <row r="473" spans="1:2">
      <c r="A473" t="str">
        <f>"002472"</f>
        <v>002472</v>
      </c>
      <c r="B473" t="s">
        <v>473</v>
      </c>
    </row>
    <row r="474" spans="1:2">
      <c r="A474" t="str">
        <f>"002473"</f>
        <v>002473</v>
      </c>
      <c r="B474" t="s">
        <v>474</v>
      </c>
    </row>
    <row r="475" spans="1:2">
      <c r="A475" t="str">
        <f>"002474"</f>
        <v>002474</v>
      </c>
      <c r="B475" t="s">
        <v>475</v>
      </c>
    </row>
    <row r="476" spans="1:2">
      <c r="A476" t="str">
        <f>"002475"</f>
        <v>002475</v>
      </c>
      <c r="B476" t="s">
        <v>476</v>
      </c>
    </row>
    <row r="477" spans="1:2">
      <c r="A477" t="str">
        <f>"002476"</f>
        <v>002476</v>
      </c>
      <c r="B477" t="s">
        <v>477</v>
      </c>
    </row>
    <row r="478" spans="1:2">
      <c r="A478" t="str">
        <f>"002477"</f>
        <v>002477</v>
      </c>
      <c r="B478" t="s">
        <v>478</v>
      </c>
    </row>
    <row r="479" spans="1:2">
      <c r="A479" t="str">
        <f>"002478"</f>
        <v>002478</v>
      </c>
      <c r="B479" t="s">
        <v>479</v>
      </c>
    </row>
    <row r="480" spans="1:2">
      <c r="A480" t="str">
        <f>"002479"</f>
        <v>002479</v>
      </c>
      <c r="B480" t="s">
        <v>480</v>
      </c>
    </row>
    <row r="481" spans="1:2">
      <c r="A481" t="str">
        <f>"002480"</f>
        <v>002480</v>
      </c>
      <c r="B481" t="s">
        <v>481</v>
      </c>
    </row>
    <row r="482" spans="1:2">
      <c r="A482" t="str">
        <f>"002481"</f>
        <v>002481</v>
      </c>
      <c r="B482" t="s">
        <v>482</v>
      </c>
    </row>
    <row r="483" spans="1:2">
      <c r="A483" t="str">
        <f>"002482"</f>
        <v>002482</v>
      </c>
      <c r="B483" t="s">
        <v>483</v>
      </c>
    </row>
    <row r="484" spans="1:2">
      <c r="A484" t="str">
        <f>"002483"</f>
        <v>002483</v>
      </c>
      <c r="B484" t="s">
        <v>484</v>
      </c>
    </row>
    <row r="485" spans="1:2">
      <c r="A485" t="str">
        <f>"002484"</f>
        <v>002484</v>
      </c>
      <c r="B485" t="s">
        <v>485</v>
      </c>
    </row>
    <row r="486" spans="1:2">
      <c r="A486" t="str">
        <f>"002485"</f>
        <v>002485</v>
      </c>
      <c r="B486" t="s">
        <v>486</v>
      </c>
    </row>
    <row r="487" spans="1:2">
      <c r="A487" t="str">
        <f>"002486"</f>
        <v>002486</v>
      </c>
      <c r="B487" t="s">
        <v>487</v>
      </c>
    </row>
    <row r="488" spans="1:2">
      <c r="A488" t="str">
        <f>"002487"</f>
        <v>002487</v>
      </c>
      <c r="B488" t="s">
        <v>488</v>
      </c>
    </row>
    <row r="489" spans="1:2">
      <c r="A489" t="str">
        <f>"002488"</f>
        <v>002488</v>
      </c>
      <c r="B489" t="s">
        <v>489</v>
      </c>
    </row>
    <row r="490" spans="1:2">
      <c r="A490" t="str">
        <f>"002489"</f>
        <v>002489</v>
      </c>
      <c r="B490" t="s">
        <v>490</v>
      </c>
    </row>
    <row r="491" spans="1:2">
      <c r="A491" t="str">
        <f>"002490"</f>
        <v>002490</v>
      </c>
      <c r="B491" t="s">
        <v>491</v>
      </c>
    </row>
    <row r="492" spans="1:2">
      <c r="A492" t="str">
        <f>"002491"</f>
        <v>002491</v>
      </c>
      <c r="B492" t="s">
        <v>492</v>
      </c>
    </row>
    <row r="493" spans="1:2">
      <c r="A493" t="str">
        <f>"002492"</f>
        <v>002492</v>
      </c>
      <c r="B493" t="s">
        <v>493</v>
      </c>
    </row>
    <row r="494" spans="1:2">
      <c r="A494" t="str">
        <f>"002493"</f>
        <v>002493</v>
      </c>
      <c r="B494" t="s">
        <v>494</v>
      </c>
    </row>
    <row r="495" spans="1:2">
      <c r="A495" t="str">
        <f>"002494"</f>
        <v>002494</v>
      </c>
      <c r="B495" t="s">
        <v>495</v>
      </c>
    </row>
    <row r="496" spans="1:2">
      <c r="A496" t="str">
        <f>"002495"</f>
        <v>002495</v>
      </c>
      <c r="B496" t="s">
        <v>496</v>
      </c>
    </row>
    <row r="497" spans="1:2">
      <c r="A497" t="str">
        <f>"002496"</f>
        <v>002496</v>
      </c>
      <c r="B497" t="s">
        <v>497</v>
      </c>
    </row>
    <row r="498" spans="1:2">
      <c r="A498" t="str">
        <f>"002497"</f>
        <v>002497</v>
      </c>
      <c r="B498" t="s">
        <v>498</v>
      </c>
    </row>
    <row r="499" spans="1:2">
      <c r="A499" t="str">
        <f>"002498"</f>
        <v>002498</v>
      </c>
      <c r="B499" t="s">
        <v>499</v>
      </c>
    </row>
    <row r="500" spans="1:2">
      <c r="A500" t="str">
        <f>"002499"</f>
        <v>002499</v>
      </c>
      <c r="B500" t="s">
        <v>500</v>
      </c>
    </row>
    <row r="501" spans="1:2">
      <c r="A501" t="str">
        <f>"002500"</f>
        <v>002500</v>
      </c>
      <c r="B501" t="s">
        <v>501</v>
      </c>
    </row>
    <row r="502" spans="1:2">
      <c r="A502" t="str">
        <f>"002501"</f>
        <v>002501</v>
      </c>
      <c r="B502" t="s">
        <v>502</v>
      </c>
    </row>
    <row r="503" spans="1:2">
      <c r="A503" t="str">
        <f>"002502"</f>
        <v>002502</v>
      </c>
      <c r="B503" t="s">
        <v>503</v>
      </c>
    </row>
    <row r="504" spans="1:2">
      <c r="A504" t="str">
        <f>"002503"</f>
        <v>002503</v>
      </c>
      <c r="B504" t="s">
        <v>504</v>
      </c>
    </row>
    <row r="505" spans="1:2">
      <c r="A505" t="str">
        <f>"002504"</f>
        <v>002504</v>
      </c>
      <c r="B505" t="s">
        <v>505</v>
      </c>
    </row>
    <row r="506" spans="1:2">
      <c r="A506" t="str">
        <f>"002505"</f>
        <v>002505</v>
      </c>
      <c r="B506" t="s">
        <v>506</v>
      </c>
    </row>
    <row r="507" spans="1:2">
      <c r="A507" t="str">
        <f>"002506"</f>
        <v>002506</v>
      </c>
      <c r="B507" t="s">
        <v>507</v>
      </c>
    </row>
    <row r="508" spans="1:2">
      <c r="A508" t="str">
        <f>"002507"</f>
        <v>002507</v>
      </c>
      <c r="B508" t="s">
        <v>508</v>
      </c>
    </row>
    <row r="509" spans="1:2">
      <c r="A509" t="str">
        <f>"002508"</f>
        <v>002508</v>
      </c>
      <c r="B509" t="s">
        <v>509</v>
      </c>
    </row>
    <row r="510" spans="1:2">
      <c r="A510" t="str">
        <f>"002509"</f>
        <v>002509</v>
      </c>
      <c r="B510" t="s">
        <v>510</v>
      </c>
    </row>
    <row r="511" spans="1:2">
      <c r="A511" t="str">
        <f>"002510"</f>
        <v>002510</v>
      </c>
      <c r="B511" t="s">
        <v>511</v>
      </c>
    </row>
    <row r="512" spans="1:2">
      <c r="A512" t="str">
        <f>"002511"</f>
        <v>002511</v>
      </c>
      <c r="B512" t="s">
        <v>512</v>
      </c>
    </row>
    <row r="513" spans="1:2">
      <c r="A513" t="str">
        <f>"002512"</f>
        <v>002512</v>
      </c>
      <c r="B513" t="s">
        <v>513</v>
      </c>
    </row>
    <row r="514" spans="1:2">
      <c r="A514" t="str">
        <f>"002513"</f>
        <v>002513</v>
      </c>
      <c r="B514" t="s">
        <v>514</v>
      </c>
    </row>
    <row r="515" spans="1:2">
      <c r="A515" t="str">
        <f>"002514"</f>
        <v>002514</v>
      </c>
      <c r="B515" t="s">
        <v>515</v>
      </c>
    </row>
    <row r="516" spans="1:2">
      <c r="A516" t="str">
        <f>"002515"</f>
        <v>002515</v>
      </c>
      <c r="B516" t="s">
        <v>516</v>
      </c>
    </row>
    <row r="517" spans="1:2">
      <c r="A517" t="str">
        <f>"002516"</f>
        <v>002516</v>
      </c>
      <c r="B517" t="s">
        <v>517</v>
      </c>
    </row>
    <row r="518" spans="1:2">
      <c r="A518" t="str">
        <f>"002517"</f>
        <v>002517</v>
      </c>
      <c r="B518" t="s">
        <v>518</v>
      </c>
    </row>
    <row r="519" spans="1:2">
      <c r="A519" t="str">
        <f>"002518"</f>
        <v>002518</v>
      </c>
      <c r="B519" t="s">
        <v>519</v>
      </c>
    </row>
    <row r="520" spans="1:2">
      <c r="A520" t="str">
        <f>"002519"</f>
        <v>002519</v>
      </c>
      <c r="B520" t="s">
        <v>520</v>
      </c>
    </row>
    <row r="521" spans="1:2">
      <c r="A521" t="str">
        <f>"002520"</f>
        <v>002520</v>
      </c>
      <c r="B521" t="s">
        <v>521</v>
      </c>
    </row>
    <row r="522" spans="1:2">
      <c r="A522" t="str">
        <f>"002521"</f>
        <v>002521</v>
      </c>
      <c r="B522" t="s">
        <v>522</v>
      </c>
    </row>
    <row r="523" spans="1:2">
      <c r="A523" t="str">
        <f>"002522"</f>
        <v>002522</v>
      </c>
      <c r="B523" t="s">
        <v>523</v>
      </c>
    </row>
    <row r="524" spans="1:2">
      <c r="A524" t="str">
        <f>"002523"</f>
        <v>002523</v>
      </c>
      <c r="B524" t="s">
        <v>524</v>
      </c>
    </row>
    <row r="525" spans="1:2">
      <c r="A525" t="str">
        <f>"002524"</f>
        <v>002524</v>
      </c>
      <c r="B525" t="s">
        <v>525</v>
      </c>
    </row>
    <row r="526" spans="1:2">
      <c r="A526" t="str">
        <f>"002525"</f>
        <v>002525</v>
      </c>
      <c r="B526" t="s">
        <v>526</v>
      </c>
    </row>
    <row r="527" spans="1:2">
      <c r="A527" t="str">
        <f>"002526"</f>
        <v>002526</v>
      </c>
      <c r="B527" t="s">
        <v>527</v>
      </c>
    </row>
    <row r="528" spans="1:2">
      <c r="A528" t="str">
        <f>"002527"</f>
        <v>002527</v>
      </c>
      <c r="B528" t="s">
        <v>528</v>
      </c>
    </row>
    <row r="529" spans="1:2">
      <c r="A529" t="str">
        <f>"002528"</f>
        <v>002528</v>
      </c>
      <c r="B529" t="s">
        <v>529</v>
      </c>
    </row>
    <row r="530" spans="1:2">
      <c r="A530" t="str">
        <f>"002529"</f>
        <v>002529</v>
      </c>
      <c r="B530" t="s">
        <v>530</v>
      </c>
    </row>
    <row r="531" spans="1:2">
      <c r="A531" t="str">
        <f>"002530"</f>
        <v>002530</v>
      </c>
      <c r="B531" t="s">
        <v>531</v>
      </c>
    </row>
    <row r="532" spans="1:2">
      <c r="A532" t="str">
        <f>"002531"</f>
        <v>002531</v>
      </c>
      <c r="B532" t="s">
        <v>532</v>
      </c>
    </row>
    <row r="533" spans="1:2">
      <c r="A533" t="str">
        <f>"002532"</f>
        <v>002532</v>
      </c>
      <c r="B533" t="s">
        <v>533</v>
      </c>
    </row>
    <row r="534" spans="1:2">
      <c r="A534" t="str">
        <f>"002533"</f>
        <v>002533</v>
      </c>
      <c r="B534" t="s">
        <v>534</v>
      </c>
    </row>
    <row r="535" spans="1:2">
      <c r="A535" t="str">
        <f>"002534"</f>
        <v>002534</v>
      </c>
      <c r="B535" t="s">
        <v>535</v>
      </c>
    </row>
    <row r="536" spans="1:2">
      <c r="A536" t="str">
        <f>"002535"</f>
        <v>002535</v>
      </c>
      <c r="B536" t="s">
        <v>536</v>
      </c>
    </row>
    <row r="537" spans="1:2">
      <c r="A537" t="str">
        <f>"002536"</f>
        <v>002536</v>
      </c>
      <c r="B537" t="s">
        <v>537</v>
      </c>
    </row>
    <row r="538" spans="1:2">
      <c r="A538" t="str">
        <f>"002537"</f>
        <v>002537</v>
      </c>
      <c r="B538" t="s">
        <v>538</v>
      </c>
    </row>
    <row r="539" spans="1:2">
      <c r="A539" t="str">
        <f>"002538"</f>
        <v>002538</v>
      </c>
      <c r="B539" t="s">
        <v>539</v>
      </c>
    </row>
    <row r="540" spans="1:2">
      <c r="A540" t="str">
        <f>"002539"</f>
        <v>002539</v>
      </c>
      <c r="B540" t="s">
        <v>540</v>
      </c>
    </row>
    <row r="541" spans="1:2">
      <c r="A541" t="str">
        <f>"002540"</f>
        <v>002540</v>
      </c>
      <c r="B541" t="s">
        <v>541</v>
      </c>
    </row>
    <row r="542" spans="1:2">
      <c r="A542" t="str">
        <f>"002541"</f>
        <v>002541</v>
      </c>
      <c r="B542" t="s">
        <v>542</v>
      </c>
    </row>
    <row r="543" spans="1:2">
      <c r="A543" t="str">
        <f>"002542"</f>
        <v>002542</v>
      </c>
      <c r="B543" t="s">
        <v>543</v>
      </c>
    </row>
    <row r="544" spans="1:2">
      <c r="A544" t="str">
        <f>"002543"</f>
        <v>002543</v>
      </c>
      <c r="B544" t="s">
        <v>544</v>
      </c>
    </row>
    <row r="545" spans="1:2">
      <c r="A545" t="str">
        <f>"002544"</f>
        <v>002544</v>
      </c>
      <c r="B545" t="s">
        <v>545</v>
      </c>
    </row>
    <row r="546" spans="1:2">
      <c r="A546" t="str">
        <f>"002545"</f>
        <v>002545</v>
      </c>
      <c r="B546" t="s">
        <v>546</v>
      </c>
    </row>
    <row r="547" spans="1:2">
      <c r="A547" t="str">
        <f>"002546"</f>
        <v>002546</v>
      </c>
      <c r="B547" t="s">
        <v>547</v>
      </c>
    </row>
    <row r="548" spans="1:2">
      <c r="A548" t="str">
        <f>"002547"</f>
        <v>002547</v>
      </c>
      <c r="B548" t="s">
        <v>548</v>
      </c>
    </row>
    <row r="549" spans="1:2">
      <c r="A549" t="str">
        <f>"002548"</f>
        <v>002548</v>
      </c>
      <c r="B549" t="s">
        <v>549</v>
      </c>
    </row>
    <row r="550" spans="1:2">
      <c r="A550" t="str">
        <f>"002549"</f>
        <v>002549</v>
      </c>
      <c r="B550" t="s">
        <v>550</v>
      </c>
    </row>
    <row r="551" spans="1:2">
      <c r="A551" t="str">
        <f>"002550"</f>
        <v>002550</v>
      </c>
      <c r="B551" t="s">
        <v>551</v>
      </c>
    </row>
    <row r="552" spans="1:2">
      <c r="A552" t="str">
        <f>"002551"</f>
        <v>002551</v>
      </c>
      <c r="B552" t="s">
        <v>552</v>
      </c>
    </row>
    <row r="553" spans="1:2">
      <c r="A553" t="str">
        <f>"002552"</f>
        <v>002552</v>
      </c>
      <c r="B553" t="s">
        <v>553</v>
      </c>
    </row>
    <row r="554" spans="1:2">
      <c r="A554" t="str">
        <f>"002553"</f>
        <v>002553</v>
      </c>
      <c r="B554" t="s">
        <v>554</v>
      </c>
    </row>
    <row r="555" spans="1:2">
      <c r="A555" t="str">
        <f>"002554"</f>
        <v>002554</v>
      </c>
      <c r="B555" t="s">
        <v>555</v>
      </c>
    </row>
    <row r="556" spans="1:2">
      <c r="A556" t="str">
        <f>"002555"</f>
        <v>002555</v>
      </c>
      <c r="B556" t="s">
        <v>556</v>
      </c>
    </row>
    <row r="557" spans="1:2">
      <c r="A557" t="str">
        <f>"002556"</f>
        <v>002556</v>
      </c>
      <c r="B557" t="s">
        <v>557</v>
      </c>
    </row>
    <row r="558" spans="1:2">
      <c r="A558" t="str">
        <f>"002557"</f>
        <v>002557</v>
      </c>
      <c r="B558" t="s">
        <v>558</v>
      </c>
    </row>
    <row r="559" spans="1:2">
      <c r="A559" t="str">
        <f>"002558"</f>
        <v>002558</v>
      </c>
      <c r="B559" t="s">
        <v>559</v>
      </c>
    </row>
    <row r="560" spans="1:2">
      <c r="A560" t="str">
        <f>"002559"</f>
        <v>002559</v>
      </c>
      <c r="B560" t="s">
        <v>560</v>
      </c>
    </row>
    <row r="561" spans="1:2">
      <c r="A561" t="str">
        <f>"002560"</f>
        <v>002560</v>
      </c>
      <c r="B561" t="s">
        <v>561</v>
      </c>
    </row>
    <row r="562" spans="1:2">
      <c r="A562" t="str">
        <f>"002561"</f>
        <v>002561</v>
      </c>
      <c r="B562" t="s">
        <v>562</v>
      </c>
    </row>
    <row r="563" spans="1:2">
      <c r="A563" t="str">
        <f>"002562"</f>
        <v>002562</v>
      </c>
      <c r="B563" t="s">
        <v>563</v>
      </c>
    </row>
    <row r="564" spans="1:2">
      <c r="A564" t="str">
        <f>"002563"</f>
        <v>002563</v>
      </c>
      <c r="B564" t="s">
        <v>564</v>
      </c>
    </row>
    <row r="565" spans="1:2">
      <c r="A565" t="str">
        <f>"002564"</f>
        <v>002564</v>
      </c>
      <c r="B565" t="s">
        <v>565</v>
      </c>
    </row>
    <row r="566" spans="1:2">
      <c r="A566" t="str">
        <f>"002565"</f>
        <v>002565</v>
      </c>
      <c r="B566" t="s">
        <v>566</v>
      </c>
    </row>
    <row r="567" spans="1:2">
      <c r="A567" t="str">
        <f>"002566"</f>
        <v>002566</v>
      </c>
      <c r="B567" t="s">
        <v>567</v>
      </c>
    </row>
    <row r="568" spans="1:2">
      <c r="A568" t="str">
        <f>"002567"</f>
        <v>002567</v>
      </c>
      <c r="B568" t="s">
        <v>568</v>
      </c>
    </row>
    <row r="569" spans="1:2">
      <c r="A569" t="str">
        <f>"002568"</f>
        <v>002568</v>
      </c>
      <c r="B569" t="s">
        <v>569</v>
      </c>
    </row>
    <row r="570" spans="1:2">
      <c r="A570" t="str">
        <f>"002569"</f>
        <v>002569</v>
      </c>
      <c r="B570" t="s">
        <v>570</v>
      </c>
    </row>
    <row r="571" spans="1:2">
      <c r="A571" t="str">
        <f>"002570"</f>
        <v>002570</v>
      </c>
      <c r="B571" t="s">
        <v>571</v>
      </c>
    </row>
    <row r="572" spans="1:2">
      <c r="A572" t="str">
        <f>"002571"</f>
        <v>002571</v>
      </c>
      <c r="B572" t="s">
        <v>572</v>
      </c>
    </row>
    <row r="573" spans="1:2">
      <c r="A573" t="str">
        <f>"002572"</f>
        <v>002572</v>
      </c>
      <c r="B573" t="s">
        <v>573</v>
      </c>
    </row>
    <row r="574" spans="1:2">
      <c r="A574" t="str">
        <f>"002573"</f>
        <v>002573</v>
      </c>
      <c r="B574" t="s">
        <v>574</v>
      </c>
    </row>
    <row r="575" spans="1:2">
      <c r="A575" t="str">
        <f>"002574"</f>
        <v>002574</v>
      </c>
      <c r="B575" t="s">
        <v>575</v>
      </c>
    </row>
    <row r="576" spans="1:2">
      <c r="A576" t="str">
        <f>"002575"</f>
        <v>002575</v>
      </c>
      <c r="B576" t="s">
        <v>576</v>
      </c>
    </row>
    <row r="577" spans="1:2">
      <c r="A577" t="str">
        <f>"002576"</f>
        <v>002576</v>
      </c>
      <c r="B577" t="s">
        <v>577</v>
      </c>
    </row>
    <row r="578" spans="1:2">
      <c r="A578" t="str">
        <f>"002577"</f>
        <v>002577</v>
      </c>
      <c r="B578" t="s">
        <v>578</v>
      </c>
    </row>
    <row r="579" spans="1:2">
      <c r="A579" t="str">
        <f>"002578"</f>
        <v>002578</v>
      </c>
      <c r="B579" t="s">
        <v>579</v>
      </c>
    </row>
    <row r="580" spans="1:2">
      <c r="A580" t="str">
        <f>"002579"</f>
        <v>002579</v>
      </c>
      <c r="B580" t="s">
        <v>580</v>
      </c>
    </row>
    <row r="581" spans="1:2">
      <c r="A581" t="str">
        <f>"002580"</f>
        <v>002580</v>
      </c>
      <c r="B581" t="s">
        <v>581</v>
      </c>
    </row>
    <row r="582" spans="1:2">
      <c r="A582" t="str">
        <f>"002581"</f>
        <v>002581</v>
      </c>
      <c r="B582" t="s">
        <v>582</v>
      </c>
    </row>
    <row r="583" spans="1:2">
      <c r="A583" t="str">
        <f>"002582"</f>
        <v>002582</v>
      </c>
      <c r="B583" t="s">
        <v>583</v>
      </c>
    </row>
    <row r="584" spans="1:2">
      <c r="A584" t="str">
        <f>"002583"</f>
        <v>002583</v>
      </c>
      <c r="B584" t="s">
        <v>584</v>
      </c>
    </row>
    <row r="585" spans="1:2">
      <c r="A585" t="str">
        <f>"002584"</f>
        <v>002584</v>
      </c>
      <c r="B585" t="s">
        <v>585</v>
      </c>
    </row>
    <row r="586" spans="1:2">
      <c r="A586" t="str">
        <f>"002585"</f>
        <v>002585</v>
      </c>
      <c r="B586" t="s">
        <v>586</v>
      </c>
    </row>
    <row r="587" spans="1:2">
      <c r="A587" t="str">
        <f>"002586"</f>
        <v>002586</v>
      </c>
      <c r="B587" t="s">
        <v>587</v>
      </c>
    </row>
    <row r="588" spans="1:2">
      <c r="A588" t="str">
        <f>"002587"</f>
        <v>002587</v>
      </c>
      <c r="B588" t="s">
        <v>588</v>
      </c>
    </row>
    <row r="589" spans="1:2">
      <c r="A589" t="str">
        <f>"002588"</f>
        <v>002588</v>
      </c>
      <c r="B589" t="s">
        <v>589</v>
      </c>
    </row>
    <row r="590" spans="1:2">
      <c r="A590" t="str">
        <f>"002589"</f>
        <v>002589</v>
      </c>
      <c r="B590" t="s">
        <v>590</v>
      </c>
    </row>
    <row r="591" spans="1:2">
      <c r="A591" t="str">
        <f>"002590"</f>
        <v>002590</v>
      </c>
      <c r="B591" t="s">
        <v>591</v>
      </c>
    </row>
    <row r="592" spans="1:2">
      <c r="A592" t="str">
        <f>"002591"</f>
        <v>002591</v>
      </c>
      <c r="B592" t="s">
        <v>592</v>
      </c>
    </row>
    <row r="593" spans="1:2">
      <c r="A593" t="str">
        <f>"002592"</f>
        <v>002592</v>
      </c>
      <c r="B593" t="s">
        <v>593</v>
      </c>
    </row>
    <row r="594" spans="1:2">
      <c r="A594" t="str">
        <f>"002593"</f>
        <v>002593</v>
      </c>
      <c r="B594" t="s">
        <v>594</v>
      </c>
    </row>
    <row r="595" spans="1:2">
      <c r="A595" t="str">
        <f>"002594"</f>
        <v>002594</v>
      </c>
      <c r="B595" t="s">
        <v>595</v>
      </c>
    </row>
    <row r="596" spans="1:2">
      <c r="A596" t="str">
        <f>"002595"</f>
        <v>002595</v>
      </c>
      <c r="B596" t="s">
        <v>596</v>
      </c>
    </row>
    <row r="597" spans="1:2">
      <c r="A597" t="str">
        <f>"002596"</f>
        <v>002596</v>
      </c>
      <c r="B597" t="s">
        <v>597</v>
      </c>
    </row>
    <row r="598" spans="1:2">
      <c r="A598" t="str">
        <f>"002597"</f>
        <v>002597</v>
      </c>
      <c r="B598" t="s">
        <v>598</v>
      </c>
    </row>
    <row r="599" spans="1:2">
      <c r="A599" t="str">
        <f>"002598"</f>
        <v>002598</v>
      </c>
      <c r="B599" t="s">
        <v>599</v>
      </c>
    </row>
    <row r="600" spans="1:2">
      <c r="A600" t="str">
        <f>"002599"</f>
        <v>002599</v>
      </c>
      <c r="B600" t="s">
        <v>600</v>
      </c>
    </row>
    <row r="601" spans="1:2">
      <c r="A601" t="str">
        <f>"002600"</f>
        <v>002600</v>
      </c>
      <c r="B601" t="s">
        <v>601</v>
      </c>
    </row>
    <row r="602" spans="1:2">
      <c r="A602" t="str">
        <f>"002601"</f>
        <v>002601</v>
      </c>
      <c r="B602" t="s">
        <v>602</v>
      </c>
    </row>
    <row r="603" spans="1:2">
      <c r="A603" t="str">
        <f>"002602"</f>
        <v>002602</v>
      </c>
      <c r="B603" t="s">
        <v>603</v>
      </c>
    </row>
    <row r="604" spans="1:2">
      <c r="A604" t="str">
        <f>"002603"</f>
        <v>002603</v>
      </c>
      <c r="B604" t="s">
        <v>604</v>
      </c>
    </row>
    <row r="605" spans="1:2">
      <c r="A605" t="str">
        <f>"002604"</f>
        <v>002604</v>
      </c>
      <c r="B605" t="s">
        <v>605</v>
      </c>
    </row>
    <row r="606" spans="1:2">
      <c r="A606" t="str">
        <f>"002605"</f>
        <v>002605</v>
      </c>
      <c r="B606" t="s">
        <v>606</v>
      </c>
    </row>
    <row r="607" spans="1:2">
      <c r="A607" t="str">
        <f>"002606"</f>
        <v>002606</v>
      </c>
      <c r="B607" t="s">
        <v>607</v>
      </c>
    </row>
    <row r="608" spans="1:2">
      <c r="A608" t="str">
        <f>"002607"</f>
        <v>002607</v>
      </c>
      <c r="B608" t="s">
        <v>608</v>
      </c>
    </row>
    <row r="609" spans="1:2">
      <c r="A609" t="str">
        <f>"002608"</f>
        <v>002608</v>
      </c>
      <c r="B609" t="s">
        <v>609</v>
      </c>
    </row>
    <row r="610" spans="1:2">
      <c r="A610" t="str">
        <f>"002609"</f>
        <v>002609</v>
      </c>
      <c r="B610" t="s">
        <v>610</v>
      </c>
    </row>
    <row r="611" spans="1:2">
      <c r="A611" t="str">
        <f>"002610"</f>
        <v>002610</v>
      </c>
      <c r="B611" t="s">
        <v>611</v>
      </c>
    </row>
    <row r="612" spans="1:2">
      <c r="A612" t="str">
        <f>"002611"</f>
        <v>002611</v>
      </c>
      <c r="B612" t="s">
        <v>612</v>
      </c>
    </row>
    <row r="613" spans="1:2">
      <c r="A613" t="str">
        <f>"002612"</f>
        <v>002612</v>
      </c>
      <c r="B613" t="s">
        <v>613</v>
      </c>
    </row>
    <row r="614" spans="1:2">
      <c r="A614" t="str">
        <f>"002613"</f>
        <v>002613</v>
      </c>
      <c r="B614" t="s">
        <v>614</v>
      </c>
    </row>
    <row r="615" spans="1:2">
      <c r="A615" t="str">
        <f>"002614"</f>
        <v>002614</v>
      </c>
      <c r="B615" t="s">
        <v>615</v>
      </c>
    </row>
    <row r="616" spans="1:2">
      <c r="A616" t="str">
        <f>"002615"</f>
        <v>002615</v>
      </c>
      <c r="B616" t="s">
        <v>616</v>
      </c>
    </row>
    <row r="617" spans="1:2">
      <c r="A617" t="str">
        <f>"002616"</f>
        <v>002616</v>
      </c>
      <c r="B617" t="s">
        <v>617</v>
      </c>
    </row>
    <row r="618" spans="1:2">
      <c r="A618" t="str">
        <f>"002617"</f>
        <v>002617</v>
      </c>
      <c r="B618" t="s">
        <v>618</v>
      </c>
    </row>
    <row r="619" spans="1:2">
      <c r="A619" t="str">
        <f>"002618"</f>
        <v>002618</v>
      </c>
      <c r="B619" t="s">
        <v>619</v>
      </c>
    </row>
    <row r="620" spans="1:2">
      <c r="A620" t="str">
        <f>"002619"</f>
        <v>002619</v>
      </c>
      <c r="B620" t="s">
        <v>620</v>
      </c>
    </row>
    <row r="621" spans="1:2">
      <c r="A621" t="str">
        <f>"002620"</f>
        <v>002620</v>
      </c>
      <c r="B621" t="s">
        <v>621</v>
      </c>
    </row>
    <row r="622" spans="1:2">
      <c r="A622" t="str">
        <f>"002621"</f>
        <v>002621</v>
      </c>
      <c r="B622" t="s">
        <v>622</v>
      </c>
    </row>
    <row r="623" spans="1:2">
      <c r="A623" t="str">
        <f>"002622"</f>
        <v>002622</v>
      </c>
      <c r="B623" t="s">
        <v>623</v>
      </c>
    </row>
    <row r="624" spans="1:2">
      <c r="A624" t="str">
        <f>"002623"</f>
        <v>002623</v>
      </c>
      <c r="B624" t="s">
        <v>624</v>
      </c>
    </row>
    <row r="625" spans="1:2">
      <c r="A625" t="str">
        <f>"002624"</f>
        <v>002624</v>
      </c>
      <c r="B625" t="s">
        <v>625</v>
      </c>
    </row>
    <row r="626" spans="1:2">
      <c r="A626" t="str">
        <f>"002625"</f>
        <v>002625</v>
      </c>
      <c r="B626" t="s">
        <v>626</v>
      </c>
    </row>
    <row r="627" spans="1:2">
      <c r="A627" t="str">
        <f>"002626"</f>
        <v>002626</v>
      </c>
      <c r="B627" t="s">
        <v>627</v>
      </c>
    </row>
    <row r="628" spans="1:2">
      <c r="A628" t="str">
        <f>"002627"</f>
        <v>002627</v>
      </c>
      <c r="B628" t="s">
        <v>628</v>
      </c>
    </row>
    <row r="629" spans="1:2">
      <c r="A629" t="str">
        <f>"002628"</f>
        <v>002628</v>
      </c>
      <c r="B629" t="s">
        <v>629</v>
      </c>
    </row>
    <row r="630" spans="1:2">
      <c r="A630" t="str">
        <f>"002629"</f>
        <v>002629</v>
      </c>
      <c r="B630" t="s">
        <v>630</v>
      </c>
    </row>
    <row r="631" spans="1:2">
      <c r="A631" t="str">
        <f>"002630"</f>
        <v>002630</v>
      </c>
      <c r="B631" t="s">
        <v>631</v>
      </c>
    </row>
    <row r="632" spans="1:2">
      <c r="A632" t="str">
        <f>"002631"</f>
        <v>002631</v>
      </c>
      <c r="B632" t="s">
        <v>632</v>
      </c>
    </row>
    <row r="633" spans="1:2">
      <c r="A633" t="str">
        <f>"002632"</f>
        <v>002632</v>
      </c>
      <c r="B633" t="s">
        <v>633</v>
      </c>
    </row>
    <row r="634" spans="1:2">
      <c r="A634" t="str">
        <f>"002633"</f>
        <v>002633</v>
      </c>
      <c r="B634" t="s">
        <v>634</v>
      </c>
    </row>
    <row r="635" spans="1:2">
      <c r="A635" t="str">
        <f>"002634"</f>
        <v>002634</v>
      </c>
      <c r="B635" t="s">
        <v>635</v>
      </c>
    </row>
    <row r="636" spans="1:2">
      <c r="A636" t="str">
        <f>"002635"</f>
        <v>002635</v>
      </c>
      <c r="B636" t="s">
        <v>636</v>
      </c>
    </row>
    <row r="637" spans="1:2">
      <c r="A637" t="str">
        <f>"002636"</f>
        <v>002636</v>
      </c>
      <c r="B637" t="s">
        <v>637</v>
      </c>
    </row>
    <row r="638" spans="1:2">
      <c r="A638" t="str">
        <f>"002637"</f>
        <v>002637</v>
      </c>
      <c r="B638" t="s">
        <v>638</v>
      </c>
    </row>
    <row r="639" spans="1:2">
      <c r="A639" t="str">
        <f>"002638"</f>
        <v>002638</v>
      </c>
      <c r="B639" t="s">
        <v>639</v>
      </c>
    </row>
    <row r="640" spans="1:2">
      <c r="A640" t="str">
        <f>"002639"</f>
        <v>002639</v>
      </c>
      <c r="B640" t="s">
        <v>640</v>
      </c>
    </row>
    <row r="641" spans="1:2">
      <c r="A641" t="str">
        <f>"002640"</f>
        <v>002640</v>
      </c>
      <c r="B641" t="s">
        <v>641</v>
      </c>
    </row>
    <row r="642" spans="1:2">
      <c r="A642" t="str">
        <f>"002641"</f>
        <v>002641</v>
      </c>
      <c r="B642" t="s">
        <v>642</v>
      </c>
    </row>
    <row r="643" spans="1:2">
      <c r="A643" t="str">
        <f>"002642"</f>
        <v>002642</v>
      </c>
      <c r="B643" t="s">
        <v>643</v>
      </c>
    </row>
    <row r="644" spans="1:2">
      <c r="A644" t="str">
        <f>"002643"</f>
        <v>002643</v>
      </c>
      <c r="B644" t="s">
        <v>644</v>
      </c>
    </row>
    <row r="645" spans="1:2">
      <c r="A645" t="str">
        <f>"002644"</f>
        <v>002644</v>
      </c>
      <c r="B645" t="s">
        <v>645</v>
      </c>
    </row>
    <row r="646" spans="1:2">
      <c r="A646" t="str">
        <f>"002645"</f>
        <v>002645</v>
      </c>
      <c r="B646" t="s">
        <v>646</v>
      </c>
    </row>
    <row r="647" spans="1:2">
      <c r="A647" t="str">
        <f>"002646"</f>
        <v>002646</v>
      </c>
      <c r="B647" t="s">
        <v>647</v>
      </c>
    </row>
    <row r="648" spans="1:2">
      <c r="A648" t="str">
        <f>"002647"</f>
        <v>002647</v>
      </c>
      <c r="B648" t="s">
        <v>648</v>
      </c>
    </row>
    <row r="649" spans="1:2">
      <c r="A649" t="str">
        <f>"002648"</f>
        <v>002648</v>
      </c>
      <c r="B649" t="s">
        <v>649</v>
      </c>
    </row>
    <row r="650" spans="1:2">
      <c r="A650" t="str">
        <f>"002649"</f>
        <v>002649</v>
      </c>
      <c r="B650" t="s">
        <v>650</v>
      </c>
    </row>
    <row r="651" spans="1:2">
      <c r="A651" t="str">
        <f>"002650"</f>
        <v>002650</v>
      </c>
      <c r="B651" t="s">
        <v>651</v>
      </c>
    </row>
    <row r="652" spans="1:2">
      <c r="A652" t="str">
        <f>"002651"</f>
        <v>002651</v>
      </c>
      <c r="B652" t="s">
        <v>652</v>
      </c>
    </row>
    <row r="653" spans="1:2">
      <c r="A653" t="str">
        <f>"002652"</f>
        <v>002652</v>
      </c>
      <c r="B653" t="s">
        <v>653</v>
      </c>
    </row>
    <row r="654" spans="1:2">
      <c r="A654" t="str">
        <f>"002653"</f>
        <v>002653</v>
      </c>
      <c r="B654" t="s">
        <v>654</v>
      </c>
    </row>
    <row r="655" spans="1:2">
      <c r="A655" t="str">
        <f>"002654"</f>
        <v>002654</v>
      </c>
      <c r="B655" t="s">
        <v>655</v>
      </c>
    </row>
    <row r="656" spans="1:2">
      <c r="A656" t="str">
        <f>"002655"</f>
        <v>002655</v>
      </c>
      <c r="B656" t="s">
        <v>656</v>
      </c>
    </row>
    <row r="657" spans="1:2">
      <c r="A657" t="str">
        <f>"002656"</f>
        <v>002656</v>
      </c>
      <c r="B657" t="s">
        <v>657</v>
      </c>
    </row>
    <row r="658" spans="1:2">
      <c r="A658" t="str">
        <f>"002657"</f>
        <v>002657</v>
      </c>
      <c r="B658" t="s">
        <v>658</v>
      </c>
    </row>
    <row r="659" spans="1:2">
      <c r="A659" t="str">
        <f>"002658"</f>
        <v>002658</v>
      </c>
      <c r="B659" t="s">
        <v>659</v>
      </c>
    </row>
    <row r="660" spans="1:2">
      <c r="A660" t="str">
        <f>"002659"</f>
        <v>002659</v>
      </c>
      <c r="B660" t="s">
        <v>660</v>
      </c>
    </row>
    <row r="661" spans="1:2">
      <c r="A661" t="str">
        <f>"002660"</f>
        <v>002660</v>
      </c>
      <c r="B661" t="s">
        <v>661</v>
      </c>
    </row>
    <row r="662" spans="1:2">
      <c r="A662" t="str">
        <f>"002661"</f>
        <v>002661</v>
      </c>
      <c r="B662" t="s">
        <v>662</v>
      </c>
    </row>
    <row r="663" spans="1:2">
      <c r="A663" t="str">
        <f>"002662"</f>
        <v>002662</v>
      </c>
      <c r="B663" t="s">
        <v>663</v>
      </c>
    </row>
    <row r="664" spans="1:2">
      <c r="A664" t="str">
        <f>"002663"</f>
        <v>002663</v>
      </c>
      <c r="B664" t="s">
        <v>664</v>
      </c>
    </row>
    <row r="665" spans="1:2">
      <c r="A665" t="str">
        <f>"002664"</f>
        <v>002664</v>
      </c>
      <c r="B665" t="s">
        <v>665</v>
      </c>
    </row>
    <row r="666" spans="1:2">
      <c r="A666" t="str">
        <f>"002665"</f>
        <v>002665</v>
      </c>
      <c r="B666" t="s">
        <v>666</v>
      </c>
    </row>
    <row r="667" spans="1:2">
      <c r="A667" t="str">
        <f>"002666"</f>
        <v>002666</v>
      </c>
      <c r="B667" t="s">
        <v>667</v>
      </c>
    </row>
    <row r="668" spans="1:2">
      <c r="A668" t="str">
        <f>"002667"</f>
        <v>002667</v>
      </c>
      <c r="B668" t="s">
        <v>668</v>
      </c>
    </row>
    <row r="669" spans="1:2">
      <c r="A669" t="str">
        <f>"002668"</f>
        <v>002668</v>
      </c>
      <c r="B669" t="s">
        <v>669</v>
      </c>
    </row>
    <row r="670" spans="1:2">
      <c r="A670" t="str">
        <f>"002669"</f>
        <v>002669</v>
      </c>
      <c r="B670" t="s">
        <v>670</v>
      </c>
    </row>
    <row r="671" spans="1:2">
      <c r="A671" t="str">
        <f>"002670"</f>
        <v>002670</v>
      </c>
      <c r="B671" t="s">
        <v>671</v>
      </c>
    </row>
    <row r="672" spans="1:2">
      <c r="A672" t="str">
        <f>"002671"</f>
        <v>002671</v>
      </c>
      <c r="B672" t="s">
        <v>672</v>
      </c>
    </row>
    <row r="673" spans="1:2">
      <c r="A673" t="str">
        <f>"002672"</f>
        <v>002672</v>
      </c>
      <c r="B673" t="s">
        <v>673</v>
      </c>
    </row>
    <row r="674" spans="1:2">
      <c r="A674" t="str">
        <f>"002673"</f>
        <v>002673</v>
      </c>
      <c r="B674" t="s">
        <v>674</v>
      </c>
    </row>
    <row r="675" spans="1:2">
      <c r="A675" t="str">
        <f>"002674"</f>
        <v>002674</v>
      </c>
      <c r="B675" t="s">
        <v>675</v>
      </c>
    </row>
    <row r="676" spans="1:2">
      <c r="A676" t="str">
        <f>"002675"</f>
        <v>002675</v>
      </c>
      <c r="B676" t="s">
        <v>676</v>
      </c>
    </row>
    <row r="677" spans="1:2">
      <c r="A677" t="str">
        <f>"002676"</f>
        <v>002676</v>
      </c>
      <c r="B677" t="s">
        <v>677</v>
      </c>
    </row>
    <row r="678" spans="1:2">
      <c r="A678" t="str">
        <f>"002677"</f>
        <v>002677</v>
      </c>
      <c r="B678" t="s">
        <v>678</v>
      </c>
    </row>
    <row r="679" spans="1:2">
      <c r="A679" t="str">
        <f>"002678"</f>
        <v>002678</v>
      </c>
      <c r="B679" t="s">
        <v>679</v>
      </c>
    </row>
    <row r="680" spans="1:2">
      <c r="A680" t="str">
        <f>"002679"</f>
        <v>002679</v>
      </c>
      <c r="B680" t="s">
        <v>680</v>
      </c>
    </row>
    <row r="681" spans="1:2">
      <c r="A681" t="str">
        <f>"002680"</f>
        <v>002680</v>
      </c>
      <c r="B681" t="s">
        <v>681</v>
      </c>
    </row>
    <row r="682" spans="1:2">
      <c r="A682" t="str">
        <f>"002681"</f>
        <v>002681</v>
      </c>
      <c r="B682" t="s">
        <v>682</v>
      </c>
    </row>
    <row r="683" spans="1:2">
      <c r="A683" t="str">
        <f>"002682"</f>
        <v>002682</v>
      </c>
      <c r="B683" t="s">
        <v>683</v>
      </c>
    </row>
    <row r="684" spans="1:2">
      <c r="A684" t="str">
        <f>"002683"</f>
        <v>002683</v>
      </c>
      <c r="B684" t="s">
        <v>684</v>
      </c>
    </row>
    <row r="685" spans="1:2">
      <c r="A685" t="str">
        <f>"002684"</f>
        <v>002684</v>
      </c>
      <c r="B685" t="s">
        <v>685</v>
      </c>
    </row>
    <row r="686" spans="1:2">
      <c r="A686" t="str">
        <f>"002685"</f>
        <v>002685</v>
      </c>
      <c r="B686" t="s">
        <v>686</v>
      </c>
    </row>
    <row r="687" spans="1:2">
      <c r="A687" t="str">
        <f>"002686"</f>
        <v>002686</v>
      </c>
      <c r="B687" t="s">
        <v>687</v>
      </c>
    </row>
    <row r="688" spans="1:2">
      <c r="A688" t="str">
        <f>"002687"</f>
        <v>002687</v>
      </c>
      <c r="B688" t="s">
        <v>688</v>
      </c>
    </row>
    <row r="689" spans="1:2">
      <c r="A689" t="str">
        <f>"002688"</f>
        <v>002688</v>
      </c>
      <c r="B689" t="s">
        <v>689</v>
      </c>
    </row>
    <row r="690" spans="1:2">
      <c r="A690" t="str">
        <f>"002689"</f>
        <v>002689</v>
      </c>
      <c r="B690" t="s">
        <v>690</v>
      </c>
    </row>
    <row r="691" spans="1:2">
      <c r="A691" t="str">
        <f>"002690"</f>
        <v>002690</v>
      </c>
      <c r="B691" t="s">
        <v>691</v>
      </c>
    </row>
    <row r="692" spans="1:2">
      <c r="A692" t="str">
        <f>"002691"</f>
        <v>002691</v>
      </c>
      <c r="B692" t="s">
        <v>692</v>
      </c>
    </row>
    <row r="693" spans="1:2">
      <c r="A693" t="str">
        <f>"002692"</f>
        <v>002692</v>
      </c>
      <c r="B693" t="s">
        <v>693</v>
      </c>
    </row>
    <row r="694" spans="1:2">
      <c r="A694" t="str">
        <f>"002693"</f>
        <v>002693</v>
      </c>
      <c r="B694" t="s">
        <v>694</v>
      </c>
    </row>
    <row r="695" spans="1:2">
      <c r="A695" t="str">
        <f>"002694"</f>
        <v>002694</v>
      </c>
      <c r="B695" t="s">
        <v>695</v>
      </c>
    </row>
    <row r="696" spans="1:2">
      <c r="A696" t="str">
        <f>"002695"</f>
        <v>002695</v>
      </c>
      <c r="B696" t="s">
        <v>696</v>
      </c>
    </row>
    <row r="697" spans="1:2">
      <c r="A697" t="str">
        <f>"002696"</f>
        <v>002696</v>
      </c>
      <c r="B697" t="s">
        <v>697</v>
      </c>
    </row>
    <row r="698" spans="1:2">
      <c r="A698" t="str">
        <f>"002697"</f>
        <v>002697</v>
      </c>
      <c r="B698" t="s">
        <v>698</v>
      </c>
    </row>
    <row r="699" spans="1:2">
      <c r="A699" t="str">
        <f>"002698"</f>
        <v>002698</v>
      </c>
      <c r="B699" t="s">
        <v>699</v>
      </c>
    </row>
    <row r="700" spans="1:2">
      <c r="A700" t="str">
        <f>"002699"</f>
        <v>002699</v>
      </c>
      <c r="B700" t="s">
        <v>700</v>
      </c>
    </row>
    <row r="701" spans="1:2">
      <c r="A701" t="str">
        <f>"002700"</f>
        <v>002700</v>
      </c>
      <c r="B701" t="s">
        <v>701</v>
      </c>
    </row>
    <row r="702" spans="1:2">
      <c r="A702" t="str">
        <f>"002701"</f>
        <v>002701</v>
      </c>
      <c r="B702" t="s">
        <v>702</v>
      </c>
    </row>
    <row r="703" spans="1:2">
      <c r="A703" t="str">
        <f>"002702"</f>
        <v>002702</v>
      </c>
      <c r="B703" t="s">
        <v>703</v>
      </c>
    </row>
    <row r="704" spans="1:2">
      <c r="A704" t="str">
        <f>"002703"</f>
        <v>002703</v>
      </c>
      <c r="B704" t="s">
        <v>704</v>
      </c>
    </row>
    <row r="705" spans="1:2">
      <c r="A705" t="str">
        <f>"002705"</f>
        <v>002705</v>
      </c>
      <c r="B705" t="s">
        <v>705</v>
      </c>
    </row>
    <row r="706" spans="1:2">
      <c r="A706" t="str">
        <f>"002706"</f>
        <v>002706</v>
      </c>
      <c r="B706" t="s">
        <v>706</v>
      </c>
    </row>
    <row r="707" spans="1:2">
      <c r="A707" t="str">
        <f>"002707"</f>
        <v>002707</v>
      </c>
      <c r="B707" t="s">
        <v>707</v>
      </c>
    </row>
    <row r="708" spans="1:2">
      <c r="A708" t="str">
        <f>"002708"</f>
        <v>002708</v>
      </c>
      <c r="B708" t="s">
        <v>708</v>
      </c>
    </row>
    <row r="709" spans="1:2">
      <c r="A709" t="str">
        <f>"002709"</f>
        <v>002709</v>
      </c>
      <c r="B709" t="s">
        <v>709</v>
      </c>
    </row>
    <row r="710" spans="1:2">
      <c r="A710" t="str">
        <f>"002710"</f>
        <v>002710</v>
      </c>
      <c r="B710" t="s">
        <v>710</v>
      </c>
    </row>
    <row r="711" spans="1:2">
      <c r="A711" t="str">
        <f>"002711"</f>
        <v>002711</v>
      </c>
      <c r="B711" t="s">
        <v>711</v>
      </c>
    </row>
    <row r="712" spans="1:2">
      <c r="A712" t="str">
        <f>"002712"</f>
        <v>002712</v>
      </c>
      <c r="B712" t="s">
        <v>712</v>
      </c>
    </row>
    <row r="713" spans="1:2">
      <c r="A713" t="str">
        <f>"002713"</f>
        <v>002713</v>
      </c>
      <c r="B713" t="s">
        <v>713</v>
      </c>
    </row>
    <row r="714" spans="1:2">
      <c r="A714" t="str">
        <f>"002714"</f>
        <v>002714</v>
      </c>
      <c r="B714" t="s">
        <v>714</v>
      </c>
    </row>
    <row r="715" spans="1:2">
      <c r="A715" t="str">
        <f>"002715"</f>
        <v>002715</v>
      </c>
      <c r="B715" t="s">
        <v>715</v>
      </c>
    </row>
    <row r="716" spans="1:2">
      <c r="A716" t="str">
        <f>"002716"</f>
        <v>002716</v>
      </c>
      <c r="B716" t="s">
        <v>716</v>
      </c>
    </row>
    <row r="717" spans="1:2">
      <c r="A717" t="str">
        <f>"002717"</f>
        <v>002717</v>
      </c>
      <c r="B717" t="s">
        <v>717</v>
      </c>
    </row>
    <row r="718" spans="1:2">
      <c r="A718" t="str">
        <f>"002718"</f>
        <v>002718</v>
      </c>
      <c r="B718" t="s">
        <v>718</v>
      </c>
    </row>
    <row r="719" spans="1:2">
      <c r="A719" t="str">
        <f>"002719"</f>
        <v>002719</v>
      </c>
      <c r="B719" t="s">
        <v>719</v>
      </c>
    </row>
    <row r="720" spans="1:2">
      <c r="A720" t="str">
        <f>"002720"</f>
        <v>002720</v>
      </c>
      <c r="B720" t="s">
        <v>720</v>
      </c>
    </row>
    <row r="721" spans="1:2">
      <c r="A721" t="str">
        <f>"002721"</f>
        <v>002721</v>
      </c>
      <c r="B721" t="s">
        <v>721</v>
      </c>
    </row>
    <row r="722" spans="1:2">
      <c r="A722" t="str">
        <f>"002722"</f>
        <v>002722</v>
      </c>
      <c r="B722" t="s">
        <v>722</v>
      </c>
    </row>
    <row r="723" spans="1:2">
      <c r="A723" t="str">
        <f>"002723"</f>
        <v>002723</v>
      </c>
      <c r="B723" t="s">
        <v>723</v>
      </c>
    </row>
    <row r="724" spans="1:2">
      <c r="A724" t="str">
        <f>"002724"</f>
        <v>002724</v>
      </c>
      <c r="B724" t="s">
        <v>724</v>
      </c>
    </row>
    <row r="725" spans="1:2">
      <c r="A725" t="str">
        <f>"002725"</f>
        <v>002725</v>
      </c>
      <c r="B725" t="s">
        <v>725</v>
      </c>
    </row>
    <row r="726" spans="1:2">
      <c r="A726" t="str">
        <f>"002726"</f>
        <v>002726</v>
      </c>
      <c r="B726" t="s">
        <v>726</v>
      </c>
    </row>
    <row r="727" spans="1:2">
      <c r="A727" t="str">
        <f>"002727"</f>
        <v>002727</v>
      </c>
      <c r="B727" t="s">
        <v>727</v>
      </c>
    </row>
    <row r="728" spans="1:2">
      <c r="A728" t="str">
        <f>"002728"</f>
        <v>002728</v>
      </c>
      <c r="B728" t="s">
        <v>728</v>
      </c>
    </row>
    <row r="729" spans="1:2">
      <c r="A729" t="str">
        <f>"002729"</f>
        <v>002729</v>
      </c>
      <c r="B729" t="s">
        <v>729</v>
      </c>
    </row>
    <row r="730" spans="1:2">
      <c r="A730" t="str">
        <f>"002730"</f>
        <v>002730</v>
      </c>
      <c r="B730" t="s">
        <v>730</v>
      </c>
    </row>
    <row r="731" spans="1:2">
      <c r="A731" t="str">
        <f>"002731"</f>
        <v>002731</v>
      </c>
      <c r="B731" t="s">
        <v>731</v>
      </c>
    </row>
    <row r="732" spans="1:2">
      <c r="A732" t="str">
        <f>"002732"</f>
        <v>002732</v>
      </c>
      <c r="B732" t="s">
        <v>732</v>
      </c>
    </row>
    <row r="733" spans="1:2">
      <c r="A733" t="str">
        <f>"002733"</f>
        <v>002733</v>
      </c>
      <c r="B733" t="s">
        <v>733</v>
      </c>
    </row>
    <row r="734" spans="1:2">
      <c r="A734" t="str">
        <f>"002734"</f>
        <v>002734</v>
      </c>
      <c r="B734" t="s">
        <v>734</v>
      </c>
    </row>
    <row r="735" spans="1:2">
      <c r="A735" t="str">
        <f>"002735"</f>
        <v>002735</v>
      </c>
      <c r="B735" t="s">
        <v>735</v>
      </c>
    </row>
    <row r="736" spans="1:2">
      <c r="A736" t="str">
        <f>"002736"</f>
        <v>002736</v>
      </c>
      <c r="B736" t="s">
        <v>736</v>
      </c>
    </row>
    <row r="737" spans="1:2">
      <c r="A737" t="str">
        <f>"002737"</f>
        <v>002737</v>
      </c>
      <c r="B737" t="s">
        <v>737</v>
      </c>
    </row>
    <row r="738" spans="1:2">
      <c r="A738" t="str">
        <f>"002738"</f>
        <v>002738</v>
      </c>
      <c r="B738" t="s">
        <v>738</v>
      </c>
    </row>
    <row r="739" spans="1:2">
      <c r="A739" t="str">
        <f>"002739"</f>
        <v>002739</v>
      </c>
      <c r="B739" t="s">
        <v>739</v>
      </c>
    </row>
    <row r="740" spans="1:2">
      <c r="A740" t="str">
        <f>"002740"</f>
        <v>002740</v>
      </c>
      <c r="B740" t="s">
        <v>740</v>
      </c>
    </row>
    <row r="741" spans="1:2">
      <c r="A741" t="str">
        <f>"002741"</f>
        <v>002741</v>
      </c>
      <c r="B741" t="s">
        <v>741</v>
      </c>
    </row>
    <row r="742" spans="1:2">
      <c r="A742" t="str">
        <f>"002742"</f>
        <v>002742</v>
      </c>
      <c r="B742" t="s">
        <v>742</v>
      </c>
    </row>
    <row r="743" spans="1:2">
      <c r="A743" t="str">
        <f>"002743"</f>
        <v>002743</v>
      </c>
      <c r="B743" t="s">
        <v>743</v>
      </c>
    </row>
    <row r="744" spans="1:2">
      <c r="A744" t="str">
        <f>"002745"</f>
        <v>002745</v>
      </c>
      <c r="B744" t="s">
        <v>744</v>
      </c>
    </row>
    <row r="745" spans="1:2">
      <c r="A745" t="str">
        <f>"002746"</f>
        <v>002746</v>
      </c>
      <c r="B745" t="s">
        <v>745</v>
      </c>
    </row>
    <row r="746" spans="1:2">
      <c r="A746" t="str">
        <f>"002747"</f>
        <v>002747</v>
      </c>
      <c r="B746" t="s">
        <v>746</v>
      </c>
    </row>
    <row r="747" spans="1:2">
      <c r="A747" t="str">
        <f>"002748"</f>
        <v>002748</v>
      </c>
      <c r="B747" t="s">
        <v>747</v>
      </c>
    </row>
    <row r="748" spans="1:2">
      <c r="A748" t="str">
        <f>"002749"</f>
        <v>002749</v>
      </c>
      <c r="B748" t="s">
        <v>748</v>
      </c>
    </row>
    <row r="749" spans="1:2">
      <c r="A749" t="str">
        <f>"002750"</f>
        <v>002750</v>
      </c>
      <c r="B749" t="s">
        <v>749</v>
      </c>
    </row>
    <row r="750" spans="1:2">
      <c r="A750" t="str">
        <f>"002751"</f>
        <v>002751</v>
      </c>
      <c r="B750" t="s">
        <v>750</v>
      </c>
    </row>
    <row r="751" spans="1:2">
      <c r="A751" t="str">
        <f>"002752"</f>
        <v>002752</v>
      </c>
      <c r="B751" t="s">
        <v>751</v>
      </c>
    </row>
    <row r="752" spans="1:2">
      <c r="A752" t="str">
        <f>"002753"</f>
        <v>002753</v>
      </c>
      <c r="B752" t="s">
        <v>752</v>
      </c>
    </row>
    <row r="753" spans="1:2">
      <c r="A753" t="str">
        <f>"002755"</f>
        <v>002755</v>
      </c>
      <c r="B753" t="s">
        <v>753</v>
      </c>
    </row>
    <row r="754" spans="1:2">
      <c r="A754" t="str">
        <f>"002756"</f>
        <v>002756</v>
      </c>
      <c r="B754" t="s">
        <v>754</v>
      </c>
    </row>
    <row r="755" spans="1:2">
      <c r="A755" t="str">
        <f>"002757"</f>
        <v>002757</v>
      </c>
      <c r="B755" t="s">
        <v>755</v>
      </c>
    </row>
    <row r="756" spans="1:2">
      <c r="A756" t="str">
        <f>"002758"</f>
        <v>002758</v>
      </c>
      <c r="B756" t="s">
        <v>756</v>
      </c>
    </row>
    <row r="757" spans="1:2">
      <c r="A757" t="str">
        <f>"002759"</f>
        <v>002759</v>
      </c>
      <c r="B757" t="s">
        <v>757</v>
      </c>
    </row>
    <row r="758" spans="1:2">
      <c r="A758" t="str">
        <f>"002760"</f>
        <v>002760</v>
      </c>
      <c r="B758" t="s">
        <v>758</v>
      </c>
    </row>
    <row r="759" spans="1:2">
      <c r="A759" t="str">
        <f>"002761"</f>
        <v>002761</v>
      </c>
      <c r="B759" t="s">
        <v>759</v>
      </c>
    </row>
    <row r="760" spans="1:2">
      <c r="A760" t="str">
        <f>"002762"</f>
        <v>002762</v>
      </c>
      <c r="B760" t="s">
        <v>760</v>
      </c>
    </row>
    <row r="761" spans="1:2">
      <c r="A761" t="str">
        <f>"002763"</f>
        <v>002763</v>
      </c>
      <c r="B761" t="s">
        <v>761</v>
      </c>
    </row>
    <row r="762" spans="1:2">
      <c r="A762" t="str">
        <f>"002765"</f>
        <v>002765</v>
      </c>
      <c r="B762" t="s">
        <v>762</v>
      </c>
    </row>
    <row r="763" spans="1:2">
      <c r="A763" t="str">
        <f>"002766"</f>
        <v>002766</v>
      </c>
      <c r="B763" t="s">
        <v>763</v>
      </c>
    </row>
    <row r="764" spans="1:2">
      <c r="A764" t="str">
        <f>"002767"</f>
        <v>002767</v>
      </c>
      <c r="B764" t="s">
        <v>764</v>
      </c>
    </row>
    <row r="765" spans="1:2">
      <c r="A765" t="str">
        <f>"002768"</f>
        <v>002768</v>
      </c>
      <c r="B765" t="s">
        <v>765</v>
      </c>
    </row>
    <row r="766" spans="1:2">
      <c r="A766" t="str">
        <f>"002769"</f>
        <v>002769</v>
      </c>
      <c r="B766" t="s">
        <v>766</v>
      </c>
    </row>
    <row r="767" spans="1:2">
      <c r="A767" t="str">
        <f>"002770"</f>
        <v>002770</v>
      </c>
      <c r="B767" t="s">
        <v>767</v>
      </c>
    </row>
    <row r="768" spans="1:2">
      <c r="A768" t="str">
        <f>"002771"</f>
        <v>002771</v>
      </c>
      <c r="B768" t="s">
        <v>768</v>
      </c>
    </row>
    <row r="769" spans="1:2">
      <c r="A769" t="str">
        <f>"002772"</f>
        <v>002772</v>
      </c>
      <c r="B769" t="s">
        <v>769</v>
      </c>
    </row>
    <row r="770" spans="1:2">
      <c r="A770" t="str">
        <f>"002773"</f>
        <v>002773</v>
      </c>
      <c r="B770" t="s">
        <v>770</v>
      </c>
    </row>
    <row r="771" spans="1:2">
      <c r="A771" t="str">
        <f>"002774"</f>
        <v>002774</v>
      </c>
      <c r="B771" t="s">
        <v>771</v>
      </c>
    </row>
    <row r="772" spans="1:2">
      <c r="A772" t="str">
        <f>"002775"</f>
        <v>002775</v>
      </c>
      <c r="B772" t="s">
        <v>772</v>
      </c>
    </row>
    <row r="773" spans="1:2">
      <c r="A773" t="str">
        <f>"002776"</f>
        <v>002776</v>
      </c>
      <c r="B773" t="s">
        <v>773</v>
      </c>
    </row>
    <row r="774" spans="1:2">
      <c r="A774" t="str">
        <f>"002777"</f>
        <v>002777</v>
      </c>
      <c r="B774" t="s">
        <v>774</v>
      </c>
    </row>
    <row r="775" spans="1:2">
      <c r="A775" t="str">
        <f>"002778"</f>
        <v>002778</v>
      </c>
      <c r="B775" t="s">
        <v>775</v>
      </c>
    </row>
    <row r="776" spans="1:2">
      <c r="A776" t="str">
        <f>"002779"</f>
        <v>002779</v>
      </c>
      <c r="B776" t="s">
        <v>776</v>
      </c>
    </row>
    <row r="777" spans="1:2">
      <c r="A777" t="str">
        <f>"002780"</f>
        <v>002780</v>
      </c>
      <c r="B777" t="s">
        <v>777</v>
      </c>
    </row>
    <row r="778" spans="1:2">
      <c r="A778" t="str">
        <f>"002781"</f>
        <v>002781</v>
      </c>
      <c r="B778" t="s">
        <v>778</v>
      </c>
    </row>
    <row r="779" spans="1:2">
      <c r="A779" t="str">
        <f>"002782"</f>
        <v>002782</v>
      </c>
      <c r="B779" t="s">
        <v>779</v>
      </c>
    </row>
    <row r="780" spans="1:2">
      <c r="A780" t="str">
        <f>"002783"</f>
        <v>002783</v>
      </c>
      <c r="B780" t="s">
        <v>780</v>
      </c>
    </row>
    <row r="781" spans="1:2">
      <c r="A781" t="str">
        <f>"002785"</f>
        <v>002785</v>
      </c>
      <c r="B781" t="s">
        <v>781</v>
      </c>
    </row>
    <row r="782" spans="1:2">
      <c r="A782" t="str">
        <f>"002786"</f>
        <v>002786</v>
      </c>
      <c r="B782" t="s">
        <v>782</v>
      </c>
    </row>
    <row r="783" spans="1:2">
      <c r="A783" t="str">
        <f>"002787"</f>
        <v>002787</v>
      </c>
      <c r="B783" t="s">
        <v>783</v>
      </c>
    </row>
    <row r="784" spans="1:2">
      <c r="A784" t="str">
        <f>"002788"</f>
        <v>002788</v>
      </c>
      <c r="B784" t="s">
        <v>784</v>
      </c>
    </row>
    <row r="785" spans="1:2">
      <c r="A785" t="str">
        <f>"002789"</f>
        <v>002789</v>
      </c>
      <c r="B785" t="s">
        <v>785</v>
      </c>
    </row>
    <row r="786" spans="1:2">
      <c r="A786" t="str">
        <f>"002790"</f>
        <v>002790</v>
      </c>
      <c r="B786" t="s">
        <v>786</v>
      </c>
    </row>
    <row r="787" spans="1:2">
      <c r="A787" t="str">
        <f>"002791"</f>
        <v>002791</v>
      </c>
      <c r="B787" t="s">
        <v>787</v>
      </c>
    </row>
    <row r="788" spans="1:2">
      <c r="A788" t="str">
        <f>"002792"</f>
        <v>002792</v>
      </c>
      <c r="B788" t="s">
        <v>788</v>
      </c>
    </row>
    <row r="789" spans="1:2">
      <c r="A789" t="str">
        <f>"002793"</f>
        <v>002793</v>
      </c>
      <c r="B789" t="s">
        <v>789</v>
      </c>
    </row>
    <row r="790" spans="1:2">
      <c r="A790" t="str">
        <f>"002795"</f>
        <v>002795</v>
      </c>
      <c r="B790" t="s">
        <v>790</v>
      </c>
    </row>
    <row r="791" spans="1:2">
      <c r="A791" t="str">
        <f>"002796"</f>
        <v>002796</v>
      </c>
      <c r="B791" t="s">
        <v>791</v>
      </c>
    </row>
    <row r="792" spans="1:2">
      <c r="A792" t="str">
        <f>"002797"</f>
        <v>002797</v>
      </c>
      <c r="B792" t="s">
        <v>792</v>
      </c>
    </row>
    <row r="793" spans="1:2">
      <c r="A793" t="str">
        <f>"002798"</f>
        <v>002798</v>
      </c>
      <c r="B793" t="s">
        <v>793</v>
      </c>
    </row>
    <row r="794" spans="1:2">
      <c r="A794" t="str">
        <f>"002799"</f>
        <v>002799</v>
      </c>
      <c r="B794" t="s">
        <v>794</v>
      </c>
    </row>
    <row r="795" spans="1:2">
      <c r="A795" t="str">
        <f>"002800"</f>
        <v>002800</v>
      </c>
      <c r="B795" t="s">
        <v>795</v>
      </c>
    </row>
    <row r="796" spans="1:2">
      <c r="A796" t="str">
        <f>"002801"</f>
        <v>002801</v>
      </c>
      <c r="B796" t="s">
        <v>796</v>
      </c>
    </row>
    <row r="797" spans="1:2">
      <c r="A797" t="str">
        <f>"002802"</f>
        <v>002802</v>
      </c>
      <c r="B797" t="s">
        <v>797</v>
      </c>
    </row>
    <row r="798" spans="1:2">
      <c r="A798" t="str">
        <f>"002803"</f>
        <v>002803</v>
      </c>
      <c r="B798" t="s">
        <v>798</v>
      </c>
    </row>
    <row r="799" spans="1:2">
      <c r="A799" t="str">
        <f>"002805"</f>
        <v>002805</v>
      </c>
      <c r="B799" t="s">
        <v>799</v>
      </c>
    </row>
    <row r="800" spans="1:2">
      <c r="A800" t="str">
        <f>"002806"</f>
        <v>002806</v>
      </c>
      <c r="B800" t="s">
        <v>800</v>
      </c>
    </row>
    <row r="801" spans="1:2">
      <c r="A801" t="str">
        <f>"002807"</f>
        <v>002807</v>
      </c>
      <c r="B801" t="s">
        <v>801</v>
      </c>
    </row>
    <row r="802" spans="1:2">
      <c r="A802" t="str">
        <f>"002808"</f>
        <v>002808</v>
      </c>
      <c r="B802" t="s">
        <v>802</v>
      </c>
    </row>
    <row r="803" spans="1:2">
      <c r="A803" t="str">
        <f>"002809"</f>
        <v>002809</v>
      </c>
      <c r="B803" t="s">
        <v>803</v>
      </c>
    </row>
    <row r="804" spans="1:2">
      <c r="A804" t="str">
        <f>"002810"</f>
        <v>002810</v>
      </c>
      <c r="B804" t="s">
        <v>804</v>
      </c>
    </row>
    <row r="805" spans="1:2">
      <c r="A805" t="str">
        <f>"002811"</f>
        <v>002811</v>
      </c>
      <c r="B805" t="s">
        <v>805</v>
      </c>
    </row>
    <row r="806" spans="1:2">
      <c r="A806" t="str">
        <f>"002812"</f>
        <v>002812</v>
      </c>
      <c r="B806" t="s">
        <v>806</v>
      </c>
    </row>
    <row r="807" spans="1:2">
      <c r="A807" t="str">
        <f>"002813"</f>
        <v>002813</v>
      </c>
      <c r="B807" t="s">
        <v>807</v>
      </c>
    </row>
    <row r="808" spans="1:2">
      <c r="A808" t="str">
        <f>"002815"</f>
        <v>002815</v>
      </c>
      <c r="B808" t="s">
        <v>808</v>
      </c>
    </row>
    <row r="809" spans="1:2">
      <c r="A809" t="str">
        <f>"002816"</f>
        <v>002816</v>
      </c>
      <c r="B809" t="s">
        <v>809</v>
      </c>
    </row>
    <row r="810" spans="1:2">
      <c r="A810" t="str">
        <f>"002817"</f>
        <v>002817</v>
      </c>
      <c r="B810" t="s">
        <v>810</v>
      </c>
    </row>
    <row r="811" spans="1:2">
      <c r="A811" t="str">
        <f>"002818"</f>
        <v>002818</v>
      </c>
      <c r="B811" t="s">
        <v>811</v>
      </c>
    </row>
    <row r="812" spans="1:2">
      <c r="A812" t="str">
        <f>"002819"</f>
        <v>002819</v>
      </c>
      <c r="B812" t="s">
        <v>812</v>
      </c>
    </row>
    <row r="813" spans="1:2">
      <c r="A813" t="str">
        <f>"002820"</f>
        <v>002820</v>
      </c>
      <c r="B813" t="s">
        <v>813</v>
      </c>
    </row>
    <row r="814" spans="1:2">
      <c r="A814" t="str">
        <f>"002821"</f>
        <v>002821</v>
      </c>
      <c r="B814" t="s">
        <v>814</v>
      </c>
    </row>
    <row r="815" spans="1:2">
      <c r="A815" t="str">
        <f>"002822"</f>
        <v>002822</v>
      </c>
      <c r="B815" t="s">
        <v>815</v>
      </c>
    </row>
    <row r="816" spans="1:2">
      <c r="A816" t="str">
        <f>"002823"</f>
        <v>002823</v>
      </c>
      <c r="B816" t="s">
        <v>816</v>
      </c>
    </row>
    <row r="817" spans="1:2">
      <c r="A817" t="str">
        <f>"002824"</f>
        <v>002824</v>
      </c>
      <c r="B817" t="s">
        <v>817</v>
      </c>
    </row>
    <row r="818" spans="1:2">
      <c r="A818" t="str">
        <f>"002825"</f>
        <v>002825</v>
      </c>
      <c r="B818" t="s">
        <v>818</v>
      </c>
    </row>
    <row r="819" spans="1:2">
      <c r="A819" t="str">
        <f>"002826"</f>
        <v>002826</v>
      </c>
      <c r="B819" t="s">
        <v>819</v>
      </c>
    </row>
    <row r="820" spans="1:2">
      <c r="A820" t="str">
        <f>"002827"</f>
        <v>002827</v>
      </c>
      <c r="B820" t="s">
        <v>820</v>
      </c>
    </row>
    <row r="821" spans="1:2">
      <c r="A821" t="str">
        <f>"002828"</f>
        <v>002828</v>
      </c>
      <c r="B821" t="s">
        <v>821</v>
      </c>
    </row>
    <row r="822" spans="1:2">
      <c r="A822" t="str">
        <f>"002829"</f>
        <v>002829</v>
      </c>
      <c r="B822" t="s">
        <v>822</v>
      </c>
    </row>
    <row r="823" spans="1:2">
      <c r="A823" t="str">
        <f>"002830"</f>
        <v>002830</v>
      </c>
      <c r="B823" t="s">
        <v>823</v>
      </c>
    </row>
    <row r="824" spans="1:2">
      <c r="A824" t="str">
        <f>"002831"</f>
        <v>002831</v>
      </c>
      <c r="B824" t="s">
        <v>824</v>
      </c>
    </row>
    <row r="825" spans="1:2">
      <c r="A825" t="str">
        <f>"002832"</f>
        <v>002832</v>
      </c>
      <c r="B825" t="s">
        <v>825</v>
      </c>
    </row>
    <row r="826" spans="1:2">
      <c r="A826" t="str">
        <f>"002833"</f>
        <v>002833</v>
      </c>
      <c r="B826" t="s">
        <v>826</v>
      </c>
    </row>
    <row r="827" spans="1:2">
      <c r="A827" t="str">
        <f>"002835"</f>
        <v>002835</v>
      </c>
      <c r="B827" t="s">
        <v>827</v>
      </c>
    </row>
    <row r="828" spans="1:2">
      <c r="A828" t="str">
        <f>"002836"</f>
        <v>002836</v>
      </c>
      <c r="B828" t="s">
        <v>828</v>
      </c>
    </row>
    <row r="829" spans="1:2">
      <c r="A829" t="str">
        <f>"002837"</f>
        <v>002837</v>
      </c>
      <c r="B829" t="s">
        <v>829</v>
      </c>
    </row>
    <row r="830" spans="1:2">
      <c r="A830" t="str">
        <f>"002838"</f>
        <v>002838</v>
      </c>
      <c r="B830" t="s">
        <v>830</v>
      </c>
    </row>
    <row r="831" spans="1:2">
      <c r="A831" t="str">
        <f>"002839"</f>
        <v>002839</v>
      </c>
      <c r="B831" t="s">
        <v>831</v>
      </c>
    </row>
    <row r="832" spans="1:2">
      <c r="A832" t="str">
        <f>"002840"</f>
        <v>002840</v>
      </c>
      <c r="B832" t="s">
        <v>832</v>
      </c>
    </row>
    <row r="833" spans="1:2">
      <c r="A833" t="str">
        <f>"002841"</f>
        <v>002841</v>
      </c>
      <c r="B833" t="s">
        <v>833</v>
      </c>
    </row>
    <row r="834" spans="1:2">
      <c r="A834" t="str">
        <f>"002842"</f>
        <v>002842</v>
      </c>
      <c r="B834" t="s">
        <v>834</v>
      </c>
    </row>
    <row r="835" spans="1:2">
      <c r="A835" t="str">
        <f>"002843"</f>
        <v>002843</v>
      </c>
      <c r="B835" t="s">
        <v>835</v>
      </c>
    </row>
    <row r="836" spans="1:2">
      <c r="A836" t="str">
        <f>"002845"</f>
        <v>002845</v>
      </c>
      <c r="B836" t="s">
        <v>836</v>
      </c>
    </row>
    <row r="837" spans="1:2">
      <c r="A837" t="str">
        <f>"002846"</f>
        <v>002846</v>
      </c>
      <c r="B837" t="s">
        <v>837</v>
      </c>
    </row>
    <row r="838" spans="1:2">
      <c r="A838" t="str">
        <f>"002847"</f>
        <v>002847</v>
      </c>
      <c r="B838" t="s">
        <v>838</v>
      </c>
    </row>
    <row r="839" spans="1:2">
      <c r="A839" t="str">
        <f>"002848"</f>
        <v>002848</v>
      </c>
      <c r="B839" t="s">
        <v>839</v>
      </c>
    </row>
    <row r="840" spans="1:2">
      <c r="A840" t="str">
        <f>"002849"</f>
        <v>002849</v>
      </c>
      <c r="B840" t="s">
        <v>840</v>
      </c>
    </row>
    <row r="841" spans="1:2">
      <c r="A841" t="str">
        <f>"002850"</f>
        <v>002850</v>
      </c>
      <c r="B841" t="s">
        <v>841</v>
      </c>
    </row>
    <row r="842" spans="1:2">
      <c r="A842" t="str">
        <f>"002851"</f>
        <v>002851</v>
      </c>
      <c r="B842" t="s">
        <v>842</v>
      </c>
    </row>
    <row r="843" spans="1:2">
      <c r="A843" t="str">
        <f>"002852"</f>
        <v>002852</v>
      </c>
      <c r="B843" t="s">
        <v>843</v>
      </c>
    </row>
    <row r="844" spans="1:2">
      <c r="A844" t="str">
        <f>"002853"</f>
        <v>002853</v>
      </c>
      <c r="B844" t="s">
        <v>844</v>
      </c>
    </row>
    <row r="845" spans="1:2">
      <c r="A845" t="str">
        <f>"002855"</f>
        <v>002855</v>
      </c>
      <c r="B845" t="s">
        <v>845</v>
      </c>
    </row>
    <row r="846" spans="1:2">
      <c r="A846" t="str">
        <f>"002856"</f>
        <v>002856</v>
      </c>
      <c r="B846" t="s">
        <v>846</v>
      </c>
    </row>
    <row r="847" spans="1:2">
      <c r="A847" t="str">
        <f>"002857"</f>
        <v>002857</v>
      </c>
      <c r="B847" t="s">
        <v>847</v>
      </c>
    </row>
    <row r="848" spans="1:2">
      <c r="A848" t="str">
        <f>"002858"</f>
        <v>002858</v>
      </c>
      <c r="B848" t="s">
        <v>848</v>
      </c>
    </row>
    <row r="849" spans="1:2">
      <c r="A849" t="str">
        <f>"002859"</f>
        <v>002859</v>
      </c>
      <c r="B849" t="s">
        <v>849</v>
      </c>
    </row>
    <row r="850" spans="1:2">
      <c r="A850" t="str">
        <f>"002860"</f>
        <v>002860</v>
      </c>
      <c r="B850" t="s">
        <v>850</v>
      </c>
    </row>
    <row r="851" spans="1:2">
      <c r="A851" t="str">
        <f>"002861"</f>
        <v>002861</v>
      </c>
      <c r="B851" t="s">
        <v>851</v>
      </c>
    </row>
    <row r="852" spans="1:2">
      <c r="A852" t="str">
        <f>"002862"</f>
        <v>002862</v>
      </c>
      <c r="B852" t="s">
        <v>852</v>
      </c>
    </row>
    <row r="853" spans="1:2">
      <c r="A853" t="str">
        <f>"002863"</f>
        <v>002863</v>
      </c>
      <c r="B853" t="s">
        <v>853</v>
      </c>
    </row>
    <row r="854" spans="1:2">
      <c r="A854" t="str">
        <f>"002864"</f>
        <v>002864</v>
      </c>
      <c r="B854" t="s">
        <v>854</v>
      </c>
    </row>
    <row r="855" spans="1:2">
      <c r="A855" t="str">
        <f>"002865"</f>
        <v>002865</v>
      </c>
      <c r="B855" t="s">
        <v>855</v>
      </c>
    </row>
    <row r="856" spans="1:2">
      <c r="A856" t="str">
        <f>"002866"</f>
        <v>002866</v>
      </c>
      <c r="B856" t="s">
        <v>856</v>
      </c>
    </row>
    <row r="857" spans="1:2">
      <c r="A857" t="str">
        <f>"002867"</f>
        <v>002867</v>
      </c>
      <c r="B857" t="s">
        <v>857</v>
      </c>
    </row>
    <row r="858" spans="1:2">
      <c r="A858" t="str">
        <f>"002868"</f>
        <v>002868</v>
      </c>
      <c r="B858" t="s">
        <v>858</v>
      </c>
    </row>
    <row r="859" spans="1:2">
      <c r="A859" t="str">
        <f>"002869"</f>
        <v>002869</v>
      </c>
      <c r="B859" t="s">
        <v>859</v>
      </c>
    </row>
    <row r="860" spans="1:2">
      <c r="A860" t="str">
        <f>"002870"</f>
        <v>002870</v>
      </c>
      <c r="B860" t="s">
        <v>860</v>
      </c>
    </row>
    <row r="861" spans="1:2">
      <c r="A861" t="str">
        <f>"002871"</f>
        <v>002871</v>
      </c>
      <c r="B861" t="s">
        <v>861</v>
      </c>
    </row>
    <row r="862" spans="1:2">
      <c r="A862" t="str">
        <f>"002872"</f>
        <v>002872</v>
      </c>
      <c r="B862" t="s">
        <v>862</v>
      </c>
    </row>
    <row r="863" spans="1:2">
      <c r="A863" t="str">
        <f>"002873"</f>
        <v>002873</v>
      </c>
      <c r="B863" t="s">
        <v>863</v>
      </c>
    </row>
    <row r="864" spans="1:2">
      <c r="A864" t="str">
        <f>"002875"</f>
        <v>002875</v>
      </c>
      <c r="B864" t="s">
        <v>864</v>
      </c>
    </row>
    <row r="865" spans="1:2">
      <c r="A865" t="str">
        <f>"002876"</f>
        <v>002876</v>
      </c>
      <c r="B865" t="s">
        <v>865</v>
      </c>
    </row>
    <row r="866" spans="1:2">
      <c r="A866" t="str">
        <f>"002877"</f>
        <v>002877</v>
      </c>
      <c r="B866" t="s">
        <v>866</v>
      </c>
    </row>
    <row r="867" spans="1:2">
      <c r="A867" t="str">
        <f>"002878"</f>
        <v>002878</v>
      </c>
      <c r="B867" t="s">
        <v>867</v>
      </c>
    </row>
    <row r="868" spans="1:2">
      <c r="A868" t="str">
        <f>"002879"</f>
        <v>002879</v>
      </c>
      <c r="B868" t="s">
        <v>868</v>
      </c>
    </row>
    <row r="869" spans="1:2">
      <c r="A869" t="str">
        <f>"002880"</f>
        <v>002880</v>
      </c>
      <c r="B869" t="s">
        <v>869</v>
      </c>
    </row>
    <row r="870" spans="1:2">
      <c r="A870" t="str">
        <f>"002881"</f>
        <v>002881</v>
      </c>
      <c r="B870" t="s">
        <v>870</v>
      </c>
    </row>
    <row r="871" spans="1:2">
      <c r="A871" t="str">
        <f>"002882"</f>
        <v>002882</v>
      </c>
      <c r="B871" t="s">
        <v>871</v>
      </c>
    </row>
    <row r="872" spans="1:2">
      <c r="A872" t="str">
        <f>"002883"</f>
        <v>002883</v>
      </c>
      <c r="B872" t="s">
        <v>872</v>
      </c>
    </row>
    <row r="873" spans="1:2">
      <c r="A873" t="str">
        <f>"002884"</f>
        <v>002884</v>
      </c>
      <c r="B873" t="s">
        <v>873</v>
      </c>
    </row>
    <row r="874" spans="1:2">
      <c r="A874" t="str">
        <f>"002885"</f>
        <v>002885</v>
      </c>
      <c r="B874" t="s">
        <v>874</v>
      </c>
    </row>
    <row r="875" spans="1:2">
      <c r="A875" t="str">
        <f>"002886"</f>
        <v>002886</v>
      </c>
      <c r="B875" t="s">
        <v>875</v>
      </c>
    </row>
    <row r="876" spans="1:2">
      <c r="A876" t="str">
        <f>"002887"</f>
        <v>002887</v>
      </c>
      <c r="B876" t="s">
        <v>876</v>
      </c>
    </row>
    <row r="877" spans="1:2">
      <c r="A877" t="str">
        <f>"002888"</f>
        <v>002888</v>
      </c>
      <c r="B877" t="s">
        <v>877</v>
      </c>
    </row>
    <row r="878" spans="1:2">
      <c r="A878" t="str">
        <f>"002889"</f>
        <v>002889</v>
      </c>
      <c r="B878" t="s">
        <v>878</v>
      </c>
    </row>
    <row r="879" spans="1:2">
      <c r="A879" t="str">
        <f>"002890"</f>
        <v>002890</v>
      </c>
      <c r="B879" t="s">
        <v>879</v>
      </c>
    </row>
    <row r="880" spans="1:2">
      <c r="A880" t="str">
        <f>"002891"</f>
        <v>002891</v>
      </c>
      <c r="B880" t="s">
        <v>880</v>
      </c>
    </row>
    <row r="881" spans="1:2">
      <c r="A881" t="str">
        <f>"002892"</f>
        <v>002892</v>
      </c>
      <c r="B881" t="s">
        <v>881</v>
      </c>
    </row>
    <row r="882" spans="1:2">
      <c r="A882" t="str">
        <f>"002893"</f>
        <v>002893</v>
      </c>
      <c r="B882" t="s">
        <v>882</v>
      </c>
    </row>
    <row r="883" spans="1:2">
      <c r="A883" t="str">
        <f>"002895"</f>
        <v>002895</v>
      </c>
      <c r="B883" t="s">
        <v>883</v>
      </c>
    </row>
    <row r="884" spans="1:2">
      <c r="A884" t="str">
        <f>"002896"</f>
        <v>002896</v>
      </c>
      <c r="B884" t="s">
        <v>884</v>
      </c>
    </row>
    <row r="885" spans="1:2">
      <c r="A885" t="str">
        <f>"002897"</f>
        <v>002897</v>
      </c>
      <c r="B885" t="s">
        <v>885</v>
      </c>
    </row>
    <row r="886" spans="1:2">
      <c r="A886" t="str">
        <f>"002898"</f>
        <v>002898</v>
      </c>
      <c r="B886" t="s">
        <v>886</v>
      </c>
    </row>
    <row r="887" spans="1:2">
      <c r="A887" t="str">
        <f>"002899"</f>
        <v>002899</v>
      </c>
      <c r="B887" t="s">
        <v>887</v>
      </c>
    </row>
    <row r="888" spans="1:2">
      <c r="A888" t="str">
        <f>"002900"</f>
        <v>002900</v>
      </c>
      <c r="B888" t="s">
        <v>888</v>
      </c>
    </row>
    <row r="889" spans="1:2">
      <c r="A889" t="str">
        <f>"002901"</f>
        <v>002901</v>
      </c>
      <c r="B889" t="s">
        <v>889</v>
      </c>
    </row>
    <row r="890" spans="1:2">
      <c r="A890" t="str">
        <f>"002902"</f>
        <v>002902</v>
      </c>
      <c r="B890" t="s">
        <v>890</v>
      </c>
    </row>
    <row r="891" spans="1:2">
      <c r="A891" t="str">
        <f>"002903"</f>
        <v>002903</v>
      </c>
      <c r="B891" t="s">
        <v>891</v>
      </c>
    </row>
    <row r="892" spans="1:2">
      <c r="A892" t="str">
        <f>"002905"</f>
        <v>002905</v>
      </c>
      <c r="B892" t="s">
        <v>892</v>
      </c>
    </row>
    <row r="893" spans="1:2">
      <c r="A893" t="str">
        <f>"002906"</f>
        <v>002906</v>
      </c>
      <c r="B893" t="s">
        <v>893</v>
      </c>
    </row>
    <row r="894" spans="1:2">
      <c r="A894" t="str">
        <f>"002907"</f>
        <v>002907</v>
      </c>
      <c r="B894" t="s">
        <v>894</v>
      </c>
    </row>
    <row r="895" spans="1:2">
      <c r="A895" t="str">
        <f>"002908"</f>
        <v>002908</v>
      </c>
      <c r="B895" t="s">
        <v>895</v>
      </c>
    </row>
    <row r="896" spans="1:2">
      <c r="A896" t="str">
        <f>"002909"</f>
        <v>002909</v>
      </c>
      <c r="B896" t="s">
        <v>896</v>
      </c>
    </row>
    <row r="897" spans="1:2">
      <c r="A897" t="str">
        <f>"002910"</f>
        <v>002910</v>
      </c>
      <c r="B897" t="s">
        <v>897</v>
      </c>
    </row>
    <row r="898" spans="1:2">
      <c r="A898" t="str">
        <f>"002911"</f>
        <v>002911</v>
      </c>
      <c r="B898" t="s">
        <v>898</v>
      </c>
    </row>
    <row r="899" spans="1:2">
      <c r="A899" t="str">
        <f>"002912"</f>
        <v>002912</v>
      </c>
      <c r="B899" t="s">
        <v>899</v>
      </c>
    </row>
    <row r="900" spans="1:2">
      <c r="A900" t="str">
        <f>"002913"</f>
        <v>002913</v>
      </c>
      <c r="B900" t="s">
        <v>900</v>
      </c>
    </row>
    <row r="901" spans="1:2">
      <c r="A901" t="str">
        <f>"002915"</f>
        <v>002915</v>
      </c>
      <c r="B901" t="s">
        <v>901</v>
      </c>
    </row>
    <row r="902" spans="1:2">
      <c r="A902" t="str">
        <f>"002916"</f>
        <v>002916</v>
      </c>
      <c r="B902" t="s">
        <v>902</v>
      </c>
    </row>
    <row r="903" spans="1:2">
      <c r="A903" t="str">
        <f>"002917"</f>
        <v>002917</v>
      </c>
      <c r="B903" t="s">
        <v>903</v>
      </c>
    </row>
    <row r="904" spans="1:2">
      <c r="A904" t="str">
        <f>"002918"</f>
        <v>002918</v>
      </c>
      <c r="B904" t="s">
        <v>904</v>
      </c>
    </row>
    <row r="905" spans="1:2">
      <c r="A905" t="str">
        <f>"002919"</f>
        <v>002919</v>
      </c>
      <c r="B905" t="s">
        <v>905</v>
      </c>
    </row>
    <row r="906" spans="1:2">
      <c r="A906" t="str">
        <f>"002920"</f>
        <v>002920</v>
      </c>
      <c r="B906" t="s">
        <v>906</v>
      </c>
    </row>
    <row r="907" spans="1:2">
      <c r="A907" t="str">
        <f>"002921"</f>
        <v>002921</v>
      </c>
      <c r="B907" t="s">
        <v>907</v>
      </c>
    </row>
    <row r="908" spans="1:2">
      <c r="A908" t="str">
        <f>"002922"</f>
        <v>002922</v>
      </c>
      <c r="B908" t="s">
        <v>908</v>
      </c>
    </row>
    <row r="909" spans="1:2">
      <c r="A909" t="str">
        <f>"002923"</f>
        <v>002923</v>
      </c>
      <c r="B909" t="s">
        <v>909</v>
      </c>
    </row>
    <row r="910" spans="1:2">
      <c r="A910" t="str">
        <f>"002925"</f>
        <v>002925</v>
      </c>
      <c r="B910" t="s">
        <v>910</v>
      </c>
    </row>
    <row r="911" spans="1:2">
      <c r="A911" t="str">
        <f>"002926"</f>
        <v>002926</v>
      </c>
      <c r="B911" t="s">
        <v>911</v>
      </c>
    </row>
    <row r="912" spans="1:2">
      <c r="A912" t="str">
        <f>"002927"</f>
        <v>002927</v>
      </c>
      <c r="B912" t="s">
        <v>912</v>
      </c>
    </row>
    <row r="913" spans="1:2">
      <c r="A913" t="str">
        <f>"002928"</f>
        <v>002928</v>
      </c>
      <c r="B913" t="s">
        <v>913</v>
      </c>
    </row>
    <row r="914" spans="1:2">
      <c r="A914" t="str">
        <f>"002929"</f>
        <v>002929</v>
      </c>
      <c r="B914" t="s">
        <v>914</v>
      </c>
    </row>
    <row r="915" spans="1:2">
      <c r="A915" t="str">
        <f>"002930"</f>
        <v>002930</v>
      </c>
      <c r="B915" t="s">
        <v>915</v>
      </c>
    </row>
    <row r="916" spans="1:2">
      <c r="A916" t="str">
        <f>"002931"</f>
        <v>002931</v>
      </c>
      <c r="B916" t="s">
        <v>916</v>
      </c>
    </row>
    <row r="917" spans="1:2">
      <c r="A917" t="str">
        <f>"002932"</f>
        <v>002932</v>
      </c>
      <c r="B917" t="s">
        <v>917</v>
      </c>
    </row>
    <row r="918" spans="1:2">
      <c r="A918" t="str">
        <f>"002933"</f>
        <v>002933</v>
      </c>
      <c r="B918" t="s">
        <v>918</v>
      </c>
    </row>
    <row r="919" spans="1:2">
      <c r="A919" t="str">
        <f>"002935"</f>
        <v>002935</v>
      </c>
      <c r="B919" t="s">
        <v>919</v>
      </c>
    </row>
    <row r="920" spans="1:2">
      <c r="A920" t="str">
        <f>"002936"</f>
        <v>002936</v>
      </c>
      <c r="B920" t="s">
        <v>920</v>
      </c>
    </row>
    <row r="921" spans="1:2">
      <c r="A921" t="str">
        <f>"002937"</f>
        <v>002937</v>
      </c>
      <c r="B921" t="s">
        <v>921</v>
      </c>
    </row>
    <row r="922" spans="1:2">
      <c r="A922" t="str">
        <f>"002938"</f>
        <v>002938</v>
      </c>
      <c r="B922" t="s">
        <v>922</v>
      </c>
    </row>
    <row r="923" spans="1:2">
      <c r="A923" t="str">
        <f>"002939"</f>
        <v>002939</v>
      </c>
      <c r="B923" t="s">
        <v>923</v>
      </c>
    </row>
    <row r="924" spans="1:2">
      <c r="A924" t="str">
        <f>"002940"</f>
        <v>002940</v>
      </c>
      <c r="B924" t="s">
        <v>924</v>
      </c>
    </row>
    <row r="925" spans="1:2">
      <c r="A925" t="str">
        <f>"002941"</f>
        <v>002941</v>
      </c>
      <c r="B925" t="s">
        <v>925</v>
      </c>
    </row>
    <row r="926" spans="1:2">
      <c r="A926" t="str">
        <f>"002942"</f>
        <v>002942</v>
      </c>
      <c r="B926" t="s">
        <v>926</v>
      </c>
    </row>
    <row r="927" spans="1:2">
      <c r="A927" t="str">
        <f>"002943"</f>
        <v>002943</v>
      </c>
      <c r="B927" t="s">
        <v>927</v>
      </c>
    </row>
    <row r="928" spans="1:2">
      <c r="A928" t="str">
        <f>"002945"</f>
        <v>002945</v>
      </c>
      <c r="B928" t="s">
        <v>928</v>
      </c>
    </row>
    <row r="929" spans="1:2">
      <c r="A929" t="str">
        <f>"002948"</f>
        <v>002948</v>
      </c>
      <c r="B929" t="s">
        <v>929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ztf</cp:lastModifiedBy>
  <dcterms:created xsi:type="dcterms:W3CDTF">2018-12-17T15:50:28Z</dcterms:created>
  <dcterms:modified xsi:type="dcterms:W3CDTF">2018-12-17T15:50:53Z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2052-10.1.0.7671</vt:lpwstr>
  </property>
</Properties>
</file>