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hop Dashboards/Sources/sfsdb/"/>
    </mc:Choice>
  </mc:AlternateContent>
  <xr:revisionPtr revIDLastSave="208" documentId="11_F25DC773A252ABDACC104849C9D850825ADE58EA" xr6:coauthVersionLast="47" xr6:coauthVersionMax="47" xr10:uidLastSave="{6FE8D6D8-FD5E-47D9-B6FB-F59DD27712FD}"/>
  <bookViews>
    <workbookView xWindow="-28920" yWindow="5445" windowWidth="29040" windowHeight="15720" xr2:uid="{00000000-000D-0000-FFFF-FFFF00000000}"/>
  </bookViews>
  <sheets>
    <sheet name="25GAI" sheetId="4" r:id="rId1"/>
    <sheet name="25GASU" sheetId="5" r:id="rId2"/>
    <sheet name="25SDW" sheetId="3" r:id="rId3"/>
    <sheet name="24SDW" sheetId="2" r:id="rId4"/>
    <sheet name="23SDW" sheetId="1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3" l="1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3" i="4" l="1"/>
  <c r="G53" i="4"/>
  <c r="I53" i="4"/>
  <c r="K53" i="4"/>
  <c r="F53" i="4" s="1"/>
  <c r="H52" i="4"/>
  <c r="G52" i="4"/>
  <c r="I52" i="4"/>
  <c r="K52" i="4"/>
  <c r="F52" i="4" s="1"/>
  <c r="H51" i="4"/>
  <c r="G51" i="4"/>
  <c r="I51" i="4"/>
  <c r="K51" i="4"/>
  <c r="F51" i="4" s="1"/>
  <c r="H50" i="4"/>
  <c r="G50" i="4"/>
  <c r="I50" i="4"/>
  <c r="K50" i="4"/>
  <c r="F50" i="4" s="1"/>
  <c r="H49" i="4"/>
  <c r="G49" i="4"/>
  <c r="I49" i="4"/>
  <c r="K49" i="4"/>
  <c r="F49" i="4" s="1"/>
  <c r="H48" i="4"/>
  <c r="G48" i="4"/>
  <c r="I48" i="4"/>
  <c r="K48" i="4"/>
  <c r="F48" i="4" s="1"/>
  <c r="H47" i="4"/>
  <c r="G47" i="4"/>
  <c r="I47" i="4"/>
  <c r="K47" i="4"/>
  <c r="F47" i="4" s="1"/>
  <c r="H46" i="4"/>
  <c r="G46" i="4"/>
  <c r="I46" i="4"/>
  <c r="K46" i="4"/>
  <c r="F46" i="4" s="1"/>
  <c r="H45" i="4"/>
  <c r="G45" i="4"/>
  <c r="I45" i="4"/>
  <c r="K45" i="4"/>
  <c r="F45" i="4" s="1"/>
  <c r="H44" i="4"/>
  <c r="G44" i="4"/>
  <c r="I44" i="4"/>
  <c r="K44" i="4"/>
  <c r="F44" i="4" s="1"/>
  <c r="H43" i="4"/>
  <c r="G43" i="4"/>
  <c r="I43" i="4"/>
  <c r="K43" i="4"/>
  <c r="F43" i="4" s="1"/>
  <c r="H42" i="4"/>
  <c r="G42" i="4"/>
  <c r="I42" i="4"/>
  <c r="K42" i="4"/>
  <c r="F42" i="4" s="1"/>
  <c r="H41" i="4"/>
  <c r="G41" i="4"/>
  <c r="I41" i="4"/>
  <c r="K41" i="4"/>
  <c r="F41" i="4" s="1"/>
  <c r="H40" i="4"/>
  <c r="G40" i="4"/>
  <c r="I40" i="4"/>
  <c r="K40" i="4"/>
  <c r="F40" i="4" s="1"/>
  <c r="H39" i="4"/>
  <c r="G39" i="4"/>
  <c r="I39" i="4"/>
  <c r="K39" i="4"/>
  <c r="F39" i="4" s="1"/>
  <c r="H38" i="4"/>
  <c r="G38" i="4"/>
  <c r="I38" i="4"/>
  <c r="K38" i="4"/>
  <c r="F38" i="4" s="1"/>
  <c r="H37" i="4"/>
  <c r="G37" i="4"/>
  <c r="I37" i="4"/>
  <c r="K37" i="4"/>
  <c r="F37" i="4" s="1"/>
  <c r="H36" i="4"/>
  <c r="G36" i="4"/>
  <c r="I36" i="4"/>
  <c r="K36" i="4"/>
  <c r="F36" i="4" s="1"/>
  <c r="H35" i="4"/>
  <c r="G35" i="4"/>
  <c r="I35" i="4"/>
  <c r="K35" i="4"/>
  <c r="F35" i="4" s="1"/>
  <c r="H34" i="4"/>
  <c r="G34" i="4"/>
  <c r="I34" i="4"/>
  <c r="K34" i="4"/>
  <c r="F34" i="4" s="1"/>
  <c r="H33" i="4"/>
  <c r="G33" i="4"/>
  <c r="I33" i="4"/>
  <c r="K33" i="4"/>
  <c r="F33" i="4" s="1"/>
  <c r="H32" i="4"/>
  <c r="G32" i="4"/>
  <c r="I32" i="4"/>
  <c r="K32" i="4"/>
  <c r="F32" i="4" s="1"/>
  <c r="H31" i="4"/>
  <c r="G31" i="4"/>
  <c r="I31" i="4"/>
  <c r="K31" i="4"/>
  <c r="F31" i="4" s="1"/>
  <c r="H30" i="4"/>
  <c r="G30" i="4"/>
  <c r="I30" i="4"/>
  <c r="K30" i="4"/>
  <c r="F30" i="4" s="1"/>
  <c r="H29" i="4"/>
  <c r="G29" i="4"/>
  <c r="I29" i="4"/>
  <c r="K29" i="4"/>
  <c r="F29" i="4" s="1"/>
  <c r="H28" i="4"/>
  <c r="G28" i="4"/>
  <c r="I28" i="4"/>
  <c r="K28" i="4"/>
  <c r="F28" i="4" s="1"/>
  <c r="H27" i="4"/>
  <c r="G27" i="4"/>
  <c r="I27" i="4"/>
  <c r="K27" i="4"/>
  <c r="F27" i="4" s="1"/>
  <c r="H26" i="4"/>
  <c r="G26" i="4"/>
  <c r="I26" i="4"/>
  <c r="K26" i="4"/>
  <c r="F26" i="4" s="1"/>
  <c r="H25" i="4"/>
  <c r="G25" i="4"/>
  <c r="I25" i="4"/>
  <c r="K25" i="4"/>
  <c r="F25" i="4" s="1"/>
  <c r="H24" i="4"/>
  <c r="G24" i="4"/>
  <c r="I24" i="4"/>
  <c r="K24" i="4"/>
  <c r="F24" i="4" s="1"/>
  <c r="H23" i="4"/>
  <c r="G23" i="4"/>
  <c r="I23" i="4"/>
  <c r="K23" i="4"/>
  <c r="F23" i="4" s="1"/>
  <c r="H22" i="4"/>
  <c r="G22" i="4"/>
  <c r="I22" i="4"/>
  <c r="K22" i="4"/>
  <c r="F22" i="4" s="1"/>
  <c r="H21" i="4"/>
  <c r="G21" i="4"/>
  <c r="I21" i="4"/>
  <c r="K21" i="4"/>
  <c r="F21" i="4" s="1"/>
  <c r="H20" i="4"/>
  <c r="G20" i="4"/>
  <c r="I20" i="4"/>
  <c r="K20" i="4"/>
  <c r="F20" i="4" s="1"/>
  <c r="H19" i="4"/>
  <c r="G19" i="4"/>
  <c r="I19" i="4"/>
  <c r="K19" i="4"/>
  <c r="F19" i="4" s="1"/>
  <c r="H18" i="4"/>
  <c r="G18" i="4"/>
  <c r="I18" i="4"/>
  <c r="K18" i="4"/>
  <c r="F18" i="4" s="1"/>
  <c r="H17" i="4"/>
  <c r="G17" i="4"/>
  <c r="I17" i="4"/>
  <c r="K17" i="4"/>
  <c r="F17" i="4" s="1"/>
  <c r="H16" i="4"/>
  <c r="G16" i="4"/>
  <c r="I16" i="4"/>
  <c r="K16" i="4"/>
  <c r="F16" i="4" s="1"/>
  <c r="H15" i="4"/>
  <c r="G15" i="4"/>
  <c r="I15" i="4"/>
  <c r="K15" i="4"/>
  <c r="F15" i="4" s="1"/>
  <c r="H14" i="4"/>
  <c r="G14" i="4"/>
  <c r="I14" i="4"/>
  <c r="K14" i="4"/>
  <c r="F14" i="4" s="1"/>
  <c r="H13" i="4"/>
  <c r="G13" i="4"/>
  <c r="I13" i="4"/>
  <c r="K13" i="4"/>
  <c r="F13" i="4" s="1"/>
  <c r="H12" i="4"/>
  <c r="G12" i="4"/>
  <c r="I12" i="4"/>
  <c r="K12" i="4"/>
  <c r="F12" i="4" s="1"/>
  <c r="H11" i="4"/>
  <c r="G11" i="4"/>
  <c r="I11" i="4"/>
  <c r="K11" i="4"/>
  <c r="F11" i="4" s="1"/>
  <c r="H10" i="4"/>
  <c r="G10" i="4"/>
  <c r="I10" i="4"/>
  <c r="K10" i="4"/>
  <c r="F10" i="4" s="1"/>
  <c r="H9" i="4"/>
  <c r="G9" i="4"/>
  <c r="I9" i="4"/>
  <c r="K9" i="4"/>
  <c r="F9" i="4" s="1"/>
  <c r="H8" i="4"/>
  <c r="G8" i="4"/>
  <c r="I8" i="4"/>
  <c r="K8" i="4"/>
  <c r="F8" i="4" s="1"/>
  <c r="H7" i="4"/>
  <c r="G7" i="4"/>
  <c r="I7" i="4"/>
  <c r="K7" i="4"/>
  <c r="F7" i="4" s="1"/>
  <c r="H6" i="4"/>
  <c r="G6" i="4"/>
  <c r="I6" i="4"/>
  <c r="K6" i="4"/>
  <c r="F6" i="4" s="1"/>
  <c r="H5" i="4"/>
  <c r="G5" i="4"/>
  <c r="I5" i="4"/>
  <c r="K5" i="4"/>
  <c r="F5" i="4" s="1"/>
  <c r="H4" i="4"/>
  <c r="G4" i="4"/>
  <c r="I4" i="4"/>
  <c r="K4" i="4"/>
  <c r="F4" i="4" s="1"/>
  <c r="H3" i="4"/>
  <c r="G3" i="4"/>
  <c r="I3" i="4"/>
  <c r="K3" i="4"/>
  <c r="F3" i="4" s="1"/>
  <c r="H2" i="4"/>
  <c r="G2" i="4"/>
  <c r="I2" i="4"/>
  <c r="K2" i="4"/>
  <c r="F2" i="4" s="1"/>
  <c r="J36" i="4" l="1"/>
  <c r="J35" i="4"/>
  <c r="J33" i="4"/>
  <c r="J30" i="4"/>
  <c r="J21" i="4"/>
  <c r="J24" i="4"/>
  <c r="J23" i="4"/>
  <c r="J48" i="4"/>
  <c r="J18" i="4"/>
  <c r="J47" i="4"/>
  <c r="J12" i="4"/>
  <c r="J45" i="4"/>
  <c r="J11" i="4"/>
  <c r="J42" i="4"/>
  <c r="J9" i="4"/>
  <c r="J37" i="4"/>
  <c r="J6" i="4"/>
  <c r="J49" i="4"/>
  <c r="J13" i="4"/>
  <c r="J46" i="4"/>
  <c r="J34" i="4"/>
  <c r="J22" i="4"/>
  <c r="J10" i="4"/>
  <c r="J44" i="4"/>
  <c r="J32" i="4"/>
  <c r="J20" i="4"/>
  <c r="J8" i="4"/>
  <c r="J7" i="4"/>
  <c r="J25" i="4"/>
  <c r="J19" i="4"/>
  <c r="J53" i="4"/>
  <c r="J17" i="4"/>
  <c r="J52" i="4"/>
  <c r="J40" i="4"/>
  <c r="J28" i="4"/>
  <c r="J16" i="4"/>
  <c r="J4" i="4"/>
  <c r="J41" i="4"/>
  <c r="J5" i="4"/>
  <c r="J51" i="4"/>
  <c r="J39" i="4"/>
  <c r="J27" i="4"/>
  <c r="J15" i="4"/>
  <c r="J3" i="4"/>
  <c r="J43" i="4"/>
  <c r="J31" i="4"/>
  <c r="J29" i="4"/>
  <c r="J50" i="4"/>
  <c r="J38" i="4"/>
  <c r="J26" i="4"/>
  <c r="J14" i="4"/>
  <c r="J2" i="4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53" i="2"/>
  <c r="D53" i="2"/>
  <c r="E52" i="2"/>
  <c r="D52" i="2"/>
  <c r="E51" i="2"/>
  <c r="D51" i="2"/>
  <c r="E50" i="2"/>
  <c r="D50" i="2"/>
  <c r="E49" i="2"/>
  <c r="D49" i="2"/>
  <c r="E46" i="2"/>
  <c r="D4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<sst xmlns="http://schemas.openxmlformats.org/spreadsheetml/2006/main" count="301" uniqueCount="22">
  <si>
    <t>Brixton</t>
  </si>
  <si>
    <t>Week Number</t>
  </si>
  <si>
    <t>GA (kg)</t>
  </si>
  <si>
    <t>NGA (kg)</t>
  </si>
  <si>
    <t>Total (kg)</t>
  </si>
  <si>
    <t>GA %</t>
  </si>
  <si>
    <t>Week Commencing</t>
  </si>
  <si>
    <t>Shop</t>
  </si>
  <si>
    <t>GA Items Sold</t>
  </si>
  <si>
    <t>GA Revenue</t>
  </si>
  <si>
    <t>Commission</t>
  </si>
  <si>
    <t>Sales ex Comm</t>
  </si>
  <si>
    <t>Claimable</t>
  </si>
  <si>
    <t>Avg GA item price</t>
  </si>
  <si>
    <t>Total Shop Revenue</t>
  </si>
  <si>
    <t>GA rev share</t>
  </si>
  <si>
    <t>Total Items Sold</t>
  </si>
  <si>
    <t>GA Item Share</t>
  </si>
  <si>
    <t>Date Expected</t>
  </si>
  <si>
    <t>Date Received</t>
  </si>
  <si>
    <t>Days late</t>
  </si>
  <si>
    <t>GA Sign-Ups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</si>
</sst>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£&quot;* #,##0.00_-;\-&quot;£&quot;* #,##0.00_-;_-&quot;£&quot;* &quot;-&quot;??_-;_-@_-"/>
    <numFmt numFmtId="164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ptos"/>
      <family val="2"/>
    </font>
    <font>
      <b/>
      <sz val="11"/>
      <color theme="1"/>
      <name val="Aptos Narrow"/>
      <family val="2"/>
    </font>
    <font>
      <sz val="11"/>
      <color rgb="FF000000"/>
      <name val="Aptos"/>
      <family val="2"/>
    </font>
    <font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0"/>
      <name val="Aptos"/>
      <family val="2"/>
    </font>
    <font>
      <sz val="11"/>
      <color theme="0"/>
      <name val="Aptos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CCCCCC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CCCCCC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44">
    <xf numFmtId="0" fontId="0" fillId="0" borderId="0" xfId="0"/>
    <xf numFmtId="0" fontId="5" fillId="0" borderId="4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7" fillId="0" borderId="10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10" fontId="7" fillId="0" borderId="11" xfId="0" applyNumberFormat="1" applyFont="1" applyBorder="1" applyAlignment="1">
      <alignment horizontal="right" wrapText="1"/>
    </xf>
    <xf numFmtId="15" fontId="6" fillId="0" borderId="13" xfId="0" applyNumberFormat="1" applyFont="1" applyBorder="1" applyAlignment="1">
      <alignment horizontal="right" wrapText="1"/>
    </xf>
    <xf numFmtId="0" fontId="7" fillId="0" borderId="14" xfId="0" applyFont="1" applyBorder="1" applyAlignment="1">
      <alignment wrapText="1"/>
    </xf>
    <xf numFmtId="15" fontId="6" fillId="0" borderId="16" xfId="0" applyNumberFormat="1" applyFont="1" applyBorder="1" applyAlignment="1">
      <alignment horizontal="right" wrapText="1"/>
    </xf>
    <xf numFmtId="0" fontId="4" fillId="0" borderId="1" xfId="3" applyFont="1" applyBorder="1" applyAlignment="1">
      <alignment horizontal="right" wrapText="1"/>
    </xf>
    <xf numFmtId="10" fontId="4" fillId="0" borderId="1" xfId="3" applyNumberFormat="1" applyFont="1" applyBorder="1" applyAlignment="1">
      <alignment horizontal="right" wrapText="1"/>
    </xf>
    <xf numFmtId="15" fontId="4" fillId="0" borderId="1" xfId="3" applyNumberFormat="1" applyFont="1" applyBorder="1" applyAlignment="1">
      <alignment horizontal="right" wrapText="1"/>
    </xf>
    <xf numFmtId="0" fontId="4" fillId="0" borderId="1" xfId="3" applyFont="1" applyBorder="1" applyAlignment="1">
      <alignment wrapText="1"/>
    </xf>
    <xf numFmtId="0" fontId="4" fillId="0" borderId="3" xfId="3" applyFont="1" applyBorder="1" applyAlignment="1">
      <alignment horizontal="right" wrapText="1"/>
    </xf>
    <xf numFmtId="10" fontId="4" fillId="0" borderId="3" xfId="3" applyNumberFormat="1" applyFont="1" applyBorder="1" applyAlignment="1">
      <alignment horizontal="right" wrapText="1"/>
    </xf>
    <xf numFmtId="15" fontId="4" fillId="0" borderId="3" xfId="3" applyNumberFormat="1" applyFont="1" applyBorder="1" applyAlignment="1">
      <alignment horizontal="right" wrapText="1"/>
    </xf>
    <xf numFmtId="0" fontId="4" fillId="0" borderId="3" xfId="3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7" fillId="0" borderId="12" xfId="0" applyFont="1" applyBorder="1" applyAlignment="1">
      <alignment horizontal="right" wrapText="1"/>
    </xf>
    <xf numFmtId="0" fontId="9" fillId="0" borderId="8" xfId="0" applyFont="1" applyBorder="1" applyAlignment="1">
      <alignment horizontal="center"/>
    </xf>
    <xf numFmtId="0" fontId="9" fillId="0" borderId="2" xfId="3" applyFont="1" applyBorder="1" applyAlignment="1">
      <alignment horizontal="left"/>
    </xf>
    <xf numFmtId="0" fontId="8" fillId="0" borderId="4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15" xfId="0" applyFont="1" applyBorder="1" applyAlignment="1">
      <alignment horizontal="left" wrapText="1"/>
    </xf>
    <xf numFmtId="10" fontId="7" fillId="0" borderId="7" xfId="0" applyNumberFormat="1" applyFont="1" applyBorder="1" applyAlignment="1">
      <alignment horizontal="right" wrapText="1"/>
    </xf>
    <xf numFmtId="0" fontId="8" fillId="0" borderId="18" xfId="0" applyFont="1" applyBorder="1" applyAlignment="1">
      <alignment horizontal="left" wrapText="1"/>
    </xf>
    <xf numFmtId="164" fontId="0" fillId="0" borderId="0" xfId="0" applyNumberFormat="1"/>
    <xf numFmtId="44" fontId="0" fillId="0" borderId="0" xfId="0" applyNumberFormat="1"/>
    <xf numFmtId="44" fontId="0" fillId="0" borderId="0" xfId="1" applyFont="1"/>
    <xf numFmtId="10" fontId="0" fillId="0" borderId="0" xfId="0" applyNumberFormat="1"/>
    <xf numFmtId="0" fontId="2" fillId="3" borderId="17" xfId="0" applyFont="1" applyFill="1" applyBorder="1"/>
    <xf numFmtId="0" fontId="0" fillId="2" borderId="17" xfId="0" applyFill="1" applyBorder="1"/>
    <xf numFmtId="0" fontId="0" fillId="0" borderId="17" xfId="0" applyBorder="1"/>
    <xf numFmtId="44" fontId="0" fillId="0" borderId="0" xfId="1" applyFont="1" applyAlignment="1">
      <alignment horizontal="left"/>
    </xf>
    <xf numFmtId="9" fontId="0" fillId="0" borderId="0" xfId="2" applyFont="1"/>
    <xf numFmtId="14" fontId="0" fillId="0" borderId="0" xfId="0" applyNumberFormat="1"/>
    <xf numFmtId="14" fontId="6" fillId="0" borderId="13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right" wrapText="1"/>
    </xf>
  </cellXfs>
  <cellStyles count="4">
    <cellStyle name="Currency" xfId="1" builtinId="4"/>
    <cellStyle name="Normal" xfId="0" builtinId="0"/>
    <cellStyle name="Normal_Sheet1" xfId="3" xr:uid="{41E9436B-4B1C-48A6-9F74-7BA43B50F21A}"/>
    <cellStyle name="Per cent" xfId="2" builtinId="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D0D0D0"/>
        </left>
        <right/>
        <top style="medium">
          <color rgb="FFCCCCCC"/>
        </top>
        <bottom style="medium">
          <color rgb="FFD0D0D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D0D0D0"/>
        </right>
        <top style="medium">
          <color rgb="FFCCCCCC"/>
        </top>
        <bottom style="medium">
          <color rgb="FFD0D0D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4" formatCode="0.00%"/>
      <alignment horizontal="right" vertical="bottom" textRotation="0" wrapText="1" indent="0" justifyLastLine="0" shrinkToFit="0" readingOrder="0"/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</font>
      <fill>
        <patternFill patternType="none">
          <bgColor auto="1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"/>
        <scheme val="none"/>
      </font>
      <numFmt numFmtId="20" formatCode="dd\-mmm\-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000000"/>
        <name val="Aptos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164" formatCode="&quot;£&quot;#,##0.00"/>
    </dxf>
    <dxf>
      <numFmt numFmtId="164" formatCode="&quot;£&quot;#,##0.00"/>
    </dxf>
    <dxf>
      <numFmt numFmtId="34" formatCode="_-&quot;£&quot;* #,##0.00_-;\-&quot;£&quot;* #,##0.00_-;_-&quot;£&quot;* &quot;-&quot;??_-;_-@_-"/>
    </dxf>
    <dxf>
      <numFmt numFmtId="14" formatCode="0.00%"/>
    </dxf>
    <dxf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£&quot;#,##0.00"/>
    </dxf>
    <dxf>
      <numFmt numFmtId="164" formatCode="&quot;£&quot;#,##0.00"/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3" defaultTableStyle="TableStyleMedium2" defaultPivotStyle="PivotStyleLight16">
    <tableStyle name="Brixton 24-style" pivot="0" count="3" xr9:uid="{D5B4AD17-198D-409D-B0D3-8A651EBFF424}">
      <tableStyleElement type="headerRow" dxfId="54"/>
      <tableStyleElement type="firstRowStripe" dxfId="53"/>
      <tableStyleElement type="secondRowStripe" dxfId="52"/>
    </tableStyle>
    <tableStyle name="Brixton 25-style" pivot="0" count="3" xr9:uid="{C14B11C3-5CC8-43A8-8B64-880E01E0C3E5}">
      <tableStyleElement type="headerRow" dxfId="51"/>
      <tableStyleElement type="firstRowStripe" dxfId="50"/>
      <tableStyleElement type="secondRowStripe" dxfId="49"/>
    </tableStyle>
    <tableStyle name="Invisible" pivot="0" table="0" count="0" xr9:uid="{856ADA82-006A-44A3-940D-6421F2FD17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raidnp-my.sharepoint.com/personal/giftaid_traid_org_uk/Documents/Shops/Spreadsheets/sdw/25%20SDW.xlsx" TargetMode="External"/><Relationship Id="rId1" Type="http://schemas.openxmlformats.org/officeDocument/2006/relationships/externalLinkPath" Target="/personal/giftaid_traid_org_uk/Documents/Shops/Spreadsheets/sdw/25%20SDW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raidnp-my.sharepoint.com/personal/giftaid_traid_org_uk/Documents/Shops/Spreadsheets/sdw/24%20SDW.xlsx" TargetMode="External"/><Relationship Id="rId1" Type="http://schemas.openxmlformats.org/officeDocument/2006/relationships/externalLinkPath" Target="/personal/giftaid_traid_org_uk/Documents/Shops/Spreadsheets/sdw/24%20S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ixton 25"/>
      <sheetName val="Camden 25"/>
      <sheetName val="Clapham 25"/>
      <sheetName val="Dalston 25"/>
      <sheetName val="Hammersmith 25"/>
      <sheetName val="Kilburn 25"/>
      <sheetName val="Lewisham 25"/>
      <sheetName val="Peckham 25"/>
      <sheetName val="Shep Bush 25"/>
      <sheetName val="Walthamstow 25"/>
      <sheetName val="Westbourne Grove 25"/>
      <sheetName val="Wood Green 25"/>
    </sheetNames>
    <sheetDataSet>
      <sheetData sheetId="0">
        <row r="2">
          <cell r="B2">
            <v>17.04</v>
          </cell>
          <cell r="C2">
            <v>196.59</v>
          </cell>
          <cell r="D2">
            <v>213.63</v>
          </cell>
        </row>
        <row r="3">
          <cell r="B3"/>
          <cell r="C3"/>
          <cell r="D3">
            <v>0</v>
          </cell>
        </row>
        <row r="4">
          <cell r="B4"/>
          <cell r="C4"/>
          <cell r="D4">
            <v>0</v>
          </cell>
        </row>
        <row r="5">
          <cell r="B5"/>
          <cell r="C5"/>
          <cell r="D5">
            <v>0</v>
          </cell>
        </row>
        <row r="6">
          <cell r="B6"/>
          <cell r="C6"/>
          <cell r="D6">
            <v>0</v>
          </cell>
        </row>
        <row r="7">
          <cell r="B7"/>
          <cell r="C7"/>
          <cell r="D7">
            <v>0</v>
          </cell>
        </row>
        <row r="8">
          <cell r="B8"/>
          <cell r="C8"/>
          <cell r="D8">
            <v>0</v>
          </cell>
        </row>
        <row r="9">
          <cell r="B9"/>
          <cell r="C9"/>
          <cell r="D9">
            <v>0</v>
          </cell>
        </row>
        <row r="10">
          <cell r="B10"/>
          <cell r="C10"/>
          <cell r="D10">
            <v>0</v>
          </cell>
        </row>
        <row r="11">
          <cell r="B11"/>
          <cell r="C11"/>
          <cell r="D11">
            <v>0</v>
          </cell>
        </row>
        <row r="12">
          <cell r="B12"/>
          <cell r="C12"/>
          <cell r="D12">
            <v>0</v>
          </cell>
        </row>
        <row r="13">
          <cell r="B13"/>
          <cell r="C13"/>
          <cell r="D13">
            <v>0</v>
          </cell>
        </row>
        <row r="14">
          <cell r="B14"/>
          <cell r="C14"/>
          <cell r="D14">
            <v>0</v>
          </cell>
        </row>
        <row r="15">
          <cell r="B15"/>
          <cell r="C15"/>
          <cell r="D15">
            <v>0</v>
          </cell>
        </row>
        <row r="16">
          <cell r="B16"/>
          <cell r="C16"/>
          <cell r="D16">
            <v>0</v>
          </cell>
        </row>
        <row r="17">
          <cell r="B17"/>
          <cell r="C17"/>
          <cell r="D17">
            <v>0</v>
          </cell>
        </row>
        <row r="18">
          <cell r="B18"/>
          <cell r="C18"/>
          <cell r="D18">
            <v>0</v>
          </cell>
        </row>
        <row r="19">
          <cell r="B19"/>
          <cell r="C19"/>
          <cell r="D19">
            <v>0</v>
          </cell>
        </row>
        <row r="20">
          <cell r="B20"/>
          <cell r="C20"/>
          <cell r="D20">
            <v>0</v>
          </cell>
        </row>
        <row r="21">
          <cell r="B21"/>
          <cell r="C21"/>
          <cell r="D21">
            <v>0</v>
          </cell>
        </row>
        <row r="22">
          <cell r="B22"/>
          <cell r="C22"/>
          <cell r="D22">
            <v>0</v>
          </cell>
        </row>
        <row r="23">
          <cell r="B23"/>
          <cell r="C23"/>
          <cell r="D23">
            <v>0</v>
          </cell>
        </row>
        <row r="24">
          <cell r="B24"/>
          <cell r="C24"/>
          <cell r="D24">
            <v>0</v>
          </cell>
        </row>
        <row r="25">
          <cell r="B25"/>
          <cell r="C25"/>
          <cell r="D25">
            <v>0</v>
          </cell>
        </row>
        <row r="26">
          <cell r="B26"/>
          <cell r="C26"/>
          <cell r="D26">
            <v>0</v>
          </cell>
        </row>
        <row r="27">
          <cell r="B27"/>
          <cell r="C27"/>
          <cell r="D27">
            <v>0</v>
          </cell>
        </row>
        <row r="28">
          <cell r="B28"/>
          <cell r="C28"/>
          <cell r="D28">
            <v>0</v>
          </cell>
        </row>
        <row r="29">
          <cell r="B29"/>
          <cell r="C29"/>
          <cell r="D29">
            <v>0</v>
          </cell>
        </row>
        <row r="30">
          <cell r="B30"/>
          <cell r="C30"/>
          <cell r="D30">
            <v>0</v>
          </cell>
        </row>
        <row r="31">
          <cell r="B31"/>
          <cell r="C31"/>
          <cell r="D31">
            <v>0</v>
          </cell>
        </row>
        <row r="32">
          <cell r="B32"/>
          <cell r="C32"/>
          <cell r="D32">
            <v>0</v>
          </cell>
        </row>
        <row r="33">
          <cell r="B33"/>
          <cell r="C33"/>
          <cell r="D33">
            <v>0</v>
          </cell>
        </row>
        <row r="34">
          <cell r="B34"/>
          <cell r="C34"/>
          <cell r="D34">
            <v>0</v>
          </cell>
        </row>
        <row r="35">
          <cell r="B35"/>
          <cell r="C35"/>
          <cell r="D35">
            <v>0</v>
          </cell>
        </row>
        <row r="36">
          <cell r="B36"/>
          <cell r="C36"/>
          <cell r="D36">
            <v>0</v>
          </cell>
        </row>
        <row r="37">
          <cell r="B37"/>
          <cell r="C37"/>
          <cell r="D37">
            <v>0</v>
          </cell>
        </row>
        <row r="38">
          <cell r="B38"/>
          <cell r="C38"/>
          <cell r="D38">
            <v>0</v>
          </cell>
        </row>
        <row r="39">
          <cell r="B39"/>
          <cell r="C39"/>
          <cell r="D39">
            <v>0</v>
          </cell>
        </row>
        <row r="40">
          <cell r="B40"/>
          <cell r="C40"/>
          <cell r="D40">
            <v>0</v>
          </cell>
        </row>
        <row r="41">
          <cell r="B41"/>
          <cell r="C41"/>
          <cell r="D41">
            <v>0</v>
          </cell>
        </row>
        <row r="42">
          <cell r="B42"/>
          <cell r="C42"/>
          <cell r="D42">
            <v>0</v>
          </cell>
        </row>
        <row r="43">
          <cell r="B43"/>
          <cell r="C43"/>
          <cell r="D43">
            <v>0</v>
          </cell>
        </row>
        <row r="44">
          <cell r="B44"/>
          <cell r="C44"/>
          <cell r="D44">
            <v>0</v>
          </cell>
        </row>
        <row r="45">
          <cell r="B45"/>
          <cell r="C45"/>
          <cell r="D45">
            <v>0</v>
          </cell>
        </row>
        <row r="46">
          <cell r="B46"/>
          <cell r="C46"/>
          <cell r="D46">
            <v>0</v>
          </cell>
        </row>
        <row r="47">
          <cell r="B47"/>
          <cell r="C47"/>
          <cell r="D47">
            <v>0</v>
          </cell>
        </row>
        <row r="48">
          <cell r="B48"/>
          <cell r="C48"/>
          <cell r="D48">
            <v>0</v>
          </cell>
        </row>
        <row r="49">
          <cell r="B49"/>
          <cell r="C49"/>
          <cell r="D49">
            <v>0</v>
          </cell>
        </row>
        <row r="50">
          <cell r="B50"/>
          <cell r="C50"/>
          <cell r="D50">
            <v>0</v>
          </cell>
        </row>
        <row r="51">
          <cell r="B51"/>
          <cell r="C51"/>
          <cell r="D51">
            <v>0</v>
          </cell>
        </row>
        <row r="52">
          <cell r="B52"/>
          <cell r="C52"/>
          <cell r="D52">
            <v>0</v>
          </cell>
        </row>
        <row r="53">
          <cell r="B53"/>
          <cell r="C53"/>
          <cell r="D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ixton 24"/>
      <sheetName val="Camden 24"/>
      <sheetName val="Clapham 24"/>
      <sheetName val="Dalston 24"/>
      <sheetName val="Hammersmith 24"/>
      <sheetName val="Kilburn 24"/>
      <sheetName val="Lewisham 24"/>
      <sheetName val="Peckham 24"/>
      <sheetName val="Shep Bush 24"/>
      <sheetName val="Walthamstow 24"/>
      <sheetName val="Westbourne Grove 24"/>
      <sheetName val="Wood Green 24"/>
    </sheetNames>
    <sheetDataSet>
      <sheetData sheetId="0">
        <row r="2">
          <cell r="B2">
            <v>54.84</v>
          </cell>
          <cell r="C2">
            <v>397.96</v>
          </cell>
          <cell r="D2">
            <v>452.79999999999995</v>
          </cell>
        </row>
        <row r="3">
          <cell r="B3">
            <v>68.92</v>
          </cell>
          <cell r="C3">
            <v>326.26</v>
          </cell>
          <cell r="D3">
            <v>395.18</v>
          </cell>
        </row>
        <row r="4">
          <cell r="B4">
            <v>13.58</v>
          </cell>
          <cell r="C4">
            <v>409.47</v>
          </cell>
          <cell r="D4">
            <v>423.05</v>
          </cell>
        </row>
        <row r="5">
          <cell r="B5">
            <v>32.99</v>
          </cell>
          <cell r="C5">
            <v>201.15</v>
          </cell>
          <cell r="D5">
            <v>234.14000000000001</v>
          </cell>
        </row>
        <row r="6">
          <cell r="B6">
            <v>66.09</v>
          </cell>
          <cell r="C6">
            <v>155.25</v>
          </cell>
          <cell r="D6">
            <v>221.34</v>
          </cell>
        </row>
        <row r="7">
          <cell r="B7">
            <v>40</v>
          </cell>
          <cell r="C7">
            <v>212.12</v>
          </cell>
          <cell r="D7">
            <v>252.12</v>
          </cell>
        </row>
        <row r="8">
          <cell r="B8">
            <v>28.68</v>
          </cell>
          <cell r="C8">
            <v>178.51</v>
          </cell>
          <cell r="D8">
            <v>207.19</v>
          </cell>
        </row>
        <row r="9">
          <cell r="B9">
            <v>36.340000000000003</v>
          </cell>
          <cell r="C9">
            <v>157.80000000000001</v>
          </cell>
          <cell r="D9">
            <v>194.14000000000001</v>
          </cell>
        </row>
        <row r="10">
          <cell r="B10">
            <v>4.2699999999999996</v>
          </cell>
          <cell r="C10">
            <v>97.58</v>
          </cell>
          <cell r="D10">
            <v>101.85</v>
          </cell>
        </row>
        <row r="11">
          <cell r="B11">
            <v>6.69</v>
          </cell>
          <cell r="C11">
            <v>105.72</v>
          </cell>
          <cell r="D11">
            <v>112.41</v>
          </cell>
        </row>
        <row r="12">
          <cell r="B12">
            <v>20.329999999999998</v>
          </cell>
          <cell r="C12">
            <v>129.62</v>
          </cell>
          <cell r="D12">
            <v>149.94999999999999</v>
          </cell>
        </row>
        <row r="13">
          <cell r="B13">
            <v>86.43</v>
          </cell>
          <cell r="C13">
            <v>253.08</v>
          </cell>
          <cell r="D13">
            <v>339.51</v>
          </cell>
        </row>
        <row r="14">
          <cell r="B14">
            <v>136.72999999999999</v>
          </cell>
          <cell r="C14">
            <v>417.73</v>
          </cell>
          <cell r="D14">
            <v>554.46</v>
          </cell>
        </row>
        <row r="15">
          <cell r="B15">
            <v>16.600000000000001</v>
          </cell>
          <cell r="C15">
            <v>118.8</v>
          </cell>
          <cell r="D15">
            <v>135.4</v>
          </cell>
        </row>
        <row r="16">
          <cell r="B16">
            <v>14.21</v>
          </cell>
          <cell r="C16">
            <v>231.27</v>
          </cell>
          <cell r="D16">
            <v>245.48000000000002</v>
          </cell>
        </row>
        <row r="17">
          <cell r="B17">
            <v>19.62</v>
          </cell>
          <cell r="C17">
            <v>175.82</v>
          </cell>
          <cell r="D17">
            <v>195.44</v>
          </cell>
        </row>
        <row r="18">
          <cell r="B18">
            <v>0</v>
          </cell>
          <cell r="C18">
            <v>164.78</v>
          </cell>
          <cell r="D18">
            <v>164.78</v>
          </cell>
        </row>
        <row r="19">
          <cell r="B19">
            <v>10.67</v>
          </cell>
          <cell r="C19">
            <v>199.07</v>
          </cell>
          <cell r="D19">
            <v>209.73999999999998</v>
          </cell>
        </row>
        <row r="20">
          <cell r="B20">
            <v>6.05</v>
          </cell>
          <cell r="C20">
            <v>100.69</v>
          </cell>
          <cell r="D20">
            <v>106.74</v>
          </cell>
        </row>
        <row r="21">
          <cell r="B21">
            <v>8.9700000000000006</v>
          </cell>
          <cell r="C21">
            <v>95.88</v>
          </cell>
          <cell r="D21">
            <v>104.85</v>
          </cell>
        </row>
        <row r="22">
          <cell r="B22">
            <v>5.45</v>
          </cell>
          <cell r="C22">
            <v>108.8</v>
          </cell>
          <cell r="D22">
            <v>114.25</v>
          </cell>
        </row>
        <row r="23">
          <cell r="B23">
            <v>6.38</v>
          </cell>
          <cell r="C23">
            <v>286.44</v>
          </cell>
          <cell r="D23">
            <v>292.82</v>
          </cell>
        </row>
        <row r="24">
          <cell r="B24">
            <v>0</v>
          </cell>
          <cell r="C24">
            <v>222.46</v>
          </cell>
          <cell r="D24">
            <v>222.46</v>
          </cell>
        </row>
        <row r="25">
          <cell r="B25">
            <v>0</v>
          </cell>
          <cell r="C25">
            <v>180.43</v>
          </cell>
          <cell r="D25">
            <v>180.43</v>
          </cell>
        </row>
        <row r="26">
          <cell r="B26">
            <v>33.82</v>
          </cell>
          <cell r="C26">
            <v>148.16</v>
          </cell>
          <cell r="D26">
            <v>181.98</v>
          </cell>
        </row>
        <row r="27">
          <cell r="B27">
            <v>41</v>
          </cell>
          <cell r="C27">
            <v>314.88</v>
          </cell>
          <cell r="D27">
            <v>355.88</v>
          </cell>
        </row>
        <row r="28">
          <cell r="B28">
            <v>41.97</v>
          </cell>
          <cell r="C28">
            <v>301.3</v>
          </cell>
          <cell r="D28">
            <v>343.27</v>
          </cell>
        </row>
        <row r="29">
          <cell r="B29">
            <v>51.4</v>
          </cell>
          <cell r="C29">
            <v>195.17</v>
          </cell>
          <cell r="D29">
            <v>246.57</v>
          </cell>
        </row>
        <row r="30">
          <cell r="B30">
            <v>0</v>
          </cell>
          <cell r="C30">
            <v>310.41000000000003</v>
          </cell>
          <cell r="D30">
            <v>310.41000000000003</v>
          </cell>
        </row>
        <row r="31">
          <cell r="B31">
            <v>7.28</v>
          </cell>
          <cell r="C31">
            <v>214.51</v>
          </cell>
          <cell r="D31">
            <v>221.79</v>
          </cell>
        </row>
        <row r="32">
          <cell r="B32">
            <v>0</v>
          </cell>
          <cell r="C32">
            <v>128.31</v>
          </cell>
          <cell r="D32">
            <v>128.31</v>
          </cell>
        </row>
        <row r="33">
          <cell r="B33">
            <v>13.33</v>
          </cell>
          <cell r="C33">
            <v>105.68</v>
          </cell>
          <cell r="D33">
            <v>119.01</v>
          </cell>
        </row>
        <row r="34">
          <cell r="B34">
            <v>10</v>
          </cell>
          <cell r="C34">
            <v>178.94</v>
          </cell>
          <cell r="D34">
            <v>188.94</v>
          </cell>
        </row>
        <row r="35">
          <cell r="B35">
            <v>6</v>
          </cell>
          <cell r="C35">
            <v>339.59</v>
          </cell>
          <cell r="D35">
            <v>345.59</v>
          </cell>
        </row>
        <row r="46">
          <cell r="B46">
            <v>26.11</v>
          </cell>
          <cell r="C46">
            <v>101.91</v>
          </cell>
          <cell r="D46">
            <v>128.01999999999998</v>
          </cell>
        </row>
        <row r="49">
          <cell r="B49">
            <v>25.22</v>
          </cell>
          <cell r="C49">
            <v>329.79</v>
          </cell>
          <cell r="D49">
            <v>355.01</v>
          </cell>
        </row>
        <row r="50">
          <cell r="B50">
            <v>16.809999999999999</v>
          </cell>
          <cell r="C50">
            <v>96.97</v>
          </cell>
          <cell r="D50">
            <v>113.78</v>
          </cell>
        </row>
        <row r="51">
          <cell r="B51">
            <v>6.77</v>
          </cell>
          <cell r="C51">
            <v>47.07</v>
          </cell>
          <cell r="D51">
            <v>53.84</v>
          </cell>
        </row>
        <row r="52">
          <cell r="B52">
            <v>0</v>
          </cell>
          <cell r="C52">
            <v>60.12</v>
          </cell>
          <cell r="D52">
            <v>60.12</v>
          </cell>
        </row>
        <row r="53">
          <cell r="B53">
            <v>0</v>
          </cell>
          <cell r="C53">
            <v>169.61</v>
          </cell>
          <cell r="D53">
            <v>169.61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0429D1-F573-4784-803D-ED95ECE967A3}" name="GAI25br" displayName="GAI25br" ref="A1:M53" totalsRowShown="0">
  <autoFilter ref="A1:M53" xr:uid="{050429D1-F573-4784-803D-ED95ECE967A3}"/>
  <tableColumns count="13">
    <tableColumn id="1" xr3:uid="{06CE21B9-3D72-4BA0-8903-44130400A17D}" name="Week Number"/>
    <tableColumn id="2" xr3:uid="{09821135-10E6-4063-871B-1F107FC52620}" name="GA Items Sold"/>
    <tableColumn id="3" xr3:uid="{BE123E8F-E3BA-4087-BD78-14B621212F4F}" name="GA Revenue" dataDxfId="48"/>
    <tableColumn id="10" xr3:uid="{A3DD0079-3A24-4FC4-AA35-A8AA395284EC}" name="Total Items Sold" dataDxfId="47"/>
    <tableColumn id="11" xr3:uid="{420411CD-7017-4B94-A03B-EC43D9310D63}" name="Total Shop Revenue" dataDxfId="46" dataCellStyle="Currency"/>
    <tableColumn id="17" xr3:uid="{0A2A837B-B2CB-4689-873E-F6BA643851EE}" name="Claimable" dataDxfId="45" dataCellStyle="Currency">
      <calculatedColumnFormula>#REF!*0.25</calculatedColumnFormula>
    </tableColumn>
    <tableColumn id="21" xr3:uid="{24656FFD-A457-48E2-B4FF-5503D0B0DBFA}" name="GA rev share" dataCellStyle="Per cent">
      <calculatedColumnFormula>GAI25br[[#This Row],[GA Revenue]]/GAI25br[[#This Row],[Total Shop Revenue]]</calculatedColumnFormula>
    </tableColumn>
    <tableColumn id="13" xr3:uid="{E4227D5E-8330-44EC-8386-CC14D528A836}" name="GA Item Share" dataDxfId="44" dataCellStyle="Per cent">
      <calculatedColumnFormula>GAI25br[[#This Row],[GA Items Sold]]/GAI25br[[#This Row],[Total Items Sold]]</calculatedColumnFormula>
    </tableColumn>
    <tableColumn id="16" xr3:uid="{CA7AFD22-5DF7-479F-94DD-7DDD0800D951}" name="Avg GA item price" dataDxfId="43" dataCellStyle="Per cent">
      <calculatedColumnFormula>GAI25br[[#This Row],[GA Revenue]]/GAI25br[[#This Row],[GA Items Sold]]</calculatedColumnFormula>
    </tableColumn>
    <tableColumn id="18" xr3:uid="{EF5F95AE-4DB1-417C-AE20-8692B049AE12}" name="Sales ex Comm" dataDxfId="42">
      <calculatedColumnFormula>GAI25br[[#This Row],[GA Revenue]]-GAI25br[[#This Row],[Commission]]</calculatedColumnFormula>
    </tableColumn>
    <tableColumn id="19" xr3:uid="{4138E21C-FACB-467D-A015-54A00C44D71B}" name="Commission" dataDxfId="41">
      <calculatedColumnFormula>(0.03*GAI25br[[#This Row],[GA Revenue]])+(0.2*(0.03*GAI25br[[#This Row],[GA Revenue]]))</calculatedColumnFormula>
    </tableColumn>
    <tableColumn id="20" xr3:uid="{732D4348-2A71-43E0-8388-A2C824F727D0}" name="Week Commencing" dataDxfId="40"/>
    <tableColumn id="15" xr3:uid="{03BB974C-BB83-4E0A-B646-7E84068C12FE}" name="Shop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E04B23-3DD3-4F3E-B902-6B1B1470D120}" name="GASU25br" displayName="GASU25br" ref="A1:D53" totalsRowShown="0">
  <autoFilter ref="A1:D53" xr:uid="{11E04B23-3DD3-4F3E-B902-6B1B1470D120}"/>
  <tableColumns count="4">
    <tableColumn id="1" xr3:uid="{2A928F06-1350-4D24-947C-75DCB21EE9DC}" name="Week Number" dataDxfId="3"/>
    <tableColumn id="4" xr3:uid="{D755F82D-44CA-4F89-9997-070F1D375F95}" name="GA Sign-Ups" dataDxfId="0"/>
    <tableColumn id="2" xr3:uid="{29285378-2006-46CF-B459-A5C99BEFC225}" name="Week Commencing" dataDxfId="2"/>
    <tableColumn id="3" xr3:uid="{84876A5E-0DE7-459A-B764-FC0EC4060554}" name="Shop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27A33-6CD8-4250-8097-76D380761A7E}" name="SDW25br" displayName="SDW25br" ref="A1:J53" headerRowDxfId="16" dataDxfId="14" totalsRowDxfId="15">
  <tableColumns count="10">
    <tableColumn id="1" xr3:uid="{7C65B063-1426-4784-ADCB-B30743AB5188}" name="Week Number" dataDxfId="13"/>
    <tableColumn id="2" xr3:uid="{F31A135C-8B26-4692-B25D-8753F80EF022}" name="GA (kg)" dataDxfId="12"/>
    <tableColumn id="3" xr3:uid="{37149224-3DC7-4C0B-B70F-B039A4BC4B03}" name="NGA (kg)" dataDxfId="11"/>
    <tableColumn id="4" xr3:uid="{7A70D8DD-538B-4E67-BA0F-3DC79A0B96BD}" name="Total (kg)" dataDxfId="10">
      <calculatedColumnFormula>'[1]Brixton 25'!$B2+'[1]Brixton 25'!$C2</calculatedColumnFormula>
    </tableColumn>
    <tableColumn id="5" xr3:uid="{36304239-3AC1-482E-9B08-2DE43FE6AFBF}" name="GA %" dataDxfId="9">
      <calculatedColumnFormula>'[1]Brixton 25'!$B2/'[1]Brixton 25'!$D2</calculatedColumnFormula>
    </tableColumn>
    <tableColumn id="12" xr3:uid="{9F02DA50-CAFB-46C6-A09E-82245EEADD36}" name="Date Expected" dataDxfId="5"/>
    <tableColumn id="11" xr3:uid="{640A652D-E5A4-4108-9C06-D07D2AB597EE}" name="Date Received" dataDxfId="4"/>
    <tableColumn id="10" xr3:uid="{7EFA5DC7-39BF-4593-87C8-3F09DB675ED8}" name="Days late" dataDxfId="8">
      <calculatedColumnFormula>IF(ISBLANK(G2), "", G2-F2)</calculatedColumnFormula>
    </tableColumn>
    <tableColumn id="6" xr3:uid="{A130803C-DBA3-484E-90A0-8BADA6AA5E36}" name="Week Commencing" dataDxfId="7"/>
    <tableColumn id="7" xr3:uid="{D85E0A37-DAA6-420B-BE74-BA0CE0BA7C12}" name="Shop" dataDxfId="6"/>
  </tableColumns>
  <tableStyleInfo name="TableStyleMedium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03501-FAF2-426E-AB12-5744C0E28016}" name="SDW24br" displayName="SDW24br" ref="A1:G53" headerRowDxfId="38" dataDxfId="37" totalsRowDxfId="36">
  <tableColumns count="7">
    <tableColumn id="1" xr3:uid="{8693F6A8-93E8-45EC-A148-A55E79391EE5}" name="Week Number" dataDxfId="35"/>
    <tableColumn id="2" xr3:uid="{256B946D-7BD3-4D96-836F-9BED864D6882}" name="GA (kg)" dataDxfId="34"/>
    <tableColumn id="3" xr3:uid="{B0648339-6D45-4901-B556-B37421EB627E}" name="NGA (kg)" dataDxfId="33"/>
    <tableColumn id="4" xr3:uid="{6E9537AB-5E7D-4547-9B83-12F0D66130B2}" name="Total (kg)" dataDxfId="32"/>
    <tableColumn id="5" xr3:uid="{802F090E-E008-40D6-9E06-A9DC7E7B0E86}" name="GA %" dataDxfId="31"/>
    <tableColumn id="6" xr3:uid="{86D92463-0E3E-46CC-80B8-A7307BA8C11D}" name="Week Commencing" dataDxfId="30"/>
    <tableColumn id="7" xr3:uid="{F40A6000-6475-4461-80F4-206B1820FCAA}" name="Shop" dataDxfId="29"/>
  </tableColumns>
  <tableStyleInfo name="TableStyleMedium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4FB95-5730-4CA9-8200-5A1222E8171C}" name="SDW23br" displayName="SDW23br" ref="A1:G53" totalsRowShown="0" headerRowDxfId="28" dataDxfId="26" headerRowBorderDxfId="27" tableBorderDxfId="25" totalsRowBorderDxfId="24">
  <autoFilter ref="A1:G53" xr:uid="{3FD4FB95-5730-4CA9-8200-5A1222E8171C}"/>
  <tableColumns count="7">
    <tableColumn id="1" xr3:uid="{C47EF1D3-E81C-4C6E-9F4F-1ED1EE31E88A}" name="Week Number" dataDxfId="23"/>
    <tableColumn id="2" xr3:uid="{2DADD81B-0D5F-4B9F-9547-904D38D216A8}" name="GA (kg)" dataDxfId="22"/>
    <tableColumn id="3" xr3:uid="{5446BB71-D546-4B13-9DFE-28395E946DC5}" name="NGA (kg)" dataDxfId="21"/>
    <tableColumn id="4" xr3:uid="{F97C4324-3F70-4F8A-961B-1E50E5078FEE}" name="Total (kg)" dataDxfId="20"/>
    <tableColumn id="5" xr3:uid="{9566E1A0-A6C8-4675-8790-D397A0C0AECE}" name="GA %" dataDxfId="19"/>
    <tableColumn id="6" xr3:uid="{E3F9DD93-C94B-4E3D-BFBC-870E2C280A6C}" name="Week Commencing" dataDxfId="18"/>
    <tableColumn id="7" xr3:uid="{E46A7BD1-D444-491C-B3E0-D6727C9BB533}" name="Shop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1D2E-12E8-44F4-AFCF-15965122244E}">
  <dimension ref="A1:M53"/>
  <sheetViews>
    <sheetView tabSelected="1" workbookViewId="0">
      <selection activeCell="B9" sqref="B9"/>
    </sheetView>
  </sheetViews>
  <sheetFormatPr defaultRowHeight="14.4" x14ac:dyDescent="0.3"/>
  <cols>
    <col min="1" max="1" width="16.33203125" customWidth="1"/>
    <col min="2" max="2" width="16.6640625" customWidth="1"/>
    <col min="3" max="3" width="13.88671875" customWidth="1"/>
    <col min="4" max="4" width="17.77734375" customWidth="1"/>
    <col min="5" max="6" width="21.77734375" customWidth="1"/>
    <col min="7" max="7" width="16.109375" customWidth="1"/>
    <col min="8" max="8" width="20" customWidth="1"/>
    <col min="9" max="9" width="20.77734375" customWidth="1"/>
    <col min="10" max="10" width="17.109375" customWidth="1"/>
    <col min="11" max="11" width="14.33203125" customWidth="1"/>
    <col min="12" max="12" width="20" style="40" customWidth="1"/>
  </cols>
  <sheetData>
    <row r="1" spans="1:13" x14ac:dyDescent="0.3">
      <c r="A1" t="s">
        <v>1</v>
      </c>
      <c r="B1" t="s">
        <v>8</v>
      </c>
      <c r="C1" s="31" t="s">
        <v>9</v>
      </c>
      <c r="D1" t="s">
        <v>16</v>
      </c>
      <c r="E1" s="33" t="s">
        <v>14</v>
      </c>
      <c r="F1" s="31" t="s">
        <v>12</v>
      </c>
      <c r="G1" s="39" t="s">
        <v>15</v>
      </c>
      <c r="H1" s="34" t="s">
        <v>17</v>
      </c>
      <c r="I1" s="32" t="s">
        <v>13</v>
      </c>
      <c r="J1" s="31" t="s">
        <v>11</v>
      </c>
      <c r="K1" s="31" t="s">
        <v>10</v>
      </c>
      <c r="L1" s="40" t="s">
        <v>6</v>
      </c>
      <c r="M1" s="35" t="s">
        <v>7</v>
      </c>
    </row>
    <row r="2" spans="1:13" x14ac:dyDescent="0.3">
      <c r="A2">
        <v>1</v>
      </c>
      <c r="B2">
        <v>0</v>
      </c>
      <c r="C2" s="31">
        <v>0</v>
      </c>
      <c r="D2">
        <v>425</v>
      </c>
      <c r="E2" s="38">
        <v>6112.75</v>
      </c>
      <c r="F2" s="31" t="e">
        <f>#REF!*0.25</f>
        <v>#REF!</v>
      </c>
      <c r="G2" s="39">
        <f>GAI25br[[#This Row],[GA Revenue]]/GAI25br[[#This Row],[Total Shop Revenue]]</f>
        <v>0</v>
      </c>
      <c r="H2" s="34">
        <f>GAI25br[[#This Row],[GA Items Sold]]/GAI25br[[#This Row],[Total Items Sold]]</f>
        <v>0</v>
      </c>
      <c r="I2" s="32" t="e">
        <f>GAI25br[[#This Row],[GA Revenue]]/GAI25br[[#This Row],[GA Items Sold]]</f>
        <v>#DIV/0!</v>
      </c>
      <c r="J2" s="31">
        <f>GAI25br[[#This Row],[GA Revenue]]-GAI25br[[#This Row],[Commission]]</f>
        <v>0</v>
      </c>
      <c r="K2" s="31">
        <f>(0.03*GAI25br[[#This Row],[GA Revenue]])+(0.2*(0.03*GAI25br[[#This Row],[GA Revenue]]))</f>
        <v>0</v>
      </c>
      <c r="L2" s="41">
        <v>45658</v>
      </c>
      <c r="M2" s="36" t="s">
        <v>0</v>
      </c>
    </row>
    <row r="3" spans="1:13" x14ac:dyDescent="0.3">
      <c r="A3">
        <v>2</v>
      </c>
      <c r="B3">
        <v>0</v>
      </c>
      <c r="C3" s="31">
        <v>0</v>
      </c>
      <c r="D3">
        <v>584</v>
      </c>
      <c r="E3" s="33">
        <v>7166.23</v>
      </c>
      <c r="F3" s="31" t="e">
        <f>#REF!*0.25</f>
        <v>#REF!</v>
      </c>
      <c r="G3" s="39">
        <f>GAI25br[[#This Row],[GA Revenue]]/GAI25br[[#This Row],[Total Shop Revenue]]</f>
        <v>0</v>
      </c>
      <c r="H3" s="34">
        <f>GAI25br[[#This Row],[GA Items Sold]]/GAI25br[[#This Row],[Total Items Sold]]</f>
        <v>0</v>
      </c>
      <c r="I3" s="32" t="e">
        <f>GAI25br[[#This Row],[GA Revenue]]/GAI25br[[#This Row],[GA Items Sold]]</f>
        <v>#DIV/0!</v>
      </c>
      <c r="J3" s="31">
        <f>GAI25br[[#This Row],[GA Revenue]]-GAI25br[[#This Row],[Commission]]</f>
        <v>0</v>
      </c>
      <c r="K3" s="31">
        <f>(0.03*GAI25br[[#This Row],[GA Revenue]])+(0.2*(0.03*GAI25br[[#This Row],[GA Revenue]]))</f>
        <v>0</v>
      </c>
      <c r="L3" s="41">
        <v>45661</v>
      </c>
      <c r="M3" s="37" t="s">
        <v>0</v>
      </c>
    </row>
    <row r="4" spans="1:13" x14ac:dyDescent="0.3">
      <c r="A4">
        <v>3</v>
      </c>
      <c r="C4" s="31"/>
      <c r="E4" s="33"/>
      <c r="F4" s="31" t="e">
        <f>#REF!*0.25</f>
        <v>#REF!</v>
      </c>
      <c r="G4" s="39" t="e">
        <f>GAI25br[[#This Row],[GA Revenue]]/GAI25br[[#This Row],[Total Shop Revenue]]</f>
        <v>#DIV/0!</v>
      </c>
      <c r="H4" s="34" t="e">
        <f>GAI25br[[#This Row],[GA Items Sold]]/GAI25br[[#This Row],[Total Items Sold]]</f>
        <v>#DIV/0!</v>
      </c>
      <c r="I4" s="32" t="e">
        <f>GAI25br[[#This Row],[GA Revenue]]/GAI25br[[#This Row],[GA Items Sold]]</f>
        <v>#DIV/0!</v>
      </c>
      <c r="J4" s="31">
        <f>GAI25br[[#This Row],[GA Revenue]]-GAI25br[[#This Row],[Commission]]</f>
        <v>0</v>
      </c>
      <c r="K4" s="31">
        <f>(0.03*GAI25br[[#This Row],[GA Revenue]])+(0.2*(0.03*GAI25br[[#This Row],[GA Revenue]]))</f>
        <v>0</v>
      </c>
      <c r="L4" s="41">
        <v>45668</v>
      </c>
      <c r="M4" s="36" t="s">
        <v>0</v>
      </c>
    </row>
    <row r="5" spans="1:13" x14ac:dyDescent="0.3">
      <c r="A5">
        <v>4</v>
      </c>
      <c r="C5" s="31"/>
      <c r="E5" s="33"/>
      <c r="F5" s="31" t="e">
        <f>#REF!*0.25</f>
        <v>#REF!</v>
      </c>
      <c r="G5" s="39" t="e">
        <f>GAI25br[[#This Row],[GA Revenue]]/GAI25br[[#This Row],[Total Shop Revenue]]</f>
        <v>#DIV/0!</v>
      </c>
      <c r="H5" s="34" t="e">
        <f>GAI25br[[#This Row],[GA Items Sold]]/GAI25br[[#This Row],[Total Items Sold]]</f>
        <v>#DIV/0!</v>
      </c>
      <c r="I5" s="32" t="e">
        <f>GAI25br[[#This Row],[GA Revenue]]/GAI25br[[#This Row],[GA Items Sold]]</f>
        <v>#DIV/0!</v>
      </c>
      <c r="J5" s="31">
        <f>GAI25br[[#This Row],[GA Revenue]]-GAI25br[[#This Row],[Commission]]</f>
        <v>0</v>
      </c>
      <c r="K5" s="31">
        <f>(0.03*GAI25br[[#This Row],[GA Revenue]])+(0.2*(0.03*GAI25br[[#This Row],[GA Revenue]]))</f>
        <v>0</v>
      </c>
      <c r="L5" s="41">
        <v>45675</v>
      </c>
      <c r="M5" s="37" t="s">
        <v>0</v>
      </c>
    </row>
    <row r="6" spans="1:13" x14ac:dyDescent="0.3">
      <c r="A6">
        <v>5</v>
      </c>
      <c r="C6" s="31"/>
      <c r="E6" s="33"/>
      <c r="F6" s="31" t="e">
        <f>#REF!*0.25</f>
        <v>#REF!</v>
      </c>
      <c r="G6" s="39" t="e">
        <f>GAI25br[[#This Row],[GA Revenue]]/GAI25br[[#This Row],[Total Shop Revenue]]</f>
        <v>#DIV/0!</v>
      </c>
      <c r="H6" s="34" t="e">
        <f>GAI25br[[#This Row],[GA Items Sold]]/GAI25br[[#This Row],[Total Items Sold]]</f>
        <v>#DIV/0!</v>
      </c>
      <c r="I6" s="32" t="e">
        <f>GAI25br[[#This Row],[GA Revenue]]/GAI25br[[#This Row],[GA Items Sold]]</f>
        <v>#DIV/0!</v>
      </c>
      <c r="J6" s="31">
        <f>GAI25br[[#This Row],[GA Revenue]]-GAI25br[[#This Row],[Commission]]</f>
        <v>0</v>
      </c>
      <c r="K6" s="31">
        <f>(0.03*GAI25br[[#This Row],[GA Revenue]])+(0.2*(0.03*GAI25br[[#This Row],[GA Revenue]]))</f>
        <v>0</v>
      </c>
      <c r="L6" s="41">
        <v>45682</v>
      </c>
      <c r="M6" s="36" t="s">
        <v>0</v>
      </c>
    </row>
    <row r="7" spans="1:13" x14ac:dyDescent="0.3">
      <c r="A7">
        <v>6</v>
      </c>
      <c r="C7" s="31"/>
      <c r="E7" s="33"/>
      <c r="F7" s="31" t="e">
        <f>#REF!*0.25</f>
        <v>#REF!</v>
      </c>
      <c r="G7" s="39" t="e">
        <f>GAI25br[[#This Row],[GA Revenue]]/GAI25br[[#This Row],[Total Shop Revenue]]</f>
        <v>#DIV/0!</v>
      </c>
      <c r="H7" s="34" t="e">
        <f>GAI25br[[#This Row],[GA Items Sold]]/GAI25br[[#This Row],[Total Items Sold]]</f>
        <v>#DIV/0!</v>
      </c>
      <c r="I7" s="32" t="e">
        <f>GAI25br[[#This Row],[GA Revenue]]/GAI25br[[#This Row],[GA Items Sold]]</f>
        <v>#DIV/0!</v>
      </c>
      <c r="J7" s="31">
        <f>GAI25br[[#This Row],[GA Revenue]]-GAI25br[[#This Row],[Commission]]</f>
        <v>0</v>
      </c>
      <c r="K7" s="31">
        <f>(0.03*GAI25br[[#This Row],[GA Revenue]])+(0.2*(0.03*GAI25br[[#This Row],[GA Revenue]]))</f>
        <v>0</v>
      </c>
      <c r="L7" s="41">
        <v>45689</v>
      </c>
      <c r="M7" s="37" t="s">
        <v>0</v>
      </c>
    </row>
    <row r="8" spans="1:13" x14ac:dyDescent="0.3">
      <c r="A8">
        <v>7</v>
      </c>
      <c r="C8" s="31"/>
      <c r="E8" s="33"/>
      <c r="F8" s="31" t="e">
        <f>#REF!*0.25</f>
        <v>#REF!</v>
      </c>
      <c r="G8" s="39" t="e">
        <f>GAI25br[[#This Row],[GA Revenue]]/GAI25br[[#This Row],[Total Shop Revenue]]</f>
        <v>#DIV/0!</v>
      </c>
      <c r="H8" s="34" t="e">
        <f>GAI25br[[#This Row],[GA Items Sold]]/GAI25br[[#This Row],[Total Items Sold]]</f>
        <v>#DIV/0!</v>
      </c>
      <c r="I8" s="32" t="e">
        <f>GAI25br[[#This Row],[GA Revenue]]/GAI25br[[#This Row],[GA Items Sold]]</f>
        <v>#DIV/0!</v>
      </c>
      <c r="J8" s="31">
        <f>GAI25br[[#This Row],[GA Revenue]]-GAI25br[[#This Row],[Commission]]</f>
        <v>0</v>
      </c>
      <c r="K8" s="31">
        <f>(0.03*GAI25br[[#This Row],[GA Revenue]])+(0.2*(0.03*GAI25br[[#This Row],[GA Revenue]]))</f>
        <v>0</v>
      </c>
      <c r="L8" s="41">
        <v>45696</v>
      </c>
      <c r="M8" s="36" t="s">
        <v>0</v>
      </c>
    </row>
    <row r="9" spans="1:13" x14ac:dyDescent="0.3">
      <c r="A9">
        <v>8</v>
      </c>
      <c r="C9" s="31"/>
      <c r="E9" s="33"/>
      <c r="F9" s="31" t="e">
        <f>#REF!*0.25</f>
        <v>#REF!</v>
      </c>
      <c r="G9" s="39" t="e">
        <f>GAI25br[[#This Row],[GA Revenue]]/GAI25br[[#This Row],[Total Shop Revenue]]</f>
        <v>#DIV/0!</v>
      </c>
      <c r="H9" s="34" t="e">
        <f>GAI25br[[#This Row],[GA Items Sold]]/GAI25br[[#This Row],[Total Items Sold]]</f>
        <v>#DIV/0!</v>
      </c>
      <c r="I9" s="32" t="e">
        <f>GAI25br[[#This Row],[GA Revenue]]/GAI25br[[#This Row],[GA Items Sold]]</f>
        <v>#DIV/0!</v>
      </c>
      <c r="J9" s="31">
        <f>GAI25br[[#This Row],[GA Revenue]]-GAI25br[[#This Row],[Commission]]</f>
        <v>0</v>
      </c>
      <c r="K9" s="31">
        <f>(0.03*GAI25br[[#This Row],[GA Revenue]])+(0.2*(0.03*GAI25br[[#This Row],[GA Revenue]]))</f>
        <v>0</v>
      </c>
      <c r="L9" s="41">
        <v>45703</v>
      </c>
      <c r="M9" s="37" t="s">
        <v>0</v>
      </c>
    </row>
    <row r="10" spans="1:13" x14ac:dyDescent="0.3">
      <c r="A10">
        <v>9</v>
      </c>
      <c r="C10" s="31"/>
      <c r="E10" s="33"/>
      <c r="F10" s="31" t="e">
        <f>#REF!*0.25</f>
        <v>#REF!</v>
      </c>
      <c r="G10" s="39" t="e">
        <f>GAI25br[[#This Row],[GA Revenue]]/GAI25br[[#This Row],[Total Shop Revenue]]</f>
        <v>#DIV/0!</v>
      </c>
      <c r="H10" s="34" t="e">
        <f>GAI25br[[#This Row],[GA Items Sold]]/GAI25br[[#This Row],[Total Items Sold]]</f>
        <v>#DIV/0!</v>
      </c>
      <c r="I10" s="32" t="e">
        <f>GAI25br[[#This Row],[GA Revenue]]/GAI25br[[#This Row],[GA Items Sold]]</f>
        <v>#DIV/0!</v>
      </c>
      <c r="J10" s="31">
        <f>GAI25br[[#This Row],[GA Revenue]]-GAI25br[[#This Row],[Commission]]</f>
        <v>0</v>
      </c>
      <c r="K10" s="31">
        <f>(0.03*GAI25br[[#This Row],[GA Revenue]])+(0.2*(0.03*GAI25br[[#This Row],[GA Revenue]]))</f>
        <v>0</v>
      </c>
      <c r="L10" s="41">
        <v>45710</v>
      </c>
      <c r="M10" s="36" t="s">
        <v>0</v>
      </c>
    </row>
    <row r="11" spans="1:13" x14ac:dyDescent="0.3">
      <c r="A11">
        <v>10</v>
      </c>
      <c r="C11" s="31"/>
      <c r="E11" s="33"/>
      <c r="F11" s="31" t="e">
        <f>#REF!*0.25</f>
        <v>#REF!</v>
      </c>
      <c r="G11" s="39" t="e">
        <f>GAI25br[[#This Row],[GA Revenue]]/GAI25br[[#This Row],[Total Shop Revenue]]</f>
        <v>#DIV/0!</v>
      </c>
      <c r="H11" s="34" t="e">
        <f>GAI25br[[#This Row],[GA Items Sold]]/GAI25br[[#This Row],[Total Items Sold]]</f>
        <v>#DIV/0!</v>
      </c>
      <c r="I11" s="32" t="e">
        <f>GAI25br[[#This Row],[GA Revenue]]/GAI25br[[#This Row],[GA Items Sold]]</f>
        <v>#DIV/0!</v>
      </c>
      <c r="J11" s="31">
        <f>GAI25br[[#This Row],[GA Revenue]]-GAI25br[[#This Row],[Commission]]</f>
        <v>0</v>
      </c>
      <c r="K11" s="31">
        <f>(0.03*GAI25br[[#This Row],[GA Revenue]])+(0.2*(0.03*GAI25br[[#This Row],[GA Revenue]]))</f>
        <v>0</v>
      </c>
      <c r="L11" s="41">
        <v>45717</v>
      </c>
      <c r="M11" s="37" t="s">
        <v>0</v>
      </c>
    </row>
    <row r="12" spans="1:13" x14ac:dyDescent="0.3">
      <c r="A12">
        <v>11</v>
      </c>
      <c r="C12" s="31"/>
      <c r="E12" s="33"/>
      <c r="F12" s="31" t="e">
        <f>#REF!*0.25</f>
        <v>#REF!</v>
      </c>
      <c r="G12" s="39" t="e">
        <f>GAI25br[[#This Row],[GA Revenue]]/GAI25br[[#This Row],[Total Shop Revenue]]</f>
        <v>#DIV/0!</v>
      </c>
      <c r="H12" s="34" t="e">
        <f>GAI25br[[#This Row],[GA Items Sold]]/GAI25br[[#This Row],[Total Items Sold]]</f>
        <v>#DIV/0!</v>
      </c>
      <c r="I12" s="32" t="e">
        <f>GAI25br[[#This Row],[GA Revenue]]/GAI25br[[#This Row],[GA Items Sold]]</f>
        <v>#DIV/0!</v>
      </c>
      <c r="J12" s="31">
        <f>GAI25br[[#This Row],[GA Revenue]]-GAI25br[[#This Row],[Commission]]</f>
        <v>0</v>
      </c>
      <c r="K12" s="31">
        <f>(0.03*GAI25br[[#This Row],[GA Revenue]])+(0.2*(0.03*GAI25br[[#This Row],[GA Revenue]]))</f>
        <v>0</v>
      </c>
      <c r="L12" s="41">
        <v>45724</v>
      </c>
      <c r="M12" s="36" t="s">
        <v>0</v>
      </c>
    </row>
    <row r="13" spans="1:13" x14ac:dyDescent="0.3">
      <c r="A13">
        <v>12</v>
      </c>
      <c r="C13" s="31"/>
      <c r="E13" s="33"/>
      <c r="F13" s="31" t="e">
        <f>#REF!*0.25</f>
        <v>#REF!</v>
      </c>
      <c r="G13" s="39" t="e">
        <f>GAI25br[[#This Row],[GA Revenue]]/GAI25br[[#This Row],[Total Shop Revenue]]</f>
        <v>#DIV/0!</v>
      </c>
      <c r="H13" s="34" t="e">
        <f>GAI25br[[#This Row],[GA Items Sold]]/GAI25br[[#This Row],[Total Items Sold]]</f>
        <v>#DIV/0!</v>
      </c>
      <c r="I13" s="32" t="e">
        <f>GAI25br[[#This Row],[GA Revenue]]/GAI25br[[#This Row],[GA Items Sold]]</f>
        <v>#DIV/0!</v>
      </c>
      <c r="J13" s="31">
        <f>GAI25br[[#This Row],[GA Revenue]]-GAI25br[[#This Row],[Commission]]</f>
        <v>0</v>
      </c>
      <c r="K13" s="31">
        <f>(0.03*GAI25br[[#This Row],[GA Revenue]])+(0.2*(0.03*GAI25br[[#This Row],[GA Revenue]]))</f>
        <v>0</v>
      </c>
      <c r="L13" s="41">
        <v>45731</v>
      </c>
      <c r="M13" s="37" t="s">
        <v>0</v>
      </c>
    </row>
    <row r="14" spans="1:13" x14ac:dyDescent="0.3">
      <c r="A14">
        <v>13</v>
      </c>
      <c r="C14" s="31"/>
      <c r="E14" s="33"/>
      <c r="F14" s="31" t="e">
        <f>#REF!*0.25</f>
        <v>#REF!</v>
      </c>
      <c r="G14" s="39" t="e">
        <f>GAI25br[[#This Row],[GA Revenue]]/GAI25br[[#This Row],[Total Shop Revenue]]</f>
        <v>#DIV/0!</v>
      </c>
      <c r="H14" s="34" t="e">
        <f>GAI25br[[#This Row],[GA Items Sold]]/GAI25br[[#This Row],[Total Items Sold]]</f>
        <v>#DIV/0!</v>
      </c>
      <c r="I14" s="32" t="e">
        <f>GAI25br[[#This Row],[GA Revenue]]/GAI25br[[#This Row],[GA Items Sold]]</f>
        <v>#DIV/0!</v>
      </c>
      <c r="J14" s="31">
        <f>GAI25br[[#This Row],[GA Revenue]]-GAI25br[[#This Row],[Commission]]</f>
        <v>0</v>
      </c>
      <c r="K14" s="31">
        <f>(0.03*GAI25br[[#This Row],[GA Revenue]])+(0.2*(0.03*GAI25br[[#This Row],[GA Revenue]]))</f>
        <v>0</v>
      </c>
      <c r="L14" s="41">
        <v>45738</v>
      </c>
      <c r="M14" s="36" t="s">
        <v>0</v>
      </c>
    </row>
    <row r="15" spans="1:13" x14ac:dyDescent="0.3">
      <c r="A15">
        <v>14</v>
      </c>
      <c r="C15" s="31"/>
      <c r="E15" s="33"/>
      <c r="F15" s="31" t="e">
        <f>#REF!*0.25</f>
        <v>#REF!</v>
      </c>
      <c r="G15" s="39" t="e">
        <f>GAI25br[[#This Row],[GA Revenue]]/GAI25br[[#This Row],[Total Shop Revenue]]</f>
        <v>#DIV/0!</v>
      </c>
      <c r="H15" s="34" t="e">
        <f>GAI25br[[#This Row],[GA Items Sold]]/GAI25br[[#This Row],[Total Items Sold]]</f>
        <v>#DIV/0!</v>
      </c>
      <c r="I15" s="32" t="e">
        <f>GAI25br[[#This Row],[GA Revenue]]/GAI25br[[#This Row],[GA Items Sold]]</f>
        <v>#DIV/0!</v>
      </c>
      <c r="J15" s="31">
        <f>GAI25br[[#This Row],[GA Revenue]]-GAI25br[[#This Row],[Commission]]</f>
        <v>0</v>
      </c>
      <c r="K15" s="31">
        <f>(0.03*GAI25br[[#This Row],[GA Revenue]])+(0.2*(0.03*GAI25br[[#This Row],[GA Revenue]]))</f>
        <v>0</v>
      </c>
      <c r="L15" s="41">
        <v>45745</v>
      </c>
      <c r="M15" s="37" t="s">
        <v>0</v>
      </c>
    </row>
    <row r="16" spans="1:13" x14ac:dyDescent="0.3">
      <c r="A16">
        <v>15</v>
      </c>
      <c r="C16" s="31"/>
      <c r="E16" s="33"/>
      <c r="F16" s="31" t="e">
        <f>#REF!*0.25</f>
        <v>#REF!</v>
      </c>
      <c r="G16" s="39" t="e">
        <f>GAI25br[[#This Row],[GA Revenue]]/GAI25br[[#This Row],[Total Shop Revenue]]</f>
        <v>#DIV/0!</v>
      </c>
      <c r="H16" s="34" t="e">
        <f>GAI25br[[#This Row],[GA Items Sold]]/GAI25br[[#This Row],[Total Items Sold]]</f>
        <v>#DIV/0!</v>
      </c>
      <c r="I16" s="32" t="e">
        <f>GAI25br[[#This Row],[GA Revenue]]/GAI25br[[#This Row],[GA Items Sold]]</f>
        <v>#DIV/0!</v>
      </c>
      <c r="J16" s="31">
        <f>GAI25br[[#This Row],[GA Revenue]]-GAI25br[[#This Row],[Commission]]</f>
        <v>0</v>
      </c>
      <c r="K16" s="31">
        <f>(0.03*GAI25br[[#This Row],[GA Revenue]])+(0.2*(0.03*GAI25br[[#This Row],[GA Revenue]]))</f>
        <v>0</v>
      </c>
      <c r="L16" s="41">
        <v>45752</v>
      </c>
      <c r="M16" s="36" t="s">
        <v>0</v>
      </c>
    </row>
    <row r="17" spans="1:13" x14ac:dyDescent="0.3">
      <c r="A17">
        <v>16</v>
      </c>
      <c r="C17" s="31"/>
      <c r="E17" s="33"/>
      <c r="F17" s="31" t="e">
        <f>#REF!*0.25</f>
        <v>#REF!</v>
      </c>
      <c r="G17" s="39" t="e">
        <f>GAI25br[[#This Row],[GA Revenue]]/GAI25br[[#This Row],[Total Shop Revenue]]</f>
        <v>#DIV/0!</v>
      </c>
      <c r="H17" s="34" t="e">
        <f>GAI25br[[#This Row],[GA Items Sold]]/GAI25br[[#This Row],[Total Items Sold]]</f>
        <v>#DIV/0!</v>
      </c>
      <c r="I17" s="32" t="e">
        <f>GAI25br[[#This Row],[GA Revenue]]/GAI25br[[#This Row],[GA Items Sold]]</f>
        <v>#DIV/0!</v>
      </c>
      <c r="J17" s="31">
        <f>GAI25br[[#This Row],[GA Revenue]]-GAI25br[[#This Row],[Commission]]</f>
        <v>0</v>
      </c>
      <c r="K17" s="31">
        <f>(0.03*GAI25br[[#This Row],[GA Revenue]])+(0.2*(0.03*GAI25br[[#This Row],[GA Revenue]]))</f>
        <v>0</v>
      </c>
      <c r="L17" s="41">
        <v>45759</v>
      </c>
      <c r="M17" s="37" t="s">
        <v>0</v>
      </c>
    </row>
    <row r="18" spans="1:13" x14ac:dyDescent="0.3">
      <c r="A18">
        <v>17</v>
      </c>
      <c r="C18" s="31"/>
      <c r="E18" s="33"/>
      <c r="F18" s="31" t="e">
        <f>#REF!*0.25</f>
        <v>#REF!</v>
      </c>
      <c r="G18" s="39" t="e">
        <f>GAI25br[[#This Row],[GA Revenue]]/GAI25br[[#This Row],[Total Shop Revenue]]</f>
        <v>#DIV/0!</v>
      </c>
      <c r="H18" s="34" t="e">
        <f>GAI25br[[#This Row],[GA Items Sold]]/GAI25br[[#This Row],[Total Items Sold]]</f>
        <v>#DIV/0!</v>
      </c>
      <c r="I18" s="32" t="e">
        <f>GAI25br[[#This Row],[GA Revenue]]/GAI25br[[#This Row],[GA Items Sold]]</f>
        <v>#DIV/0!</v>
      </c>
      <c r="J18" s="31">
        <f>GAI25br[[#This Row],[GA Revenue]]-GAI25br[[#This Row],[Commission]]</f>
        <v>0</v>
      </c>
      <c r="K18" s="31">
        <f>(0.03*GAI25br[[#This Row],[GA Revenue]])+(0.2*(0.03*GAI25br[[#This Row],[GA Revenue]]))</f>
        <v>0</v>
      </c>
      <c r="L18" s="41">
        <v>45766</v>
      </c>
      <c r="M18" s="36" t="s">
        <v>0</v>
      </c>
    </row>
    <row r="19" spans="1:13" x14ac:dyDescent="0.3">
      <c r="A19">
        <v>18</v>
      </c>
      <c r="C19" s="31"/>
      <c r="E19" s="33"/>
      <c r="F19" s="31" t="e">
        <f>#REF!*0.25</f>
        <v>#REF!</v>
      </c>
      <c r="G19" s="39" t="e">
        <f>GAI25br[[#This Row],[GA Revenue]]/GAI25br[[#This Row],[Total Shop Revenue]]</f>
        <v>#DIV/0!</v>
      </c>
      <c r="H19" s="34" t="e">
        <f>GAI25br[[#This Row],[GA Items Sold]]/GAI25br[[#This Row],[Total Items Sold]]</f>
        <v>#DIV/0!</v>
      </c>
      <c r="I19" s="32" t="e">
        <f>GAI25br[[#This Row],[GA Revenue]]/GAI25br[[#This Row],[GA Items Sold]]</f>
        <v>#DIV/0!</v>
      </c>
      <c r="J19" s="31">
        <f>GAI25br[[#This Row],[GA Revenue]]-GAI25br[[#This Row],[Commission]]</f>
        <v>0</v>
      </c>
      <c r="K19" s="31">
        <f>(0.03*GAI25br[[#This Row],[GA Revenue]])+(0.2*(0.03*GAI25br[[#This Row],[GA Revenue]]))</f>
        <v>0</v>
      </c>
      <c r="L19" s="41">
        <v>45773</v>
      </c>
      <c r="M19" s="37" t="s">
        <v>0</v>
      </c>
    </row>
    <row r="20" spans="1:13" x14ac:dyDescent="0.3">
      <c r="A20">
        <v>19</v>
      </c>
      <c r="C20" s="31"/>
      <c r="E20" s="33"/>
      <c r="F20" s="31" t="e">
        <f>#REF!*0.25</f>
        <v>#REF!</v>
      </c>
      <c r="G20" s="39" t="e">
        <f>GAI25br[[#This Row],[GA Revenue]]/GAI25br[[#This Row],[Total Shop Revenue]]</f>
        <v>#DIV/0!</v>
      </c>
      <c r="H20" s="34" t="e">
        <f>GAI25br[[#This Row],[GA Items Sold]]/GAI25br[[#This Row],[Total Items Sold]]</f>
        <v>#DIV/0!</v>
      </c>
      <c r="I20" s="32" t="e">
        <f>GAI25br[[#This Row],[GA Revenue]]/GAI25br[[#This Row],[GA Items Sold]]</f>
        <v>#DIV/0!</v>
      </c>
      <c r="J20" s="31">
        <f>GAI25br[[#This Row],[GA Revenue]]-GAI25br[[#This Row],[Commission]]</f>
        <v>0</v>
      </c>
      <c r="K20" s="31">
        <f>(0.03*GAI25br[[#This Row],[GA Revenue]])+(0.2*(0.03*GAI25br[[#This Row],[GA Revenue]]))</f>
        <v>0</v>
      </c>
      <c r="L20" s="41">
        <v>45780</v>
      </c>
      <c r="M20" s="36" t="s">
        <v>0</v>
      </c>
    </row>
    <row r="21" spans="1:13" x14ac:dyDescent="0.3">
      <c r="A21">
        <v>20</v>
      </c>
      <c r="C21" s="31"/>
      <c r="E21" s="33"/>
      <c r="F21" s="31" t="e">
        <f>#REF!*0.25</f>
        <v>#REF!</v>
      </c>
      <c r="G21" s="39" t="e">
        <f>GAI25br[[#This Row],[GA Revenue]]/GAI25br[[#This Row],[Total Shop Revenue]]</f>
        <v>#DIV/0!</v>
      </c>
      <c r="H21" s="34" t="e">
        <f>GAI25br[[#This Row],[GA Items Sold]]/GAI25br[[#This Row],[Total Items Sold]]</f>
        <v>#DIV/0!</v>
      </c>
      <c r="I21" s="32" t="e">
        <f>GAI25br[[#This Row],[GA Revenue]]/GAI25br[[#This Row],[GA Items Sold]]</f>
        <v>#DIV/0!</v>
      </c>
      <c r="J21" s="31">
        <f>GAI25br[[#This Row],[GA Revenue]]-GAI25br[[#This Row],[Commission]]</f>
        <v>0</v>
      </c>
      <c r="K21" s="31">
        <f>(0.03*GAI25br[[#This Row],[GA Revenue]])+(0.2*(0.03*GAI25br[[#This Row],[GA Revenue]]))</f>
        <v>0</v>
      </c>
      <c r="L21" s="41">
        <v>45787</v>
      </c>
      <c r="M21" s="37" t="s">
        <v>0</v>
      </c>
    </row>
    <row r="22" spans="1:13" x14ac:dyDescent="0.3">
      <c r="A22">
        <v>21</v>
      </c>
      <c r="C22" s="31"/>
      <c r="E22" s="33"/>
      <c r="F22" s="31" t="e">
        <f>#REF!*0.25</f>
        <v>#REF!</v>
      </c>
      <c r="G22" s="39" t="e">
        <f>GAI25br[[#This Row],[GA Revenue]]/GAI25br[[#This Row],[Total Shop Revenue]]</f>
        <v>#DIV/0!</v>
      </c>
      <c r="H22" s="34" t="e">
        <f>GAI25br[[#This Row],[GA Items Sold]]/GAI25br[[#This Row],[Total Items Sold]]</f>
        <v>#DIV/0!</v>
      </c>
      <c r="I22" s="32" t="e">
        <f>GAI25br[[#This Row],[GA Revenue]]/GAI25br[[#This Row],[GA Items Sold]]</f>
        <v>#DIV/0!</v>
      </c>
      <c r="J22" s="31">
        <f>GAI25br[[#This Row],[GA Revenue]]-GAI25br[[#This Row],[Commission]]</f>
        <v>0</v>
      </c>
      <c r="K22" s="31">
        <f>(0.03*GAI25br[[#This Row],[GA Revenue]])+(0.2*(0.03*GAI25br[[#This Row],[GA Revenue]]))</f>
        <v>0</v>
      </c>
      <c r="L22" s="41">
        <v>45794</v>
      </c>
      <c r="M22" s="36" t="s">
        <v>0</v>
      </c>
    </row>
    <row r="23" spans="1:13" x14ac:dyDescent="0.3">
      <c r="A23">
        <v>22</v>
      </c>
      <c r="C23" s="31"/>
      <c r="E23" s="33"/>
      <c r="F23" s="31" t="e">
        <f>#REF!*0.25</f>
        <v>#REF!</v>
      </c>
      <c r="G23" s="39" t="e">
        <f>GAI25br[[#This Row],[GA Revenue]]/GAI25br[[#This Row],[Total Shop Revenue]]</f>
        <v>#DIV/0!</v>
      </c>
      <c r="H23" s="34" t="e">
        <f>GAI25br[[#This Row],[GA Items Sold]]/GAI25br[[#This Row],[Total Items Sold]]</f>
        <v>#DIV/0!</v>
      </c>
      <c r="I23" s="32" t="e">
        <f>GAI25br[[#This Row],[GA Revenue]]/GAI25br[[#This Row],[GA Items Sold]]</f>
        <v>#DIV/0!</v>
      </c>
      <c r="J23" s="31">
        <f>GAI25br[[#This Row],[GA Revenue]]-GAI25br[[#This Row],[Commission]]</f>
        <v>0</v>
      </c>
      <c r="K23" s="31">
        <f>(0.03*GAI25br[[#This Row],[GA Revenue]])+(0.2*(0.03*GAI25br[[#This Row],[GA Revenue]]))</f>
        <v>0</v>
      </c>
      <c r="L23" s="41">
        <v>45801</v>
      </c>
      <c r="M23" s="37" t="s">
        <v>0</v>
      </c>
    </row>
    <row r="24" spans="1:13" x14ac:dyDescent="0.3">
      <c r="A24">
        <v>23</v>
      </c>
      <c r="C24" s="31"/>
      <c r="E24" s="33"/>
      <c r="F24" s="31" t="e">
        <f>#REF!*0.25</f>
        <v>#REF!</v>
      </c>
      <c r="G24" s="39" t="e">
        <f>GAI25br[[#This Row],[GA Revenue]]/GAI25br[[#This Row],[Total Shop Revenue]]</f>
        <v>#DIV/0!</v>
      </c>
      <c r="H24" s="34" t="e">
        <f>GAI25br[[#This Row],[GA Items Sold]]/GAI25br[[#This Row],[Total Items Sold]]</f>
        <v>#DIV/0!</v>
      </c>
      <c r="I24" s="32" t="e">
        <f>GAI25br[[#This Row],[GA Revenue]]/GAI25br[[#This Row],[GA Items Sold]]</f>
        <v>#DIV/0!</v>
      </c>
      <c r="J24" s="31">
        <f>GAI25br[[#This Row],[GA Revenue]]-GAI25br[[#This Row],[Commission]]</f>
        <v>0</v>
      </c>
      <c r="K24" s="31">
        <f>(0.03*GAI25br[[#This Row],[GA Revenue]])+(0.2*(0.03*GAI25br[[#This Row],[GA Revenue]]))</f>
        <v>0</v>
      </c>
      <c r="L24" s="41">
        <v>45808</v>
      </c>
      <c r="M24" s="36" t="s">
        <v>0</v>
      </c>
    </row>
    <row r="25" spans="1:13" x14ac:dyDescent="0.3">
      <c r="A25">
        <v>24</v>
      </c>
      <c r="C25" s="31"/>
      <c r="E25" s="33"/>
      <c r="F25" s="31" t="e">
        <f>#REF!*0.25</f>
        <v>#REF!</v>
      </c>
      <c r="G25" s="39" t="e">
        <f>GAI25br[[#This Row],[GA Revenue]]/GAI25br[[#This Row],[Total Shop Revenue]]</f>
        <v>#DIV/0!</v>
      </c>
      <c r="H25" s="34" t="e">
        <f>GAI25br[[#This Row],[GA Items Sold]]/GAI25br[[#This Row],[Total Items Sold]]</f>
        <v>#DIV/0!</v>
      </c>
      <c r="I25" s="32" t="e">
        <f>GAI25br[[#This Row],[GA Revenue]]/GAI25br[[#This Row],[GA Items Sold]]</f>
        <v>#DIV/0!</v>
      </c>
      <c r="J25" s="31">
        <f>GAI25br[[#This Row],[GA Revenue]]-GAI25br[[#This Row],[Commission]]</f>
        <v>0</v>
      </c>
      <c r="K25" s="31">
        <f>(0.03*GAI25br[[#This Row],[GA Revenue]])+(0.2*(0.03*GAI25br[[#This Row],[GA Revenue]]))</f>
        <v>0</v>
      </c>
      <c r="L25" s="41">
        <v>45815</v>
      </c>
      <c r="M25" s="37" t="s">
        <v>0</v>
      </c>
    </row>
    <row r="26" spans="1:13" x14ac:dyDescent="0.3">
      <c r="A26">
        <v>25</v>
      </c>
      <c r="C26" s="31"/>
      <c r="E26" s="33"/>
      <c r="F26" s="31" t="e">
        <f>#REF!*0.25</f>
        <v>#REF!</v>
      </c>
      <c r="G26" s="39" t="e">
        <f>GAI25br[[#This Row],[GA Revenue]]/GAI25br[[#This Row],[Total Shop Revenue]]</f>
        <v>#DIV/0!</v>
      </c>
      <c r="H26" s="34" t="e">
        <f>GAI25br[[#This Row],[GA Items Sold]]/GAI25br[[#This Row],[Total Items Sold]]</f>
        <v>#DIV/0!</v>
      </c>
      <c r="I26" s="32" t="e">
        <f>GAI25br[[#This Row],[GA Revenue]]/GAI25br[[#This Row],[GA Items Sold]]</f>
        <v>#DIV/0!</v>
      </c>
      <c r="J26" s="31">
        <f>GAI25br[[#This Row],[GA Revenue]]-GAI25br[[#This Row],[Commission]]</f>
        <v>0</v>
      </c>
      <c r="K26" s="31">
        <f>(0.03*GAI25br[[#This Row],[GA Revenue]])+(0.2*(0.03*GAI25br[[#This Row],[GA Revenue]]))</f>
        <v>0</v>
      </c>
      <c r="L26" s="41">
        <v>45822</v>
      </c>
      <c r="M26" s="36" t="s">
        <v>0</v>
      </c>
    </row>
    <row r="27" spans="1:13" x14ac:dyDescent="0.3">
      <c r="A27">
        <v>26</v>
      </c>
      <c r="C27" s="31"/>
      <c r="E27" s="33"/>
      <c r="F27" s="31" t="e">
        <f>#REF!*0.25</f>
        <v>#REF!</v>
      </c>
      <c r="G27" s="39" t="e">
        <f>GAI25br[[#This Row],[GA Revenue]]/GAI25br[[#This Row],[Total Shop Revenue]]</f>
        <v>#DIV/0!</v>
      </c>
      <c r="H27" s="34" t="e">
        <f>GAI25br[[#This Row],[GA Items Sold]]/GAI25br[[#This Row],[Total Items Sold]]</f>
        <v>#DIV/0!</v>
      </c>
      <c r="I27" s="32" t="e">
        <f>GAI25br[[#This Row],[GA Revenue]]/GAI25br[[#This Row],[GA Items Sold]]</f>
        <v>#DIV/0!</v>
      </c>
      <c r="J27" s="31">
        <f>GAI25br[[#This Row],[GA Revenue]]-GAI25br[[#This Row],[Commission]]</f>
        <v>0</v>
      </c>
      <c r="K27" s="31">
        <f>(0.03*GAI25br[[#This Row],[GA Revenue]])+(0.2*(0.03*GAI25br[[#This Row],[GA Revenue]]))</f>
        <v>0</v>
      </c>
      <c r="L27" s="41">
        <v>45829</v>
      </c>
      <c r="M27" s="37" t="s">
        <v>0</v>
      </c>
    </row>
    <row r="28" spans="1:13" x14ac:dyDescent="0.3">
      <c r="A28">
        <v>27</v>
      </c>
      <c r="C28" s="31"/>
      <c r="E28" s="33"/>
      <c r="F28" s="31" t="e">
        <f>#REF!*0.25</f>
        <v>#REF!</v>
      </c>
      <c r="G28" s="39" t="e">
        <f>GAI25br[[#This Row],[GA Revenue]]/GAI25br[[#This Row],[Total Shop Revenue]]</f>
        <v>#DIV/0!</v>
      </c>
      <c r="H28" s="34" t="e">
        <f>GAI25br[[#This Row],[GA Items Sold]]/GAI25br[[#This Row],[Total Items Sold]]</f>
        <v>#DIV/0!</v>
      </c>
      <c r="I28" s="32" t="e">
        <f>GAI25br[[#This Row],[GA Revenue]]/GAI25br[[#This Row],[GA Items Sold]]</f>
        <v>#DIV/0!</v>
      </c>
      <c r="J28" s="31">
        <f>GAI25br[[#This Row],[GA Revenue]]-GAI25br[[#This Row],[Commission]]</f>
        <v>0</v>
      </c>
      <c r="K28" s="31">
        <f>(0.03*GAI25br[[#This Row],[GA Revenue]])+(0.2*(0.03*GAI25br[[#This Row],[GA Revenue]]))</f>
        <v>0</v>
      </c>
      <c r="L28" s="41">
        <v>45836</v>
      </c>
      <c r="M28" s="36" t="s">
        <v>0</v>
      </c>
    </row>
    <row r="29" spans="1:13" x14ac:dyDescent="0.3">
      <c r="A29">
        <v>28</v>
      </c>
      <c r="C29" s="31"/>
      <c r="E29" s="33"/>
      <c r="F29" s="31" t="e">
        <f>#REF!*0.25</f>
        <v>#REF!</v>
      </c>
      <c r="G29" s="39" t="e">
        <f>GAI25br[[#This Row],[GA Revenue]]/GAI25br[[#This Row],[Total Shop Revenue]]</f>
        <v>#DIV/0!</v>
      </c>
      <c r="H29" s="34" t="e">
        <f>GAI25br[[#This Row],[GA Items Sold]]/GAI25br[[#This Row],[Total Items Sold]]</f>
        <v>#DIV/0!</v>
      </c>
      <c r="I29" s="32" t="e">
        <f>GAI25br[[#This Row],[GA Revenue]]/GAI25br[[#This Row],[GA Items Sold]]</f>
        <v>#DIV/0!</v>
      </c>
      <c r="J29" s="31">
        <f>GAI25br[[#This Row],[GA Revenue]]-GAI25br[[#This Row],[Commission]]</f>
        <v>0</v>
      </c>
      <c r="K29" s="31">
        <f>(0.03*GAI25br[[#This Row],[GA Revenue]])+(0.2*(0.03*GAI25br[[#This Row],[GA Revenue]]))</f>
        <v>0</v>
      </c>
      <c r="L29" s="41">
        <v>45843</v>
      </c>
      <c r="M29" s="37" t="s">
        <v>0</v>
      </c>
    </row>
    <row r="30" spans="1:13" x14ac:dyDescent="0.3">
      <c r="A30">
        <v>29</v>
      </c>
      <c r="C30" s="31"/>
      <c r="E30" s="33"/>
      <c r="F30" s="31" t="e">
        <f>#REF!*0.25</f>
        <v>#REF!</v>
      </c>
      <c r="G30" s="39" t="e">
        <f>GAI25br[[#This Row],[GA Revenue]]/GAI25br[[#This Row],[Total Shop Revenue]]</f>
        <v>#DIV/0!</v>
      </c>
      <c r="H30" s="34" t="e">
        <f>GAI25br[[#This Row],[GA Items Sold]]/GAI25br[[#This Row],[Total Items Sold]]</f>
        <v>#DIV/0!</v>
      </c>
      <c r="I30" s="32" t="e">
        <f>GAI25br[[#This Row],[GA Revenue]]/GAI25br[[#This Row],[GA Items Sold]]</f>
        <v>#DIV/0!</v>
      </c>
      <c r="J30" s="31">
        <f>GAI25br[[#This Row],[GA Revenue]]-GAI25br[[#This Row],[Commission]]</f>
        <v>0</v>
      </c>
      <c r="K30" s="31">
        <f>(0.03*GAI25br[[#This Row],[GA Revenue]])+(0.2*(0.03*GAI25br[[#This Row],[GA Revenue]]))</f>
        <v>0</v>
      </c>
      <c r="L30" s="41">
        <v>45850</v>
      </c>
      <c r="M30" s="36" t="s">
        <v>0</v>
      </c>
    </row>
    <row r="31" spans="1:13" x14ac:dyDescent="0.3">
      <c r="A31">
        <v>30</v>
      </c>
      <c r="C31" s="31"/>
      <c r="E31" s="33"/>
      <c r="F31" s="31" t="e">
        <f>#REF!*0.25</f>
        <v>#REF!</v>
      </c>
      <c r="G31" s="39" t="e">
        <f>GAI25br[[#This Row],[GA Revenue]]/GAI25br[[#This Row],[Total Shop Revenue]]</f>
        <v>#DIV/0!</v>
      </c>
      <c r="H31" s="34" t="e">
        <f>GAI25br[[#This Row],[GA Items Sold]]/GAI25br[[#This Row],[Total Items Sold]]</f>
        <v>#DIV/0!</v>
      </c>
      <c r="I31" s="32" t="e">
        <f>GAI25br[[#This Row],[GA Revenue]]/GAI25br[[#This Row],[GA Items Sold]]</f>
        <v>#DIV/0!</v>
      </c>
      <c r="J31" s="31">
        <f>GAI25br[[#This Row],[GA Revenue]]-GAI25br[[#This Row],[Commission]]</f>
        <v>0</v>
      </c>
      <c r="K31" s="31">
        <f>(0.03*GAI25br[[#This Row],[GA Revenue]])+(0.2*(0.03*GAI25br[[#This Row],[GA Revenue]]))</f>
        <v>0</v>
      </c>
      <c r="L31" s="41">
        <v>45857</v>
      </c>
      <c r="M31" s="37" t="s">
        <v>0</v>
      </c>
    </row>
    <row r="32" spans="1:13" x14ac:dyDescent="0.3">
      <c r="A32">
        <v>31</v>
      </c>
      <c r="C32" s="31"/>
      <c r="E32" s="33"/>
      <c r="F32" s="31" t="e">
        <f>#REF!*0.25</f>
        <v>#REF!</v>
      </c>
      <c r="G32" s="39" t="e">
        <f>GAI25br[[#This Row],[GA Revenue]]/GAI25br[[#This Row],[Total Shop Revenue]]</f>
        <v>#DIV/0!</v>
      </c>
      <c r="H32" s="34" t="e">
        <f>GAI25br[[#This Row],[GA Items Sold]]/GAI25br[[#This Row],[Total Items Sold]]</f>
        <v>#DIV/0!</v>
      </c>
      <c r="I32" s="32" t="e">
        <f>GAI25br[[#This Row],[GA Revenue]]/GAI25br[[#This Row],[GA Items Sold]]</f>
        <v>#DIV/0!</v>
      </c>
      <c r="J32" s="31">
        <f>GAI25br[[#This Row],[GA Revenue]]-GAI25br[[#This Row],[Commission]]</f>
        <v>0</v>
      </c>
      <c r="K32" s="31">
        <f>(0.03*GAI25br[[#This Row],[GA Revenue]])+(0.2*(0.03*GAI25br[[#This Row],[GA Revenue]]))</f>
        <v>0</v>
      </c>
      <c r="L32" s="41">
        <v>45864</v>
      </c>
      <c r="M32" s="36" t="s">
        <v>0</v>
      </c>
    </row>
    <row r="33" spans="1:13" x14ac:dyDescent="0.3">
      <c r="A33">
        <v>32</v>
      </c>
      <c r="C33" s="31"/>
      <c r="E33" s="33"/>
      <c r="F33" s="31" t="e">
        <f>#REF!*0.25</f>
        <v>#REF!</v>
      </c>
      <c r="G33" s="39" t="e">
        <f>GAI25br[[#This Row],[GA Revenue]]/GAI25br[[#This Row],[Total Shop Revenue]]</f>
        <v>#DIV/0!</v>
      </c>
      <c r="H33" s="34" t="e">
        <f>GAI25br[[#This Row],[GA Items Sold]]/GAI25br[[#This Row],[Total Items Sold]]</f>
        <v>#DIV/0!</v>
      </c>
      <c r="I33" s="32" t="e">
        <f>GAI25br[[#This Row],[GA Revenue]]/GAI25br[[#This Row],[GA Items Sold]]</f>
        <v>#DIV/0!</v>
      </c>
      <c r="J33" s="31">
        <f>GAI25br[[#This Row],[GA Revenue]]-GAI25br[[#This Row],[Commission]]</f>
        <v>0</v>
      </c>
      <c r="K33" s="31">
        <f>(0.03*GAI25br[[#This Row],[GA Revenue]])+(0.2*(0.03*GAI25br[[#This Row],[GA Revenue]]))</f>
        <v>0</v>
      </c>
      <c r="L33" s="41">
        <v>45871</v>
      </c>
      <c r="M33" s="37" t="s">
        <v>0</v>
      </c>
    </row>
    <row r="34" spans="1:13" x14ac:dyDescent="0.3">
      <c r="A34">
        <v>33</v>
      </c>
      <c r="C34" s="31"/>
      <c r="E34" s="33"/>
      <c r="F34" s="31" t="e">
        <f>#REF!*0.25</f>
        <v>#REF!</v>
      </c>
      <c r="G34" s="39" t="e">
        <f>GAI25br[[#This Row],[GA Revenue]]/GAI25br[[#This Row],[Total Shop Revenue]]</f>
        <v>#DIV/0!</v>
      </c>
      <c r="H34" s="34" t="e">
        <f>GAI25br[[#This Row],[GA Items Sold]]/GAI25br[[#This Row],[Total Items Sold]]</f>
        <v>#DIV/0!</v>
      </c>
      <c r="I34" s="32" t="e">
        <f>GAI25br[[#This Row],[GA Revenue]]/GAI25br[[#This Row],[GA Items Sold]]</f>
        <v>#DIV/0!</v>
      </c>
      <c r="J34" s="31">
        <f>GAI25br[[#This Row],[GA Revenue]]-GAI25br[[#This Row],[Commission]]</f>
        <v>0</v>
      </c>
      <c r="K34" s="31">
        <f>(0.03*GAI25br[[#This Row],[GA Revenue]])+(0.2*(0.03*GAI25br[[#This Row],[GA Revenue]]))</f>
        <v>0</v>
      </c>
      <c r="L34" s="41">
        <v>45878</v>
      </c>
      <c r="M34" s="36" t="s">
        <v>0</v>
      </c>
    </row>
    <row r="35" spans="1:13" x14ac:dyDescent="0.3">
      <c r="A35">
        <v>34</v>
      </c>
      <c r="C35" s="31"/>
      <c r="E35" s="33"/>
      <c r="F35" s="31" t="e">
        <f>#REF!*0.25</f>
        <v>#REF!</v>
      </c>
      <c r="G35" s="39" t="e">
        <f>GAI25br[[#This Row],[GA Revenue]]/GAI25br[[#This Row],[Total Shop Revenue]]</f>
        <v>#DIV/0!</v>
      </c>
      <c r="H35" s="34" t="e">
        <f>GAI25br[[#This Row],[GA Items Sold]]/GAI25br[[#This Row],[Total Items Sold]]</f>
        <v>#DIV/0!</v>
      </c>
      <c r="I35" s="32" t="e">
        <f>GAI25br[[#This Row],[GA Revenue]]/GAI25br[[#This Row],[GA Items Sold]]</f>
        <v>#DIV/0!</v>
      </c>
      <c r="J35" s="31">
        <f>GAI25br[[#This Row],[GA Revenue]]-GAI25br[[#This Row],[Commission]]</f>
        <v>0</v>
      </c>
      <c r="K35" s="31">
        <f>(0.03*GAI25br[[#This Row],[GA Revenue]])+(0.2*(0.03*GAI25br[[#This Row],[GA Revenue]]))</f>
        <v>0</v>
      </c>
      <c r="L35" s="41">
        <v>45885</v>
      </c>
      <c r="M35" s="37" t="s">
        <v>0</v>
      </c>
    </row>
    <row r="36" spans="1:13" x14ac:dyDescent="0.3">
      <c r="A36">
        <v>35</v>
      </c>
      <c r="C36" s="31"/>
      <c r="E36" s="33"/>
      <c r="F36" s="31" t="e">
        <f>#REF!*0.25</f>
        <v>#REF!</v>
      </c>
      <c r="G36" s="39" t="e">
        <f>GAI25br[[#This Row],[GA Revenue]]/GAI25br[[#This Row],[Total Shop Revenue]]</f>
        <v>#DIV/0!</v>
      </c>
      <c r="H36" s="34" t="e">
        <f>GAI25br[[#This Row],[GA Items Sold]]/GAI25br[[#This Row],[Total Items Sold]]</f>
        <v>#DIV/0!</v>
      </c>
      <c r="I36" s="32" t="e">
        <f>GAI25br[[#This Row],[GA Revenue]]/GAI25br[[#This Row],[GA Items Sold]]</f>
        <v>#DIV/0!</v>
      </c>
      <c r="J36" s="31">
        <f>GAI25br[[#This Row],[GA Revenue]]-GAI25br[[#This Row],[Commission]]</f>
        <v>0</v>
      </c>
      <c r="K36" s="31">
        <f>(0.03*GAI25br[[#This Row],[GA Revenue]])+(0.2*(0.03*GAI25br[[#This Row],[GA Revenue]]))</f>
        <v>0</v>
      </c>
      <c r="L36" s="41">
        <v>45892</v>
      </c>
      <c r="M36" s="36" t="s">
        <v>0</v>
      </c>
    </row>
    <row r="37" spans="1:13" x14ac:dyDescent="0.3">
      <c r="A37">
        <v>36</v>
      </c>
      <c r="C37" s="31"/>
      <c r="E37" s="33"/>
      <c r="F37" s="31" t="e">
        <f>#REF!*0.25</f>
        <v>#REF!</v>
      </c>
      <c r="G37" s="39" t="e">
        <f>GAI25br[[#This Row],[GA Revenue]]/GAI25br[[#This Row],[Total Shop Revenue]]</f>
        <v>#DIV/0!</v>
      </c>
      <c r="H37" s="34" t="e">
        <f>GAI25br[[#This Row],[GA Items Sold]]/GAI25br[[#This Row],[Total Items Sold]]</f>
        <v>#DIV/0!</v>
      </c>
      <c r="I37" s="32" t="e">
        <f>GAI25br[[#This Row],[GA Revenue]]/GAI25br[[#This Row],[GA Items Sold]]</f>
        <v>#DIV/0!</v>
      </c>
      <c r="J37" s="31">
        <f>GAI25br[[#This Row],[GA Revenue]]-GAI25br[[#This Row],[Commission]]</f>
        <v>0</v>
      </c>
      <c r="K37" s="31">
        <f>(0.03*GAI25br[[#This Row],[GA Revenue]])+(0.2*(0.03*GAI25br[[#This Row],[GA Revenue]]))</f>
        <v>0</v>
      </c>
      <c r="L37" s="41">
        <v>45899</v>
      </c>
      <c r="M37" s="37" t="s">
        <v>0</v>
      </c>
    </row>
    <row r="38" spans="1:13" x14ac:dyDescent="0.3">
      <c r="A38">
        <v>37</v>
      </c>
      <c r="C38" s="31"/>
      <c r="E38" s="33"/>
      <c r="F38" s="31" t="e">
        <f>#REF!*0.25</f>
        <v>#REF!</v>
      </c>
      <c r="G38" s="39" t="e">
        <f>GAI25br[[#This Row],[GA Revenue]]/GAI25br[[#This Row],[Total Shop Revenue]]</f>
        <v>#DIV/0!</v>
      </c>
      <c r="H38" s="34" t="e">
        <f>GAI25br[[#This Row],[GA Items Sold]]/GAI25br[[#This Row],[Total Items Sold]]</f>
        <v>#DIV/0!</v>
      </c>
      <c r="I38" s="32" t="e">
        <f>GAI25br[[#This Row],[GA Revenue]]/GAI25br[[#This Row],[GA Items Sold]]</f>
        <v>#DIV/0!</v>
      </c>
      <c r="J38" s="31">
        <f>GAI25br[[#This Row],[GA Revenue]]-GAI25br[[#This Row],[Commission]]</f>
        <v>0</v>
      </c>
      <c r="K38" s="31">
        <f>(0.03*GAI25br[[#This Row],[GA Revenue]])+(0.2*(0.03*GAI25br[[#This Row],[GA Revenue]]))</f>
        <v>0</v>
      </c>
      <c r="L38" s="41">
        <v>45906</v>
      </c>
      <c r="M38" s="36" t="s">
        <v>0</v>
      </c>
    </row>
    <row r="39" spans="1:13" x14ac:dyDescent="0.3">
      <c r="A39">
        <v>38</v>
      </c>
      <c r="C39" s="31"/>
      <c r="E39" s="33"/>
      <c r="F39" s="31" t="e">
        <f>#REF!*0.25</f>
        <v>#REF!</v>
      </c>
      <c r="G39" s="39" t="e">
        <f>GAI25br[[#This Row],[GA Revenue]]/GAI25br[[#This Row],[Total Shop Revenue]]</f>
        <v>#DIV/0!</v>
      </c>
      <c r="H39" s="34" t="e">
        <f>GAI25br[[#This Row],[GA Items Sold]]/GAI25br[[#This Row],[Total Items Sold]]</f>
        <v>#DIV/0!</v>
      </c>
      <c r="I39" s="32" t="e">
        <f>GAI25br[[#This Row],[GA Revenue]]/GAI25br[[#This Row],[GA Items Sold]]</f>
        <v>#DIV/0!</v>
      </c>
      <c r="J39" s="31">
        <f>GAI25br[[#This Row],[GA Revenue]]-GAI25br[[#This Row],[Commission]]</f>
        <v>0</v>
      </c>
      <c r="K39" s="31">
        <f>(0.03*GAI25br[[#This Row],[GA Revenue]])+(0.2*(0.03*GAI25br[[#This Row],[GA Revenue]]))</f>
        <v>0</v>
      </c>
      <c r="L39" s="41">
        <v>45913</v>
      </c>
      <c r="M39" s="37" t="s">
        <v>0</v>
      </c>
    </row>
    <row r="40" spans="1:13" x14ac:dyDescent="0.3">
      <c r="A40">
        <v>39</v>
      </c>
      <c r="C40" s="31"/>
      <c r="E40" s="33"/>
      <c r="F40" s="31" t="e">
        <f>#REF!*0.25</f>
        <v>#REF!</v>
      </c>
      <c r="G40" s="39" t="e">
        <f>GAI25br[[#This Row],[GA Revenue]]/GAI25br[[#This Row],[Total Shop Revenue]]</f>
        <v>#DIV/0!</v>
      </c>
      <c r="H40" s="34" t="e">
        <f>GAI25br[[#This Row],[GA Items Sold]]/GAI25br[[#This Row],[Total Items Sold]]</f>
        <v>#DIV/0!</v>
      </c>
      <c r="I40" s="32" t="e">
        <f>GAI25br[[#This Row],[GA Revenue]]/GAI25br[[#This Row],[GA Items Sold]]</f>
        <v>#DIV/0!</v>
      </c>
      <c r="J40" s="31">
        <f>GAI25br[[#This Row],[GA Revenue]]-GAI25br[[#This Row],[Commission]]</f>
        <v>0</v>
      </c>
      <c r="K40" s="31">
        <f>(0.03*GAI25br[[#This Row],[GA Revenue]])+(0.2*(0.03*GAI25br[[#This Row],[GA Revenue]]))</f>
        <v>0</v>
      </c>
      <c r="L40" s="41">
        <v>45920</v>
      </c>
      <c r="M40" s="36" t="s">
        <v>0</v>
      </c>
    </row>
    <row r="41" spans="1:13" x14ac:dyDescent="0.3">
      <c r="A41">
        <v>40</v>
      </c>
      <c r="C41" s="31"/>
      <c r="E41" s="33"/>
      <c r="F41" s="31" t="e">
        <f>#REF!*0.25</f>
        <v>#REF!</v>
      </c>
      <c r="G41" s="39" t="e">
        <f>GAI25br[[#This Row],[GA Revenue]]/GAI25br[[#This Row],[Total Shop Revenue]]</f>
        <v>#DIV/0!</v>
      </c>
      <c r="H41" s="34" t="e">
        <f>GAI25br[[#This Row],[GA Items Sold]]/GAI25br[[#This Row],[Total Items Sold]]</f>
        <v>#DIV/0!</v>
      </c>
      <c r="I41" s="32" t="e">
        <f>GAI25br[[#This Row],[GA Revenue]]/GAI25br[[#This Row],[GA Items Sold]]</f>
        <v>#DIV/0!</v>
      </c>
      <c r="J41" s="31">
        <f>GAI25br[[#This Row],[GA Revenue]]-GAI25br[[#This Row],[Commission]]</f>
        <v>0</v>
      </c>
      <c r="K41" s="31">
        <f>(0.03*GAI25br[[#This Row],[GA Revenue]])+(0.2*(0.03*GAI25br[[#This Row],[GA Revenue]]))</f>
        <v>0</v>
      </c>
      <c r="L41" s="41">
        <v>45927</v>
      </c>
      <c r="M41" s="37" t="s">
        <v>0</v>
      </c>
    </row>
    <row r="42" spans="1:13" x14ac:dyDescent="0.3">
      <c r="A42">
        <v>41</v>
      </c>
      <c r="C42" s="31"/>
      <c r="E42" s="33"/>
      <c r="F42" s="31" t="e">
        <f>#REF!*0.25</f>
        <v>#REF!</v>
      </c>
      <c r="G42" s="39" t="e">
        <f>GAI25br[[#This Row],[GA Revenue]]/GAI25br[[#This Row],[Total Shop Revenue]]</f>
        <v>#DIV/0!</v>
      </c>
      <c r="H42" s="34" t="e">
        <f>GAI25br[[#This Row],[GA Items Sold]]/GAI25br[[#This Row],[Total Items Sold]]</f>
        <v>#DIV/0!</v>
      </c>
      <c r="I42" s="32" t="e">
        <f>GAI25br[[#This Row],[GA Revenue]]/GAI25br[[#This Row],[GA Items Sold]]</f>
        <v>#DIV/0!</v>
      </c>
      <c r="J42" s="31">
        <f>GAI25br[[#This Row],[GA Revenue]]-GAI25br[[#This Row],[Commission]]</f>
        <v>0</v>
      </c>
      <c r="K42" s="31">
        <f>(0.03*GAI25br[[#This Row],[GA Revenue]])+(0.2*(0.03*GAI25br[[#This Row],[GA Revenue]]))</f>
        <v>0</v>
      </c>
      <c r="L42" s="41">
        <v>45934</v>
      </c>
      <c r="M42" s="36" t="s">
        <v>0</v>
      </c>
    </row>
    <row r="43" spans="1:13" x14ac:dyDescent="0.3">
      <c r="A43">
        <v>42</v>
      </c>
      <c r="C43" s="31"/>
      <c r="E43" s="33"/>
      <c r="F43" s="31" t="e">
        <f>#REF!*0.25</f>
        <v>#REF!</v>
      </c>
      <c r="G43" s="39" t="e">
        <f>GAI25br[[#This Row],[GA Revenue]]/GAI25br[[#This Row],[Total Shop Revenue]]</f>
        <v>#DIV/0!</v>
      </c>
      <c r="H43" s="34" t="e">
        <f>GAI25br[[#This Row],[GA Items Sold]]/GAI25br[[#This Row],[Total Items Sold]]</f>
        <v>#DIV/0!</v>
      </c>
      <c r="I43" s="32" t="e">
        <f>GAI25br[[#This Row],[GA Revenue]]/GAI25br[[#This Row],[GA Items Sold]]</f>
        <v>#DIV/0!</v>
      </c>
      <c r="J43" s="31">
        <f>GAI25br[[#This Row],[GA Revenue]]-GAI25br[[#This Row],[Commission]]</f>
        <v>0</v>
      </c>
      <c r="K43" s="31">
        <f>(0.03*GAI25br[[#This Row],[GA Revenue]])+(0.2*(0.03*GAI25br[[#This Row],[GA Revenue]]))</f>
        <v>0</v>
      </c>
      <c r="L43" s="41">
        <v>45941</v>
      </c>
      <c r="M43" s="37" t="s">
        <v>0</v>
      </c>
    </row>
    <row r="44" spans="1:13" x14ac:dyDescent="0.3">
      <c r="A44">
        <v>43</v>
      </c>
      <c r="C44" s="31"/>
      <c r="E44" s="33"/>
      <c r="F44" s="31" t="e">
        <f>#REF!*0.25</f>
        <v>#REF!</v>
      </c>
      <c r="G44" s="39" t="e">
        <f>GAI25br[[#This Row],[GA Revenue]]/GAI25br[[#This Row],[Total Shop Revenue]]</f>
        <v>#DIV/0!</v>
      </c>
      <c r="H44" s="34" t="e">
        <f>GAI25br[[#This Row],[GA Items Sold]]/GAI25br[[#This Row],[Total Items Sold]]</f>
        <v>#DIV/0!</v>
      </c>
      <c r="I44" s="32" t="e">
        <f>GAI25br[[#This Row],[GA Revenue]]/GAI25br[[#This Row],[GA Items Sold]]</f>
        <v>#DIV/0!</v>
      </c>
      <c r="J44" s="31">
        <f>GAI25br[[#This Row],[GA Revenue]]-GAI25br[[#This Row],[Commission]]</f>
        <v>0</v>
      </c>
      <c r="K44" s="31">
        <f>(0.03*GAI25br[[#This Row],[GA Revenue]])+(0.2*(0.03*GAI25br[[#This Row],[GA Revenue]]))</f>
        <v>0</v>
      </c>
      <c r="L44" s="41">
        <v>45948</v>
      </c>
      <c r="M44" s="36" t="s">
        <v>0</v>
      </c>
    </row>
    <row r="45" spans="1:13" x14ac:dyDescent="0.3">
      <c r="A45">
        <v>44</v>
      </c>
      <c r="C45" s="31"/>
      <c r="E45" s="33"/>
      <c r="F45" s="31" t="e">
        <f>#REF!*0.25</f>
        <v>#REF!</v>
      </c>
      <c r="G45" s="39" t="e">
        <f>GAI25br[[#This Row],[GA Revenue]]/GAI25br[[#This Row],[Total Shop Revenue]]</f>
        <v>#DIV/0!</v>
      </c>
      <c r="H45" s="34" t="e">
        <f>GAI25br[[#This Row],[GA Items Sold]]/GAI25br[[#This Row],[Total Items Sold]]</f>
        <v>#DIV/0!</v>
      </c>
      <c r="I45" s="32" t="e">
        <f>GAI25br[[#This Row],[GA Revenue]]/GAI25br[[#This Row],[GA Items Sold]]</f>
        <v>#DIV/0!</v>
      </c>
      <c r="J45" s="31">
        <f>GAI25br[[#This Row],[GA Revenue]]-GAI25br[[#This Row],[Commission]]</f>
        <v>0</v>
      </c>
      <c r="K45" s="31">
        <f>(0.03*GAI25br[[#This Row],[GA Revenue]])+(0.2*(0.03*GAI25br[[#This Row],[GA Revenue]]))</f>
        <v>0</v>
      </c>
      <c r="L45" s="41">
        <v>45955</v>
      </c>
      <c r="M45" s="37" t="s">
        <v>0</v>
      </c>
    </row>
    <row r="46" spans="1:13" x14ac:dyDescent="0.3">
      <c r="A46">
        <v>45</v>
      </c>
      <c r="C46" s="31"/>
      <c r="E46" s="33"/>
      <c r="F46" s="31" t="e">
        <f>#REF!*0.25</f>
        <v>#REF!</v>
      </c>
      <c r="G46" s="39" t="e">
        <f>GAI25br[[#This Row],[GA Revenue]]/GAI25br[[#This Row],[Total Shop Revenue]]</f>
        <v>#DIV/0!</v>
      </c>
      <c r="H46" s="34" t="e">
        <f>GAI25br[[#This Row],[GA Items Sold]]/GAI25br[[#This Row],[Total Items Sold]]</f>
        <v>#DIV/0!</v>
      </c>
      <c r="I46" s="32" t="e">
        <f>GAI25br[[#This Row],[GA Revenue]]/GAI25br[[#This Row],[GA Items Sold]]</f>
        <v>#DIV/0!</v>
      </c>
      <c r="J46" s="31">
        <f>GAI25br[[#This Row],[GA Revenue]]-GAI25br[[#This Row],[Commission]]</f>
        <v>0</v>
      </c>
      <c r="K46" s="31">
        <f>(0.03*GAI25br[[#This Row],[GA Revenue]])+(0.2*(0.03*GAI25br[[#This Row],[GA Revenue]]))</f>
        <v>0</v>
      </c>
      <c r="L46" s="41">
        <v>45962</v>
      </c>
      <c r="M46" s="36" t="s">
        <v>0</v>
      </c>
    </row>
    <row r="47" spans="1:13" x14ac:dyDescent="0.3">
      <c r="A47">
        <v>46</v>
      </c>
      <c r="C47" s="31"/>
      <c r="E47" s="33"/>
      <c r="F47" s="31" t="e">
        <f>#REF!*0.25</f>
        <v>#REF!</v>
      </c>
      <c r="G47" s="39" t="e">
        <f>GAI25br[[#This Row],[GA Revenue]]/GAI25br[[#This Row],[Total Shop Revenue]]</f>
        <v>#DIV/0!</v>
      </c>
      <c r="H47" s="34" t="e">
        <f>GAI25br[[#This Row],[GA Items Sold]]/GAI25br[[#This Row],[Total Items Sold]]</f>
        <v>#DIV/0!</v>
      </c>
      <c r="I47" s="32" t="e">
        <f>GAI25br[[#This Row],[GA Revenue]]/GAI25br[[#This Row],[GA Items Sold]]</f>
        <v>#DIV/0!</v>
      </c>
      <c r="J47" s="31">
        <f>GAI25br[[#This Row],[GA Revenue]]-GAI25br[[#This Row],[Commission]]</f>
        <v>0</v>
      </c>
      <c r="K47" s="31">
        <f>(0.03*GAI25br[[#This Row],[GA Revenue]])+(0.2*(0.03*GAI25br[[#This Row],[GA Revenue]]))</f>
        <v>0</v>
      </c>
      <c r="L47" s="41">
        <v>45969</v>
      </c>
      <c r="M47" s="37" t="s">
        <v>0</v>
      </c>
    </row>
    <row r="48" spans="1:13" x14ac:dyDescent="0.3">
      <c r="A48">
        <v>47</v>
      </c>
      <c r="C48" s="31"/>
      <c r="E48" s="33"/>
      <c r="F48" s="31" t="e">
        <f>#REF!*0.25</f>
        <v>#REF!</v>
      </c>
      <c r="G48" s="39" t="e">
        <f>GAI25br[[#This Row],[GA Revenue]]/GAI25br[[#This Row],[Total Shop Revenue]]</f>
        <v>#DIV/0!</v>
      </c>
      <c r="H48" s="34" t="e">
        <f>GAI25br[[#This Row],[GA Items Sold]]/GAI25br[[#This Row],[Total Items Sold]]</f>
        <v>#DIV/0!</v>
      </c>
      <c r="I48" s="32" t="e">
        <f>GAI25br[[#This Row],[GA Revenue]]/GAI25br[[#This Row],[GA Items Sold]]</f>
        <v>#DIV/0!</v>
      </c>
      <c r="J48" s="31">
        <f>GAI25br[[#This Row],[GA Revenue]]-GAI25br[[#This Row],[Commission]]</f>
        <v>0</v>
      </c>
      <c r="K48" s="31">
        <f>(0.03*GAI25br[[#This Row],[GA Revenue]])+(0.2*(0.03*GAI25br[[#This Row],[GA Revenue]]))</f>
        <v>0</v>
      </c>
      <c r="L48" s="41">
        <v>45976</v>
      </c>
      <c r="M48" s="36" t="s">
        <v>0</v>
      </c>
    </row>
    <row r="49" spans="1:13" x14ac:dyDescent="0.3">
      <c r="A49">
        <v>48</v>
      </c>
      <c r="C49" s="31"/>
      <c r="E49" s="33"/>
      <c r="F49" s="31" t="e">
        <f>#REF!*0.25</f>
        <v>#REF!</v>
      </c>
      <c r="G49" s="39" t="e">
        <f>GAI25br[[#This Row],[GA Revenue]]/GAI25br[[#This Row],[Total Shop Revenue]]</f>
        <v>#DIV/0!</v>
      </c>
      <c r="H49" s="34" t="e">
        <f>GAI25br[[#This Row],[GA Items Sold]]/GAI25br[[#This Row],[Total Items Sold]]</f>
        <v>#DIV/0!</v>
      </c>
      <c r="I49" s="32" t="e">
        <f>GAI25br[[#This Row],[GA Revenue]]/GAI25br[[#This Row],[GA Items Sold]]</f>
        <v>#DIV/0!</v>
      </c>
      <c r="J49" s="31">
        <f>GAI25br[[#This Row],[GA Revenue]]-GAI25br[[#This Row],[Commission]]</f>
        <v>0</v>
      </c>
      <c r="K49" s="31">
        <f>(0.03*GAI25br[[#This Row],[GA Revenue]])+(0.2*(0.03*GAI25br[[#This Row],[GA Revenue]]))</f>
        <v>0</v>
      </c>
      <c r="L49" s="41">
        <v>45983</v>
      </c>
      <c r="M49" s="37" t="s">
        <v>0</v>
      </c>
    </row>
    <row r="50" spans="1:13" x14ac:dyDescent="0.3">
      <c r="A50">
        <v>49</v>
      </c>
      <c r="C50" s="31"/>
      <c r="E50" s="33"/>
      <c r="F50" s="31" t="e">
        <f>#REF!*0.25</f>
        <v>#REF!</v>
      </c>
      <c r="G50" s="39" t="e">
        <f>GAI25br[[#This Row],[GA Revenue]]/GAI25br[[#This Row],[Total Shop Revenue]]</f>
        <v>#DIV/0!</v>
      </c>
      <c r="H50" s="34" t="e">
        <f>GAI25br[[#This Row],[GA Items Sold]]/GAI25br[[#This Row],[Total Items Sold]]</f>
        <v>#DIV/0!</v>
      </c>
      <c r="I50" s="32" t="e">
        <f>GAI25br[[#This Row],[GA Revenue]]/GAI25br[[#This Row],[GA Items Sold]]</f>
        <v>#DIV/0!</v>
      </c>
      <c r="J50" s="31">
        <f>GAI25br[[#This Row],[GA Revenue]]-GAI25br[[#This Row],[Commission]]</f>
        <v>0</v>
      </c>
      <c r="K50" s="31">
        <f>(0.03*GAI25br[[#This Row],[GA Revenue]])+(0.2*(0.03*GAI25br[[#This Row],[GA Revenue]]))</f>
        <v>0</v>
      </c>
      <c r="L50" s="41">
        <v>45990</v>
      </c>
      <c r="M50" s="36" t="s">
        <v>0</v>
      </c>
    </row>
    <row r="51" spans="1:13" x14ac:dyDescent="0.3">
      <c r="A51">
        <v>50</v>
      </c>
      <c r="C51" s="31"/>
      <c r="E51" s="33"/>
      <c r="F51" s="31" t="e">
        <f>#REF!*0.25</f>
        <v>#REF!</v>
      </c>
      <c r="G51" s="39" t="e">
        <f>GAI25br[[#This Row],[GA Revenue]]/GAI25br[[#This Row],[Total Shop Revenue]]</f>
        <v>#DIV/0!</v>
      </c>
      <c r="H51" s="34" t="e">
        <f>GAI25br[[#This Row],[GA Items Sold]]/GAI25br[[#This Row],[Total Items Sold]]</f>
        <v>#DIV/0!</v>
      </c>
      <c r="I51" s="32" t="e">
        <f>GAI25br[[#This Row],[GA Revenue]]/GAI25br[[#This Row],[GA Items Sold]]</f>
        <v>#DIV/0!</v>
      </c>
      <c r="J51" s="31">
        <f>GAI25br[[#This Row],[GA Revenue]]-GAI25br[[#This Row],[Commission]]</f>
        <v>0</v>
      </c>
      <c r="K51" s="31">
        <f>(0.03*GAI25br[[#This Row],[GA Revenue]])+(0.2*(0.03*GAI25br[[#This Row],[GA Revenue]]))</f>
        <v>0</v>
      </c>
      <c r="L51" s="41">
        <v>45997</v>
      </c>
      <c r="M51" s="37" t="s">
        <v>0</v>
      </c>
    </row>
    <row r="52" spans="1:13" x14ac:dyDescent="0.3">
      <c r="A52">
        <v>51</v>
      </c>
      <c r="C52" s="31"/>
      <c r="E52" s="33"/>
      <c r="F52" s="31" t="e">
        <f>#REF!*0.25</f>
        <v>#REF!</v>
      </c>
      <c r="G52" s="39" t="e">
        <f>GAI25br[[#This Row],[GA Revenue]]/GAI25br[[#This Row],[Total Shop Revenue]]</f>
        <v>#DIV/0!</v>
      </c>
      <c r="H52" s="34" t="e">
        <f>GAI25br[[#This Row],[GA Items Sold]]/GAI25br[[#This Row],[Total Items Sold]]</f>
        <v>#DIV/0!</v>
      </c>
      <c r="I52" s="32" t="e">
        <f>GAI25br[[#This Row],[GA Revenue]]/GAI25br[[#This Row],[GA Items Sold]]</f>
        <v>#DIV/0!</v>
      </c>
      <c r="J52" s="31">
        <f>GAI25br[[#This Row],[GA Revenue]]-GAI25br[[#This Row],[Commission]]</f>
        <v>0</v>
      </c>
      <c r="K52" s="31">
        <f>(0.03*GAI25br[[#This Row],[GA Revenue]])+(0.2*(0.03*GAI25br[[#This Row],[GA Revenue]]))</f>
        <v>0</v>
      </c>
      <c r="L52" s="41">
        <v>46004</v>
      </c>
      <c r="M52" s="36" t="s">
        <v>0</v>
      </c>
    </row>
    <row r="53" spans="1:13" x14ac:dyDescent="0.3">
      <c r="A53">
        <v>52</v>
      </c>
      <c r="C53" s="31"/>
      <c r="E53" s="33"/>
      <c r="F53" s="31" t="e">
        <f>#REF!*0.25</f>
        <v>#REF!</v>
      </c>
      <c r="G53" s="39" t="e">
        <f>GAI25br[[#This Row],[GA Revenue]]/GAI25br[[#This Row],[Total Shop Revenue]]</f>
        <v>#DIV/0!</v>
      </c>
      <c r="H53" s="34" t="e">
        <f>GAI25br[[#This Row],[GA Items Sold]]/GAI25br[[#This Row],[Total Items Sold]]</f>
        <v>#DIV/0!</v>
      </c>
      <c r="I53" s="32" t="e">
        <f>GAI25br[[#This Row],[GA Revenue]]/GAI25br[[#This Row],[GA Items Sold]]</f>
        <v>#DIV/0!</v>
      </c>
      <c r="J53" s="31">
        <f>GAI25br[[#This Row],[GA Revenue]]-GAI25br[[#This Row],[Commission]]</f>
        <v>0</v>
      </c>
      <c r="K53" s="31">
        <f>(0.03*GAI25br[[#This Row],[GA Revenue]])+(0.2*(0.03*GAI25br[[#This Row],[GA Revenue]]))</f>
        <v>0</v>
      </c>
      <c r="L53" s="41">
        <v>46011</v>
      </c>
      <c r="M53" s="37" t="s"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3C0F-81DF-4CC3-9CE6-1C0661EE29C7}">
  <dimension ref="A1:D53"/>
  <sheetViews>
    <sheetView workbookViewId="0">
      <selection activeCell="B24" sqref="B24"/>
    </sheetView>
  </sheetViews>
  <sheetFormatPr defaultRowHeight="14.4" x14ac:dyDescent="0.3"/>
  <cols>
    <col min="1" max="2" width="18.109375" customWidth="1"/>
    <col min="3" max="3" width="22.44140625" customWidth="1"/>
    <col min="4" max="4" width="12.6640625" customWidth="1"/>
  </cols>
  <sheetData>
    <row r="1" spans="1:4" ht="15" thickBot="1" x14ac:dyDescent="0.35">
      <c r="A1" s="24" t="s">
        <v>1</v>
      </c>
      <c r="B1" s="42" t="s">
        <v>21</v>
      </c>
      <c r="C1" s="27" t="s">
        <v>6</v>
      </c>
      <c r="D1" s="28" t="s">
        <v>7</v>
      </c>
    </row>
    <row r="2" spans="1:4" ht="15" thickBot="1" x14ac:dyDescent="0.35">
      <c r="A2" s="4">
        <v>1</v>
      </c>
      <c r="B2" s="43"/>
      <c r="C2" s="9">
        <v>45658</v>
      </c>
      <c r="D2" s="8" t="s">
        <v>0</v>
      </c>
    </row>
    <row r="3" spans="1:4" ht="15" thickBot="1" x14ac:dyDescent="0.35">
      <c r="A3" s="4">
        <v>2</v>
      </c>
      <c r="B3" s="43"/>
      <c r="C3" s="7">
        <v>45661</v>
      </c>
      <c r="D3" s="8" t="s">
        <v>0</v>
      </c>
    </row>
    <row r="4" spans="1:4" ht="15" thickBot="1" x14ac:dyDescent="0.35">
      <c r="A4" s="4">
        <v>3</v>
      </c>
      <c r="B4" s="43"/>
      <c r="C4" s="7">
        <v>45668</v>
      </c>
      <c r="D4" s="8" t="s">
        <v>0</v>
      </c>
    </row>
    <row r="5" spans="1:4" ht="15" thickBot="1" x14ac:dyDescent="0.35">
      <c r="A5" s="4">
        <v>4</v>
      </c>
      <c r="B5" s="43"/>
      <c r="C5" s="7">
        <v>45675</v>
      </c>
      <c r="D5" s="8" t="s">
        <v>0</v>
      </c>
    </row>
    <row r="6" spans="1:4" ht="15" thickBot="1" x14ac:dyDescent="0.35">
      <c r="A6" s="4">
        <v>5</v>
      </c>
      <c r="B6" s="43"/>
      <c r="C6" s="7">
        <v>45682</v>
      </c>
      <c r="D6" s="8" t="s">
        <v>0</v>
      </c>
    </row>
    <row r="7" spans="1:4" ht="15" thickBot="1" x14ac:dyDescent="0.35">
      <c r="A7" s="4">
        <v>6</v>
      </c>
      <c r="B7" s="43"/>
      <c r="C7" s="7">
        <v>45689</v>
      </c>
      <c r="D7" s="8" t="s">
        <v>0</v>
      </c>
    </row>
    <row r="8" spans="1:4" ht="15" thickBot="1" x14ac:dyDescent="0.35">
      <c r="A8" s="4">
        <v>7</v>
      </c>
      <c r="B8" s="43"/>
      <c r="C8" s="7">
        <v>45696</v>
      </c>
      <c r="D8" s="8" t="s">
        <v>0</v>
      </c>
    </row>
    <row r="9" spans="1:4" ht="15" thickBot="1" x14ac:dyDescent="0.35">
      <c r="A9" s="4">
        <v>8</v>
      </c>
      <c r="B9" s="43"/>
      <c r="C9" s="7">
        <v>45703</v>
      </c>
      <c r="D9" s="8" t="s">
        <v>0</v>
      </c>
    </row>
    <row r="10" spans="1:4" ht="15" thickBot="1" x14ac:dyDescent="0.35">
      <c r="A10" s="4">
        <v>9</v>
      </c>
      <c r="B10" s="43"/>
      <c r="C10" s="7">
        <v>45710</v>
      </c>
      <c r="D10" s="8" t="s">
        <v>0</v>
      </c>
    </row>
    <row r="11" spans="1:4" ht="15" thickBot="1" x14ac:dyDescent="0.35">
      <c r="A11" s="4">
        <v>10</v>
      </c>
      <c r="B11" s="43"/>
      <c r="C11" s="7">
        <v>45717</v>
      </c>
      <c r="D11" s="8" t="s">
        <v>0</v>
      </c>
    </row>
    <row r="12" spans="1:4" ht="15" thickBot="1" x14ac:dyDescent="0.35">
      <c r="A12" s="4">
        <v>11</v>
      </c>
      <c r="B12" s="43"/>
      <c r="C12" s="7">
        <v>45724</v>
      </c>
      <c r="D12" s="8" t="s">
        <v>0</v>
      </c>
    </row>
    <row r="13" spans="1:4" ht="15" thickBot="1" x14ac:dyDescent="0.35">
      <c r="A13" s="4">
        <v>12</v>
      </c>
      <c r="B13" s="43"/>
      <c r="C13" s="7">
        <v>45731</v>
      </c>
      <c r="D13" s="8" t="s">
        <v>0</v>
      </c>
    </row>
    <row r="14" spans="1:4" ht="15" thickBot="1" x14ac:dyDescent="0.35">
      <c r="A14" s="4">
        <v>13</v>
      </c>
      <c r="B14" s="43"/>
      <c r="C14" s="7">
        <v>45738</v>
      </c>
      <c r="D14" s="8" t="s">
        <v>0</v>
      </c>
    </row>
    <row r="15" spans="1:4" ht="15" thickBot="1" x14ac:dyDescent="0.35">
      <c r="A15" s="4">
        <v>14</v>
      </c>
      <c r="B15" s="43"/>
      <c r="C15" s="7">
        <v>45745</v>
      </c>
      <c r="D15" s="8" t="s">
        <v>0</v>
      </c>
    </row>
    <row r="16" spans="1:4" ht="15" thickBot="1" x14ac:dyDescent="0.35">
      <c r="A16" s="4">
        <v>15</v>
      </c>
      <c r="B16" s="43"/>
      <c r="C16" s="7">
        <v>45752</v>
      </c>
      <c r="D16" s="8" t="s">
        <v>0</v>
      </c>
    </row>
    <row r="17" spans="1:4" ht="15" thickBot="1" x14ac:dyDescent="0.35">
      <c r="A17" s="4">
        <v>16</v>
      </c>
      <c r="B17" s="43"/>
      <c r="C17" s="7">
        <v>45759</v>
      </c>
      <c r="D17" s="8" t="s">
        <v>0</v>
      </c>
    </row>
    <row r="18" spans="1:4" ht="15" thickBot="1" x14ac:dyDescent="0.35">
      <c r="A18" s="4">
        <v>17</v>
      </c>
      <c r="B18" s="43"/>
      <c r="C18" s="7">
        <v>45766</v>
      </c>
      <c r="D18" s="8" t="s">
        <v>0</v>
      </c>
    </row>
    <row r="19" spans="1:4" ht="15" thickBot="1" x14ac:dyDescent="0.35">
      <c r="A19" s="4">
        <v>18</v>
      </c>
      <c r="B19" s="43"/>
      <c r="C19" s="7">
        <v>45773</v>
      </c>
      <c r="D19" s="8" t="s">
        <v>0</v>
      </c>
    </row>
    <row r="20" spans="1:4" ht="15" thickBot="1" x14ac:dyDescent="0.35">
      <c r="A20" s="4">
        <v>19</v>
      </c>
      <c r="B20" s="43"/>
      <c r="C20" s="7">
        <v>45780</v>
      </c>
      <c r="D20" s="8" t="s">
        <v>0</v>
      </c>
    </row>
    <row r="21" spans="1:4" ht="15" thickBot="1" x14ac:dyDescent="0.35">
      <c r="A21" s="4">
        <v>20</v>
      </c>
      <c r="B21" s="43"/>
      <c r="C21" s="7">
        <v>45787</v>
      </c>
      <c r="D21" s="8" t="s">
        <v>0</v>
      </c>
    </row>
    <row r="22" spans="1:4" ht="15" thickBot="1" x14ac:dyDescent="0.35">
      <c r="A22" s="4">
        <v>21</v>
      </c>
      <c r="B22" s="43"/>
      <c r="C22" s="7">
        <v>45794</v>
      </c>
      <c r="D22" s="8" t="s">
        <v>0</v>
      </c>
    </row>
    <row r="23" spans="1:4" ht="15" thickBot="1" x14ac:dyDescent="0.35">
      <c r="A23" s="4">
        <v>22</v>
      </c>
      <c r="B23" s="43"/>
      <c r="C23" s="7">
        <v>45801</v>
      </c>
      <c r="D23" s="8" t="s">
        <v>0</v>
      </c>
    </row>
    <row r="24" spans="1:4" ht="15" thickBot="1" x14ac:dyDescent="0.35">
      <c r="A24" s="4">
        <v>23</v>
      </c>
      <c r="B24" s="43"/>
      <c r="C24" s="7">
        <v>45808</v>
      </c>
      <c r="D24" s="8" t="s">
        <v>0</v>
      </c>
    </row>
    <row r="25" spans="1:4" ht="15" thickBot="1" x14ac:dyDescent="0.35">
      <c r="A25" s="4">
        <v>24</v>
      </c>
      <c r="B25" s="43"/>
      <c r="C25" s="7">
        <v>45815</v>
      </c>
      <c r="D25" s="8" t="s">
        <v>0</v>
      </c>
    </row>
    <row r="26" spans="1:4" ht="15" thickBot="1" x14ac:dyDescent="0.35">
      <c r="A26" s="4">
        <v>25</v>
      </c>
      <c r="B26" s="43"/>
      <c r="C26" s="7">
        <v>45822</v>
      </c>
      <c r="D26" s="8" t="s">
        <v>0</v>
      </c>
    </row>
    <row r="27" spans="1:4" ht="15" thickBot="1" x14ac:dyDescent="0.35">
      <c r="A27" s="4">
        <v>26</v>
      </c>
      <c r="B27" s="43"/>
      <c r="C27" s="7">
        <v>45829</v>
      </c>
      <c r="D27" s="8" t="s">
        <v>0</v>
      </c>
    </row>
    <row r="28" spans="1:4" ht="15" thickBot="1" x14ac:dyDescent="0.35">
      <c r="A28" s="4">
        <v>27</v>
      </c>
      <c r="B28" s="43"/>
      <c r="C28" s="7">
        <v>45836</v>
      </c>
      <c r="D28" s="8" t="s">
        <v>0</v>
      </c>
    </row>
    <row r="29" spans="1:4" ht="15" thickBot="1" x14ac:dyDescent="0.35">
      <c r="A29" s="4">
        <v>28</v>
      </c>
      <c r="B29" s="43"/>
      <c r="C29" s="7">
        <v>45843</v>
      </c>
      <c r="D29" s="8" t="s">
        <v>0</v>
      </c>
    </row>
    <row r="30" spans="1:4" ht="15" thickBot="1" x14ac:dyDescent="0.35">
      <c r="A30" s="4">
        <v>29</v>
      </c>
      <c r="B30" s="43"/>
      <c r="C30" s="7">
        <v>45850</v>
      </c>
      <c r="D30" s="8" t="s">
        <v>0</v>
      </c>
    </row>
    <row r="31" spans="1:4" ht="15" thickBot="1" x14ac:dyDescent="0.35">
      <c r="A31" s="4">
        <v>30</v>
      </c>
      <c r="B31" s="43"/>
      <c r="C31" s="7">
        <v>45857</v>
      </c>
      <c r="D31" s="8" t="s">
        <v>0</v>
      </c>
    </row>
    <row r="32" spans="1:4" ht="15" thickBot="1" x14ac:dyDescent="0.35">
      <c r="A32" s="4">
        <v>31</v>
      </c>
      <c r="B32" s="43"/>
      <c r="C32" s="7">
        <v>45864</v>
      </c>
      <c r="D32" s="8" t="s">
        <v>0</v>
      </c>
    </row>
    <row r="33" spans="1:4" ht="15" thickBot="1" x14ac:dyDescent="0.35">
      <c r="A33" s="4">
        <v>32</v>
      </c>
      <c r="B33" s="43"/>
      <c r="C33" s="7">
        <v>45871</v>
      </c>
      <c r="D33" s="8" t="s">
        <v>0</v>
      </c>
    </row>
    <row r="34" spans="1:4" ht="15" thickBot="1" x14ac:dyDescent="0.35">
      <c r="A34" s="4">
        <v>33</v>
      </c>
      <c r="B34" s="43"/>
      <c r="C34" s="7">
        <v>45878</v>
      </c>
      <c r="D34" s="8" t="s">
        <v>0</v>
      </c>
    </row>
    <row r="35" spans="1:4" ht="15" thickBot="1" x14ac:dyDescent="0.35">
      <c r="A35" s="4">
        <v>34</v>
      </c>
      <c r="B35" s="43"/>
      <c r="C35" s="7">
        <v>45885</v>
      </c>
      <c r="D35" s="8" t="s">
        <v>0</v>
      </c>
    </row>
    <row r="36" spans="1:4" ht="15" thickBot="1" x14ac:dyDescent="0.35">
      <c r="A36" s="4">
        <v>35</v>
      </c>
      <c r="B36" s="43"/>
      <c r="C36" s="7">
        <v>45892</v>
      </c>
      <c r="D36" s="8" t="s">
        <v>0</v>
      </c>
    </row>
    <row r="37" spans="1:4" ht="15" thickBot="1" x14ac:dyDescent="0.35">
      <c r="A37" s="4">
        <v>36</v>
      </c>
      <c r="B37" s="43"/>
      <c r="C37" s="7">
        <v>45899</v>
      </c>
      <c r="D37" s="8" t="s">
        <v>0</v>
      </c>
    </row>
    <row r="38" spans="1:4" ht="15" thickBot="1" x14ac:dyDescent="0.35">
      <c r="A38" s="4">
        <v>37</v>
      </c>
      <c r="B38" s="43"/>
      <c r="C38" s="7">
        <v>45906</v>
      </c>
      <c r="D38" s="8" t="s">
        <v>0</v>
      </c>
    </row>
    <row r="39" spans="1:4" ht="15" thickBot="1" x14ac:dyDescent="0.35">
      <c r="A39" s="4">
        <v>38</v>
      </c>
      <c r="B39" s="43"/>
      <c r="C39" s="7">
        <v>45913</v>
      </c>
      <c r="D39" s="8" t="s">
        <v>0</v>
      </c>
    </row>
    <row r="40" spans="1:4" ht="15" thickBot="1" x14ac:dyDescent="0.35">
      <c r="A40" s="4">
        <v>39</v>
      </c>
      <c r="B40" s="43"/>
      <c r="C40" s="7">
        <v>45920</v>
      </c>
      <c r="D40" s="8" t="s">
        <v>0</v>
      </c>
    </row>
    <row r="41" spans="1:4" ht="15" thickBot="1" x14ac:dyDescent="0.35">
      <c r="A41" s="4">
        <v>40</v>
      </c>
      <c r="B41" s="43"/>
      <c r="C41" s="7">
        <v>45927</v>
      </c>
      <c r="D41" s="8" t="s">
        <v>0</v>
      </c>
    </row>
    <row r="42" spans="1:4" ht="15" thickBot="1" x14ac:dyDescent="0.35">
      <c r="A42" s="4">
        <v>41</v>
      </c>
      <c r="B42" s="43"/>
      <c r="C42" s="7">
        <v>45934</v>
      </c>
      <c r="D42" s="8" t="s">
        <v>0</v>
      </c>
    </row>
    <row r="43" spans="1:4" ht="15" thickBot="1" x14ac:dyDescent="0.35">
      <c r="A43" s="4">
        <v>42</v>
      </c>
      <c r="B43" s="43"/>
      <c r="C43" s="7">
        <v>45941</v>
      </c>
      <c r="D43" s="8" t="s">
        <v>0</v>
      </c>
    </row>
    <row r="44" spans="1:4" ht="15" thickBot="1" x14ac:dyDescent="0.35">
      <c r="A44" s="4">
        <v>43</v>
      </c>
      <c r="B44" s="43"/>
      <c r="C44" s="7">
        <v>45948</v>
      </c>
      <c r="D44" s="8" t="s">
        <v>0</v>
      </c>
    </row>
    <row r="45" spans="1:4" ht="15" thickBot="1" x14ac:dyDescent="0.35">
      <c r="A45" s="4">
        <v>44</v>
      </c>
      <c r="B45" s="43"/>
      <c r="C45" s="7">
        <v>45955</v>
      </c>
      <c r="D45" s="8" t="s">
        <v>0</v>
      </c>
    </row>
    <row r="46" spans="1:4" ht="15" thickBot="1" x14ac:dyDescent="0.35">
      <c r="A46" s="4">
        <v>45</v>
      </c>
      <c r="B46" s="43"/>
      <c r="C46" s="7">
        <v>45962</v>
      </c>
      <c r="D46" s="8" t="s">
        <v>0</v>
      </c>
    </row>
    <row r="47" spans="1:4" ht="15" thickBot="1" x14ac:dyDescent="0.35">
      <c r="A47" s="4">
        <v>46</v>
      </c>
      <c r="B47" s="43"/>
      <c r="C47" s="7">
        <v>45969</v>
      </c>
      <c r="D47" s="8" t="s">
        <v>0</v>
      </c>
    </row>
    <row r="48" spans="1:4" ht="15" thickBot="1" x14ac:dyDescent="0.35">
      <c r="A48" s="4">
        <v>47</v>
      </c>
      <c r="B48" s="43"/>
      <c r="C48" s="7">
        <v>45976</v>
      </c>
      <c r="D48" s="8" t="s">
        <v>0</v>
      </c>
    </row>
    <row r="49" spans="1:4" ht="15" thickBot="1" x14ac:dyDescent="0.35">
      <c r="A49" s="4">
        <v>48</v>
      </c>
      <c r="B49" s="43"/>
      <c r="C49" s="7">
        <v>45983</v>
      </c>
      <c r="D49" s="8" t="s">
        <v>0</v>
      </c>
    </row>
    <row r="50" spans="1:4" ht="15" thickBot="1" x14ac:dyDescent="0.35">
      <c r="A50" s="4">
        <v>49</v>
      </c>
      <c r="B50" s="43"/>
      <c r="C50" s="7">
        <v>45990</v>
      </c>
      <c r="D50" s="8" t="s">
        <v>0</v>
      </c>
    </row>
    <row r="51" spans="1:4" ht="15" thickBot="1" x14ac:dyDescent="0.35">
      <c r="A51" s="4">
        <v>50</v>
      </c>
      <c r="B51" s="43"/>
      <c r="C51" s="7">
        <v>45997</v>
      </c>
      <c r="D51" s="8" t="s">
        <v>0</v>
      </c>
    </row>
    <row r="52" spans="1:4" ht="15" thickBot="1" x14ac:dyDescent="0.35">
      <c r="A52" s="4">
        <v>51</v>
      </c>
      <c r="B52" s="43"/>
      <c r="C52" s="7">
        <v>46004</v>
      </c>
      <c r="D52" s="8" t="s">
        <v>0</v>
      </c>
    </row>
    <row r="53" spans="1:4" ht="15" thickBot="1" x14ac:dyDescent="0.35">
      <c r="A53" s="4">
        <v>52</v>
      </c>
      <c r="B53" s="43"/>
      <c r="C53" s="7">
        <v>46011</v>
      </c>
      <c r="D53" s="8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52C7-F80A-4545-A04E-63B73F0838F8}">
  <dimension ref="A1:J53"/>
  <sheetViews>
    <sheetView workbookViewId="0">
      <selection activeCell="F17" sqref="F17"/>
    </sheetView>
  </sheetViews>
  <sheetFormatPr defaultRowHeight="14.4" x14ac:dyDescent="0.3"/>
  <cols>
    <col min="1" max="1" width="18.109375" customWidth="1"/>
    <col min="2" max="2" width="13.21875" customWidth="1"/>
    <col min="3" max="3" width="12.109375" customWidth="1"/>
    <col min="4" max="4" width="14.33203125" customWidth="1"/>
    <col min="5" max="7" width="21.77734375" customWidth="1"/>
    <col min="8" max="8" width="14.33203125" customWidth="1"/>
    <col min="9" max="9" width="22.44140625" customWidth="1"/>
    <col min="10" max="10" width="12.6640625" customWidth="1"/>
  </cols>
  <sheetData>
    <row r="1" spans="1:10" ht="15" thickBot="1" x14ac:dyDescent="0.35">
      <c r="A1" s="24" t="s">
        <v>1</v>
      </c>
      <c r="B1" s="25" t="s">
        <v>2</v>
      </c>
      <c r="C1" s="25" t="s">
        <v>3</v>
      </c>
      <c r="D1" s="26" t="s">
        <v>4</v>
      </c>
      <c r="E1" s="30" t="s">
        <v>5</v>
      </c>
      <c r="F1" s="40" t="s">
        <v>18</v>
      </c>
      <c r="G1" s="40" t="s">
        <v>19</v>
      </c>
      <c r="H1" t="s">
        <v>20</v>
      </c>
      <c r="I1" s="27" t="s">
        <v>6</v>
      </c>
      <c r="J1" s="28" t="s">
        <v>7</v>
      </c>
    </row>
    <row r="2" spans="1:10" ht="15" thickBot="1" x14ac:dyDescent="0.35">
      <c r="A2" s="4">
        <v>1</v>
      </c>
      <c r="B2" s="5">
        <v>17.04</v>
      </c>
      <c r="C2" s="5">
        <v>196.59</v>
      </c>
      <c r="D2" s="5">
        <f>'[1]Brixton 25'!$B2+'[1]Brixton 25'!$C2</f>
        <v>213.63</v>
      </c>
      <c r="E2" s="29">
        <f>'[1]Brixton 25'!$B2/'[1]Brixton 25'!$D2</f>
        <v>7.9764078078921496E-2</v>
      </c>
      <c r="F2" s="40">
        <v>45661</v>
      </c>
      <c r="G2" s="40">
        <v>45664</v>
      </c>
      <c r="H2">
        <f t="shared" ref="H2:H52" si="0">IF(ISBLANK(G2), "", G2-F2)</f>
        <v>3</v>
      </c>
      <c r="I2" s="9">
        <v>45658</v>
      </c>
      <c r="J2" s="8" t="s">
        <v>0</v>
      </c>
    </row>
    <row r="3" spans="1:10" ht="15" thickBot="1" x14ac:dyDescent="0.35">
      <c r="A3" s="4">
        <v>2</v>
      </c>
      <c r="B3" s="5"/>
      <c r="C3" s="5"/>
      <c r="D3" s="5">
        <f>'[1]Brixton 25'!$B3+'[1]Brixton 25'!$C3</f>
        <v>0</v>
      </c>
      <c r="E3" s="6" t="e">
        <f>'[1]Brixton 25'!$B3/'[1]Brixton 25'!$D3</f>
        <v>#DIV/0!</v>
      </c>
      <c r="F3" s="40">
        <v>45668</v>
      </c>
      <c r="G3" s="40"/>
      <c r="H3" t="str">
        <f t="shared" si="0"/>
        <v/>
      </c>
      <c r="I3" s="7">
        <v>45661</v>
      </c>
      <c r="J3" s="8" t="s">
        <v>0</v>
      </c>
    </row>
    <row r="4" spans="1:10" ht="15" thickBot="1" x14ac:dyDescent="0.35">
      <c r="A4" s="4">
        <v>3</v>
      </c>
      <c r="B4" s="5"/>
      <c r="C4" s="5"/>
      <c r="D4" s="5">
        <f>'[1]Brixton 25'!$B4+'[1]Brixton 25'!$C4</f>
        <v>0</v>
      </c>
      <c r="E4" s="6" t="e">
        <f>'[1]Brixton 25'!$B4/'[1]Brixton 25'!$D4</f>
        <v>#DIV/0!</v>
      </c>
      <c r="F4" s="40">
        <v>45675</v>
      </c>
      <c r="G4" s="40"/>
      <c r="H4" t="str">
        <f t="shared" si="0"/>
        <v/>
      </c>
      <c r="I4" s="7">
        <v>45668</v>
      </c>
      <c r="J4" s="8" t="s">
        <v>0</v>
      </c>
    </row>
    <row r="5" spans="1:10" ht="15" thickBot="1" x14ac:dyDescent="0.35">
      <c r="A5" s="4">
        <v>4</v>
      </c>
      <c r="B5" s="5"/>
      <c r="C5" s="5"/>
      <c r="D5" s="5">
        <f>'[1]Brixton 25'!$B5+'[1]Brixton 25'!$C5</f>
        <v>0</v>
      </c>
      <c r="E5" s="6" t="e">
        <f>'[1]Brixton 25'!$B5/'[1]Brixton 25'!$D5</f>
        <v>#DIV/0!</v>
      </c>
      <c r="F5" s="40">
        <v>45682</v>
      </c>
      <c r="G5" s="40"/>
      <c r="H5" t="str">
        <f t="shared" si="0"/>
        <v/>
      </c>
      <c r="I5" s="7">
        <v>45675</v>
      </c>
      <c r="J5" s="8" t="s">
        <v>0</v>
      </c>
    </row>
    <row r="6" spans="1:10" ht="15" thickBot="1" x14ac:dyDescent="0.35">
      <c r="A6" s="4">
        <v>5</v>
      </c>
      <c r="B6" s="5"/>
      <c r="C6" s="5"/>
      <c r="D6" s="5">
        <f>'[1]Brixton 25'!$B6+'[1]Brixton 25'!$C6</f>
        <v>0</v>
      </c>
      <c r="E6" s="6" t="e">
        <f>'[1]Brixton 25'!$B6/'[1]Brixton 25'!$D6</f>
        <v>#DIV/0!</v>
      </c>
      <c r="F6" s="40">
        <v>45689</v>
      </c>
      <c r="G6" s="40"/>
      <c r="H6" t="str">
        <f t="shared" si="0"/>
        <v/>
      </c>
      <c r="I6" s="7">
        <v>45682</v>
      </c>
      <c r="J6" s="8" t="s">
        <v>0</v>
      </c>
    </row>
    <row r="7" spans="1:10" ht="15" thickBot="1" x14ac:dyDescent="0.35">
      <c r="A7" s="4">
        <v>6</v>
      </c>
      <c r="B7" s="5"/>
      <c r="C7" s="5"/>
      <c r="D7" s="5">
        <f>'[1]Brixton 25'!$B7+'[1]Brixton 25'!$C7</f>
        <v>0</v>
      </c>
      <c r="E7" s="6" t="e">
        <f>'[1]Brixton 25'!$B7/'[1]Brixton 25'!$D7</f>
        <v>#DIV/0!</v>
      </c>
      <c r="F7" s="40">
        <v>45696</v>
      </c>
      <c r="G7" s="40"/>
      <c r="H7" t="str">
        <f t="shared" si="0"/>
        <v/>
      </c>
      <c r="I7" s="7">
        <v>45689</v>
      </c>
      <c r="J7" s="8" t="s">
        <v>0</v>
      </c>
    </row>
    <row r="8" spans="1:10" ht="15" thickBot="1" x14ac:dyDescent="0.35">
      <c r="A8" s="4">
        <v>7</v>
      </c>
      <c r="B8" s="5"/>
      <c r="C8" s="5"/>
      <c r="D8" s="5">
        <f>'[1]Brixton 25'!$B8+'[1]Brixton 25'!$C8</f>
        <v>0</v>
      </c>
      <c r="E8" s="6" t="e">
        <f>'[1]Brixton 25'!$B8/'[1]Brixton 25'!$D8</f>
        <v>#DIV/0!</v>
      </c>
      <c r="F8" s="40">
        <v>45703</v>
      </c>
      <c r="G8" s="40"/>
      <c r="H8" t="str">
        <f t="shared" si="0"/>
        <v/>
      </c>
      <c r="I8" s="7">
        <v>45696</v>
      </c>
      <c r="J8" s="8" t="s">
        <v>0</v>
      </c>
    </row>
    <row r="9" spans="1:10" ht="15" thickBot="1" x14ac:dyDescent="0.35">
      <c r="A9" s="4">
        <v>8</v>
      </c>
      <c r="B9" s="5"/>
      <c r="C9" s="5"/>
      <c r="D9" s="5">
        <f>'[1]Brixton 25'!$B9+'[1]Brixton 25'!$C9</f>
        <v>0</v>
      </c>
      <c r="E9" s="6" t="e">
        <f>'[1]Brixton 25'!$B9/'[1]Brixton 25'!$D9</f>
        <v>#DIV/0!</v>
      </c>
      <c r="F9" s="40">
        <v>45710</v>
      </c>
      <c r="G9" s="40"/>
      <c r="H9" t="str">
        <f t="shared" si="0"/>
        <v/>
      </c>
      <c r="I9" s="7">
        <v>45703</v>
      </c>
      <c r="J9" s="8" t="s">
        <v>0</v>
      </c>
    </row>
    <row r="10" spans="1:10" ht="15" thickBot="1" x14ac:dyDescent="0.35">
      <c r="A10" s="4">
        <v>9</v>
      </c>
      <c r="B10" s="5"/>
      <c r="C10" s="5"/>
      <c r="D10" s="5">
        <f>'[1]Brixton 25'!$B10+'[1]Brixton 25'!$C10</f>
        <v>0</v>
      </c>
      <c r="E10" s="6" t="e">
        <f>'[1]Brixton 25'!$B10/'[1]Brixton 25'!$D10</f>
        <v>#DIV/0!</v>
      </c>
      <c r="F10" s="40">
        <v>45717</v>
      </c>
      <c r="G10" s="40"/>
      <c r="H10" t="str">
        <f t="shared" si="0"/>
        <v/>
      </c>
      <c r="I10" s="7">
        <v>45710</v>
      </c>
      <c r="J10" s="8" t="s">
        <v>0</v>
      </c>
    </row>
    <row r="11" spans="1:10" ht="15" thickBot="1" x14ac:dyDescent="0.35">
      <c r="A11" s="4">
        <v>10</v>
      </c>
      <c r="B11" s="5"/>
      <c r="C11" s="5"/>
      <c r="D11" s="5">
        <f>'[1]Brixton 25'!$B11+'[1]Brixton 25'!$C11</f>
        <v>0</v>
      </c>
      <c r="E11" s="6" t="e">
        <f>'[1]Brixton 25'!$B11/'[1]Brixton 25'!$D11</f>
        <v>#DIV/0!</v>
      </c>
      <c r="F11" s="40">
        <v>45724</v>
      </c>
      <c r="G11" s="40"/>
      <c r="H11" t="str">
        <f t="shared" si="0"/>
        <v/>
      </c>
      <c r="I11" s="7">
        <v>45717</v>
      </c>
      <c r="J11" s="8" t="s">
        <v>0</v>
      </c>
    </row>
    <row r="12" spans="1:10" ht="15" thickBot="1" x14ac:dyDescent="0.35">
      <c r="A12" s="4">
        <v>11</v>
      </c>
      <c r="B12" s="5"/>
      <c r="C12" s="5"/>
      <c r="D12" s="5">
        <f>'[1]Brixton 25'!$B12+'[1]Brixton 25'!$C12</f>
        <v>0</v>
      </c>
      <c r="E12" s="6" t="e">
        <f>'[1]Brixton 25'!$B12/'[1]Brixton 25'!$D12</f>
        <v>#DIV/0!</v>
      </c>
      <c r="F12" s="40">
        <v>45731</v>
      </c>
      <c r="G12" s="40"/>
      <c r="H12" t="str">
        <f t="shared" si="0"/>
        <v/>
      </c>
      <c r="I12" s="7">
        <v>45724</v>
      </c>
      <c r="J12" s="8" t="s">
        <v>0</v>
      </c>
    </row>
    <row r="13" spans="1:10" ht="15" thickBot="1" x14ac:dyDescent="0.35">
      <c r="A13" s="4">
        <v>12</v>
      </c>
      <c r="B13" s="5"/>
      <c r="C13" s="5"/>
      <c r="D13" s="5">
        <f>'[1]Brixton 25'!$B13+'[1]Brixton 25'!$C13</f>
        <v>0</v>
      </c>
      <c r="E13" s="6" t="e">
        <f>'[1]Brixton 25'!$B13/'[1]Brixton 25'!$D13</f>
        <v>#DIV/0!</v>
      </c>
      <c r="F13" s="40">
        <v>45738</v>
      </c>
      <c r="G13" s="40"/>
      <c r="H13" t="str">
        <f t="shared" si="0"/>
        <v/>
      </c>
      <c r="I13" s="7">
        <v>45731</v>
      </c>
      <c r="J13" s="8" t="s">
        <v>0</v>
      </c>
    </row>
    <row r="14" spans="1:10" ht="15" thickBot="1" x14ac:dyDescent="0.35">
      <c r="A14" s="4">
        <v>13</v>
      </c>
      <c r="B14" s="5"/>
      <c r="C14" s="5"/>
      <c r="D14" s="5">
        <f>'[1]Brixton 25'!$B14+'[1]Brixton 25'!$C14</f>
        <v>0</v>
      </c>
      <c r="E14" s="6" t="e">
        <f>'[1]Brixton 25'!$B14/'[1]Brixton 25'!$D14</f>
        <v>#DIV/0!</v>
      </c>
      <c r="F14" s="40">
        <v>45745</v>
      </c>
      <c r="G14" s="40"/>
      <c r="H14" t="str">
        <f t="shared" si="0"/>
        <v/>
      </c>
      <c r="I14" s="7">
        <v>45738</v>
      </c>
      <c r="J14" s="8" t="s">
        <v>0</v>
      </c>
    </row>
    <row r="15" spans="1:10" ht="15" thickBot="1" x14ac:dyDescent="0.35">
      <c r="A15" s="4">
        <v>14</v>
      </c>
      <c r="B15" s="5"/>
      <c r="C15" s="5"/>
      <c r="D15" s="5">
        <f>'[1]Brixton 25'!$B15+'[1]Brixton 25'!$C15</f>
        <v>0</v>
      </c>
      <c r="E15" s="6" t="e">
        <f>'[1]Brixton 25'!$B15/'[1]Brixton 25'!$D15</f>
        <v>#DIV/0!</v>
      </c>
      <c r="F15" s="40">
        <v>45752</v>
      </c>
      <c r="G15" s="40"/>
      <c r="H15" t="str">
        <f t="shared" si="0"/>
        <v/>
      </c>
      <c r="I15" s="7">
        <v>45745</v>
      </c>
      <c r="J15" s="8" t="s">
        <v>0</v>
      </c>
    </row>
    <row r="16" spans="1:10" ht="15" thickBot="1" x14ac:dyDescent="0.35">
      <c r="A16" s="4">
        <v>15</v>
      </c>
      <c r="B16" s="5"/>
      <c r="C16" s="5"/>
      <c r="D16" s="5">
        <f>'[1]Brixton 25'!$B16+'[1]Brixton 25'!$C16</f>
        <v>0</v>
      </c>
      <c r="E16" s="6" t="e">
        <f>'[1]Brixton 25'!$B16/'[1]Brixton 25'!$D16</f>
        <v>#DIV/0!</v>
      </c>
      <c r="F16" s="40">
        <v>45759</v>
      </c>
      <c r="G16" s="40"/>
      <c r="H16" t="str">
        <f t="shared" si="0"/>
        <v/>
      </c>
      <c r="I16" s="7">
        <v>45752</v>
      </c>
      <c r="J16" s="8" t="s">
        <v>0</v>
      </c>
    </row>
    <row r="17" spans="1:10" ht="15" thickBot="1" x14ac:dyDescent="0.35">
      <c r="A17" s="4">
        <v>16</v>
      </c>
      <c r="B17" s="5"/>
      <c r="C17" s="5"/>
      <c r="D17" s="5">
        <f>'[1]Brixton 25'!$B17+'[1]Brixton 25'!$C17</f>
        <v>0</v>
      </c>
      <c r="E17" s="6" t="e">
        <f>'[1]Brixton 25'!$B17/'[1]Brixton 25'!$D17</f>
        <v>#DIV/0!</v>
      </c>
      <c r="F17" s="40">
        <v>45766</v>
      </c>
      <c r="G17" s="40"/>
      <c r="H17" t="str">
        <f t="shared" si="0"/>
        <v/>
      </c>
      <c r="I17" s="7">
        <v>45759</v>
      </c>
      <c r="J17" s="8" t="s">
        <v>0</v>
      </c>
    </row>
    <row r="18" spans="1:10" ht="15" thickBot="1" x14ac:dyDescent="0.35">
      <c r="A18" s="4">
        <v>17</v>
      </c>
      <c r="B18" s="5"/>
      <c r="C18" s="5"/>
      <c r="D18" s="5">
        <f>'[1]Brixton 25'!$B18+'[1]Brixton 25'!$C18</f>
        <v>0</v>
      </c>
      <c r="E18" s="6" t="e">
        <f>'[1]Brixton 25'!$B18/'[1]Brixton 25'!$D18</f>
        <v>#DIV/0!</v>
      </c>
      <c r="F18" s="40">
        <v>45773</v>
      </c>
      <c r="G18" s="40"/>
      <c r="H18" t="str">
        <f t="shared" si="0"/>
        <v/>
      </c>
      <c r="I18" s="7">
        <v>45766</v>
      </c>
      <c r="J18" s="8" t="s">
        <v>0</v>
      </c>
    </row>
    <row r="19" spans="1:10" ht="15" thickBot="1" x14ac:dyDescent="0.35">
      <c r="A19" s="4">
        <v>18</v>
      </c>
      <c r="B19" s="5"/>
      <c r="C19" s="5"/>
      <c r="D19" s="5">
        <f>'[1]Brixton 25'!$B19+'[1]Brixton 25'!$C19</f>
        <v>0</v>
      </c>
      <c r="E19" s="6" t="e">
        <f>'[1]Brixton 25'!$B19/'[1]Brixton 25'!$D19</f>
        <v>#DIV/0!</v>
      </c>
      <c r="F19" s="40">
        <v>45780</v>
      </c>
      <c r="G19" s="40"/>
      <c r="H19" t="str">
        <f t="shared" si="0"/>
        <v/>
      </c>
      <c r="I19" s="7">
        <v>45773</v>
      </c>
      <c r="J19" s="8" t="s">
        <v>0</v>
      </c>
    </row>
    <row r="20" spans="1:10" ht="15" thickBot="1" x14ac:dyDescent="0.35">
      <c r="A20" s="4">
        <v>19</v>
      </c>
      <c r="B20" s="5"/>
      <c r="C20" s="5"/>
      <c r="D20" s="5">
        <f>'[1]Brixton 25'!$B20+'[1]Brixton 25'!$C20</f>
        <v>0</v>
      </c>
      <c r="E20" s="6" t="e">
        <f>'[1]Brixton 25'!$B20/'[1]Brixton 25'!$D20</f>
        <v>#DIV/0!</v>
      </c>
      <c r="F20" s="40">
        <v>45787</v>
      </c>
      <c r="G20" s="40"/>
      <c r="H20" t="str">
        <f t="shared" si="0"/>
        <v/>
      </c>
      <c r="I20" s="7">
        <v>45780</v>
      </c>
      <c r="J20" s="8" t="s">
        <v>0</v>
      </c>
    </row>
    <row r="21" spans="1:10" ht="15" thickBot="1" x14ac:dyDescent="0.35">
      <c r="A21" s="4">
        <v>20</v>
      </c>
      <c r="B21" s="5"/>
      <c r="C21" s="5"/>
      <c r="D21" s="5">
        <f>'[1]Brixton 25'!$B21+'[1]Brixton 25'!$C21</f>
        <v>0</v>
      </c>
      <c r="E21" s="6" t="e">
        <f>'[1]Brixton 25'!$B21/'[1]Brixton 25'!$D21</f>
        <v>#DIV/0!</v>
      </c>
      <c r="F21" s="40">
        <v>45794</v>
      </c>
      <c r="G21" s="40"/>
      <c r="H21" t="str">
        <f t="shared" si="0"/>
        <v/>
      </c>
      <c r="I21" s="7">
        <v>45787</v>
      </c>
      <c r="J21" s="8" t="s">
        <v>0</v>
      </c>
    </row>
    <row r="22" spans="1:10" ht="15" thickBot="1" x14ac:dyDescent="0.35">
      <c r="A22" s="4">
        <v>21</v>
      </c>
      <c r="B22" s="5"/>
      <c r="C22" s="5"/>
      <c r="D22" s="5">
        <f>'[1]Brixton 25'!$B22+'[1]Brixton 25'!$C22</f>
        <v>0</v>
      </c>
      <c r="E22" s="6" t="e">
        <f>'[1]Brixton 25'!$B22/'[1]Brixton 25'!$D22</f>
        <v>#DIV/0!</v>
      </c>
      <c r="F22" s="40">
        <v>45801</v>
      </c>
      <c r="G22" s="40"/>
      <c r="H22" t="str">
        <f t="shared" si="0"/>
        <v/>
      </c>
      <c r="I22" s="7">
        <v>45794</v>
      </c>
      <c r="J22" s="8" t="s">
        <v>0</v>
      </c>
    </row>
    <row r="23" spans="1:10" ht="15" thickBot="1" x14ac:dyDescent="0.35">
      <c r="A23" s="4">
        <v>22</v>
      </c>
      <c r="B23" s="5"/>
      <c r="C23" s="5"/>
      <c r="D23" s="5">
        <f>'[1]Brixton 25'!$B23+'[1]Brixton 25'!$C23</f>
        <v>0</v>
      </c>
      <c r="E23" s="6" t="e">
        <f>'[1]Brixton 25'!$B23/'[1]Brixton 25'!$D23</f>
        <v>#DIV/0!</v>
      </c>
      <c r="F23" s="40">
        <v>45808</v>
      </c>
      <c r="G23" s="40"/>
      <c r="H23" t="str">
        <f t="shared" si="0"/>
        <v/>
      </c>
      <c r="I23" s="7">
        <v>45801</v>
      </c>
      <c r="J23" s="8" t="s">
        <v>0</v>
      </c>
    </row>
    <row r="24" spans="1:10" ht="15" thickBot="1" x14ac:dyDescent="0.35">
      <c r="A24" s="4">
        <v>23</v>
      </c>
      <c r="B24" s="5"/>
      <c r="C24" s="5"/>
      <c r="D24" s="5">
        <f>'[1]Brixton 25'!$B24+'[1]Brixton 25'!$C24</f>
        <v>0</v>
      </c>
      <c r="E24" s="6" t="e">
        <f>'[1]Brixton 25'!$B24/'[1]Brixton 25'!$D24</f>
        <v>#DIV/0!</v>
      </c>
      <c r="F24" s="40">
        <v>45815</v>
      </c>
      <c r="G24" s="40"/>
      <c r="H24" t="str">
        <f t="shared" si="0"/>
        <v/>
      </c>
      <c r="I24" s="7">
        <v>45808</v>
      </c>
      <c r="J24" s="8" t="s">
        <v>0</v>
      </c>
    </row>
    <row r="25" spans="1:10" ht="15" thickBot="1" x14ac:dyDescent="0.35">
      <c r="A25" s="4">
        <v>24</v>
      </c>
      <c r="B25" s="5"/>
      <c r="C25" s="5"/>
      <c r="D25" s="5">
        <f>'[1]Brixton 25'!$B25+'[1]Brixton 25'!$C25</f>
        <v>0</v>
      </c>
      <c r="E25" s="6" t="e">
        <f>'[1]Brixton 25'!$B25/'[1]Brixton 25'!$D25</f>
        <v>#DIV/0!</v>
      </c>
      <c r="F25" s="40">
        <v>45822</v>
      </c>
      <c r="G25" s="40"/>
      <c r="H25" t="str">
        <f t="shared" si="0"/>
        <v/>
      </c>
      <c r="I25" s="7">
        <v>45815</v>
      </c>
      <c r="J25" s="8" t="s">
        <v>0</v>
      </c>
    </row>
    <row r="26" spans="1:10" ht="15" thickBot="1" x14ac:dyDescent="0.35">
      <c r="A26" s="4">
        <v>25</v>
      </c>
      <c r="B26" s="5"/>
      <c r="C26" s="5"/>
      <c r="D26" s="5">
        <f>'[1]Brixton 25'!$B26+'[1]Brixton 25'!$C26</f>
        <v>0</v>
      </c>
      <c r="E26" s="6" t="e">
        <f>'[1]Brixton 25'!$B26/'[1]Brixton 25'!$D26</f>
        <v>#DIV/0!</v>
      </c>
      <c r="F26" s="40">
        <v>45829</v>
      </c>
      <c r="G26" s="40"/>
      <c r="H26" t="str">
        <f t="shared" si="0"/>
        <v/>
      </c>
      <c r="I26" s="7">
        <v>45822</v>
      </c>
      <c r="J26" s="8" t="s">
        <v>0</v>
      </c>
    </row>
    <row r="27" spans="1:10" ht="15" thickBot="1" x14ac:dyDescent="0.35">
      <c r="A27" s="4">
        <v>26</v>
      </c>
      <c r="B27" s="5"/>
      <c r="C27" s="5"/>
      <c r="D27" s="5">
        <f>'[1]Brixton 25'!$B27+'[1]Brixton 25'!$C27</f>
        <v>0</v>
      </c>
      <c r="E27" s="6" t="e">
        <f>'[1]Brixton 25'!$B27/'[1]Brixton 25'!$D27</f>
        <v>#DIV/0!</v>
      </c>
      <c r="F27" s="40">
        <v>45836</v>
      </c>
      <c r="G27" s="40"/>
      <c r="H27" t="str">
        <f t="shared" si="0"/>
        <v/>
      </c>
      <c r="I27" s="7">
        <v>45829</v>
      </c>
      <c r="J27" s="8" t="s">
        <v>0</v>
      </c>
    </row>
    <row r="28" spans="1:10" ht="15" thickBot="1" x14ac:dyDescent="0.35">
      <c r="A28" s="4">
        <v>27</v>
      </c>
      <c r="B28" s="5"/>
      <c r="C28" s="5"/>
      <c r="D28" s="5">
        <f>'[1]Brixton 25'!$B28+'[1]Brixton 25'!$C28</f>
        <v>0</v>
      </c>
      <c r="E28" s="6" t="e">
        <f>'[1]Brixton 25'!$B28/'[1]Brixton 25'!$D28</f>
        <v>#DIV/0!</v>
      </c>
      <c r="F28" s="40">
        <v>45843</v>
      </c>
      <c r="G28" s="40"/>
      <c r="H28" t="str">
        <f t="shared" si="0"/>
        <v/>
      </c>
      <c r="I28" s="7">
        <v>45836</v>
      </c>
      <c r="J28" s="8" t="s">
        <v>0</v>
      </c>
    </row>
    <row r="29" spans="1:10" ht="15" thickBot="1" x14ac:dyDescent="0.35">
      <c r="A29" s="4">
        <v>28</v>
      </c>
      <c r="B29" s="5"/>
      <c r="C29" s="5"/>
      <c r="D29" s="5">
        <f>'[1]Brixton 25'!$B29+'[1]Brixton 25'!$C29</f>
        <v>0</v>
      </c>
      <c r="E29" s="6" t="e">
        <f>'[1]Brixton 25'!$B29/'[1]Brixton 25'!$D29</f>
        <v>#DIV/0!</v>
      </c>
      <c r="F29" s="40">
        <v>45850</v>
      </c>
      <c r="G29" s="40"/>
      <c r="H29" t="str">
        <f t="shared" si="0"/>
        <v/>
      </c>
      <c r="I29" s="7">
        <v>45843</v>
      </c>
      <c r="J29" s="8" t="s">
        <v>0</v>
      </c>
    </row>
    <row r="30" spans="1:10" ht="15" thickBot="1" x14ac:dyDescent="0.35">
      <c r="A30" s="4">
        <v>29</v>
      </c>
      <c r="B30" s="5"/>
      <c r="C30" s="5"/>
      <c r="D30" s="5">
        <f>'[1]Brixton 25'!$B30+'[1]Brixton 25'!$C30</f>
        <v>0</v>
      </c>
      <c r="E30" s="6" t="e">
        <f>'[1]Brixton 25'!$B30/'[1]Brixton 25'!$D30</f>
        <v>#DIV/0!</v>
      </c>
      <c r="F30" s="40">
        <v>45857</v>
      </c>
      <c r="G30" s="40"/>
      <c r="H30" t="str">
        <f t="shared" si="0"/>
        <v/>
      </c>
      <c r="I30" s="7">
        <v>45850</v>
      </c>
      <c r="J30" s="8" t="s">
        <v>0</v>
      </c>
    </row>
    <row r="31" spans="1:10" ht="15" thickBot="1" x14ac:dyDescent="0.35">
      <c r="A31" s="4">
        <v>30</v>
      </c>
      <c r="B31" s="5"/>
      <c r="C31" s="5"/>
      <c r="D31" s="5">
        <f>'[1]Brixton 25'!$B31+'[1]Brixton 25'!$C31</f>
        <v>0</v>
      </c>
      <c r="E31" s="6" t="e">
        <f>'[1]Brixton 25'!$B31/'[1]Brixton 25'!$D31</f>
        <v>#DIV/0!</v>
      </c>
      <c r="F31" s="40">
        <v>45864</v>
      </c>
      <c r="G31" s="40"/>
      <c r="H31" t="str">
        <f t="shared" si="0"/>
        <v/>
      </c>
      <c r="I31" s="7">
        <v>45857</v>
      </c>
      <c r="J31" s="8" t="s">
        <v>0</v>
      </c>
    </row>
    <row r="32" spans="1:10" ht="15" thickBot="1" x14ac:dyDescent="0.35">
      <c r="A32" s="4">
        <v>31</v>
      </c>
      <c r="B32" s="5"/>
      <c r="C32" s="5"/>
      <c r="D32" s="5">
        <f>'[1]Brixton 25'!$B32+'[1]Brixton 25'!$C32</f>
        <v>0</v>
      </c>
      <c r="E32" s="6" t="e">
        <f>'[1]Brixton 25'!$B32/'[1]Brixton 25'!$D32</f>
        <v>#DIV/0!</v>
      </c>
      <c r="F32" s="40">
        <v>45871</v>
      </c>
      <c r="G32" s="40"/>
      <c r="H32" t="str">
        <f t="shared" si="0"/>
        <v/>
      </c>
      <c r="I32" s="7">
        <v>45864</v>
      </c>
      <c r="J32" s="8" t="s">
        <v>0</v>
      </c>
    </row>
    <row r="33" spans="1:10" ht="15" thickBot="1" x14ac:dyDescent="0.35">
      <c r="A33" s="4">
        <v>32</v>
      </c>
      <c r="B33" s="5"/>
      <c r="C33" s="5"/>
      <c r="D33" s="5">
        <f>'[1]Brixton 25'!$B33+'[1]Brixton 25'!$C33</f>
        <v>0</v>
      </c>
      <c r="E33" s="6" t="e">
        <f>'[1]Brixton 25'!$B33/'[1]Brixton 25'!$D33</f>
        <v>#DIV/0!</v>
      </c>
      <c r="F33" s="40">
        <v>45878</v>
      </c>
      <c r="G33" s="40"/>
      <c r="H33" t="str">
        <f t="shared" si="0"/>
        <v/>
      </c>
      <c r="I33" s="7">
        <v>45871</v>
      </c>
      <c r="J33" s="8" t="s">
        <v>0</v>
      </c>
    </row>
    <row r="34" spans="1:10" ht="15" thickBot="1" x14ac:dyDescent="0.35">
      <c r="A34" s="4">
        <v>33</v>
      </c>
      <c r="B34" s="5"/>
      <c r="C34" s="5"/>
      <c r="D34" s="5">
        <f>'[1]Brixton 25'!$B34+'[1]Brixton 25'!$C34</f>
        <v>0</v>
      </c>
      <c r="E34" s="6" t="e">
        <f>'[1]Brixton 25'!$B34/'[1]Brixton 25'!$D34</f>
        <v>#DIV/0!</v>
      </c>
      <c r="F34" s="40">
        <v>45885</v>
      </c>
      <c r="G34" s="40"/>
      <c r="H34" t="str">
        <f t="shared" si="0"/>
        <v/>
      </c>
      <c r="I34" s="7">
        <v>45878</v>
      </c>
      <c r="J34" s="8" t="s">
        <v>0</v>
      </c>
    </row>
    <row r="35" spans="1:10" ht="15" thickBot="1" x14ac:dyDescent="0.35">
      <c r="A35" s="4">
        <v>34</v>
      </c>
      <c r="B35" s="5"/>
      <c r="C35" s="5"/>
      <c r="D35" s="5">
        <f>'[1]Brixton 25'!$B35+'[1]Brixton 25'!$C35</f>
        <v>0</v>
      </c>
      <c r="E35" s="6" t="e">
        <f>'[1]Brixton 25'!$B35/'[1]Brixton 25'!$D35</f>
        <v>#DIV/0!</v>
      </c>
      <c r="F35" s="40">
        <v>45892</v>
      </c>
      <c r="G35" s="40"/>
      <c r="H35" t="str">
        <f t="shared" si="0"/>
        <v/>
      </c>
      <c r="I35" s="7">
        <v>45885</v>
      </c>
      <c r="J35" s="8" t="s">
        <v>0</v>
      </c>
    </row>
    <row r="36" spans="1:10" ht="15" thickBot="1" x14ac:dyDescent="0.35">
      <c r="A36" s="4">
        <v>35</v>
      </c>
      <c r="B36" s="5"/>
      <c r="C36" s="5"/>
      <c r="D36" s="5">
        <f>'[1]Brixton 25'!$B36+'[1]Brixton 25'!$C36</f>
        <v>0</v>
      </c>
      <c r="E36" s="6" t="e">
        <f>'[1]Brixton 25'!$B36/'[1]Brixton 25'!$D36</f>
        <v>#DIV/0!</v>
      </c>
      <c r="F36" s="40">
        <v>45899</v>
      </c>
      <c r="G36" s="40"/>
      <c r="H36" t="str">
        <f t="shared" si="0"/>
        <v/>
      </c>
      <c r="I36" s="7">
        <v>45892</v>
      </c>
      <c r="J36" s="8" t="s">
        <v>0</v>
      </c>
    </row>
    <row r="37" spans="1:10" ht="15" thickBot="1" x14ac:dyDescent="0.35">
      <c r="A37" s="4">
        <v>36</v>
      </c>
      <c r="B37" s="5"/>
      <c r="C37" s="5"/>
      <c r="D37" s="5">
        <f>'[1]Brixton 25'!$B37+'[1]Brixton 25'!$C37</f>
        <v>0</v>
      </c>
      <c r="E37" s="6" t="e">
        <f>'[1]Brixton 25'!$B37/'[1]Brixton 25'!$D37</f>
        <v>#DIV/0!</v>
      </c>
      <c r="F37" s="40">
        <v>45906</v>
      </c>
      <c r="G37" s="40"/>
      <c r="H37" t="str">
        <f t="shared" si="0"/>
        <v/>
      </c>
      <c r="I37" s="7">
        <v>45899</v>
      </c>
      <c r="J37" s="8" t="s">
        <v>0</v>
      </c>
    </row>
    <row r="38" spans="1:10" ht="15" thickBot="1" x14ac:dyDescent="0.35">
      <c r="A38" s="4">
        <v>37</v>
      </c>
      <c r="B38" s="5"/>
      <c r="C38" s="5"/>
      <c r="D38" s="5">
        <f>'[1]Brixton 25'!$B38+'[1]Brixton 25'!$C38</f>
        <v>0</v>
      </c>
      <c r="E38" s="6" t="e">
        <f>'[1]Brixton 25'!$B38/'[1]Brixton 25'!$D38</f>
        <v>#DIV/0!</v>
      </c>
      <c r="F38" s="40">
        <v>45913</v>
      </c>
      <c r="G38" s="40"/>
      <c r="H38" t="str">
        <f t="shared" si="0"/>
        <v/>
      </c>
      <c r="I38" s="7">
        <v>45906</v>
      </c>
      <c r="J38" s="8" t="s">
        <v>0</v>
      </c>
    </row>
    <row r="39" spans="1:10" ht="15" thickBot="1" x14ac:dyDescent="0.35">
      <c r="A39" s="4">
        <v>38</v>
      </c>
      <c r="B39" s="5"/>
      <c r="C39" s="5"/>
      <c r="D39" s="5">
        <f>'[1]Brixton 25'!$B39+'[1]Brixton 25'!$C39</f>
        <v>0</v>
      </c>
      <c r="E39" s="6" t="e">
        <f>'[1]Brixton 25'!$B39/'[1]Brixton 25'!$D39</f>
        <v>#DIV/0!</v>
      </c>
      <c r="F39" s="40">
        <v>45920</v>
      </c>
      <c r="G39" s="40"/>
      <c r="H39" t="str">
        <f t="shared" si="0"/>
        <v/>
      </c>
      <c r="I39" s="7">
        <v>45913</v>
      </c>
      <c r="J39" s="8" t="s">
        <v>0</v>
      </c>
    </row>
    <row r="40" spans="1:10" ht="15" thickBot="1" x14ac:dyDescent="0.35">
      <c r="A40" s="4">
        <v>39</v>
      </c>
      <c r="B40" s="5"/>
      <c r="C40" s="5"/>
      <c r="D40" s="5">
        <f>'[1]Brixton 25'!$B40+'[1]Brixton 25'!$C40</f>
        <v>0</v>
      </c>
      <c r="E40" s="6" t="e">
        <f>'[1]Brixton 25'!$B40/'[1]Brixton 25'!$D40</f>
        <v>#DIV/0!</v>
      </c>
      <c r="F40" s="40">
        <v>45927</v>
      </c>
      <c r="G40" s="40"/>
      <c r="H40" t="str">
        <f t="shared" si="0"/>
        <v/>
      </c>
      <c r="I40" s="7">
        <v>45920</v>
      </c>
      <c r="J40" s="8" t="s">
        <v>0</v>
      </c>
    </row>
    <row r="41" spans="1:10" ht="15" thickBot="1" x14ac:dyDescent="0.35">
      <c r="A41" s="4">
        <v>40</v>
      </c>
      <c r="B41" s="5"/>
      <c r="C41" s="5"/>
      <c r="D41" s="5">
        <f>'[1]Brixton 25'!$B41+'[1]Brixton 25'!$C41</f>
        <v>0</v>
      </c>
      <c r="E41" s="6" t="e">
        <f>'[1]Brixton 25'!$B41/'[1]Brixton 25'!$D41</f>
        <v>#DIV/0!</v>
      </c>
      <c r="F41" s="40">
        <v>45934</v>
      </c>
      <c r="G41" s="40"/>
      <c r="H41" t="str">
        <f t="shared" si="0"/>
        <v/>
      </c>
      <c r="I41" s="7">
        <v>45927</v>
      </c>
      <c r="J41" s="8" t="s">
        <v>0</v>
      </c>
    </row>
    <row r="42" spans="1:10" ht="15" thickBot="1" x14ac:dyDescent="0.35">
      <c r="A42" s="4">
        <v>41</v>
      </c>
      <c r="B42" s="5"/>
      <c r="C42" s="5"/>
      <c r="D42" s="5">
        <f>'[1]Brixton 25'!$B42+'[1]Brixton 25'!$C42</f>
        <v>0</v>
      </c>
      <c r="E42" s="6" t="e">
        <f>'[1]Brixton 25'!$B42/'[1]Brixton 25'!$D42</f>
        <v>#DIV/0!</v>
      </c>
      <c r="F42" s="40">
        <v>45941</v>
      </c>
      <c r="G42" s="40"/>
      <c r="H42" t="str">
        <f t="shared" si="0"/>
        <v/>
      </c>
      <c r="I42" s="7">
        <v>45934</v>
      </c>
      <c r="J42" s="8" t="s">
        <v>0</v>
      </c>
    </row>
    <row r="43" spans="1:10" ht="15" thickBot="1" x14ac:dyDescent="0.35">
      <c r="A43" s="4">
        <v>42</v>
      </c>
      <c r="B43" s="5"/>
      <c r="C43" s="5"/>
      <c r="D43" s="5">
        <f>'[1]Brixton 25'!$B43+'[1]Brixton 25'!$C43</f>
        <v>0</v>
      </c>
      <c r="E43" s="6" t="e">
        <f>'[1]Brixton 25'!$B43/'[1]Brixton 25'!$D43</f>
        <v>#DIV/0!</v>
      </c>
      <c r="F43" s="40">
        <v>45948</v>
      </c>
      <c r="G43" s="40"/>
      <c r="H43" t="str">
        <f t="shared" si="0"/>
        <v/>
      </c>
      <c r="I43" s="7">
        <v>45941</v>
      </c>
      <c r="J43" s="8" t="s">
        <v>0</v>
      </c>
    </row>
    <row r="44" spans="1:10" ht="15" thickBot="1" x14ac:dyDescent="0.35">
      <c r="A44" s="4">
        <v>43</v>
      </c>
      <c r="B44" s="5"/>
      <c r="C44" s="5"/>
      <c r="D44" s="5">
        <f>'[1]Brixton 25'!$B44+'[1]Brixton 25'!$C44</f>
        <v>0</v>
      </c>
      <c r="E44" s="6" t="e">
        <f>'[1]Brixton 25'!$B44/'[1]Brixton 25'!$D44</f>
        <v>#DIV/0!</v>
      </c>
      <c r="F44" s="40">
        <v>45955</v>
      </c>
      <c r="G44" s="40"/>
      <c r="H44" t="str">
        <f t="shared" si="0"/>
        <v/>
      </c>
      <c r="I44" s="7">
        <v>45948</v>
      </c>
      <c r="J44" s="8" t="s">
        <v>0</v>
      </c>
    </row>
    <row r="45" spans="1:10" ht="15" thickBot="1" x14ac:dyDescent="0.35">
      <c r="A45" s="4">
        <v>44</v>
      </c>
      <c r="B45" s="5"/>
      <c r="C45" s="5"/>
      <c r="D45" s="5">
        <f>'[1]Brixton 25'!$B45+'[1]Brixton 25'!$C45</f>
        <v>0</v>
      </c>
      <c r="E45" s="6" t="e">
        <f>'[1]Brixton 25'!$B45/'[1]Brixton 25'!$D45</f>
        <v>#DIV/0!</v>
      </c>
      <c r="F45" s="40">
        <v>45962</v>
      </c>
      <c r="G45" s="40"/>
      <c r="H45" t="str">
        <f t="shared" si="0"/>
        <v/>
      </c>
      <c r="I45" s="7">
        <v>45955</v>
      </c>
      <c r="J45" s="8" t="s">
        <v>0</v>
      </c>
    </row>
    <row r="46" spans="1:10" ht="15" thickBot="1" x14ac:dyDescent="0.35">
      <c r="A46" s="4">
        <v>45</v>
      </c>
      <c r="B46" s="5"/>
      <c r="C46" s="5"/>
      <c r="D46" s="5">
        <f>'[1]Brixton 25'!$B46+'[1]Brixton 25'!$C46</f>
        <v>0</v>
      </c>
      <c r="E46" s="6" t="e">
        <f>'[1]Brixton 25'!$B46/'[1]Brixton 25'!$D46</f>
        <v>#DIV/0!</v>
      </c>
      <c r="F46" s="40">
        <v>45969</v>
      </c>
      <c r="G46" s="40"/>
      <c r="H46" t="str">
        <f t="shared" si="0"/>
        <v/>
      </c>
      <c r="I46" s="7">
        <v>45962</v>
      </c>
      <c r="J46" s="8" t="s">
        <v>0</v>
      </c>
    </row>
    <row r="47" spans="1:10" ht="15" thickBot="1" x14ac:dyDescent="0.35">
      <c r="A47" s="4">
        <v>46</v>
      </c>
      <c r="B47" s="5"/>
      <c r="C47" s="5"/>
      <c r="D47" s="5">
        <f>'[1]Brixton 25'!$B47+'[1]Brixton 25'!$C47</f>
        <v>0</v>
      </c>
      <c r="E47" s="6" t="e">
        <f>'[1]Brixton 25'!$B47/'[1]Brixton 25'!$D47</f>
        <v>#DIV/0!</v>
      </c>
      <c r="F47" s="40">
        <v>45976</v>
      </c>
      <c r="G47" s="40"/>
      <c r="H47" t="str">
        <f t="shared" si="0"/>
        <v/>
      </c>
      <c r="I47" s="7">
        <v>45969</v>
      </c>
      <c r="J47" s="8" t="s">
        <v>0</v>
      </c>
    </row>
    <row r="48" spans="1:10" ht="15" thickBot="1" x14ac:dyDescent="0.35">
      <c r="A48" s="4">
        <v>47</v>
      </c>
      <c r="B48" s="5"/>
      <c r="C48" s="5"/>
      <c r="D48" s="5">
        <f>'[1]Brixton 25'!$B48+'[1]Brixton 25'!$C48</f>
        <v>0</v>
      </c>
      <c r="E48" s="6" t="e">
        <f>'[1]Brixton 25'!$B48/'[1]Brixton 25'!$D48</f>
        <v>#DIV/0!</v>
      </c>
      <c r="F48" s="40">
        <v>45983</v>
      </c>
      <c r="G48" s="40"/>
      <c r="H48" t="str">
        <f t="shared" si="0"/>
        <v/>
      </c>
      <c r="I48" s="7">
        <v>45976</v>
      </c>
      <c r="J48" s="8" t="s">
        <v>0</v>
      </c>
    </row>
    <row r="49" spans="1:10" ht="15" thickBot="1" x14ac:dyDescent="0.35">
      <c r="A49" s="4">
        <v>48</v>
      </c>
      <c r="B49" s="5"/>
      <c r="C49" s="5"/>
      <c r="D49" s="5">
        <f>'[1]Brixton 25'!$B49+'[1]Brixton 25'!$C49</f>
        <v>0</v>
      </c>
      <c r="E49" s="6" t="e">
        <f>'[1]Brixton 25'!$B49/'[1]Brixton 25'!$D49</f>
        <v>#DIV/0!</v>
      </c>
      <c r="F49" s="40">
        <v>45990</v>
      </c>
      <c r="G49" s="40"/>
      <c r="H49" t="str">
        <f t="shared" si="0"/>
        <v/>
      </c>
      <c r="I49" s="7">
        <v>45983</v>
      </c>
      <c r="J49" s="8" t="s">
        <v>0</v>
      </c>
    </row>
    <row r="50" spans="1:10" ht="15" thickBot="1" x14ac:dyDescent="0.35">
      <c r="A50" s="4">
        <v>49</v>
      </c>
      <c r="B50" s="5"/>
      <c r="C50" s="5"/>
      <c r="D50" s="5">
        <f>'[1]Brixton 25'!$B50+'[1]Brixton 25'!$C50</f>
        <v>0</v>
      </c>
      <c r="E50" s="6" t="e">
        <f>'[1]Brixton 25'!$B50/'[1]Brixton 25'!$D50</f>
        <v>#DIV/0!</v>
      </c>
      <c r="F50" s="40">
        <v>45997</v>
      </c>
      <c r="G50" s="40"/>
      <c r="H50" t="str">
        <f t="shared" si="0"/>
        <v/>
      </c>
      <c r="I50" s="7">
        <v>45990</v>
      </c>
      <c r="J50" s="8" t="s">
        <v>0</v>
      </c>
    </row>
    <row r="51" spans="1:10" ht="15" thickBot="1" x14ac:dyDescent="0.35">
      <c r="A51" s="4">
        <v>50</v>
      </c>
      <c r="B51" s="5"/>
      <c r="C51" s="5"/>
      <c r="D51" s="5">
        <f>'[1]Brixton 25'!$B51+'[1]Brixton 25'!$C51</f>
        <v>0</v>
      </c>
      <c r="E51" s="6" t="e">
        <f>'[1]Brixton 25'!$B51/'[1]Brixton 25'!$D51</f>
        <v>#DIV/0!</v>
      </c>
      <c r="F51" s="40">
        <v>46004</v>
      </c>
      <c r="G51" s="40"/>
      <c r="H51" t="str">
        <f t="shared" si="0"/>
        <v/>
      </c>
      <c r="I51" s="7">
        <v>45997</v>
      </c>
      <c r="J51" s="8" t="s">
        <v>0</v>
      </c>
    </row>
    <row r="52" spans="1:10" ht="15" thickBot="1" x14ac:dyDescent="0.35">
      <c r="A52" s="4">
        <v>51</v>
      </c>
      <c r="B52" s="5"/>
      <c r="C52" s="5"/>
      <c r="D52" s="5">
        <f>'[1]Brixton 25'!$B52+'[1]Brixton 25'!$C52</f>
        <v>0</v>
      </c>
      <c r="E52" s="6" t="e">
        <f>'[1]Brixton 25'!$B52/'[1]Brixton 25'!$D52</f>
        <v>#DIV/0!</v>
      </c>
      <c r="F52" s="40">
        <v>46011</v>
      </c>
      <c r="G52" s="40"/>
      <c r="H52" t="str">
        <f t="shared" si="0"/>
        <v/>
      </c>
      <c r="I52" s="7">
        <v>46004</v>
      </c>
      <c r="J52" s="8" t="s">
        <v>0</v>
      </c>
    </row>
    <row r="53" spans="1:10" ht="15" thickBot="1" x14ac:dyDescent="0.35">
      <c r="A53" s="4">
        <v>52</v>
      </c>
      <c r="B53" s="5"/>
      <c r="C53" s="5"/>
      <c r="D53" s="5">
        <f>'[1]Brixton 25'!$B53+'[1]Brixton 25'!$C53</f>
        <v>0</v>
      </c>
      <c r="E53" s="6" t="e">
        <f>'[1]Brixton 25'!$B53/'[1]Brixton 25'!$D53</f>
        <v>#DIV/0!</v>
      </c>
      <c r="F53" s="40">
        <v>46018</v>
      </c>
      <c r="G53" s="40"/>
      <c r="H53" t="str">
        <f>IF(ISBLANK(G53), "", G53-F53)</f>
        <v/>
      </c>
      <c r="I53" s="7">
        <v>46011</v>
      </c>
      <c r="J53" s="8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DCF3-D229-4B8B-BC7C-2DFB1B57DDFA}">
  <dimension ref="A1:G53"/>
  <sheetViews>
    <sheetView workbookViewId="0">
      <selection activeCell="D8" sqref="D8"/>
    </sheetView>
  </sheetViews>
  <sheetFormatPr defaultRowHeight="14.4" x14ac:dyDescent="0.3"/>
  <cols>
    <col min="1" max="1" width="15" customWidth="1"/>
    <col min="2" max="2" width="14" customWidth="1"/>
    <col min="3" max="3" width="14.5546875" customWidth="1"/>
    <col min="4" max="5" width="13.88671875" customWidth="1"/>
    <col min="6" max="6" width="21" customWidth="1"/>
  </cols>
  <sheetData>
    <row r="1" spans="1:7" ht="15" thickBot="1" x14ac:dyDescent="0.35">
      <c r="A1" s="1" t="s">
        <v>1</v>
      </c>
      <c r="B1" s="18" t="s">
        <v>2</v>
      </c>
      <c r="C1" s="19" t="s">
        <v>3</v>
      </c>
      <c r="D1" s="2" t="s">
        <v>4</v>
      </c>
      <c r="E1" s="20" t="s">
        <v>5</v>
      </c>
      <c r="F1" s="22" t="s">
        <v>6</v>
      </c>
      <c r="G1" s="3" t="s">
        <v>7</v>
      </c>
    </row>
    <row r="2" spans="1:7" ht="15" thickBot="1" x14ac:dyDescent="0.35">
      <c r="A2" s="4">
        <v>1</v>
      </c>
      <c r="B2" s="5">
        <v>54.84</v>
      </c>
      <c r="C2" s="21">
        <v>397.96</v>
      </c>
      <c r="D2" s="5">
        <f>'[2]Brixton 24'!$B2+'[2]Brixton 24'!$C2</f>
        <v>452.79999999999995</v>
      </c>
      <c r="E2" s="6">
        <f>'[2]Brixton 24'!$B2/'[2]Brixton 24'!$D2</f>
        <v>0.12111307420494702</v>
      </c>
      <c r="F2" s="7">
        <v>45292</v>
      </c>
      <c r="G2" s="8" t="s">
        <v>0</v>
      </c>
    </row>
    <row r="3" spans="1:7" ht="15" thickBot="1" x14ac:dyDescent="0.35">
      <c r="A3" s="4">
        <v>2</v>
      </c>
      <c r="B3" s="5">
        <v>68.92</v>
      </c>
      <c r="C3" s="21">
        <v>326.26</v>
      </c>
      <c r="D3" s="5">
        <f>'[2]Brixton 24'!$B3+'[2]Brixton 24'!$C3</f>
        <v>395.18</v>
      </c>
      <c r="E3" s="6">
        <f>'[2]Brixton 24'!$B3/'[2]Brixton 24'!$D3</f>
        <v>0.17440153853939977</v>
      </c>
      <c r="F3" s="7">
        <v>45299</v>
      </c>
      <c r="G3" s="8" t="s">
        <v>0</v>
      </c>
    </row>
    <row r="4" spans="1:7" ht="15" thickBot="1" x14ac:dyDescent="0.35">
      <c r="A4" s="4">
        <v>3</v>
      </c>
      <c r="B4" s="5">
        <v>13.58</v>
      </c>
      <c r="C4" s="21">
        <v>409.47</v>
      </c>
      <c r="D4" s="5">
        <f>'[2]Brixton 24'!$B4+'[2]Brixton 24'!$C4</f>
        <v>423.05</v>
      </c>
      <c r="E4" s="6">
        <f>'[2]Brixton 24'!$B4/'[2]Brixton 24'!$D4</f>
        <v>3.2100224559744713E-2</v>
      </c>
      <c r="F4" s="7">
        <v>45313</v>
      </c>
      <c r="G4" s="8" t="s">
        <v>0</v>
      </c>
    </row>
    <row r="5" spans="1:7" ht="15" thickBot="1" x14ac:dyDescent="0.35">
      <c r="A5" s="4">
        <v>4</v>
      </c>
      <c r="B5" s="5">
        <v>32.99</v>
      </c>
      <c r="C5" s="21">
        <v>201.15</v>
      </c>
      <c r="D5" s="5">
        <f>'[2]Brixton 24'!$B5+'[2]Brixton 24'!$C5</f>
        <v>234.14000000000001</v>
      </c>
      <c r="E5" s="6">
        <f>'[2]Brixton 24'!$B5/'[2]Brixton 24'!$D5</f>
        <v>0.14089860767062443</v>
      </c>
      <c r="F5" s="7">
        <v>45320</v>
      </c>
      <c r="G5" s="8" t="s">
        <v>0</v>
      </c>
    </row>
    <row r="6" spans="1:7" ht="15" thickBot="1" x14ac:dyDescent="0.35">
      <c r="A6" s="4">
        <v>5</v>
      </c>
      <c r="B6" s="5">
        <v>66.09</v>
      </c>
      <c r="C6" s="21">
        <v>155.25</v>
      </c>
      <c r="D6" s="5">
        <f>'[2]Brixton 24'!$B6+'[2]Brixton 24'!$C6</f>
        <v>221.34</v>
      </c>
      <c r="E6" s="6">
        <f>'[2]Brixton 24'!$B6/'[2]Brixton 24'!$D6</f>
        <v>0.29859040390349689</v>
      </c>
      <c r="F6" s="7">
        <v>45327</v>
      </c>
      <c r="G6" s="8" t="s">
        <v>0</v>
      </c>
    </row>
    <row r="7" spans="1:7" ht="15" thickBot="1" x14ac:dyDescent="0.35">
      <c r="A7" s="4">
        <v>6</v>
      </c>
      <c r="B7" s="5">
        <v>40</v>
      </c>
      <c r="C7" s="21">
        <v>212.12</v>
      </c>
      <c r="D7" s="5">
        <f>'[2]Brixton 24'!$B7+'[2]Brixton 24'!$C7</f>
        <v>252.12</v>
      </c>
      <c r="E7" s="6">
        <f>'[2]Brixton 24'!$B7/'[2]Brixton 24'!$D7</f>
        <v>0.15865460891638902</v>
      </c>
      <c r="F7" s="7">
        <v>45334</v>
      </c>
      <c r="G7" s="8" t="s">
        <v>0</v>
      </c>
    </row>
    <row r="8" spans="1:7" ht="15" thickBot="1" x14ac:dyDescent="0.35">
      <c r="A8" s="4">
        <v>7</v>
      </c>
      <c r="B8" s="5">
        <v>28.68</v>
      </c>
      <c r="C8" s="21">
        <v>178.51</v>
      </c>
      <c r="D8" s="5">
        <f>'[2]Brixton 24'!$B8+'[2]Brixton 24'!$C8</f>
        <v>207.19</v>
      </c>
      <c r="E8" s="6">
        <f>'[2]Brixton 24'!$B8/'[2]Brixton 24'!$D8</f>
        <v>0.13842366909599885</v>
      </c>
      <c r="F8" s="7">
        <v>45341</v>
      </c>
      <c r="G8" s="8" t="s">
        <v>0</v>
      </c>
    </row>
    <row r="9" spans="1:7" ht="15" thickBot="1" x14ac:dyDescent="0.35">
      <c r="A9" s="4">
        <v>8</v>
      </c>
      <c r="B9" s="5">
        <v>36.340000000000003</v>
      </c>
      <c r="C9" s="21">
        <v>157.80000000000001</v>
      </c>
      <c r="D9" s="5">
        <f>'[2]Brixton 24'!$B9+'[2]Brixton 24'!$C9</f>
        <v>194.14000000000001</v>
      </c>
      <c r="E9" s="6">
        <f>'[2]Brixton 24'!$B9/'[2]Brixton 24'!$D9</f>
        <v>0.18718450602657877</v>
      </c>
      <c r="F9" s="7">
        <v>45348</v>
      </c>
      <c r="G9" s="8" t="s">
        <v>0</v>
      </c>
    </row>
    <row r="10" spans="1:7" ht="15" thickBot="1" x14ac:dyDescent="0.35">
      <c r="A10" s="4">
        <v>9</v>
      </c>
      <c r="B10" s="5">
        <v>4.2699999999999996</v>
      </c>
      <c r="C10" s="21">
        <v>97.58</v>
      </c>
      <c r="D10" s="5">
        <f>'[2]Brixton 24'!$B10+'[2]Brixton 24'!$C10</f>
        <v>101.85</v>
      </c>
      <c r="E10" s="6">
        <f>'[2]Brixton 24'!$B10/'[2]Brixton 24'!$D10</f>
        <v>4.192439862542955E-2</v>
      </c>
      <c r="F10" s="7">
        <v>45355</v>
      </c>
      <c r="G10" s="8" t="s">
        <v>0</v>
      </c>
    </row>
    <row r="11" spans="1:7" ht="15" thickBot="1" x14ac:dyDescent="0.35">
      <c r="A11" s="4">
        <v>10</v>
      </c>
      <c r="B11" s="5">
        <v>6.69</v>
      </c>
      <c r="C11" s="21">
        <v>105.72</v>
      </c>
      <c r="D11" s="5">
        <f>'[2]Brixton 24'!$B11+'[2]Brixton 24'!$C11</f>
        <v>112.41</v>
      </c>
      <c r="E11" s="6">
        <f>'[2]Brixton 24'!$B11/'[2]Brixton 24'!$D11</f>
        <v>5.9514278089137986E-2</v>
      </c>
      <c r="F11" s="7">
        <v>45362</v>
      </c>
      <c r="G11" s="8" t="s">
        <v>0</v>
      </c>
    </row>
    <row r="12" spans="1:7" ht="15" thickBot="1" x14ac:dyDescent="0.35">
      <c r="A12" s="4">
        <v>11</v>
      </c>
      <c r="B12" s="5">
        <v>20.329999999999998</v>
      </c>
      <c r="C12" s="21">
        <v>129.62</v>
      </c>
      <c r="D12" s="5">
        <f>'[2]Brixton 24'!$B12+'[2]Brixton 24'!$C12</f>
        <v>149.94999999999999</v>
      </c>
      <c r="E12" s="6">
        <f>'[2]Brixton 24'!$B12/'[2]Brixton 24'!$D12</f>
        <v>0.13557852617539179</v>
      </c>
      <c r="F12" s="7">
        <v>45369</v>
      </c>
      <c r="G12" s="8" t="s">
        <v>0</v>
      </c>
    </row>
    <row r="13" spans="1:7" ht="15" thickBot="1" x14ac:dyDescent="0.35">
      <c r="A13" s="4">
        <v>12</v>
      </c>
      <c r="B13" s="5">
        <v>86.43</v>
      </c>
      <c r="C13" s="21">
        <v>253.08</v>
      </c>
      <c r="D13" s="5">
        <f>'[2]Brixton 24'!$B13+'[2]Brixton 24'!$C13</f>
        <v>339.51</v>
      </c>
      <c r="E13" s="6">
        <f>'[2]Brixton 24'!$B13/'[2]Brixton 24'!$D13</f>
        <v>0.25457276663426703</v>
      </c>
      <c r="F13" s="7">
        <v>45376</v>
      </c>
      <c r="G13" s="8" t="s">
        <v>0</v>
      </c>
    </row>
    <row r="14" spans="1:7" ht="15" thickBot="1" x14ac:dyDescent="0.35">
      <c r="A14" s="4">
        <v>13</v>
      </c>
      <c r="B14" s="5">
        <v>136.72999999999999</v>
      </c>
      <c r="C14" s="21">
        <v>417.73</v>
      </c>
      <c r="D14" s="5">
        <f>'[2]Brixton 24'!$B14+'[2]Brixton 24'!$C14</f>
        <v>554.46</v>
      </c>
      <c r="E14" s="6">
        <f>'[2]Brixton 24'!$B14/'[2]Brixton 24'!$D14</f>
        <v>0.2466002957832846</v>
      </c>
      <c r="F14" s="7">
        <v>45383</v>
      </c>
      <c r="G14" s="8" t="s">
        <v>0</v>
      </c>
    </row>
    <row r="15" spans="1:7" ht="15" thickBot="1" x14ac:dyDescent="0.35">
      <c r="A15" s="4">
        <v>14</v>
      </c>
      <c r="B15" s="5">
        <v>16.600000000000001</v>
      </c>
      <c r="C15" s="21">
        <v>118.8</v>
      </c>
      <c r="D15" s="5">
        <f>'[2]Brixton 24'!$B15+'[2]Brixton 24'!$C15</f>
        <v>135.4</v>
      </c>
      <c r="E15" s="6">
        <f>'[2]Brixton 24'!$B15/'[2]Brixton 24'!$D15</f>
        <v>0.12259970457902511</v>
      </c>
      <c r="F15" s="7">
        <v>45390</v>
      </c>
      <c r="G15" s="8" t="s">
        <v>0</v>
      </c>
    </row>
    <row r="16" spans="1:7" ht="15" thickBot="1" x14ac:dyDescent="0.35">
      <c r="A16" s="4">
        <v>15</v>
      </c>
      <c r="B16" s="5">
        <v>14.21</v>
      </c>
      <c r="C16" s="21">
        <v>231.27</v>
      </c>
      <c r="D16" s="5">
        <f>'[2]Brixton 24'!$B16+'[2]Brixton 24'!$C16</f>
        <v>245.48000000000002</v>
      </c>
      <c r="E16" s="6">
        <f>'[2]Brixton 24'!$B16/'[2]Brixton 24'!$D16</f>
        <v>5.7886589538862637E-2</v>
      </c>
      <c r="F16" s="7">
        <v>45397</v>
      </c>
      <c r="G16" s="8" t="s">
        <v>0</v>
      </c>
    </row>
    <row r="17" spans="1:7" ht="15" thickBot="1" x14ac:dyDescent="0.35">
      <c r="A17" s="4">
        <v>16</v>
      </c>
      <c r="B17" s="5">
        <v>19.62</v>
      </c>
      <c r="C17" s="21">
        <v>175.82</v>
      </c>
      <c r="D17" s="5">
        <f>'[2]Brixton 24'!$B17+'[2]Brixton 24'!$C17</f>
        <v>195.44</v>
      </c>
      <c r="E17" s="6">
        <f>'[2]Brixton 24'!$B17/'[2]Brixton 24'!$D17</f>
        <v>0.10038886614817848</v>
      </c>
      <c r="F17" s="7">
        <v>45404</v>
      </c>
      <c r="G17" s="8" t="s">
        <v>0</v>
      </c>
    </row>
    <row r="18" spans="1:7" ht="15" thickBot="1" x14ac:dyDescent="0.35">
      <c r="A18" s="4">
        <v>17</v>
      </c>
      <c r="B18" s="5">
        <v>0</v>
      </c>
      <c r="C18" s="21">
        <v>164.78</v>
      </c>
      <c r="D18" s="5">
        <f>'[2]Brixton 24'!$B18+'[2]Brixton 24'!$C18</f>
        <v>164.78</v>
      </c>
      <c r="E18" s="6">
        <f>'[2]Brixton 24'!$B18/'[2]Brixton 24'!$D18</f>
        <v>0</v>
      </c>
      <c r="F18" s="7">
        <v>45411</v>
      </c>
      <c r="G18" s="8" t="s">
        <v>0</v>
      </c>
    </row>
    <row r="19" spans="1:7" ht="15" thickBot="1" x14ac:dyDescent="0.35">
      <c r="A19" s="4">
        <v>18</v>
      </c>
      <c r="B19" s="5">
        <v>10.67</v>
      </c>
      <c r="C19" s="21">
        <v>199.07</v>
      </c>
      <c r="D19" s="5">
        <f>'[2]Brixton 24'!$B19+'[2]Brixton 24'!$C19</f>
        <v>209.73999999999998</v>
      </c>
      <c r="E19" s="6">
        <f>'[2]Brixton 24'!$B19/'[2]Brixton 24'!$D19</f>
        <v>5.0872508820444362E-2</v>
      </c>
      <c r="F19" s="7">
        <v>45418</v>
      </c>
      <c r="G19" s="8" t="s">
        <v>0</v>
      </c>
    </row>
    <row r="20" spans="1:7" ht="15" thickBot="1" x14ac:dyDescent="0.35">
      <c r="A20" s="4">
        <v>19</v>
      </c>
      <c r="B20" s="5">
        <v>6.05</v>
      </c>
      <c r="C20" s="21">
        <v>100.69</v>
      </c>
      <c r="D20" s="5">
        <f>'[2]Brixton 24'!$B20+'[2]Brixton 24'!$C20</f>
        <v>106.74</v>
      </c>
      <c r="E20" s="6">
        <f>'[2]Brixton 24'!$B20/'[2]Brixton 24'!$D20</f>
        <v>5.6679782649428516E-2</v>
      </c>
      <c r="F20" s="7">
        <v>45425</v>
      </c>
      <c r="G20" s="8" t="s">
        <v>0</v>
      </c>
    </row>
    <row r="21" spans="1:7" ht="15" thickBot="1" x14ac:dyDescent="0.35">
      <c r="A21" s="4">
        <v>20</v>
      </c>
      <c r="B21" s="5">
        <v>8.9700000000000006</v>
      </c>
      <c r="C21" s="21">
        <v>95.88</v>
      </c>
      <c r="D21" s="5">
        <f>'[2]Brixton 24'!$B21+'[2]Brixton 24'!$C21</f>
        <v>104.85</v>
      </c>
      <c r="E21" s="6">
        <f>'[2]Brixton 24'!$B21/'[2]Brixton 24'!$D21</f>
        <v>8.5550786838340498E-2</v>
      </c>
      <c r="F21" s="7">
        <v>45432</v>
      </c>
      <c r="G21" s="8" t="s">
        <v>0</v>
      </c>
    </row>
    <row r="22" spans="1:7" ht="15" thickBot="1" x14ac:dyDescent="0.35">
      <c r="A22" s="4">
        <v>21</v>
      </c>
      <c r="B22" s="5">
        <v>5.45</v>
      </c>
      <c r="C22" s="21">
        <v>108.8</v>
      </c>
      <c r="D22" s="5">
        <f>'[2]Brixton 24'!$B22+'[2]Brixton 24'!$C22</f>
        <v>114.25</v>
      </c>
      <c r="E22" s="6">
        <f>'[2]Brixton 24'!$B22/'[2]Brixton 24'!$D22</f>
        <v>4.7702407002188182E-2</v>
      </c>
      <c r="F22" s="7">
        <v>45439</v>
      </c>
      <c r="G22" s="8" t="s">
        <v>0</v>
      </c>
    </row>
    <row r="23" spans="1:7" ht="15" thickBot="1" x14ac:dyDescent="0.35">
      <c r="A23" s="4">
        <v>22</v>
      </c>
      <c r="B23" s="5">
        <v>6.38</v>
      </c>
      <c r="C23" s="21">
        <v>286.44</v>
      </c>
      <c r="D23" s="5">
        <f>'[2]Brixton 24'!$B23+'[2]Brixton 24'!$C23</f>
        <v>292.82</v>
      </c>
      <c r="E23" s="6">
        <f>'[2]Brixton 24'!$B23/'[2]Brixton 24'!$D23</f>
        <v>2.1788129226145755E-2</v>
      </c>
      <c r="F23" s="7">
        <v>45446</v>
      </c>
      <c r="G23" s="8" t="s">
        <v>0</v>
      </c>
    </row>
    <row r="24" spans="1:7" ht="15" thickBot="1" x14ac:dyDescent="0.35">
      <c r="A24" s="4">
        <v>23</v>
      </c>
      <c r="B24" s="5">
        <v>0</v>
      </c>
      <c r="C24" s="21">
        <v>222.46</v>
      </c>
      <c r="D24" s="5">
        <f>'[2]Brixton 24'!$B24+'[2]Brixton 24'!$C24</f>
        <v>222.46</v>
      </c>
      <c r="E24" s="6">
        <f>'[2]Brixton 24'!$B24/'[2]Brixton 24'!$D24</f>
        <v>0</v>
      </c>
      <c r="F24" s="7">
        <v>45453</v>
      </c>
      <c r="G24" s="8" t="s">
        <v>0</v>
      </c>
    </row>
    <row r="25" spans="1:7" ht="15" thickBot="1" x14ac:dyDescent="0.35">
      <c r="A25" s="4">
        <v>24</v>
      </c>
      <c r="B25" s="5">
        <v>0</v>
      </c>
      <c r="C25" s="21">
        <v>180.43</v>
      </c>
      <c r="D25" s="5">
        <f>'[2]Brixton 24'!$B25+'[2]Brixton 24'!$C25</f>
        <v>180.43</v>
      </c>
      <c r="E25" s="6">
        <f>'[2]Brixton 24'!$B25/'[2]Brixton 24'!$D25</f>
        <v>0</v>
      </c>
      <c r="F25" s="7">
        <v>45460</v>
      </c>
      <c r="G25" s="8" t="s">
        <v>0</v>
      </c>
    </row>
    <row r="26" spans="1:7" ht="15" thickBot="1" x14ac:dyDescent="0.35">
      <c r="A26" s="4">
        <v>25</v>
      </c>
      <c r="B26" s="5">
        <v>33.82</v>
      </c>
      <c r="C26" s="21">
        <v>148.16</v>
      </c>
      <c r="D26" s="5">
        <f>'[2]Brixton 24'!$B26+'[2]Brixton 24'!$C26</f>
        <v>181.98</v>
      </c>
      <c r="E26" s="6">
        <f>'[2]Brixton 24'!$B26/'[2]Brixton 24'!$D26</f>
        <v>0.18584459830750633</v>
      </c>
      <c r="F26" s="7">
        <v>45467</v>
      </c>
      <c r="G26" s="8" t="s">
        <v>0</v>
      </c>
    </row>
    <row r="27" spans="1:7" ht="15" thickBot="1" x14ac:dyDescent="0.35">
      <c r="A27" s="4">
        <v>26</v>
      </c>
      <c r="B27" s="5">
        <v>41</v>
      </c>
      <c r="C27" s="21">
        <v>314.88</v>
      </c>
      <c r="D27" s="5">
        <f>'[2]Brixton 24'!$B27+'[2]Brixton 24'!$C27</f>
        <v>355.88</v>
      </c>
      <c r="E27" s="6">
        <f>'[2]Brixton 24'!$B27/'[2]Brixton 24'!$D27</f>
        <v>0.1152073732718894</v>
      </c>
      <c r="F27" s="7">
        <v>45474</v>
      </c>
      <c r="G27" s="8" t="s">
        <v>0</v>
      </c>
    </row>
    <row r="28" spans="1:7" ht="15" thickBot="1" x14ac:dyDescent="0.35">
      <c r="A28" s="4">
        <v>27</v>
      </c>
      <c r="B28" s="5">
        <v>41.97</v>
      </c>
      <c r="C28" s="21">
        <v>301.3</v>
      </c>
      <c r="D28" s="5">
        <f>'[2]Brixton 24'!$B28+'[2]Brixton 24'!$C28</f>
        <v>343.27</v>
      </c>
      <c r="E28" s="6">
        <f>'[2]Brixton 24'!$B28/'[2]Brixton 24'!$D28</f>
        <v>0.12226527223468407</v>
      </c>
      <c r="F28" s="7">
        <v>45481</v>
      </c>
      <c r="G28" s="8" t="s">
        <v>0</v>
      </c>
    </row>
    <row r="29" spans="1:7" ht="15" thickBot="1" x14ac:dyDescent="0.35">
      <c r="A29" s="4">
        <v>28</v>
      </c>
      <c r="B29" s="5">
        <v>51.4</v>
      </c>
      <c r="C29" s="21">
        <v>195.17</v>
      </c>
      <c r="D29" s="5">
        <f>'[2]Brixton 24'!$B29+'[2]Brixton 24'!$C29</f>
        <v>246.57</v>
      </c>
      <c r="E29" s="6">
        <f>'[2]Brixton 24'!$B29/'[2]Brixton 24'!$D29</f>
        <v>0.20846007219045301</v>
      </c>
      <c r="F29" s="7">
        <v>45488</v>
      </c>
      <c r="G29" s="8" t="s">
        <v>0</v>
      </c>
    </row>
    <row r="30" spans="1:7" ht="15" thickBot="1" x14ac:dyDescent="0.35">
      <c r="A30" s="4">
        <v>29</v>
      </c>
      <c r="B30" s="5">
        <v>0</v>
      </c>
      <c r="C30" s="21">
        <v>310.41000000000003</v>
      </c>
      <c r="D30" s="5">
        <f>'[2]Brixton 24'!$B30+'[2]Brixton 24'!$C30</f>
        <v>310.41000000000003</v>
      </c>
      <c r="E30" s="6">
        <f>'[2]Brixton 24'!$B30/'[2]Brixton 24'!$D30</f>
        <v>0</v>
      </c>
      <c r="F30" s="7">
        <v>45495</v>
      </c>
      <c r="G30" s="8" t="s">
        <v>0</v>
      </c>
    </row>
    <row r="31" spans="1:7" ht="15" thickBot="1" x14ac:dyDescent="0.35">
      <c r="A31" s="4">
        <v>30</v>
      </c>
      <c r="B31" s="5">
        <v>7.28</v>
      </c>
      <c r="C31" s="21">
        <v>214.51</v>
      </c>
      <c r="D31" s="5">
        <f>'[2]Brixton 24'!$B31+'[2]Brixton 24'!$C31</f>
        <v>221.79</v>
      </c>
      <c r="E31" s="6">
        <f>'[2]Brixton 24'!$B31/'[2]Brixton 24'!$D31</f>
        <v>3.2823842373416297E-2</v>
      </c>
      <c r="F31" s="7">
        <v>45502</v>
      </c>
      <c r="G31" s="8" t="s">
        <v>0</v>
      </c>
    </row>
    <row r="32" spans="1:7" ht="15" thickBot="1" x14ac:dyDescent="0.35">
      <c r="A32" s="4">
        <v>31</v>
      </c>
      <c r="B32" s="5">
        <v>0</v>
      </c>
      <c r="C32" s="21">
        <v>128.31</v>
      </c>
      <c r="D32" s="5">
        <f>'[2]Brixton 24'!$B32+'[2]Brixton 24'!$C32</f>
        <v>128.31</v>
      </c>
      <c r="E32" s="6">
        <f>'[2]Brixton 24'!$B32/'[2]Brixton 24'!$D32</f>
        <v>0</v>
      </c>
      <c r="F32" s="7">
        <v>45509</v>
      </c>
      <c r="G32" s="8" t="s">
        <v>0</v>
      </c>
    </row>
    <row r="33" spans="1:7" ht="15" thickBot="1" x14ac:dyDescent="0.35">
      <c r="A33" s="4">
        <v>32</v>
      </c>
      <c r="B33" s="5">
        <v>13.33</v>
      </c>
      <c r="C33" s="21">
        <v>105.68</v>
      </c>
      <c r="D33" s="5">
        <f>'[2]Brixton 24'!$B33+'[2]Brixton 24'!$C33</f>
        <v>119.01</v>
      </c>
      <c r="E33" s="6">
        <f>'[2]Brixton 24'!$B33/'[2]Brixton 24'!$D33</f>
        <v>0.11200739433661036</v>
      </c>
      <c r="F33" s="7">
        <v>45516</v>
      </c>
      <c r="G33" s="8" t="s">
        <v>0</v>
      </c>
    </row>
    <row r="34" spans="1:7" ht="15" thickBot="1" x14ac:dyDescent="0.35">
      <c r="A34" s="4">
        <v>33</v>
      </c>
      <c r="B34" s="5">
        <v>10</v>
      </c>
      <c r="C34" s="21">
        <v>178.94</v>
      </c>
      <c r="D34" s="5">
        <f>'[2]Brixton 24'!$B34+'[2]Brixton 24'!$C34</f>
        <v>188.94</v>
      </c>
      <c r="E34" s="6">
        <f>'[2]Brixton 24'!$B34/'[2]Brixton 24'!$D34</f>
        <v>5.2926855086270777E-2</v>
      </c>
      <c r="F34" s="7">
        <v>45523</v>
      </c>
      <c r="G34" s="8" t="s">
        <v>0</v>
      </c>
    </row>
    <row r="35" spans="1:7" ht="15" thickBot="1" x14ac:dyDescent="0.35">
      <c r="A35" s="4">
        <v>34</v>
      </c>
      <c r="B35" s="5">
        <v>6</v>
      </c>
      <c r="C35" s="21">
        <v>339.59</v>
      </c>
      <c r="D35" s="5">
        <f>'[2]Brixton 24'!$B35+'[2]Brixton 24'!$C35</f>
        <v>345.59</v>
      </c>
      <c r="E35" s="6">
        <f>'[2]Brixton 24'!$B35/'[2]Brixton 24'!$D35</f>
        <v>1.7361613472612055E-2</v>
      </c>
      <c r="F35" s="7">
        <v>45530</v>
      </c>
      <c r="G35" s="8" t="s">
        <v>0</v>
      </c>
    </row>
    <row r="36" spans="1:7" ht="15" thickBot="1" x14ac:dyDescent="0.35">
      <c r="A36" s="4">
        <v>35</v>
      </c>
      <c r="B36" s="5"/>
      <c r="C36" s="21"/>
      <c r="D36" s="5"/>
      <c r="E36" s="6"/>
      <c r="F36" s="7">
        <v>45537</v>
      </c>
      <c r="G36" s="8" t="s">
        <v>0</v>
      </c>
    </row>
    <row r="37" spans="1:7" ht="15" thickBot="1" x14ac:dyDescent="0.35">
      <c r="A37" s="4">
        <v>36</v>
      </c>
      <c r="B37" s="5"/>
      <c r="C37" s="21"/>
      <c r="D37" s="5"/>
      <c r="E37" s="6"/>
      <c r="F37" s="7">
        <v>45544</v>
      </c>
      <c r="G37" s="8" t="s">
        <v>0</v>
      </c>
    </row>
    <row r="38" spans="1:7" ht="15" thickBot="1" x14ac:dyDescent="0.35">
      <c r="A38" s="4">
        <v>37</v>
      </c>
      <c r="B38" s="5"/>
      <c r="C38" s="21"/>
      <c r="D38" s="5"/>
      <c r="E38" s="6"/>
      <c r="F38" s="7">
        <v>45551</v>
      </c>
      <c r="G38" s="8" t="s">
        <v>0</v>
      </c>
    </row>
    <row r="39" spans="1:7" ht="15" thickBot="1" x14ac:dyDescent="0.35">
      <c r="A39" s="4">
        <v>38</v>
      </c>
      <c r="B39" s="5"/>
      <c r="C39" s="21"/>
      <c r="D39" s="5"/>
      <c r="E39" s="6"/>
      <c r="F39" s="7">
        <v>45558</v>
      </c>
      <c r="G39" s="8" t="s">
        <v>0</v>
      </c>
    </row>
    <row r="40" spans="1:7" ht="15" thickBot="1" x14ac:dyDescent="0.35">
      <c r="A40" s="4">
        <v>39</v>
      </c>
      <c r="B40" s="5"/>
      <c r="C40" s="21"/>
      <c r="D40" s="5"/>
      <c r="E40" s="6"/>
      <c r="F40" s="7">
        <v>45565</v>
      </c>
      <c r="G40" s="8" t="s">
        <v>0</v>
      </c>
    </row>
    <row r="41" spans="1:7" ht="15" thickBot="1" x14ac:dyDescent="0.35">
      <c r="A41" s="4">
        <v>40</v>
      </c>
      <c r="B41" s="5"/>
      <c r="C41" s="21"/>
      <c r="D41" s="5"/>
      <c r="E41" s="6"/>
      <c r="F41" s="7">
        <v>45572</v>
      </c>
      <c r="G41" s="8" t="s">
        <v>0</v>
      </c>
    </row>
    <row r="42" spans="1:7" ht="15" thickBot="1" x14ac:dyDescent="0.35">
      <c r="A42" s="4">
        <v>41</v>
      </c>
      <c r="B42" s="5"/>
      <c r="C42" s="21"/>
      <c r="D42" s="5"/>
      <c r="E42" s="6"/>
      <c r="F42" s="7">
        <v>45579</v>
      </c>
      <c r="G42" s="8" t="s">
        <v>0</v>
      </c>
    </row>
    <row r="43" spans="1:7" ht="15" thickBot="1" x14ac:dyDescent="0.35">
      <c r="A43" s="4">
        <v>42</v>
      </c>
      <c r="B43" s="5"/>
      <c r="C43" s="21"/>
      <c r="D43" s="5"/>
      <c r="E43" s="6"/>
      <c r="F43" s="7">
        <v>45586</v>
      </c>
      <c r="G43" s="8" t="s">
        <v>0</v>
      </c>
    </row>
    <row r="44" spans="1:7" ht="15" thickBot="1" x14ac:dyDescent="0.35">
      <c r="A44" s="4">
        <v>43</v>
      </c>
      <c r="B44" s="5"/>
      <c r="C44" s="21"/>
      <c r="D44" s="5"/>
      <c r="E44" s="6"/>
      <c r="F44" s="7">
        <v>45593</v>
      </c>
      <c r="G44" s="8" t="s">
        <v>0</v>
      </c>
    </row>
    <row r="45" spans="1:7" ht="15" thickBot="1" x14ac:dyDescent="0.35">
      <c r="A45" s="4">
        <v>44</v>
      </c>
      <c r="B45" s="5"/>
      <c r="C45" s="21"/>
      <c r="D45" s="5"/>
      <c r="E45" s="6"/>
      <c r="F45" s="7">
        <v>45600</v>
      </c>
      <c r="G45" s="8" t="s">
        <v>0</v>
      </c>
    </row>
    <row r="46" spans="1:7" ht="15" thickBot="1" x14ac:dyDescent="0.35">
      <c r="A46" s="4">
        <v>45</v>
      </c>
      <c r="B46" s="5">
        <v>26.11</v>
      </c>
      <c r="C46" s="21">
        <v>101.91</v>
      </c>
      <c r="D46" s="5">
        <f>'[2]Brixton 24'!$B46+'[2]Brixton 24'!$C46</f>
        <v>128.01999999999998</v>
      </c>
      <c r="E46" s="6">
        <f>'[2]Brixton 24'!$B46/'[2]Brixton 24'!$D46</f>
        <v>0.20395250742071555</v>
      </c>
      <c r="F46" s="7">
        <v>45606</v>
      </c>
      <c r="G46" s="8" t="s">
        <v>0</v>
      </c>
    </row>
    <row r="47" spans="1:7" ht="15" thickBot="1" x14ac:dyDescent="0.35">
      <c r="A47" s="4">
        <v>46</v>
      </c>
      <c r="B47" s="5"/>
      <c r="C47" s="21"/>
      <c r="D47" s="5"/>
      <c r="E47" s="6"/>
      <c r="F47" s="7">
        <v>45612</v>
      </c>
      <c r="G47" s="8" t="s">
        <v>0</v>
      </c>
    </row>
    <row r="48" spans="1:7" ht="15" thickBot="1" x14ac:dyDescent="0.35">
      <c r="A48" s="4">
        <v>47</v>
      </c>
      <c r="B48" s="5"/>
      <c r="C48" s="21"/>
      <c r="D48" s="5"/>
      <c r="E48" s="6"/>
      <c r="F48" s="7">
        <v>45620</v>
      </c>
      <c r="G48" s="8" t="s">
        <v>0</v>
      </c>
    </row>
    <row r="49" spans="1:7" ht="15" thickBot="1" x14ac:dyDescent="0.35">
      <c r="A49" s="4">
        <v>48</v>
      </c>
      <c r="B49" s="5">
        <v>25.22</v>
      </c>
      <c r="C49" s="21">
        <v>329.79</v>
      </c>
      <c r="D49" s="5">
        <f>'[2]Brixton 24'!$B49+'[2]Brixton 24'!$C49</f>
        <v>355.01</v>
      </c>
      <c r="E49" s="6">
        <f>'[2]Brixton 24'!$B49/'[2]Brixton 24'!$D49</f>
        <v>7.1040252387256697E-2</v>
      </c>
      <c r="F49" s="7">
        <v>45627</v>
      </c>
      <c r="G49" s="8" t="s">
        <v>0</v>
      </c>
    </row>
    <row r="50" spans="1:7" ht="15" thickBot="1" x14ac:dyDescent="0.35">
      <c r="A50" s="4">
        <v>49</v>
      </c>
      <c r="B50" s="5">
        <v>16.809999999999999</v>
      </c>
      <c r="C50" s="21">
        <v>96.97</v>
      </c>
      <c r="D50" s="5">
        <f>'[2]Brixton 24'!$B50+'[2]Brixton 24'!$C50</f>
        <v>113.78</v>
      </c>
      <c r="E50" s="6">
        <f>'[2]Brixton 24'!$B50/'[2]Brixton 24'!$D50</f>
        <v>0.14774125505361221</v>
      </c>
      <c r="F50" s="7">
        <v>45634</v>
      </c>
      <c r="G50" s="8" t="s">
        <v>0</v>
      </c>
    </row>
    <row r="51" spans="1:7" ht="15" thickBot="1" x14ac:dyDescent="0.35">
      <c r="A51" s="4">
        <v>50</v>
      </c>
      <c r="B51" s="5">
        <v>6.77</v>
      </c>
      <c r="C51" s="21">
        <v>47.07</v>
      </c>
      <c r="D51" s="5">
        <f>'[2]Brixton 24'!$B51+'[2]Brixton 24'!$C51</f>
        <v>53.84</v>
      </c>
      <c r="E51" s="6">
        <f>'[2]Brixton 24'!$B51/'[2]Brixton 24'!$D51</f>
        <v>0.12574294205052006</v>
      </c>
      <c r="F51" s="7">
        <v>45641</v>
      </c>
      <c r="G51" s="8" t="s">
        <v>0</v>
      </c>
    </row>
    <row r="52" spans="1:7" ht="15" thickBot="1" x14ac:dyDescent="0.35">
      <c r="A52" s="4">
        <v>51</v>
      </c>
      <c r="B52" s="5">
        <v>0</v>
      </c>
      <c r="C52" s="21">
        <v>60.12</v>
      </c>
      <c r="D52" s="5">
        <f>'[2]Brixton 24'!$B52+'[2]Brixton 24'!$C52</f>
        <v>60.12</v>
      </c>
      <c r="E52" s="6">
        <f>'[2]Brixton 24'!$B52/'[2]Brixton 24'!$D52</f>
        <v>0</v>
      </c>
      <c r="F52" s="7">
        <v>45648</v>
      </c>
      <c r="G52" s="8" t="s">
        <v>0</v>
      </c>
    </row>
    <row r="53" spans="1:7" ht="15" thickBot="1" x14ac:dyDescent="0.35">
      <c r="A53" s="4">
        <v>52</v>
      </c>
      <c r="B53" s="5">
        <v>0</v>
      </c>
      <c r="C53" s="21">
        <v>169.61</v>
      </c>
      <c r="D53" s="5">
        <f>'[2]Brixton 24'!$B53+'[2]Brixton 24'!$C53</f>
        <v>169.61</v>
      </c>
      <c r="E53" s="6">
        <f>'[2]Brixton 24'!$B53/'[2]Brixton 24'!$D53</f>
        <v>0</v>
      </c>
      <c r="F53" s="7">
        <v>45655</v>
      </c>
      <c r="G53" s="8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selection activeCell="D7" sqref="D7"/>
    </sheetView>
  </sheetViews>
  <sheetFormatPr defaultRowHeight="14.4" x14ac:dyDescent="0.3"/>
  <cols>
    <col min="1" max="1" width="15" customWidth="1"/>
    <col min="2" max="2" width="11.33203125" customWidth="1"/>
    <col min="3" max="3" width="15" customWidth="1"/>
    <col min="4" max="5" width="13.44140625" customWidth="1"/>
    <col min="6" max="6" width="22.6640625" customWidth="1"/>
  </cols>
  <sheetData>
    <row r="1" spans="1:7" x14ac:dyDescent="0.3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</row>
    <row r="2" spans="1:7" x14ac:dyDescent="0.3">
      <c r="A2" s="10">
        <v>1</v>
      </c>
      <c r="B2" s="10">
        <v>72.7</v>
      </c>
      <c r="C2" s="10">
        <v>560.97</v>
      </c>
      <c r="D2" s="10">
        <v>633.67000000000007</v>
      </c>
      <c r="E2" s="11">
        <v>0.11472848643615761</v>
      </c>
      <c r="F2" s="12">
        <v>44928</v>
      </c>
      <c r="G2" s="13" t="s">
        <v>0</v>
      </c>
    </row>
    <row r="3" spans="1:7" x14ac:dyDescent="0.3">
      <c r="A3" s="10">
        <v>2</v>
      </c>
      <c r="B3" s="10">
        <v>113.95</v>
      </c>
      <c r="C3" s="10">
        <v>344.89</v>
      </c>
      <c r="D3" s="10">
        <v>458.84</v>
      </c>
      <c r="E3" s="11">
        <v>0.24834364920233634</v>
      </c>
      <c r="F3" s="12">
        <v>44935</v>
      </c>
      <c r="G3" s="13" t="s">
        <v>0</v>
      </c>
    </row>
    <row r="4" spans="1:7" x14ac:dyDescent="0.3">
      <c r="A4" s="10">
        <v>3</v>
      </c>
      <c r="B4" s="10">
        <v>82.08</v>
      </c>
      <c r="C4" s="10">
        <v>369.7</v>
      </c>
      <c r="D4" s="10">
        <v>451.78</v>
      </c>
      <c r="E4" s="11">
        <v>0.18168134932931959</v>
      </c>
      <c r="F4" s="12">
        <v>44942</v>
      </c>
      <c r="G4" s="13" t="s">
        <v>0</v>
      </c>
    </row>
    <row r="5" spans="1:7" x14ac:dyDescent="0.3">
      <c r="A5" s="10">
        <v>4</v>
      </c>
      <c r="B5" s="10">
        <v>95.14</v>
      </c>
      <c r="C5" s="10">
        <v>311.12</v>
      </c>
      <c r="D5" s="10">
        <v>406.26</v>
      </c>
      <c r="E5" s="11">
        <v>0.23418500467680797</v>
      </c>
      <c r="F5" s="12">
        <v>44949</v>
      </c>
      <c r="G5" s="13" t="s">
        <v>0</v>
      </c>
    </row>
    <row r="6" spans="1:7" x14ac:dyDescent="0.3">
      <c r="A6" s="10">
        <v>5</v>
      </c>
      <c r="B6" s="10">
        <v>48.95</v>
      </c>
      <c r="C6" s="10">
        <v>255.48</v>
      </c>
      <c r="D6" s="10">
        <v>304.43</v>
      </c>
      <c r="E6" s="11">
        <v>0.16079230036461584</v>
      </c>
      <c r="F6" s="12">
        <v>44956</v>
      </c>
      <c r="G6" s="13" t="s">
        <v>0</v>
      </c>
    </row>
    <row r="7" spans="1:7" x14ac:dyDescent="0.3">
      <c r="A7" s="10">
        <v>6</v>
      </c>
      <c r="B7" s="10">
        <v>49.18</v>
      </c>
      <c r="C7" s="10">
        <v>263.02999999999997</v>
      </c>
      <c r="D7" s="10">
        <v>312.20999999999998</v>
      </c>
      <c r="E7" s="11">
        <v>0.15752218058358158</v>
      </c>
      <c r="F7" s="12">
        <v>44963</v>
      </c>
      <c r="G7" s="13" t="s">
        <v>0</v>
      </c>
    </row>
    <row r="8" spans="1:7" x14ac:dyDescent="0.3">
      <c r="A8" s="10">
        <v>7</v>
      </c>
      <c r="B8" s="10">
        <v>70.63</v>
      </c>
      <c r="C8" s="10">
        <v>330.27</v>
      </c>
      <c r="D8" s="10">
        <v>400.9</v>
      </c>
      <c r="E8" s="11">
        <v>0.17617859815415315</v>
      </c>
      <c r="F8" s="12">
        <v>44970</v>
      </c>
      <c r="G8" s="13" t="s">
        <v>0</v>
      </c>
    </row>
    <row r="9" spans="1:7" x14ac:dyDescent="0.3">
      <c r="A9" s="10">
        <v>8</v>
      </c>
      <c r="B9" s="10">
        <v>112.61</v>
      </c>
      <c r="C9" s="10">
        <v>219.58</v>
      </c>
      <c r="D9" s="10">
        <v>332.19</v>
      </c>
      <c r="E9" s="11">
        <v>0.33899274511574701</v>
      </c>
      <c r="F9" s="12">
        <v>44977</v>
      </c>
      <c r="G9" s="13" t="s">
        <v>0</v>
      </c>
    </row>
    <row r="10" spans="1:7" x14ac:dyDescent="0.3">
      <c r="A10" s="10">
        <v>9</v>
      </c>
      <c r="B10" s="10">
        <v>25.09</v>
      </c>
      <c r="C10" s="10">
        <v>218.86</v>
      </c>
      <c r="D10" s="10">
        <v>243.95000000000002</v>
      </c>
      <c r="E10" s="11">
        <v>0.10284894445583111</v>
      </c>
      <c r="F10" s="12">
        <v>44984</v>
      </c>
      <c r="G10" s="13" t="s">
        <v>0</v>
      </c>
    </row>
    <row r="11" spans="1:7" x14ac:dyDescent="0.3">
      <c r="A11" s="10">
        <v>10</v>
      </c>
      <c r="B11" s="10">
        <v>24.91</v>
      </c>
      <c r="C11" s="10">
        <v>219.17</v>
      </c>
      <c r="D11" s="10">
        <v>244.07999999999998</v>
      </c>
      <c r="E11" s="11">
        <v>0.10205670272041954</v>
      </c>
      <c r="F11" s="12">
        <v>44991</v>
      </c>
      <c r="G11" s="13" t="s">
        <v>0</v>
      </c>
    </row>
    <row r="12" spans="1:7" x14ac:dyDescent="0.3">
      <c r="A12" s="10">
        <v>11</v>
      </c>
      <c r="B12" s="10">
        <v>27.22</v>
      </c>
      <c r="C12" s="10">
        <v>322.10000000000002</v>
      </c>
      <c r="D12" s="10">
        <v>349.32000000000005</v>
      </c>
      <c r="E12" s="11">
        <v>7.7922821481735932E-2</v>
      </c>
      <c r="F12" s="12">
        <v>44998</v>
      </c>
      <c r="G12" s="13" t="s">
        <v>0</v>
      </c>
    </row>
    <row r="13" spans="1:7" x14ac:dyDescent="0.3">
      <c r="A13" s="10">
        <v>12</v>
      </c>
      <c r="B13" s="10">
        <v>67.66</v>
      </c>
      <c r="C13" s="10">
        <v>275.39999999999998</v>
      </c>
      <c r="D13" s="10">
        <v>343.05999999999995</v>
      </c>
      <c r="E13" s="11">
        <v>0.19722497522299309</v>
      </c>
      <c r="F13" s="12">
        <v>45005</v>
      </c>
      <c r="G13" s="13" t="s">
        <v>0</v>
      </c>
    </row>
    <row r="14" spans="1:7" x14ac:dyDescent="0.3">
      <c r="A14" s="10">
        <v>13</v>
      </c>
      <c r="B14" s="10">
        <v>117.77</v>
      </c>
      <c r="C14" s="10">
        <v>282.11</v>
      </c>
      <c r="D14" s="10">
        <v>399.88</v>
      </c>
      <c r="E14" s="11">
        <v>0.29451335400620188</v>
      </c>
      <c r="F14" s="12">
        <v>45012</v>
      </c>
      <c r="G14" s="13" t="s">
        <v>0</v>
      </c>
    </row>
    <row r="15" spans="1:7" x14ac:dyDescent="0.3">
      <c r="A15" s="10">
        <v>14</v>
      </c>
      <c r="B15" s="10">
        <v>39.25</v>
      </c>
      <c r="C15" s="10">
        <v>245.17</v>
      </c>
      <c r="D15" s="10">
        <v>284.41999999999996</v>
      </c>
      <c r="E15" s="11">
        <v>0.13800014063708602</v>
      </c>
      <c r="F15" s="12">
        <v>45019</v>
      </c>
      <c r="G15" s="13" t="s">
        <v>0</v>
      </c>
    </row>
    <row r="16" spans="1:7" x14ac:dyDescent="0.3">
      <c r="A16" s="10">
        <v>15</v>
      </c>
      <c r="B16" s="10">
        <v>42.34</v>
      </c>
      <c r="C16" s="10">
        <v>319.66000000000003</v>
      </c>
      <c r="D16" s="10">
        <v>362</v>
      </c>
      <c r="E16" s="11">
        <v>0.11696132596685084</v>
      </c>
      <c r="F16" s="12">
        <v>45026</v>
      </c>
      <c r="G16" s="13" t="s">
        <v>0</v>
      </c>
    </row>
    <row r="17" spans="1:7" x14ac:dyDescent="0.3">
      <c r="A17" s="10">
        <v>16</v>
      </c>
      <c r="B17" s="10">
        <v>79.92</v>
      </c>
      <c r="C17" s="10">
        <v>510.93</v>
      </c>
      <c r="D17" s="10">
        <v>590.85</v>
      </c>
      <c r="E17" s="11">
        <v>0.13526275704493526</v>
      </c>
      <c r="F17" s="12">
        <v>45033</v>
      </c>
      <c r="G17" s="13" t="s">
        <v>0</v>
      </c>
    </row>
    <row r="18" spans="1:7" x14ac:dyDescent="0.3">
      <c r="A18" s="10">
        <v>17</v>
      </c>
      <c r="B18" s="10">
        <v>46.37</v>
      </c>
      <c r="C18" s="10">
        <v>422.86</v>
      </c>
      <c r="D18" s="10">
        <v>469.23</v>
      </c>
      <c r="E18" s="11">
        <v>9.882147347782537E-2</v>
      </c>
      <c r="F18" s="12">
        <v>45040</v>
      </c>
      <c r="G18" s="13" t="s">
        <v>0</v>
      </c>
    </row>
    <row r="19" spans="1:7" x14ac:dyDescent="0.3">
      <c r="A19" s="10">
        <v>18</v>
      </c>
      <c r="B19" s="10">
        <v>126.53</v>
      </c>
      <c r="C19" s="10">
        <v>400.41</v>
      </c>
      <c r="D19" s="10">
        <v>526.94000000000005</v>
      </c>
      <c r="E19" s="11">
        <v>0.24012221505294717</v>
      </c>
      <c r="F19" s="12">
        <v>45047</v>
      </c>
      <c r="G19" s="13" t="s">
        <v>0</v>
      </c>
    </row>
    <row r="20" spans="1:7" x14ac:dyDescent="0.3">
      <c r="A20" s="10">
        <v>19</v>
      </c>
      <c r="B20" s="10">
        <v>100.71</v>
      </c>
      <c r="C20" s="10">
        <v>420.72</v>
      </c>
      <c r="D20" s="10">
        <v>521.43000000000006</v>
      </c>
      <c r="E20" s="11">
        <v>0.19314193659743395</v>
      </c>
      <c r="F20" s="12">
        <v>45054</v>
      </c>
      <c r="G20" s="13" t="s">
        <v>0</v>
      </c>
    </row>
    <row r="21" spans="1:7" x14ac:dyDescent="0.3">
      <c r="A21" s="10">
        <v>20</v>
      </c>
      <c r="B21" s="10">
        <v>50.82</v>
      </c>
      <c r="C21" s="10">
        <v>250.82</v>
      </c>
      <c r="D21" s="10">
        <v>301.64</v>
      </c>
      <c r="E21" s="11">
        <v>0.16847898156743138</v>
      </c>
      <c r="F21" s="12">
        <v>45061</v>
      </c>
      <c r="G21" s="13" t="s">
        <v>0</v>
      </c>
    </row>
    <row r="22" spans="1:7" x14ac:dyDescent="0.3">
      <c r="A22" s="10">
        <v>21</v>
      </c>
      <c r="B22" s="10">
        <v>62</v>
      </c>
      <c r="C22" s="10">
        <v>300.5</v>
      </c>
      <c r="D22" s="10">
        <v>362.5</v>
      </c>
      <c r="E22" s="11">
        <v>0.17103448275862068</v>
      </c>
      <c r="F22" s="12">
        <v>45068</v>
      </c>
      <c r="G22" s="13" t="s">
        <v>0</v>
      </c>
    </row>
    <row r="23" spans="1:7" x14ac:dyDescent="0.3">
      <c r="A23" s="10">
        <v>22</v>
      </c>
      <c r="B23" s="10">
        <v>15.6</v>
      </c>
      <c r="C23" s="10">
        <v>287.56</v>
      </c>
      <c r="D23" s="10">
        <v>303.16000000000003</v>
      </c>
      <c r="E23" s="11">
        <v>5.1457975986277868E-2</v>
      </c>
      <c r="F23" s="12">
        <v>45075</v>
      </c>
      <c r="G23" s="13" t="s">
        <v>0</v>
      </c>
    </row>
    <row r="24" spans="1:7" x14ac:dyDescent="0.3">
      <c r="A24" s="10">
        <v>23</v>
      </c>
      <c r="B24" s="10">
        <v>36.21</v>
      </c>
      <c r="C24" s="10">
        <v>313.93</v>
      </c>
      <c r="D24" s="10">
        <v>350.14</v>
      </c>
      <c r="E24" s="11">
        <v>0.10341577654652426</v>
      </c>
      <c r="F24" s="12">
        <v>45082</v>
      </c>
      <c r="G24" s="13" t="s">
        <v>0</v>
      </c>
    </row>
    <row r="25" spans="1:7" x14ac:dyDescent="0.3">
      <c r="A25" s="10">
        <v>24</v>
      </c>
      <c r="B25" s="10">
        <v>10.91</v>
      </c>
      <c r="C25" s="10">
        <v>294.89</v>
      </c>
      <c r="D25" s="10">
        <v>305.8</v>
      </c>
      <c r="E25" s="11">
        <v>3.5676913015042513E-2</v>
      </c>
      <c r="F25" s="12">
        <v>45089</v>
      </c>
      <c r="G25" s="13" t="s">
        <v>0</v>
      </c>
    </row>
    <row r="26" spans="1:7" x14ac:dyDescent="0.3">
      <c r="A26" s="10">
        <v>25</v>
      </c>
      <c r="B26" s="10">
        <v>53</v>
      </c>
      <c r="C26" s="10">
        <v>335.4</v>
      </c>
      <c r="D26" s="10">
        <v>388.4</v>
      </c>
      <c r="E26" s="11">
        <v>0.13645726055612772</v>
      </c>
      <c r="F26" s="12">
        <v>45096</v>
      </c>
      <c r="G26" s="13" t="s">
        <v>0</v>
      </c>
    </row>
    <row r="27" spans="1:7" x14ac:dyDescent="0.3">
      <c r="A27" s="10">
        <v>26</v>
      </c>
      <c r="B27" s="10">
        <v>10.91</v>
      </c>
      <c r="C27" s="10">
        <v>294.89</v>
      </c>
      <c r="D27" s="10">
        <v>305.8</v>
      </c>
      <c r="E27" s="11">
        <v>3.5676913015042513E-2</v>
      </c>
      <c r="F27" s="12">
        <v>45103</v>
      </c>
      <c r="G27" s="13" t="s">
        <v>0</v>
      </c>
    </row>
    <row r="28" spans="1:7" x14ac:dyDescent="0.3">
      <c r="A28" s="10">
        <v>27</v>
      </c>
      <c r="B28" s="10">
        <v>53</v>
      </c>
      <c r="C28" s="10">
        <v>335.4</v>
      </c>
      <c r="D28" s="10">
        <v>388.4</v>
      </c>
      <c r="E28" s="11">
        <v>0.13645726055612772</v>
      </c>
      <c r="F28" s="12">
        <v>45110</v>
      </c>
      <c r="G28" s="13" t="s">
        <v>0</v>
      </c>
    </row>
    <row r="29" spans="1:7" x14ac:dyDescent="0.3">
      <c r="A29" s="10">
        <v>28</v>
      </c>
      <c r="B29" s="10">
        <v>10.91</v>
      </c>
      <c r="C29" s="10">
        <v>294.89</v>
      </c>
      <c r="D29" s="10">
        <v>305.8</v>
      </c>
      <c r="E29" s="11">
        <v>3.5676913015042513E-2</v>
      </c>
      <c r="F29" s="12">
        <v>45117</v>
      </c>
      <c r="G29" s="13" t="s">
        <v>0</v>
      </c>
    </row>
    <row r="30" spans="1:7" x14ac:dyDescent="0.3">
      <c r="A30" s="10">
        <v>29</v>
      </c>
      <c r="B30" s="10">
        <v>57.46</v>
      </c>
      <c r="C30" s="10">
        <v>348.61</v>
      </c>
      <c r="D30" s="10">
        <v>406.07</v>
      </c>
      <c r="E30" s="11">
        <v>0.14150269657940751</v>
      </c>
      <c r="F30" s="12">
        <v>45124</v>
      </c>
      <c r="G30" s="13" t="s">
        <v>0</v>
      </c>
    </row>
    <row r="31" spans="1:7" x14ac:dyDescent="0.3">
      <c r="A31" s="10">
        <v>30</v>
      </c>
      <c r="B31" s="10">
        <v>19.34</v>
      </c>
      <c r="C31" s="10">
        <v>343.18</v>
      </c>
      <c r="D31" s="10">
        <v>362.52</v>
      </c>
      <c r="E31" s="11">
        <v>5.3348780756923758E-2</v>
      </c>
      <c r="F31" s="12">
        <v>45131</v>
      </c>
      <c r="G31" s="13" t="s">
        <v>0</v>
      </c>
    </row>
    <row r="32" spans="1:7" x14ac:dyDescent="0.3">
      <c r="A32" s="10">
        <v>31</v>
      </c>
      <c r="B32" s="10">
        <v>79.38</v>
      </c>
      <c r="C32" s="10">
        <v>391.31</v>
      </c>
      <c r="D32" s="10">
        <v>470.69</v>
      </c>
      <c r="E32" s="11">
        <v>0.16864603029594849</v>
      </c>
      <c r="F32" s="12">
        <v>45138</v>
      </c>
      <c r="G32" s="13" t="s">
        <v>0</v>
      </c>
    </row>
    <row r="33" spans="1:7" x14ac:dyDescent="0.3">
      <c r="A33" s="10">
        <v>32</v>
      </c>
      <c r="B33" s="10">
        <v>42.46</v>
      </c>
      <c r="C33" s="10">
        <v>434.04</v>
      </c>
      <c r="D33" s="10">
        <v>476.5</v>
      </c>
      <c r="E33" s="11">
        <v>8.910807974816369E-2</v>
      </c>
      <c r="F33" s="12">
        <v>45145</v>
      </c>
      <c r="G33" s="13" t="s">
        <v>0</v>
      </c>
    </row>
    <row r="34" spans="1:7" x14ac:dyDescent="0.3">
      <c r="A34" s="10">
        <v>33</v>
      </c>
      <c r="B34" s="10">
        <v>81.44</v>
      </c>
      <c r="C34" s="10">
        <v>356.64</v>
      </c>
      <c r="D34" s="10">
        <v>438.08</v>
      </c>
      <c r="E34" s="11">
        <v>0.18590211833455078</v>
      </c>
      <c r="F34" s="12">
        <v>45152</v>
      </c>
      <c r="G34" s="13" t="s">
        <v>0</v>
      </c>
    </row>
    <row r="35" spans="1:7" x14ac:dyDescent="0.3">
      <c r="A35" s="10">
        <v>34</v>
      </c>
      <c r="B35" s="10">
        <v>12.5</v>
      </c>
      <c r="C35" s="10">
        <v>449.65</v>
      </c>
      <c r="D35" s="10">
        <v>462.15</v>
      </c>
      <c r="E35" s="11">
        <v>2.7047495401925782E-2</v>
      </c>
      <c r="F35" s="12">
        <v>45159</v>
      </c>
      <c r="G35" s="13" t="s">
        <v>0</v>
      </c>
    </row>
    <row r="36" spans="1:7" x14ac:dyDescent="0.3">
      <c r="A36" s="10">
        <v>35</v>
      </c>
      <c r="B36" s="10">
        <v>24.49</v>
      </c>
      <c r="C36" s="10">
        <v>619.14</v>
      </c>
      <c r="D36" s="10">
        <v>643.63</v>
      </c>
      <c r="E36" s="11">
        <v>3.8049811226947158E-2</v>
      </c>
      <c r="F36" s="12">
        <v>45166</v>
      </c>
      <c r="G36" s="13" t="s">
        <v>0</v>
      </c>
    </row>
    <row r="37" spans="1:7" x14ac:dyDescent="0.3">
      <c r="A37" s="10">
        <v>36</v>
      </c>
      <c r="B37" s="10">
        <v>32.26</v>
      </c>
      <c r="C37" s="10">
        <v>401.87</v>
      </c>
      <c r="D37" s="10">
        <v>434.13</v>
      </c>
      <c r="E37" s="11">
        <v>7.430953861746481E-2</v>
      </c>
      <c r="F37" s="12">
        <v>45173</v>
      </c>
      <c r="G37" s="13" t="s">
        <v>0</v>
      </c>
    </row>
    <row r="38" spans="1:7" x14ac:dyDescent="0.3">
      <c r="A38" s="10">
        <v>37</v>
      </c>
      <c r="B38" s="10">
        <v>13.42</v>
      </c>
      <c r="C38" s="10">
        <v>326.48</v>
      </c>
      <c r="D38" s="10">
        <v>339.90000000000003</v>
      </c>
      <c r="E38" s="11">
        <v>3.9482200647249187E-2</v>
      </c>
      <c r="F38" s="12">
        <v>45180</v>
      </c>
      <c r="G38" s="13" t="s">
        <v>0</v>
      </c>
    </row>
    <row r="39" spans="1:7" x14ac:dyDescent="0.3">
      <c r="A39" s="10">
        <v>38</v>
      </c>
      <c r="B39" s="10">
        <v>76.73</v>
      </c>
      <c r="C39" s="10">
        <v>296.36</v>
      </c>
      <c r="D39" s="10">
        <v>373.09000000000003</v>
      </c>
      <c r="E39" s="11">
        <v>0.20566083250690181</v>
      </c>
      <c r="F39" s="12">
        <v>45187</v>
      </c>
      <c r="G39" s="13" t="s">
        <v>0</v>
      </c>
    </row>
    <row r="40" spans="1:7" x14ac:dyDescent="0.3">
      <c r="A40" s="10">
        <v>39</v>
      </c>
      <c r="B40" s="10">
        <v>74.959999999999994</v>
      </c>
      <c r="C40" s="10">
        <v>388.55</v>
      </c>
      <c r="D40" s="10">
        <v>463.51</v>
      </c>
      <c r="E40" s="11">
        <v>0.16172250868373927</v>
      </c>
      <c r="F40" s="12">
        <v>45194</v>
      </c>
      <c r="G40" s="13" t="s">
        <v>0</v>
      </c>
    </row>
    <row r="41" spans="1:7" x14ac:dyDescent="0.3">
      <c r="A41" s="10">
        <v>40</v>
      </c>
      <c r="B41" s="10">
        <v>35.24</v>
      </c>
      <c r="C41" s="10">
        <v>379.68</v>
      </c>
      <c r="D41" s="10">
        <v>414.92</v>
      </c>
      <c r="E41" s="11">
        <v>8.4932035091101907E-2</v>
      </c>
      <c r="F41" s="12">
        <v>45201</v>
      </c>
      <c r="G41" s="13" t="s">
        <v>0</v>
      </c>
    </row>
    <row r="42" spans="1:7" x14ac:dyDescent="0.3">
      <c r="A42" s="10">
        <v>41</v>
      </c>
      <c r="B42" s="10">
        <v>57.78</v>
      </c>
      <c r="C42" s="10">
        <v>467.88</v>
      </c>
      <c r="D42" s="10">
        <v>525.66</v>
      </c>
      <c r="E42" s="11">
        <v>0.10991895902294259</v>
      </c>
      <c r="F42" s="12">
        <v>45208</v>
      </c>
      <c r="G42" s="13" t="s">
        <v>0</v>
      </c>
    </row>
    <row r="43" spans="1:7" x14ac:dyDescent="0.3">
      <c r="A43" s="10">
        <v>42</v>
      </c>
      <c r="B43" s="10">
        <v>15.18</v>
      </c>
      <c r="C43" s="10">
        <v>184.95</v>
      </c>
      <c r="D43" s="10">
        <v>200.13</v>
      </c>
      <c r="E43" s="11">
        <v>7.5850697046919505E-2</v>
      </c>
      <c r="F43" s="12">
        <v>45215</v>
      </c>
      <c r="G43" s="13" t="s">
        <v>0</v>
      </c>
    </row>
    <row r="44" spans="1:7" x14ac:dyDescent="0.3">
      <c r="A44" s="10">
        <v>43</v>
      </c>
      <c r="B44" s="10">
        <v>108</v>
      </c>
      <c r="C44" s="10">
        <v>401.25</v>
      </c>
      <c r="D44" s="10">
        <v>509.25</v>
      </c>
      <c r="E44" s="11">
        <v>0.21207658321060383</v>
      </c>
      <c r="F44" s="12">
        <v>45222</v>
      </c>
      <c r="G44" s="13" t="s">
        <v>0</v>
      </c>
    </row>
    <row r="45" spans="1:7" x14ac:dyDescent="0.3">
      <c r="A45" s="10">
        <v>44</v>
      </c>
      <c r="B45" s="10">
        <v>67.8</v>
      </c>
      <c r="C45" s="10">
        <v>438.97</v>
      </c>
      <c r="D45" s="10">
        <v>506.77000000000004</v>
      </c>
      <c r="E45" s="11">
        <v>0.13378850366043765</v>
      </c>
      <c r="F45" s="12">
        <v>45229</v>
      </c>
      <c r="G45" s="13" t="s">
        <v>0</v>
      </c>
    </row>
    <row r="46" spans="1:7" x14ac:dyDescent="0.3">
      <c r="A46" s="10">
        <v>45</v>
      </c>
      <c r="B46" s="10">
        <v>34.9</v>
      </c>
      <c r="C46" s="10">
        <v>481.76</v>
      </c>
      <c r="D46" s="10">
        <v>516.66</v>
      </c>
      <c r="E46" s="11">
        <v>6.7549258700112261E-2</v>
      </c>
      <c r="F46" s="12">
        <v>45236</v>
      </c>
      <c r="G46" s="13" t="s">
        <v>0</v>
      </c>
    </row>
    <row r="47" spans="1:7" x14ac:dyDescent="0.3">
      <c r="A47" s="10">
        <v>46</v>
      </c>
      <c r="B47" s="10">
        <v>71.599999999999994</v>
      </c>
      <c r="C47" s="10">
        <v>242.25</v>
      </c>
      <c r="D47" s="10">
        <v>313.85000000000002</v>
      </c>
      <c r="E47" s="11">
        <v>0.22813445913653016</v>
      </c>
      <c r="F47" s="12">
        <v>45243</v>
      </c>
      <c r="G47" s="13" t="s">
        <v>0</v>
      </c>
    </row>
    <row r="48" spans="1:7" x14ac:dyDescent="0.3">
      <c r="A48" s="10">
        <v>47</v>
      </c>
      <c r="B48" s="10">
        <v>35</v>
      </c>
      <c r="C48" s="10">
        <v>289.66000000000003</v>
      </c>
      <c r="D48" s="10">
        <v>324.66000000000003</v>
      </c>
      <c r="E48" s="11">
        <v>0.10780508840017249</v>
      </c>
      <c r="F48" s="12">
        <v>45250</v>
      </c>
      <c r="G48" s="13" t="s">
        <v>0</v>
      </c>
    </row>
    <row r="49" spans="1:7" x14ac:dyDescent="0.3">
      <c r="A49" s="10">
        <v>48</v>
      </c>
      <c r="B49" s="10">
        <v>38.880000000000003</v>
      </c>
      <c r="C49" s="10">
        <v>331.42</v>
      </c>
      <c r="D49" s="10">
        <v>370.3</v>
      </c>
      <c r="E49" s="11">
        <v>0.10499594923035377</v>
      </c>
      <c r="F49" s="12">
        <v>45257</v>
      </c>
      <c r="G49" s="13" t="s">
        <v>0</v>
      </c>
    </row>
    <row r="50" spans="1:7" x14ac:dyDescent="0.3">
      <c r="A50" s="10">
        <v>49</v>
      </c>
      <c r="B50" s="10">
        <v>27.75</v>
      </c>
      <c r="C50" s="10">
        <v>208.32</v>
      </c>
      <c r="D50" s="10">
        <v>236.07</v>
      </c>
      <c r="E50" s="11">
        <v>0.11754987927309697</v>
      </c>
      <c r="F50" s="12">
        <v>45264</v>
      </c>
      <c r="G50" s="13" t="s">
        <v>0</v>
      </c>
    </row>
    <row r="51" spans="1:7" x14ac:dyDescent="0.3">
      <c r="A51" s="10">
        <v>50</v>
      </c>
      <c r="B51" s="10">
        <v>9.91</v>
      </c>
      <c r="C51" s="10">
        <v>303.26</v>
      </c>
      <c r="D51" s="10">
        <v>313.17</v>
      </c>
      <c r="E51" s="11">
        <v>3.1644154931826166E-2</v>
      </c>
      <c r="F51" s="12">
        <v>45271</v>
      </c>
      <c r="G51" s="13" t="s">
        <v>0</v>
      </c>
    </row>
    <row r="52" spans="1:7" x14ac:dyDescent="0.3">
      <c r="A52" s="10">
        <v>51</v>
      </c>
      <c r="B52" s="10">
        <v>81.94</v>
      </c>
      <c r="C52" s="10">
        <v>495.88</v>
      </c>
      <c r="D52" s="10">
        <v>577.81999999999994</v>
      </c>
      <c r="E52" s="11">
        <v>0.14180886781350593</v>
      </c>
      <c r="F52" s="12">
        <v>45278</v>
      </c>
      <c r="G52" s="13" t="s">
        <v>0</v>
      </c>
    </row>
    <row r="53" spans="1:7" x14ac:dyDescent="0.3">
      <c r="A53" s="14">
        <v>52</v>
      </c>
      <c r="B53" s="14">
        <v>49.52</v>
      </c>
      <c r="C53" s="14">
        <v>199.02</v>
      </c>
      <c r="D53" s="14">
        <v>248.54000000000002</v>
      </c>
      <c r="E53" s="15">
        <v>0.19924358252192806</v>
      </c>
      <c r="F53" s="16">
        <v>45285</v>
      </c>
      <c r="G53" s="17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25GAI</vt:lpstr>
      <vt:lpstr>25GASU</vt:lpstr>
      <vt:lpstr>25SDW</vt:lpstr>
      <vt:lpstr>24SDW</vt:lpstr>
      <vt:lpstr>23SDW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</dc:creator>
  <cp:lastModifiedBy>Henry-Joy Chenoweth</cp:lastModifiedBy>
  <dcterms:created xsi:type="dcterms:W3CDTF">2015-06-05T18:17:20Z</dcterms:created>
  <dcterms:modified xsi:type="dcterms:W3CDTF">2025-01-16T16:49:20Z</dcterms:modified>
</cp:coreProperties>
</file>