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user/Documents/Repositories/financial_case_studies/"/>
    </mc:Choice>
  </mc:AlternateContent>
  <bookViews>
    <workbookView xWindow="0" yWindow="460" windowWidth="28800" windowHeight="17460" tabRatio="500"/>
  </bookViews>
  <sheets>
    <sheet name="FAVAR" sheetId="1" r:id="rId1"/>
    <sheet name="PCVA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D13" i="1"/>
  <c r="F13" i="1"/>
  <c r="G13" i="1"/>
  <c r="H13" i="1"/>
  <c r="J13" i="1"/>
  <c r="B14" i="1"/>
  <c r="C14" i="1"/>
  <c r="D14" i="1"/>
  <c r="F14" i="1"/>
  <c r="G14" i="1"/>
  <c r="H14" i="1"/>
  <c r="J14" i="1"/>
  <c r="C12" i="1"/>
  <c r="D12" i="1"/>
  <c r="F12" i="1"/>
  <c r="G12" i="1"/>
  <c r="H12" i="1"/>
  <c r="J12" i="1"/>
  <c r="B12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C19" i="1"/>
  <c r="D19" i="1"/>
  <c r="E19" i="1"/>
  <c r="F19" i="1"/>
  <c r="G19" i="1"/>
  <c r="H19" i="1"/>
  <c r="I19" i="1"/>
  <c r="J19" i="1"/>
  <c r="K19" i="1"/>
  <c r="B19" i="1"/>
  <c r="X26" i="1"/>
  <c r="Y26" i="1"/>
  <c r="Z26" i="1"/>
  <c r="AA26" i="1"/>
  <c r="AB26" i="1"/>
  <c r="AC26" i="1"/>
  <c r="AD26" i="1"/>
  <c r="AE26" i="1"/>
  <c r="AF26" i="1"/>
  <c r="AG26" i="1"/>
  <c r="X27" i="1"/>
  <c r="Y27" i="1"/>
  <c r="Z27" i="1"/>
  <c r="AA27" i="1"/>
  <c r="AB27" i="1"/>
  <c r="AC27" i="1"/>
  <c r="AD27" i="1"/>
  <c r="AE27" i="1"/>
  <c r="AF27" i="1"/>
  <c r="AG27" i="1"/>
  <c r="Y25" i="1"/>
  <c r="Z25" i="1"/>
  <c r="AA25" i="1"/>
  <c r="AB25" i="1"/>
  <c r="AC25" i="1"/>
  <c r="AD25" i="1"/>
  <c r="AE25" i="1"/>
  <c r="AF25" i="1"/>
  <c r="AG25" i="1"/>
  <c r="X25" i="1"/>
  <c r="Y12" i="1"/>
  <c r="Z12" i="1"/>
  <c r="AB12" i="1"/>
  <c r="AC12" i="1"/>
  <c r="AD12" i="1"/>
  <c r="AF12" i="1"/>
  <c r="Y13" i="1"/>
  <c r="Z13" i="1"/>
  <c r="AB13" i="1"/>
  <c r="AC13" i="1"/>
  <c r="AD13" i="1"/>
  <c r="AF13" i="1"/>
  <c r="Y14" i="1"/>
  <c r="Z14" i="1"/>
  <c r="AB14" i="1"/>
  <c r="AC14" i="1"/>
  <c r="AD14" i="1"/>
  <c r="AF14" i="1"/>
  <c r="X13" i="1"/>
  <c r="X14" i="1"/>
  <c r="X12" i="1"/>
  <c r="M21" i="1"/>
  <c r="N21" i="1"/>
  <c r="O21" i="1"/>
  <c r="Q21" i="1"/>
  <c r="R21" i="1"/>
  <c r="S21" i="1"/>
  <c r="U21" i="1"/>
  <c r="M22" i="1"/>
  <c r="N22" i="1"/>
  <c r="O22" i="1"/>
  <c r="Q22" i="1"/>
  <c r="R22" i="1"/>
  <c r="S22" i="1"/>
  <c r="U22" i="1"/>
  <c r="U20" i="1"/>
  <c r="Q20" i="1"/>
  <c r="R20" i="1"/>
  <c r="S20" i="1"/>
  <c r="N20" i="1"/>
  <c r="O20" i="1"/>
  <c r="M20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N33" i="1"/>
  <c r="O33" i="1"/>
  <c r="P33" i="1"/>
  <c r="Q33" i="1"/>
  <c r="R33" i="1"/>
  <c r="S33" i="1"/>
  <c r="T33" i="1"/>
  <c r="U33" i="1"/>
  <c r="V33" i="1"/>
  <c r="M33" i="1"/>
  <c r="A5" i="2"/>
  <c r="A6" i="2"/>
  <c r="A7" i="2"/>
  <c r="A8" i="2"/>
  <c r="A9" i="2"/>
  <c r="A10" i="2"/>
  <c r="A11" i="2"/>
  <c r="A12" i="2"/>
  <c r="A13" i="2"/>
  <c r="A4" i="2"/>
  <c r="C3" i="2"/>
  <c r="D3" i="2"/>
  <c r="E3" i="2"/>
  <c r="F3" i="2"/>
  <c r="G3" i="2"/>
  <c r="H3" i="2"/>
  <c r="I3" i="2"/>
  <c r="J3" i="2"/>
  <c r="K3" i="2"/>
  <c r="B3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C4" i="2"/>
  <c r="D4" i="2"/>
  <c r="E4" i="2"/>
  <c r="F4" i="2"/>
  <c r="G4" i="2"/>
  <c r="H4" i="2"/>
  <c r="I4" i="2"/>
  <c r="J4" i="2"/>
  <c r="K4" i="2"/>
  <c r="B4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N12" i="2"/>
  <c r="O12" i="2"/>
  <c r="P12" i="2"/>
  <c r="Q12" i="2"/>
  <c r="R12" i="2"/>
  <c r="S12" i="2"/>
  <c r="T12" i="2"/>
  <c r="U12" i="2"/>
  <c r="V12" i="2"/>
  <c r="N13" i="2"/>
  <c r="O13" i="2"/>
  <c r="P13" i="2"/>
  <c r="Q13" i="2"/>
  <c r="R13" i="2"/>
  <c r="S13" i="2"/>
  <c r="T13" i="2"/>
  <c r="U13" i="2"/>
  <c r="V13" i="2"/>
  <c r="M5" i="2"/>
  <c r="M6" i="2"/>
  <c r="M7" i="2"/>
  <c r="M8" i="2"/>
  <c r="M9" i="2"/>
  <c r="M10" i="2"/>
  <c r="M11" i="2"/>
  <c r="M12" i="2"/>
  <c r="M13" i="2"/>
  <c r="M4" i="2"/>
</calcChain>
</file>

<file path=xl/sharedStrings.xml><?xml version="1.0" encoding="utf-8"?>
<sst xmlns="http://schemas.openxmlformats.org/spreadsheetml/2006/main" count="11" uniqueCount="11">
  <si>
    <t>Coefficients</t>
  </si>
  <si>
    <t>$g_{\pi}$</t>
  </si>
  <si>
    <t>$g_{y}$</t>
  </si>
  <si>
    <t>Full-Sample</t>
  </si>
  <si>
    <t>Pre-Taylor</t>
  </si>
  <si>
    <t>Post-Taylor</t>
  </si>
  <si>
    <t>$r$</t>
  </si>
  <si>
    <t>A1</t>
  </si>
  <si>
    <t>A2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</si>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</sst>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M33" sqref="M33"/>
    </sheetView>
  </sheetViews>
  <sheetFormatPr baseColWidth="10" defaultRowHeight="16" x14ac:dyDescent="0.2"/>
  <sheetData>
    <row r="1" spans="1:34" x14ac:dyDescent="0.2">
      <c r="A1" s="2" t="s">
        <v>0</v>
      </c>
      <c r="B1" s="2"/>
      <c r="C1" s="1"/>
      <c r="D1" s="1"/>
      <c r="E1" s="1"/>
    </row>
    <row r="2" spans="1:34" x14ac:dyDescent="0.2">
      <c r="A2" s="2"/>
      <c r="B2" s="2"/>
    </row>
    <row r="4" spans="1:34" x14ac:dyDescent="0.2">
      <c r="B4" t="s">
        <v>3</v>
      </c>
      <c r="C4" t="s">
        <v>4</v>
      </c>
      <c r="D4" t="s">
        <v>5</v>
      </c>
    </row>
    <row r="5" spans="1:34" x14ac:dyDescent="0.2">
      <c r="A5" t="s">
        <v>1</v>
      </c>
      <c r="B5" s="3">
        <v>0.22204742027127899</v>
      </c>
      <c r="C5" s="3">
        <v>-0.26130008394734799</v>
      </c>
      <c r="D5" s="3">
        <v>0.38938422987830401</v>
      </c>
    </row>
    <row r="6" spans="1:34" x14ac:dyDescent="0.2">
      <c r="A6" t="s">
        <v>2</v>
      </c>
      <c r="B6" s="3">
        <v>0.46254695681235097</v>
      </c>
      <c r="C6" s="3">
        <v>0.17214060389327501</v>
      </c>
      <c r="D6" s="3">
        <v>0.72078413358538795</v>
      </c>
    </row>
    <row r="7" spans="1:34" x14ac:dyDescent="0.2">
      <c r="A7" t="s">
        <v>6</v>
      </c>
      <c r="B7" s="3">
        <v>1.73211532164615E-2</v>
      </c>
      <c r="C7" s="3">
        <v>3.3792893479286303E-2</v>
      </c>
      <c r="D7" s="3">
        <v>1.7932300657879201E-2</v>
      </c>
    </row>
    <row r="9" spans="1:34" x14ac:dyDescent="0.2">
      <c r="A9" s="2" t="s">
        <v>7</v>
      </c>
      <c r="B9" s="2"/>
      <c r="E9" s="2" t="s">
        <v>8</v>
      </c>
      <c r="F9" s="2"/>
      <c r="I9" s="2" t="s">
        <v>10</v>
      </c>
      <c r="J9" s="2"/>
    </row>
    <row r="10" spans="1:34" x14ac:dyDescent="0.2">
      <c r="A10" s="2"/>
      <c r="B10" s="2"/>
      <c r="E10" s="2"/>
      <c r="F10" s="2"/>
      <c r="I10" s="2"/>
      <c r="J10" s="2"/>
    </row>
    <row r="12" spans="1:34" x14ac:dyDescent="0.2">
      <c r="B12" s="4" t="str">
        <f>IF(M20 = 1, "\textcolor{red}{"&amp;X12&amp;"}", X12)</f>
        <v>\textcolor{red}{1.093}</v>
      </c>
      <c r="C12" s="4">
        <f t="shared" ref="C12:J12" si="0">IF(N20 = 1, "\textcolor{red}{"&amp;Y12&amp;"}", Y12)</f>
        <v>0.03</v>
      </c>
      <c r="D12" s="4">
        <f t="shared" si="0"/>
        <v>3.3000000000000002E-2</v>
      </c>
      <c r="E12" s="4"/>
      <c r="F12" s="4" t="str">
        <f t="shared" si="0"/>
        <v>\textcolor{red}{-0.318}</v>
      </c>
      <c r="G12" s="4">
        <f t="shared" si="0"/>
        <v>-3.0000000000000001E-3</v>
      </c>
      <c r="H12" s="4">
        <f t="shared" si="0"/>
        <v>-0.02</v>
      </c>
      <c r="I12" s="4"/>
      <c r="J12" s="4" t="str">
        <f t="shared" si="0"/>
        <v>\textcolor{red}{0.007}</v>
      </c>
      <c r="M12" s="3">
        <v>1.0930903754136401</v>
      </c>
      <c r="N12" s="3">
        <v>3.0131578241808E-2</v>
      </c>
      <c r="O12" s="3">
        <v>3.3213918995531902E-2</v>
      </c>
      <c r="Q12" s="3">
        <v>-0.31754959835823199</v>
      </c>
      <c r="R12" s="3">
        <v>-2.6230587795627301E-3</v>
      </c>
      <c r="S12" s="3">
        <v>-2.0370223985083199E-2</v>
      </c>
      <c r="U12" s="3">
        <v>6.8287009839040503E-3</v>
      </c>
      <c r="W12" s="3"/>
      <c r="X12" s="3">
        <f>ROUND(M12, 3)</f>
        <v>1.093</v>
      </c>
      <c r="Y12" s="3">
        <f t="shared" ref="Y12:AH14" si="1">ROUND(N12, 3)</f>
        <v>0.03</v>
      </c>
      <c r="Z12" s="3">
        <f t="shared" si="1"/>
        <v>3.3000000000000002E-2</v>
      </c>
      <c r="AA12" s="3"/>
      <c r="AB12" s="3">
        <f t="shared" si="1"/>
        <v>-0.318</v>
      </c>
      <c r="AC12" s="3">
        <f t="shared" si="1"/>
        <v>-3.0000000000000001E-3</v>
      </c>
      <c r="AD12" s="3">
        <f t="shared" si="1"/>
        <v>-0.02</v>
      </c>
      <c r="AE12" s="3"/>
      <c r="AF12" s="3">
        <f t="shared" si="1"/>
        <v>7.0000000000000001E-3</v>
      </c>
      <c r="AG12" s="3"/>
      <c r="AH12" s="3"/>
    </row>
    <row r="13" spans="1:34" x14ac:dyDescent="0.2">
      <c r="B13" s="4">
        <f t="shared" ref="B13:B14" si="2">IF(M21 = 1, "\textcolor{red}{"&amp;X13&amp;"}", X13)</f>
        <v>0.23599999999999999</v>
      </c>
      <c r="C13" s="4" t="str">
        <f t="shared" ref="C13:C14" si="3">IF(N21 = 1, "\textcolor{red}{"&amp;Y13&amp;"}", Y13)</f>
        <v>\textcolor{red}{0.845}</v>
      </c>
      <c r="D13" s="4" t="str">
        <f t="shared" ref="D13:D14" si="4">IF(O21 = 1, "\textcolor{red}{"&amp;Z13&amp;"}", Z13)</f>
        <v>\textcolor{red}{-0.518}</v>
      </c>
      <c r="E13" s="4"/>
      <c r="F13" s="4">
        <f t="shared" ref="F13:F14" si="5">IF(Q21 = 1, "\textcolor{red}{"&amp;AB13&amp;"}", AB13)</f>
        <v>-0.13700000000000001</v>
      </c>
      <c r="G13" s="4">
        <f t="shared" ref="G13:G14" si="6">IF(R21 = 1, "\textcolor{red}{"&amp;AC13&amp;"}", AC13)</f>
        <v>1.0999999999999999E-2</v>
      </c>
      <c r="H13" s="4" t="str">
        <f t="shared" ref="H13:H14" si="7">IF(S21 = 1, "\textcolor{red}{"&amp;AD13&amp;"}", AD13)</f>
        <v>\textcolor{red}{0.448}</v>
      </c>
      <c r="I13" s="4"/>
      <c r="J13" s="4">
        <f t="shared" ref="J13:J14" si="8">IF(U21 = 1, "\textcolor{red}{"&amp;AF13&amp;"}", AF13)</f>
        <v>-1E-3</v>
      </c>
      <c r="M13" s="3">
        <v>0.236075569779611</v>
      </c>
      <c r="N13" s="3">
        <v>0.84519728854239295</v>
      </c>
      <c r="O13" s="3">
        <v>-0.51783432708620702</v>
      </c>
      <c r="Q13" s="3">
        <v>-0.136855152914268</v>
      </c>
      <c r="R13" s="3">
        <v>1.0763396768822301E-2</v>
      </c>
      <c r="S13" s="3">
        <v>0.44768200118254697</v>
      </c>
      <c r="U13" s="3">
        <v>-1.16500594045308E-3</v>
      </c>
      <c r="X13" s="3">
        <f t="shared" ref="X13:X14" si="9">ROUND(M13, 3)</f>
        <v>0.23599999999999999</v>
      </c>
      <c r="Y13" s="3">
        <f t="shared" si="1"/>
        <v>0.84499999999999997</v>
      </c>
      <c r="Z13" s="3">
        <f t="shared" si="1"/>
        <v>-0.51800000000000002</v>
      </c>
      <c r="AA13" s="3"/>
      <c r="AB13" s="3">
        <f t="shared" si="1"/>
        <v>-0.13700000000000001</v>
      </c>
      <c r="AC13" s="3">
        <f t="shared" si="1"/>
        <v>1.0999999999999999E-2</v>
      </c>
      <c r="AD13" s="3">
        <f t="shared" si="1"/>
        <v>0.44800000000000001</v>
      </c>
      <c r="AE13" s="3"/>
      <c r="AF13" s="3">
        <f t="shared" si="1"/>
        <v>-1E-3</v>
      </c>
      <c r="AG13" s="3"/>
      <c r="AH13" s="3"/>
    </row>
    <row r="14" spans="1:34" x14ac:dyDescent="0.2">
      <c r="B14" s="4">
        <f t="shared" si="2"/>
        <v>-0.06</v>
      </c>
      <c r="C14" s="4">
        <f t="shared" si="3"/>
        <v>-6.4000000000000001E-2</v>
      </c>
      <c r="D14" s="4" t="str">
        <f t="shared" si="4"/>
        <v>\textcolor{red}{1.013}</v>
      </c>
      <c r="E14" s="4"/>
      <c r="F14" s="4">
        <f t="shared" si="5"/>
        <v>-2.7E-2</v>
      </c>
      <c r="G14" s="4">
        <f t="shared" si="6"/>
        <v>1.4999999999999999E-2</v>
      </c>
      <c r="H14" s="4">
        <f t="shared" si="7"/>
        <v>-0.12</v>
      </c>
      <c r="I14" s="4"/>
      <c r="J14" s="4" t="str">
        <f t="shared" si="8"/>
        <v>\textcolor{red}{0.009}</v>
      </c>
      <c r="K14" s="6"/>
      <c r="M14" s="3">
        <v>-5.9514371395056297E-2</v>
      </c>
      <c r="N14" s="3">
        <v>-6.3782822841849801E-2</v>
      </c>
      <c r="O14" s="3">
        <v>1.0129305249451901</v>
      </c>
      <c r="Q14" s="3">
        <v>-2.7310117938667201E-2</v>
      </c>
      <c r="R14" s="3">
        <v>1.4857711467327899E-2</v>
      </c>
      <c r="S14" s="3">
        <v>-0.119559414011851</v>
      </c>
      <c r="T14" s="6"/>
      <c r="U14" s="3">
        <v>8.7430818083575699E-3</v>
      </c>
      <c r="X14" s="3">
        <f t="shared" si="9"/>
        <v>-0.06</v>
      </c>
      <c r="Y14" s="3">
        <f t="shared" si="1"/>
        <v>-6.4000000000000001E-2</v>
      </c>
      <c r="Z14" s="3">
        <f t="shared" si="1"/>
        <v>1.0129999999999999</v>
      </c>
      <c r="AA14" s="3"/>
      <c r="AB14" s="3">
        <f t="shared" si="1"/>
        <v>-2.7E-2</v>
      </c>
      <c r="AC14" s="3">
        <f t="shared" si="1"/>
        <v>1.4999999999999999E-2</v>
      </c>
      <c r="AD14" s="3">
        <f t="shared" si="1"/>
        <v>-0.12</v>
      </c>
      <c r="AE14" s="3"/>
      <c r="AF14" s="3">
        <f t="shared" si="1"/>
        <v>8.9999999999999993E-3</v>
      </c>
      <c r="AG14" s="3"/>
      <c r="AH14" s="3"/>
    </row>
    <row r="16" spans="1:34" x14ac:dyDescent="0.2">
      <c r="A16" s="2" t="s">
        <v>9</v>
      </c>
      <c r="B16" s="2"/>
      <c r="M16">
        <v>6.7630373654051806E-2</v>
      </c>
      <c r="N16">
        <v>3.4747164502548403E-2</v>
      </c>
      <c r="O16">
        <v>7.5532563196307398E-2</v>
      </c>
      <c r="Q16">
        <v>6.2862093191099505E-2</v>
      </c>
      <c r="R16">
        <v>3.5416045530273402E-2</v>
      </c>
      <c r="S16">
        <v>7.1350915553724206E-2</v>
      </c>
      <c r="U16">
        <v>2.2060218325371901E-3</v>
      </c>
    </row>
    <row r="17" spans="1:33" x14ac:dyDescent="0.2">
      <c r="A17" s="2"/>
      <c r="B17" s="2"/>
      <c r="M17">
        <v>0.15981660365907499</v>
      </c>
      <c r="N17">
        <v>8.2110648182773194E-2</v>
      </c>
      <c r="O17">
        <v>0.17849018219889801</v>
      </c>
      <c r="Q17">
        <v>0.148548731729506</v>
      </c>
      <c r="R17">
        <v>8.3691273696545304E-2</v>
      </c>
      <c r="S17">
        <v>0.168608575934898</v>
      </c>
      <c r="U17">
        <v>5.2130263049743799E-3</v>
      </c>
    </row>
    <row r="18" spans="1:33" x14ac:dyDescent="0.2">
      <c r="M18">
        <v>6.7872738749549105E-2</v>
      </c>
      <c r="N18">
        <v>3.4871686952848001E-2</v>
      </c>
      <c r="O18">
        <v>7.5803247149435801E-2</v>
      </c>
      <c r="Q18">
        <v>6.3087370332066794E-2</v>
      </c>
      <c r="R18">
        <v>3.5542965030971201E-2</v>
      </c>
      <c r="S18">
        <v>7.1606613852103804E-2</v>
      </c>
      <c r="U18">
        <v>2.2139274918317299E-3</v>
      </c>
    </row>
    <row r="19" spans="1:33" x14ac:dyDescent="0.2">
      <c r="B19" s="4" t="str">
        <f>IF(M33 = 1, "\textcolor{red}{"&amp;X25&amp;"}", X25)</f>
        <v>\textcolor{red}{-0.004}</v>
      </c>
      <c r="C19" s="4">
        <f t="shared" ref="C19:K19" si="10">IF(N33 = 1, "\textcolor{red}{"&amp;Y25&amp;"}", Y25)</f>
        <v>0</v>
      </c>
      <c r="D19" s="4" t="str">
        <f t="shared" si="10"/>
        <v>\textcolor{red}{0.001}</v>
      </c>
      <c r="E19" s="4" t="str">
        <f t="shared" si="10"/>
        <v>\textcolor{red}{0.001}</v>
      </c>
      <c r="F19" s="4">
        <f t="shared" si="10"/>
        <v>0</v>
      </c>
      <c r="G19" s="4">
        <f t="shared" si="10"/>
        <v>0</v>
      </c>
      <c r="H19" s="4" t="str">
        <f t="shared" si="10"/>
        <v>\textcolor{red}{0.001}</v>
      </c>
      <c r="I19" s="4">
        <f t="shared" si="10"/>
        <v>0</v>
      </c>
      <c r="J19" s="4">
        <f t="shared" si="10"/>
        <v>0</v>
      </c>
      <c r="K19" s="4">
        <f t="shared" si="10"/>
        <v>0</v>
      </c>
    </row>
    <row r="20" spans="1:33" x14ac:dyDescent="0.2">
      <c r="B20" s="4">
        <f t="shared" ref="B20:B21" si="11">IF(M34 = 1, "\textcolor{red}{"&amp;X26&amp;"}", X26)</f>
        <v>2E-3</v>
      </c>
      <c r="C20" s="4" t="str">
        <f t="shared" ref="C20:C21" si="12">IF(N34 = 1, "\textcolor{red}{"&amp;Y26&amp;"}", Y26)</f>
        <v>\textcolor{red}{0.002}</v>
      </c>
      <c r="D20" s="4">
        <f t="shared" ref="D20:D21" si="13">IF(O34 = 1, "\textcolor{red}{"&amp;Z26&amp;"}", Z26)</f>
        <v>-1E-3</v>
      </c>
      <c r="E20" s="4" t="str">
        <f t="shared" ref="E20:E21" si="14">IF(P34 = 1, "\textcolor{red}{"&amp;AA26&amp;"}", AA26)</f>
        <v>\textcolor{red}{0.002}</v>
      </c>
      <c r="F20" s="4">
        <f t="shared" ref="F20:F21" si="15">IF(Q34 = 1, "\textcolor{red}{"&amp;AB26&amp;"}", AB26)</f>
        <v>0</v>
      </c>
      <c r="G20" s="4">
        <f t="shared" ref="G20:G21" si="16">IF(R34 = 1, "\textcolor{red}{"&amp;AC26&amp;"}", AC26)</f>
        <v>1E-3</v>
      </c>
      <c r="H20" s="4">
        <f t="shared" ref="H20:H21" si="17">IF(S34 = 1, "\textcolor{red}{"&amp;AD26&amp;"}", AD26)</f>
        <v>0</v>
      </c>
      <c r="I20" s="4">
        <f t="shared" ref="I20:I21" si="18">IF(T34 = 1, "\textcolor{red}{"&amp;AE26&amp;"}", AE26)</f>
        <v>0</v>
      </c>
      <c r="J20" s="4" t="str">
        <f t="shared" ref="J20:J21" si="19">IF(U34 = 1, "\textcolor{red}{"&amp;AF26&amp;"}", AF26)</f>
        <v>\textcolor{red}{-0.002}</v>
      </c>
      <c r="K20" s="4" t="str">
        <f t="shared" ref="K20:K21" si="20">IF(V34 = 1, "\textcolor{red}{"&amp;AG26&amp;"}", AG26)</f>
        <v>\textcolor{red}{0.001}</v>
      </c>
      <c r="M20">
        <f>IF(ABS(M12/M16)&gt;2.3,1,0)</f>
        <v>1</v>
      </c>
      <c r="N20">
        <f t="shared" ref="N20:U20" si="21">IF(ABS(N12/N16)&gt;2.3,1,0)</f>
        <v>0</v>
      </c>
      <c r="O20">
        <f t="shared" si="21"/>
        <v>0</v>
      </c>
      <c r="Q20">
        <f t="shared" si="21"/>
        <v>1</v>
      </c>
      <c r="R20">
        <f t="shared" si="21"/>
        <v>0</v>
      </c>
      <c r="S20">
        <f t="shared" si="21"/>
        <v>0</v>
      </c>
      <c r="U20">
        <f t="shared" si="21"/>
        <v>1</v>
      </c>
    </row>
    <row r="21" spans="1:33" x14ac:dyDescent="0.2">
      <c r="B21" s="4" t="str">
        <f t="shared" si="11"/>
        <v>\textcolor{red}{-0.003}</v>
      </c>
      <c r="C21" s="4" t="str">
        <f t="shared" si="12"/>
        <v>\textcolor{red}{-0.001}</v>
      </c>
      <c r="D21" s="4" t="str">
        <f t="shared" si="13"/>
        <v>\textcolor{red}{0.001}</v>
      </c>
      <c r="E21" s="4" t="str">
        <f t="shared" si="14"/>
        <v>\textcolor{red}{-0.001}</v>
      </c>
      <c r="F21" s="4">
        <f t="shared" si="15"/>
        <v>0</v>
      </c>
      <c r="G21" s="4" t="str">
        <f t="shared" si="16"/>
        <v>\textcolor{red}{-0.001}</v>
      </c>
      <c r="H21" s="4" t="str">
        <f t="shared" si="17"/>
        <v>\textcolor{red}{0}</v>
      </c>
      <c r="I21" s="4" t="str">
        <f t="shared" si="18"/>
        <v>\textcolor{red}{0}</v>
      </c>
      <c r="J21" s="4" t="str">
        <f t="shared" si="19"/>
        <v>\textcolor{red}{0.001}</v>
      </c>
      <c r="K21" s="4">
        <f t="shared" si="20"/>
        <v>0</v>
      </c>
      <c r="M21">
        <f t="shared" ref="M21:U21" si="22">IF(ABS(M13/M17)&gt;2.3,1,0)</f>
        <v>0</v>
      </c>
      <c r="N21">
        <f t="shared" si="22"/>
        <v>1</v>
      </c>
      <c r="O21">
        <f t="shared" si="22"/>
        <v>1</v>
      </c>
      <c r="Q21">
        <f t="shared" si="22"/>
        <v>0</v>
      </c>
      <c r="R21">
        <f t="shared" si="22"/>
        <v>0</v>
      </c>
      <c r="S21">
        <f t="shared" si="22"/>
        <v>1</v>
      </c>
      <c r="U21">
        <f t="shared" si="22"/>
        <v>0</v>
      </c>
    </row>
    <row r="22" spans="1:33" x14ac:dyDescent="0.2">
      <c r="M22">
        <f t="shared" ref="M22:U22" si="23">IF(ABS(M14/M18)&gt;2.3,1,0)</f>
        <v>0</v>
      </c>
      <c r="N22">
        <f t="shared" si="23"/>
        <v>0</v>
      </c>
      <c r="O22">
        <f t="shared" si="23"/>
        <v>1</v>
      </c>
      <c r="Q22">
        <f t="shared" si="23"/>
        <v>0</v>
      </c>
      <c r="R22">
        <f t="shared" si="23"/>
        <v>0</v>
      </c>
      <c r="S22">
        <f t="shared" si="23"/>
        <v>0</v>
      </c>
      <c r="U22">
        <f t="shared" si="23"/>
        <v>1</v>
      </c>
    </row>
    <row r="25" spans="1:33" x14ac:dyDescent="0.2">
      <c r="M25" s="3">
        <v>-4.2552369979642502E-3</v>
      </c>
      <c r="N25" s="3">
        <v>-4.2089166516753497E-7</v>
      </c>
      <c r="O25" s="3">
        <v>1.2975863916982501E-3</v>
      </c>
      <c r="P25" s="3">
        <v>8.5269696385083303E-4</v>
      </c>
      <c r="Q25" s="3">
        <v>-6.7287421047328494E-5</v>
      </c>
      <c r="R25" s="3">
        <v>1.2867197088659599E-4</v>
      </c>
      <c r="S25" s="3">
        <v>6.9136721205699503E-4</v>
      </c>
      <c r="T25" s="3">
        <v>1.27992528329665E-5</v>
      </c>
      <c r="U25" s="3">
        <v>3.2634801538024001E-4</v>
      </c>
      <c r="V25" s="3">
        <v>3.3897084547727301E-4</v>
      </c>
      <c r="X25" s="3">
        <f>ROUND(M25, 3)</f>
        <v>-4.0000000000000001E-3</v>
      </c>
      <c r="Y25" s="3">
        <f t="shared" ref="Y25:AG25" si="24">ROUND(N25, 3)</f>
        <v>0</v>
      </c>
      <c r="Z25" s="3">
        <f t="shared" si="24"/>
        <v>1E-3</v>
      </c>
      <c r="AA25" s="3">
        <f t="shared" si="24"/>
        <v>1E-3</v>
      </c>
      <c r="AB25" s="3">
        <f t="shared" si="24"/>
        <v>0</v>
      </c>
      <c r="AC25" s="3">
        <f t="shared" si="24"/>
        <v>0</v>
      </c>
      <c r="AD25" s="3">
        <f t="shared" si="24"/>
        <v>1E-3</v>
      </c>
      <c r="AE25" s="3">
        <f t="shared" si="24"/>
        <v>0</v>
      </c>
      <c r="AF25" s="3">
        <f t="shared" si="24"/>
        <v>0</v>
      </c>
      <c r="AG25" s="3">
        <f t="shared" si="24"/>
        <v>0</v>
      </c>
    </row>
    <row r="26" spans="1:33" x14ac:dyDescent="0.2">
      <c r="M26" s="3">
        <v>2.4008919533893701E-3</v>
      </c>
      <c r="N26" s="3">
        <v>1.9666380259916899E-3</v>
      </c>
      <c r="O26" s="3">
        <v>-8.5908253970826099E-4</v>
      </c>
      <c r="P26" s="3">
        <v>2.1479386927999401E-3</v>
      </c>
      <c r="Q26" s="3">
        <v>3.6946442701730499E-4</v>
      </c>
      <c r="R26" s="3">
        <v>6.4526610922099002E-4</v>
      </c>
      <c r="S26" s="3">
        <v>-4.1244402303638002E-4</v>
      </c>
      <c r="T26" s="3">
        <v>3.7688887800868E-4</v>
      </c>
      <c r="U26" s="3">
        <v>-1.7212082228322699E-3</v>
      </c>
      <c r="V26" s="3">
        <v>1.11827717539359E-3</v>
      </c>
      <c r="X26" s="3">
        <f t="shared" ref="X26:X27" si="25">ROUND(M26, 3)</f>
        <v>2E-3</v>
      </c>
      <c r="Y26" s="3">
        <f t="shared" ref="Y26:Y27" si="26">ROUND(N26, 3)</f>
        <v>2E-3</v>
      </c>
      <c r="Z26" s="3">
        <f t="shared" ref="Z26:Z27" si="27">ROUND(O26, 3)</f>
        <v>-1E-3</v>
      </c>
      <c r="AA26" s="3">
        <f t="shared" ref="AA26:AA27" si="28">ROUND(P26, 3)</f>
        <v>2E-3</v>
      </c>
      <c r="AB26" s="3">
        <f t="shared" ref="AB26:AB27" si="29">ROUND(Q26, 3)</f>
        <v>0</v>
      </c>
      <c r="AC26" s="3">
        <f t="shared" ref="AC26:AC27" si="30">ROUND(R26, 3)</f>
        <v>1E-3</v>
      </c>
      <c r="AD26" s="3">
        <f t="shared" ref="AD26:AD27" si="31">ROUND(S26, 3)</f>
        <v>0</v>
      </c>
      <c r="AE26" s="3">
        <f t="shared" ref="AE26:AE27" si="32">ROUND(T26, 3)</f>
        <v>0</v>
      </c>
      <c r="AF26" s="3">
        <f t="shared" ref="AF26:AF27" si="33">ROUND(U26, 3)</f>
        <v>-2E-3</v>
      </c>
      <c r="AG26" s="3">
        <f t="shared" ref="AG26:AG27" si="34">ROUND(V26, 3)</f>
        <v>1E-3</v>
      </c>
    </row>
    <row r="27" spans="1:33" x14ac:dyDescent="0.2">
      <c r="M27" s="3">
        <v>-2.91207716255746E-3</v>
      </c>
      <c r="N27" s="3">
        <v>-8.7177390750530805E-4</v>
      </c>
      <c r="O27" s="3">
        <v>1.10364560275777E-3</v>
      </c>
      <c r="P27" s="3">
        <v>-1.35442419091733E-3</v>
      </c>
      <c r="Q27" s="3">
        <v>-2.28789817267243E-4</v>
      </c>
      <c r="R27" s="3">
        <v>-7.1901482421110705E-4</v>
      </c>
      <c r="S27" s="3">
        <v>4.7320663173089898E-4</v>
      </c>
      <c r="T27" s="3">
        <v>-4.7959360994278698E-4</v>
      </c>
      <c r="U27" s="3">
        <v>1.09011734898834E-3</v>
      </c>
      <c r="V27" s="3">
        <v>-2.1055286995522201E-4</v>
      </c>
      <c r="X27" s="3">
        <f t="shared" si="25"/>
        <v>-3.0000000000000001E-3</v>
      </c>
      <c r="Y27" s="3">
        <f t="shared" si="26"/>
        <v>-1E-3</v>
      </c>
      <c r="Z27" s="3">
        <f t="shared" si="27"/>
        <v>1E-3</v>
      </c>
      <c r="AA27" s="3">
        <f t="shared" si="28"/>
        <v>-1E-3</v>
      </c>
      <c r="AB27" s="3">
        <f t="shared" si="29"/>
        <v>0</v>
      </c>
      <c r="AC27" s="3">
        <f t="shared" si="30"/>
        <v>-1E-3</v>
      </c>
      <c r="AD27" s="3">
        <f t="shared" si="31"/>
        <v>0</v>
      </c>
      <c r="AE27" s="3">
        <f t="shared" si="32"/>
        <v>0</v>
      </c>
      <c r="AF27" s="3">
        <f t="shared" si="33"/>
        <v>1E-3</v>
      </c>
      <c r="AG27" s="3">
        <f t="shared" si="34"/>
        <v>0</v>
      </c>
    </row>
    <row r="29" spans="1:33" x14ac:dyDescent="0.2">
      <c r="M29">
        <v>7.8246584300095201E-4</v>
      </c>
      <c r="N29">
        <v>1.7372861186961601E-4</v>
      </c>
      <c r="O29">
        <v>3.0246247496174998E-4</v>
      </c>
      <c r="P29">
        <v>2.1756786588023399E-4</v>
      </c>
      <c r="Q29">
        <v>1.8032520767429701E-4</v>
      </c>
      <c r="R29">
        <v>2.2440824024328999E-4</v>
      </c>
      <c r="S29">
        <v>1.79316769559078E-4</v>
      </c>
      <c r="T29">
        <v>1.75761105208131E-4</v>
      </c>
      <c r="U29">
        <v>2.2488899103082101E-4</v>
      </c>
      <c r="V29">
        <v>1.8196062694794199E-4</v>
      </c>
    </row>
    <row r="30" spans="1:33" x14ac:dyDescent="0.2">
      <c r="M30">
        <v>1.8490365608104999E-3</v>
      </c>
      <c r="N30">
        <v>4.1053620152127002E-4</v>
      </c>
      <c r="O30">
        <v>7.1474579942374598E-4</v>
      </c>
      <c r="P30">
        <v>5.1413226796859202E-4</v>
      </c>
      <c r="Q30">
        <v>4.2612454563730699E-4</v>
      </c>
      <c r="R30">
        <v>5.3029668255620002E-4</v>
      </c>
      <c r="S30">
        <v>4.2374151644692699E-4</v>
      </c>
      <c r="T30">
        <v>4.1533916452104E-4</v>
      </c>
      <c r="U30">
        <v>5.3143273953651805E-4</v>
      </c>
      <c r="V30">
        <v>4.2998918721403001E-4</v>
      </c>
    </row>
    <row r="31" spans="1:33" x14ac:dyDescent="0.2">
      <c r="M31">
        <v>7.8526994415398395E-4</v>
      </c>
      <c r="N31">
        <v>1.7435119828050399E-4</v>
      </c>
      <c r="O31">
        <v>3.0354640134954499E-4</v>
      </c>
      <c r="P31">
        <v>2.1834755781057299E-4</v>
      </c>
      <c r="Q31">
        <v>1.80971434122723E-4</v>
      </c>
      <c r="R31">
        <v>2.25212445833624E-4</v>
      </c>
      <c r="S31">
        <v>1.79959382095788E-4</v>
      </c>
      <c r="T31">
        <v>1.76390975409057E-4</v>
      </c>
      <c r="U31">
        <v>2.25694919474432E-4</v>
      </c>
      <c r="V31">
        <v>1.8261271420309E-4</v>
      </c>
    </row>
    <row r="33" spans="13:22" x14ac:dyDescent="0.2">
      <c r="M33">
        <f>IF(ABS(M25/M29)&gt;2.3,1,0)</f>
        <v>1</v>
      </c>
      <c r="N33">
        <f t="shared" ref="N33:V33" si="35">IF(ABS(N25/N29)&gt;2.3,1,0)</f>
        <v>0</v>
      </c>
      <c r="O33">
        <f t="shared" si="35"/>
        <v>1</v>
      </c>
      <c r="P33">
        <f t="shared" si="35"/>
        <v>1</v>
      </c>
      <c r="Q33">
        <f t="shared" si="35"/>
        <v>0</v>
      </c>
      <c r="R33">
        <f t="shared" si="35"/>
        <v>0</v>
      </c>
      <c r="S33">
        <f t="shared" si="35"/>
        <v>1</v>
      </c>
      <c r="T33">
        <f t="shared" si="35"/>
        <v>0</v>
      </c>
      <c r="U33">
        <f t="shared" si="35"/>
        <v>0</v>
      </c>
      <c r="V33">
        <f t="shared" si="35"/>
        <v>0</v>
      </c>
    </row>
    <row r="34" spans="13:22" x14ac:dyDescent="0.2">
      <c r="M34">
        <f t="shared" ref="M34:V34" si="36">IF(ABS(M26/M30)&gt;2.3,1,0)</f>
        <v>0</v>
      </c>
      <c r="N34">
        <f t="shared" si="36"/>
        <v>1</v>
      </c>
      <c r="O34">
        <f t="shared" si="36"/>
        <v>0</v>
      </c>
      <c r="P34">
        <f t="shared" si="36"/>
        <v>1</v>
      </c>
      <c r="Q34">
        <f t="shared" si="36"/>
        <v>0</v>
      </c>
      <c r="R34">
        <f t="shared" si="36"/>
        <v>0</v>
      </c>
      <c r="S34">
        <f t="shared" si="36"/>
        <v>0</v>
      </c>
      <c r="T34">
        <f t="shared" si="36"/>
        <v>0</v>
      </c>
      <c r="U34">
        <f t="shared" si="36"/>
        <v>1</v>
      </c>
      <c r="V34">
        <f t="shared" si="36"/>
        <v>1</v>
      </c>
    </row>
    <row r="35" spans="13:22" x14ac:dyDescent="0.2">
      <c r="M35">
        <f t="shared" ref="M35:V35" si="37">IF(ABS(M27/M31)&gt;2.3,1,0)</f>
        <v>1</v>
      </c>
      <c r="N35">
        <f t="shared" si="37"/>
        <v>1</v>
      </c>
      <c r="O35">
        <f t="shared" si="37"/>
        <v>1</v>
      </c>
      <c r="P35">
        <f t="shared" si="37"/>
        <v>1</v>
      </c>
      <c r="Q35">
        <f t="shared" si="37"/>
        <v>0</v>
      </c>
      <c r="R35">
        <f t="shared" si="37"/>
        <v>1</v>
      </c>
      <c r="S35">
        <f t="shared" si="37"/>
        <v>1</v>
      </c>
      <c r="T35">
        <f t="shared" si="37"/>
        <v>1</v>
      </c>
      <c r="U35">
        <f t="shared" si="37"/>
        <v>1</v>
      </c>
      <c r="V35">
        <f t="shared" si="37"/>
        <v>0</v>
      </c>
    </row>
  </sheetData>
  <mergeCells count="5">
    <mergeCell ref="I9:J10"/>
    <mergeCell ref="A16:B17"/>
    <mergeCell ref="A1:B2"/>
    <mergeCell ref="A9:B10"/>
    <mergeCell ref="E9:F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5"/>
  <sheetViews>
    <sheetView workbookViewId="0">
      <selection activeCell="B4" sqref="B4"/>
    </sheetView>
  </sheetViews>
  <sheetFormatPr baseColWidth="10" defaultRowHeight="16" x14ac:dyDescent="0.2"/>
  <sheetData>
    <row r="3" spans="1:22" x14ac:dyDescent="0.2">
      <c r="B3" s="5" t="str">
        <f>"$\phi_{i, "&amp;M14&amp;"}$"</f>
        <v>$\phi_{i, 1}$</v>
      </c>
      <c r="C3" s="5" t="str">
        <f t="shared" ref="C3:L3" si="0">"$\phi_{i, "&amp;N14&amp;"}$"</f>
        <v>$\phi_{i, 2}$</v>
      </c>
      <c r="D3" s="5" t="str">
        <f t="shared" si="0"/>
        <v>$\phi_{i, 3}$</v>
      </c>
      <c r="E3" s="5" t="str">
        <f t="shared" si="0"/>
        <v>$\phi_{i, 4}$</v>
      </c>
      <c r="F3" s="5" t="str">
        <f t="shared" si="0"/>
        <v>$\phi_{i, 5}$</v>
      </c>
      <c r="G3" s="5" t="str">
        <f t="shared" si="0"/>
        <v>$\phi_{i, 6}$</v>
      </c>
      <c r="H3" s="5" t="str">
        <f t="shared" si="0"/>
        <v>$\phi_{i, 7}$</v>
      </c>
      <c r="I3" s="5" t="str">
        <f t="shared" si="0"/>
        <v>$\phi_{i, 8}$</v>
      </c>
      <c r="J3" s="5" t="str">
        <f t="shared" si="0"/>
        <v>$\phi_{i, 9}$</v>
      </c>
      <c r="K3" s="5" t="str">
        <f t="shared" si="0"/>
        <v>$\phi_{i, 10}$</v>
      </c>
    </row>
    <row r="4" spans="1:22" x14ac:dyDescent="0.2">
      <c r="A4" s="5" t="str">
        <f>"$\phi_{"&amp;L15&amp;", j}$"</f>
        <v>$\phi_{1, j}$</v>
      </c>
      <c r="B4" s="4" t="str">
        <f>IF(M15 = 1, "\textcolor{red}{"&amp;M4&amp;"}", M4)</f>
        <v>\textcolor{red}{0.985}</v>
      </c>
      <c r="C4" s="4" t="str">
        <f t="shared" ref="C4:K4" si="1">IF(N15 = 1, "\textcolor{red}{"&amp;N4&amp;"}", N4)</f>
        <v>\textcolor{red}{-0.032}</v>
      </c>
      <c r="D4" s="4">
        <f t="shared" si="1"/>
        <v>-0.01</v>
      </c>
      <c r="E4" s="4" t="str">
        <f t="shared" si="1"/>
        <v>\textcolor{red}{-0.039}</v>
      </c>
      <c r="F4" s="4">
        <f t="shared" si="1"/>
        <v>-3.0000000000000001E-3</v>
      </c>
      <c r="G4" s="4">
        <f t="shared" si="1"/>
        <v>-6.0000000000000001E-3</v>
      </c>
      <c r="H4" s="4">
        <f t="shared" si="1"/>
        <v>6.0000000000000001E-3</v>
      </c>
      <c r="I4" s="4">
        <f t="shared" si="1"/>
        <v>2.1999999999999999E-2</v>
      </c>
      <c r="J4" s="4" t="str">
        <f t="shared" si="1"/>
        <v>\textcolor{red}{-0.041}</v>
      </c>
      <c r="K4" s="4">
        <f t="shared" si="1"/>
        <v>-2.1999999999999999E-2</v>
      </c>
      <c r="M4">
        <f>ROUND(M26,3)</f>
        <v>0.98499999999999999</v>
      </c>
      <c r="N4">
        <f t="shared" ref="N4:V4" si="2">ROUND(N26,3)</f>
        <v>-3.2000000000000001E-2</v>
      </c>
      <c r="O4">
        <f t="shared" si="2"/>
        <v>-0.01</v>
      </c>
      <c r="P4">
        <f t="shared" si="2"/>
        <v>-3.9E-2</v>
      </c>
      <c r="Q4">
        <f t="shared" si="2"/>
        <v>-3.0000000000000001E-3</v>
      </c>
      <c r="R4">
        <f t="shared" si="2"/>
        <v>-6.0000000000000001E-3</v>
      </c>
      <c r="S4">
        <f t="shared" si="2"/>
        <v>6.0000000000000001E-3</v>
      </c>
      <c r="T4">
        <f t="shared" si="2"/>
        <v>2.1999999999999999E-2</v>
      </c>
      <c r="U4">
        <f t="shared" si="2"/>
        <v>-4.1000000000000002E-2</v>
      </c>
      <c r="V4">
        <f t="shared" si="2"/>
        <v>-2.1999999999999999E-2</v>
      </c>
    </row>
    <row r="5" spans="1:22" x14ac:dyDescent="0.2">
      <c r="A5" s="5" t="str">
        <f t="shared" ref="A5:A13" si="3">"$\phi_{"&amp;L16&amp;", j}$"</f>
        <v>$\phi_{2, j}$</v>
      </c>
      <c r="B5" s="4">
        <f t="shared" ref="B5:B13" si="4">IF(M16 = 1, "\textcolor{red}{"&amp;M5&amp;"}", M5)</f>
        <v>-3.9E-2</v>
      </c>
      <c r="C5" s="4" t="str">
        <f t="shared" ref="C5:C13" si="5">IF(N16 = 1, "\textcolor{red}{"&amp;N5&amp;"}", N5)</f>
        <v>\textcolor{red}{0.242}</v>
      </c>
      <c r="D5" s="4">
        <f t="shared" ref="D5:D13" si="6">IF(O16 = 1, "\textcolor{red}{"&amp;O5&amp;"}", O5)</f>
        <v>-0.16</v>
      </c>
      <c r="E5" s="4">
        <f t="shared" ref="E5:E13" si="7">IF(P16 = 1, "\textcolor{red}{"&amp;P5&amp;"}", P5)</f>
        <v>1.6E-2</v>
      </c>
      <c r="F5" s="4">
        <f t="shared" ref="F5:F13" si="8">IF(Q16 = 1, "\textcolor{red}{"&amp;Q5&amp;"}", Q5)</f>
        <v>-3.2000000000000001E-2</v>
      </c>
      <c r="G5" s="4">
        <f t="shared" ref="G5:G13" si="9">IF(R16 = 1, "\textcolor{red}{"&amp;R5&amp;"}", R5)</f>
        <v>0.10199999999999999</v>
      </c>
      <c r="H5" s="4">
        <f t="shared" ref="H5:H13" si="10">IF(S16 = 1, "\textcolor{red}{"&amp;S5&amp;"}", S5)</f>
        <v>-8.9999999999999993E-3</v>
      </c>
      <c r="I5" s="4">
        <f t="shared" ref="I5:I13" si="11">IF(T16 = 1, "\textcolor{red}{"&amp;T5&amp;"}", T5)</f>
        <v>-8.2000000000000003E-2</v>
      </c>
      <c r="J5" s="4">
        <f t="shared" ref="J5:J13" si="12">IF(U16 = 1, "\textcolor{red}{"&amp;U5&amp;"}", U5)</f>
        <v>-5.1999999999999998E-2</v>
      </c>
      <c r="K5" s="4">
        <f t="shared" ref="K5:K13" si="13">IF(V16 = 1, "\textcolor{red}{"&amp;V5&amp;"}", V5)</f>
        <v>7.6999999999999999E-2</v>
      </c>
      <c r="M5">
        <f t="shared" ref="M5:V13" si="14">ROUND(M27,3)</f>
        <v>-3.9E-2</v>
      </c>
      <c r="N5">
        <f t="shared" si="14"/>
        <v>0.24199999999999999</v>
      </c>
      <c r="O5">
        <f t="shared" si="14"/>
        <v>-0.16</v>
      </c>
      <c r="P5">
        <f t="shared" si="14"/>
        <v>1.6E-2</v>
      </c>
      <c r="Q5">
        <f t="shared" si="14"/>
        <v>-3.2000000000000001E-2</v>
      </c>
      <c r="R5">
        <f t="shared" si="14"/>
        <v>0.10199999999999999</v>
      </c>
      <c r="S5">
        <f t="shared" si="14"/>
        <v>-8.9999999999999993E-3</v>
      </c>
      <c r="T5">
        <f t="shared" si="14"/>
        <v>-8.2000000000000003E-2</v>
      </c>
      <c r="U5">
        <f t="shared" si="14"/>
        <v>-5.1999999999999998E-2</v>
      </c>
      <c r="V5">
        <f t="shared" si="14"/>
        <v>7.6999999999999999E-2</v>
      </c>
    </row>
    <row r="6" spans="1:22" x14ac:dyDescent="0.2">
      <c r="A6" s="5" t="str">
        <f t="shared" si="3"/>
        <v>$\phi_{3, j}$</v>
      </c>
      <c r="B6" s="4">
        <f t="shared" si="4"/>
        <v>3.1E-2</v>
      </c>
      <c r="C6" s="4" t="str">
        <f t="shared" si="5"/>
        <v>\textcolor{red}{-0.233}</v>
      </c>
      <c r="D6" s="4" t="str">
        <f t="shared" si="6"/>
        <v>\textcolor{red}{0.903}</v>
      </c>
      <c r="E6" s="4">
        <f t="shared" si="7"/>
        <v>4.1000000000000002E-2</v>
      </c>
      <c r="F6" s="4">
        <f t="shared" si="8"/>
        <v>3.0000000000000001E-3</v>
      </c>
      <c r="G6" s="4">
        <f t="shared" si="9"/>
        <v>3.1E-2</v>
      </c>
      <c r="H6" s="4">
        <f t="shared" si="10"/>
        <v>-1.7000000000000001E-2</v>
      </c>
      <c r="I6" s="4">
        <f t="shared" si="11"/>
        <v>-8.9999999999999993E-3</v>
      </c>
      <c r="J6" s="4">
        <f t="shared" si="12"/>
        <v>0.03</v>
      </c>
      <c r="K6" s="4" t="str">
        <f t="shared" si="13"/>
        <v>\textcolor{red}{0.062}</v>
      </c>
      <c r="M6">
        <f t="shared" si="14"/>
        <v>3.1E-2</v>
      </c>
      <c r="N6">
        <f t="shared" si="14"/>
        <v>-0.23300000000000001</v>
      </c>
      <c r="O6">
        <f t="shared" si="14"/>
        <v>0.90300000000000002</v>
      </c>
      <c r="P6">
        <f t="shared" si="14"/>
        <v>4.1000000000000002E-2</v>
      </c>
      <c r="Q6">
        <f t="shared" si="14"/>
        <v>3.0000000000000001E-3</v>
      </c>
      <c r="R6">
        <f t="shared" si="14"/>
        <v>3.1E-2</v>
      </c>
      <c r="S6">
        <f t="shared" si="14"/>
        <v>-1.7000000000000001E-2</v>
      </c>
      <c r="T6">
        <f t="shared" si="14"/>
        <v>-8.9999999999999993E-3</v>
      </c>
      <c r="U6">
        <f t="shared" si="14"/>
        <v>0.03</v>
      </c>
      <c r="V6">
        <f t="shared" si="14"/>
        <v>6.2E-2</v>
      </c>
    </row>
    <row r="7" spans="1:22" x14ac:dyDescent="0.2">
      <c r="A7" s="5" t="str">
        <f t="shared" si="3"/>
        <v>$\phi_{4, j}$</v>
      </c>
      <c r="B7" s="4">
        <f t="shared" si="4"/>
        <v>3.4000000000000002E-2</v>
      </c>
      <c r="C7" s="4" t="str">
        <f t="shared" si="5"/>
        <v>\textcolor{red}{0.466}</v>
      </c>
      <c r="D7" s="4" t="str">
        <f t="shared" si="6"/>
        <v>\textcolor{red}{0.144}</v>
      </c>
      <c r="E7" s="4" t="str">
        <f t="shared" si="7"/>
        <v>\textcolor{red}{0.588}</v>
      </c>
      <c r="F7" s="4">
        <f t="shared" si="8"/>
        <v>8.6999999999999994E-2</v>
      </c>
      <c r="G7" s="4">
        <f t="shared" si="9"/>
        <v>-9.8000000000000004E-2</v>
      </c>
      <c r="H7" s="4">
        <f t="shared" si="10"/>
        <v>-5.8999999999999997E-2</v>
      </c>
      <c r="I7" s="4">
        <f t="shared" si="11"/>
        <v>-3.0000000000000001E-3</v>
      </c>
      <c r="J7" s="4">
        <f t="shared" si="12"/>
        <v>-3.2000000000000001E-2</v>
      </c>
      <c r="K7" s="4">
        <f t="shared" si="13"/>
        <v>0.106</v>
      </c>
      <c r="M7">
        <f t="shared" si="14"/>
        <v>3.4000000000000002E-2</v>
      </c>
      <c r="N7">
        <f t="shared" si="14"/>
        <v>0.46600000000000003</v>
      </c>
      <c r="O7">
        <f t="shared" si="14"/>
        <v>0.14399999999999999</v>
      </c>
      <c r="P7">
        <f t="shared" si="14"/>
        <v>0.58799999999999997</v>
      </c>
      <c r="Q7">
        <f t="shared" si="14"/>
        <v>8.6999999999999994E-2</v>
      </c>
      <c r="R7">
        <f t="shared" si="14"/>
        <v>-9.8000000000000004E-2</v>
      </c>
      <c r="S7">
        <f t="shared" si="14"/>
        <v>-5.8999999999999997E-2</v>
      </c>
      <c r="T7">
        <f t="shared" si="14"/>
        <v>-3.0000000000000001E-3</v>
      </c>
      <c r="U7">
        <f t="shared" si="14"/>
        <v>-3.2000000000000001E-2</v>
      </c>
      <c r="V7">
        <f t="shared" si="14"/>
        <v>0.106</v>
      </c>
    </row>
    <row r="8" spans="1:22" x14ac:dyDescent="0.2">
      <c r="A8" s="5" t="str">
        <f t="shared" si="3"/>
        <v>$\phi_{5, j}$</v>
      </c>
      <c r="B8" s="4">
        <f t="shared" si="4"/>
        <v>1.7999999999999999E-2</v>
      </c>
      <c r="C8" s="4">
        <f t="shared" si="5"/>
        <v>3.0000000000000001E-3</v>
      </c>
      <c r="D8" s="4">
        <f t="shared" si="6"/>
        <v>-1.7999999999999999E-2</v>
      </c>
      <c r="E8" s="4">
        <f t="shared" si="7"/>
        <v>2.1000000000000001E-2</v>
      </c>
      <c r="F8" s="4" t="str">
        <f t="shared" si="8"/>
        <v>\textcolor{red}{0.808}</v>
      </c>
      <c r="G8" s="4">
        <f t="shared" si="9"/>
        <v>4.7E-2</v>
      </c>
      <c r="H8" s="4" t="str">
        <f t="shared" si="10"/>
        <v>\textcolor{red}{-0.135}</v>
      </c>
      <c r="I8" s="4">
        <f t="shared" si="11"/>
        <v>-5.0999999999999997E-2</v>
      </c>
      <c r="J8" s="4" t="str">
        <f t="shared" si="12"/>
        <v>\textcolor{red}{0.114}</v>
      </c>
      <c r="K8" s="4">
        <f t="shared" si="13"/>
        <v>1.0999999999999999E-2</v>
      </c>
      <c r="M8">
        <f t="shared" si="14"/>
        <v>1.7999999999999999E-2</v>
      </c>
      <c r="N8">
        <f t="shared" si="14"/>
        <v>3.0000000000000001E-3</v>
      </c>
      <c r="O8">
        <f t="shared" si="14"/>
        <v>-1.7999999999999999E-2</v>
      </c>
      <c r="P8">
        <f t="shared" si="14"/>
        <v>2.1000000000000001E-2</v>
      </c>
      <c r="Q8">
        <f t="shared" si="14"/>
        <v>0.80800000000000005</v>
      </c>
      <c r="R8">
        <f t="shared" si="14"/>
        <v>4.7E-2</v>
      </c>
      <c r="S8">
        <f t="shared" si="14"/>
        <v>-0.13500000000000001</v>
      </c>
      <c r="T8">
        <f t="shared" si="14"/>
        <v>-5.0999999999999997E-2</v>
      </c>
      <c r="U8">
        <f t="shared" si="14"/>
        <v>0.114</v>
      </c>
      <c r="V8">
        <f t="shared" si="14"/>
        <v>1.0999999999999999E-2</v>
      </c>
    </row>
    <row r="9" spans="1:22" x14ac:dyDescent="0.2">
      <c r="A9" s="5" t="str">
        <f t="shared" si="3"/>
        <v>$\phi_{6, j}$</v>
      </c>
      <c r="B9" s="4">
        <f t="shared" si="4"/>
        <v>-2.4E-2</v>
      </c>
      <c r="C9" s="4">
        <f t="shared" si="5"/>
        <v>4.5999999999999999E-2</v>
      </c>
      <c r="D9" s="4" t="str">
        <f t="shared" si="6"/>
        <v>\textcolor{red}{0.072}</v>
      </c>
      <c r="E9" s="4" t="str">
        <f t="shared" si="7"/>
        <v>\textcolor{red}{-0.072}</v>
      </c>
      <c r="F9" s="4">
        <f t="shared" si="8"/>
        <v>4.0000000000000001E-3</v>
      </c>
      <c r="G9" s="4" t="str">
        <f t="shared" si="9"/>
        <v>\textcolor{red}{0.894}</v>
      </c>
      <c r="H9" s="4">
        <f t="shared" si="10"/>
        <v>1E-3</v>
      </c>
      <c r="I9" s="4" t="str">
        <f t="shared" si="11"/>
        <v>\textcolor{red}{0.098}</v>
      </c>
      <c r="J9" s="4" t="str">
        <f t="shared" si="12"/>
        <v>\textcolor{red}{-0.078}</v>
      </c>
      <c r="K9" s="4">
        <f t="shared" si="13"/>
        <v>-6.6000000000000003E-2</v>
      </c>
      <c r="M9">
        <f t="shared" si="14"/>
        <v>-2.4E-2</v>
      </c>
      <c r="N9">
        <f t="shared" si="14"/>
        <v>4.5999999999999999E-2</v>
      </c>
      <c r="O9">
        <f t="shared" si="14"/>
        <v>7.1999999999999995E-2</v>
      </c>
      <c r="P9">
        <f t="shared" si="14"/>
        <v>-7.1999999999999995E-2</v>
      </c>
      <c r="Q9">
        <f t="shared" si="14"/>
        <v>4.0000000000000001E-3</v>
      </c>
      <c r="R9">
        <f t="shared" si="14"/>
        <v>0.89400000000000002</v>
      </c>
      <c r="S9">
        <f t="shared" si="14"/>
        <v>1E-3</v>
      </c>
      <c r="T9">
        <f t="shared" si="14"/>
        <v>9.8000000000000004E-2</v>
      </c>
      <c r="U9">
        <f t="shared" si="14"/>
        <v>-7.8E-2</v>
      </c>
      <c r="V9">
        <f t="shared" si="14"/>
        <v>-6.6000000000000003E-2</v>
      </c>
    </row>
    <row r="10" spans="1:22" x14ac:dyDescent="0.2">
      <c r="A10" s="5" t="str">
        <f t="shared" si="3"/>
        <v>$\phi_{7, j}$</v>
      </c>
      <c r="B10" s="4">
        <f t="shared" si="4"/>
        <v>5.1999999999999998E-2</v>
      </c>
      <c r="C10" s="4">
        <f t="shared" si="5"/>
        <v>0.02</v>
      </c>
      <c r="D10" s="4">
        <f t="shared" si="6"/>
        <v>-3.9E-2</v>
      </c>
      <c r="E10" s="4">
        <f t="shared" si="7"/>
        <v>-0.11799999999999999</v>
      </c>
      <c r="F10" s="4">
        <f t="shared" si="8"/>
        <v>-8.8999999999999996E-2</v>
      </c>
      <c r="G10" s="4">
        <f t="shared" si="9"/>
        <v>-5.0000000000000001E-3</v>
      </c>
      <c r="H10" s="4" t="str">
        <f t="shared" si="10"/>
        <v>\textcolor{red}{0.455}</v>
      </c>
      <c r="I10" s="4">
        <f t="shared" si="11"/>
        <v>-0.10299999999999999</v>
      </c>
      <c r="J10" s="4" t="str">
        <f t="shared" si="12"/>
        <v>\textcolor{red}{0.369}</v>
      </c>
      <c r="K10" s="4" t="str">
        <f t="shared" si="13"/>
        <v>\textcolor{red}{0.241}</v>
      </c>
      <c r="M10">
        <f t="shared" si="14"/>
        <v>5.1999999999999998E-2</v>
      </c>
      <c r="N10">
        <f t="shared" si="14"/>
        <v>0.02</v>
      </c>
      <c r="O10">
        <f t="shared" si="14"/>
        <v>-3.9E-2</v>
      </c>
      <c r="P10">
        <f t="shared" si="14"/>
        <v>-0.11799999999999999</v>
      </c>
      <c r="Q10">
        <f t="shared" si="14"/>
        <v>-8.8999999999999996E-2</v>
      </c>
      <c r="R10">
        <f t="shared" si="14"/>
        <v>-5.0000000000000001E-3</v>
      </c>
      <c r="S10">
        <f t="shared" si="14"/>
        <v>0.45500000000000002</v>
      </c>
      <c r="T10">
        <f t="shared" si="14"/>
        <v>-0.10299999999999999</v>
      </c>
      <c r="U10">
        <f t="shared" si="14"/>
        <v>0.36899999999999999</v>
      </c>
      <c r="V10">
        <f t="shared" si="14"/>
        <v>0.24099999999999999</v>
      </c>
    </row>
    <row r="11" spans="1:22" x14ac:dyDescent="0.2">
      <c r="A11" s="5" t="str">
        <f t="shared" si="3"/>
        <v>$\phi_{8, j}$</v>
      </c>
      <c r="B11" s="4">
        <f t="shared" si="4"/>
        <v>1.2999999999999999E-2</v>
      </c>
      <c r="C11" s="4">
        <f t="shared" si="5"/>
        <v>0.157</v>
      </c>
      <c r="D11" s="4">
        <f t="shared" si="6"/>
        <v>0.04</v>
      </c>
      <c r="E11" s="4">
        <f t="shared" si="7"/>
        <v>5.6000000000000001E-2</v>
      </c>
      <c r="F11" s="4">
        <f t="shared" si="8"/>
        <v>4.1000000000000002E-2</v>
      </c>
      <c r="G11" s="4">
        <f t="shared" si="9"/>
        <v>4.2000000000000003E-2</v>
      </c>
      <c r="H11" s="4">
        <f t="shared" si="10"/>
        <v>5.6000000000000001E-2</v>
      </c>
      <c r="I11" s="4" t="str">
        <f t="shared" si="11"/>
        <v>\textcolor{red}{0.414}</v>
      </c>
      <c r="J11" s="4" t="str">
        <f t="shared" si="12"/>
        <v>\textcolor{red}{0.175}</v>
      </c>
      <c r="K11" s="4">
        <f t="shared" si="13"/>
        <v>7.1999999999999995E-2</v>
      </c>
      <c r="M11">
        <f t="shared" si="14"/>
        <v>1.2999999999999999E-2</v>
      </c>
      <c r="N11">
        <f t="shared" si="14"/>
        <v>0.157</v>
      </c>
      <c r="O11">
        <f t="shared" si="14"/>
        <v>0.04</v>
      </c>
      <c r="P11">
        <f t="shared" si="14"/>
        <v>5.6000000000000001E-2</v>
      </c>
      <c r="Q11">
        <f t="shared" si="14"/>
        <v>4.1000000000000002E-2</v>
      </c>
      <c r="R11">
        <f t="shared" si="14"/>
        <v>4.2000000000000003E-2</v>
      </c>
      <c r="S11">
        <f t="shared" si="14"/>
        <v>5.6000000000000001E-2</v>
      </c>
      <c r="T11">
        <f t="shared" si="14"/>
        <v>0.41399999999999998</v>
      </c>
      <c r="U11">
        <f t="shared" si="14"/>
        <v>0.17499999999999999</v>
      </c>
      <c r="V11">
        <f t="shared" si="14"/>
        <v>7.1999999999999995E-2</v>
      </c>
    </row>
    <row r="12" spans="1:22" x14ac:dyDescent="0.2">
      <c r="A12" s="5" t="str">
        <f t="shared" si="3"/>
        <v>$\phi_{9, j}$</v>
      </c>
      <c r="B12" s="4">
        <f t="shared" si="4"/>
        <v>6.0000000000000001E-3</v>
      </c>
      <c r="C12" s="4">
        <f t="shared" si="5"/>
        <v>-8.6999999999999994E-2</v>
      </c>
      <c r="D12" s="4">
        <f t="shared" si="6"/>
        <v>-6.2E-2</v>
      </c>
      <c r="E12" s="4" t="str">
        <f t="shared" si="7"/>
        <v>\textcolor{red}{0.246}</v>
      </c>
      <c r="F12" s="4" t="str">
        <f t="shared" si="8"/>
        <v>\textcolor{red}{0.134}</v>
      </c>
      <c r="G12" s="4">
        <f t="shared" si="9"/>
        <v>7.0999999999999994E-2</v>
      </c>
      <c r="H12" s="4" t="str">
        <f t="shared" si="10"/>
        <v>\textcolor{red}{0.337}</v>
      </c>
      <c r="I12" s="4" t="str">
        <f t="shared" si="11"/>
        <v>\textcolor{red}{0.21}</v>
      </c>
      <c r="J12" s="4" t="str">
        <f t="shared" si="12"/>
        <v>\textcolor{red}{0.48}</v>
      </c>
      <c r="K12" s="4" t="str">
        <f t="shared" si="13"/>
        <v>\textcolor{red}{-0.258}</v>
      </c>
      <c r="M12">
        <f t="shared" si="14"/>
        <v>6.0000000000000001E-3</v>
      </c>
      <c r="N12">
        <f t="shared" si="14"/>
        <v>-8.6999999999999994E-2</v>
      </c>
      <c r="O12">
        <f t="shared" si="14"/>
        <v>-6.2E-2</v>
      </c>
      <c r="P12">
        <f t="shared" si="14"/>
        <v>0.246</v>
      </c>
      <c r="Q12">
        <f t="shared" si="14"/>
        <v>0.13400000000000001</v>
      </c>
      <c r="R12">
        <f t="shared" si="14"/>
        <v>7.0999999999999994E-2</v>
      </c>
      <c r="S12">
        <f t="shared" si="14"/>
        <v>0.33700000000000002</v>
      </c>
      <c r="T12">
        <f t="shared" si="14"/>
        <v>0.21</v>
      </c>
      <c r="U12">
        <f t="shared" si="14"/>
        <v>0.48</v>
      </c>
      <c r="V12">
        <f t="shared" si="14"/>
        <v>-0.25800000000000001</v>
      </c>
    </row>
    <row r="13" spans="1:22" x14ac:dyDescent="0.2">
      <c r="A13" s="5" t="str">
        <f t="shared" si="3"/>
        <v>$\phi_{10, j}$</v>
      </c>
      <c r="B13" s="4">
        <f t="shared" si="4"/>
        <v>-4.2000000000000003E-2</v>
      </c>
      <c r="C13" s="4">
        <f t="shared" si="5"/>
        <v>-0.107</v>
      </c>
      <c r="D13" s="4">
        <f t="shared" si="6"/>
        <v>2.8000000000000001E-2</v>
      </c>
      <c r="E13" s="4">
        <f t="shared" si="7"/>
        <v>3.5000000000000003E-2</v>
      </c>
      <c r="F13" s="4">
        <f t="shared" si="8"/>
        <v>0.03</v>
      </c>
      <c r="G13" s="4">
        <f t="shared" si="9"/>
        <v>-0.13200000000000001</v>
      </c>
      <c r="H13" s="4" t="str">
        <f t="shared" si="10"/>
        <v>\textcolor{red}{0.208}</v>
      </c>
      <c r="I13" s="4" t="str">
        <f t="shared" si="11"/>
        <v>\textcolor{red}{0.206}</v>
      </c>
      <c r="J13" s="4" t="str">
        <f t="shared" si="12"/>
        <v>\textcolor{red}{-0.352}</v>
      </c>
      <c r="K13" s="4" t="str">
        <f t="shared" si="13"/>
        <v>\textcolor{red}{0.202}</v>
      </c>
      <c r="M13">
        <f t="shared" si="14"/>
        <v>-4.2000000000000003E-2</v>
      </c>
      <c r="N13">
        <f t="shared" si="14"/>
        <v>-0.107</v>
      </c>
      <c r="O13">
        <f t="shared" si="14"/>
        <v>2.8000000000000001E-2</v>
      </c>
      <c r="P13">
        <f t="shared" si="14"/>
        <v>3.5000000000000003E-2</v>
      </c>
      <c r="Q13">
        <f t="shared" si="14"/>
        <v>0.03</v>
      </c>
      <c r="R13">
        <f t="shared" si="14"/>
        <v>-0.13200000000000001</v>
      </c>
      <c r="S13">
        <f t="shared" si="14"/>
        <v>0.20799999999999999</v>
      </c>
      <c r="T13">
        <f t="shared" si="14"/>
        <v>0.20599999999999999</v>
      </c>
      <c r="U13">
        <f t="shared" si="14"/>
        <v>-0.35199999999999998</v>
      </c>
      <c r="V13">
        <f t="shared" si="14"/>
        <v>0.20200000000000001</v>
      </c>
    </row>
    <row r="14" spans="1:22" x14ac:dyDescent="0.2">
      <c r="M14">
        <v>1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8</v>
      </c>
      <c r="U14">
        <v>9</v>
      </c>
      <c r="V14">
        <v>10</v>
      </c>
    </row>
    <row r="15" spans="1:22" x14ac:dyDescent="0.2">
      <c r="L15">
        <v>1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</row>
    <row r="16" spans="1:22" x14ac:dyDescent="0.2">
      <c r="L16">
        <v>2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2:22" x14ac:dyDescent="0.2">
      <c r="L17">
        <v>3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</row>
    <row r="18" spans="12:22" x14ac:dyDescent="0.2">
      <c r="L18">
        <v>4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2:22" x14ac:dyDescent="0.2">
      <c r="L19">
        <v>5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</row>
    <row r="20" spans="12:22" x14ac:dyDescent="0.2">
      <c r="L20">
        <v>6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</row>
    <row r="21" spans="12:22" x14ac:dyDescent="0.2">
      <c r="L21">
        <v>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1</v>
      </c>
    </row>
    <row r="22" spans="12:22" x14ac:dyDescent="0.2">
      <c r="L22">
        <v>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</row>
    <row r="23" spans="12:22" x14ac:dyDescent="0.2">
      <c r="L23">
        <v>9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1</v>
      </c>
    </row>
    <row r="24" spans="12:22" x14ac:dyDescent="0.2">
      <c r="L24">
        <v>10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1</v>
      </c>
    </row>
    <row r="26" spans="12:22" x14ac:dyDescent="0.2">
      <c r="M26">
        <v>0.98544919173971002</v>
      </c>
      <c r="N26">
        <v>-3.1574940145300101E-2</v>
      </c>
      <c r="O26">
        <v>-9.7750912798406295E-3</v>
      </c>
      <c r="P26">
        <v>-3.88849368741419E-2</v>
      </c>
      <c r="Q26">
        <v>-3.2415874845102E-3</v>
      </c>
      <c r="R26">
        <v>-6.1536450258775398E-3</v>
      </c>
      <c r="S26">
        <v>5.6986446195881196E-3</v>
      </c>
      <c r="T26">
        <v>2.17641160560565E-2</v>
      </c>
      <c r="U26">
        <v>-4.1114658920602003E-2</v>
      </c>
      <c r="V26">
        <v>-2.1992449213907299E-2</v>
      </c>
    </row>
    <row r="27" spans="12:22" x14ac:dyDescent="0.2">
      <c r="M27">
        <v>-3.8967838686300799E-2</v>
      </c>
      <c r="N27">
        <v>0.24153299928996</v>
      </c>
      <c r="O27">
        <v>-0.15980204234164</v>
      </c>
      <c r="P27">
        <v>1.5838460614143301E-2</v>
      </c>
      <c r="Q27">
        <v>-3.1511672121814702E-2</v>
      </c>
      <c r="R27">
        <v>0.10183893149866501</v>
      </c>
      <c r="S27">
        <v>-8.7473409754173295E-3</v>
      </c>
      <c r="T27">
        <v>-8.2296267435272602E-2</v>
      </c>
      <c r="U27">
        <v>-5.2381681005137598E-2</v>
      </c>
      <c r="V27">
        <v>7.7230186032762799E-2</v>
      </c>
    </row>
    <row r="28" spans="12:22" x14ac:dyDescent="0.2">
      <c r="M28">
        <v>3.1314725665870201E-2</v>
      </c>
      <c r="N28">
        <v>-0.23345763352298299</v>
      </c>
      <c r="O28">
        <v>0.90300726551533195</v>
      </c>
      <c r="P28">
        <v>4.0725937315720398E-2</v>
      </c>
      <c r="Q28">
        <v>2.8908385409772801E-3</v>
      </c>
      <c r="R28">
        <v>3.0784258351108901E-2</v>
      </c>
      <c r="S28">
        <v>-1.72385696073457E-2</v>
      </c>
      <c r="T28">
        <v>-9.4144112988139295E-3</v>
      </c>
      <c r="U28">
        <v>3.0370356024472401E-2</v>
      </c>
      <c r="V28">
        <v>6.1638410760502998E-2</v>
      </c>
    </row>
    <row r="29" spans="12:22" x14ac:dyDescent="0.2">
      <c r="M29">
        <v>3.40071114417482E-2</v>
      </c>
      <c r="N29">
        <v>0.46597476165902502</v>
      </c>
      <c r="O29">
        <v>0.14441894617332701</v>
      </c>
      <c r="P29">
        <v>0.58803706146183399</v>
      </c>
      <c r="Q29">
        <v>8.6523616740879605E-2</v>
      </c>
      <c r="R29">
        <v>-9.8461816433493804E-2</v>
      </c>
      <c r="S29">
        <v>-5.91241510692391E-2</v>
      </c>
      <c r="T29">
        <v>-3.1685541144793202E-3</v>
      </c>
      <c r="U29">
        <v>-3.2343084615846902E-2</v>
      </c>
      <c r="V29">
        <v>0.10629616471565501</v>
      </c>
    </row>
    <row r="30" spans="12:22" x14ac:dyDescent="0.2">
      <c r="M30">
        <v>1.7567706260224799E-2</v>
      </c>
      <c r="N30">
        <v>2.7980196632720498E-3</v>
      </c>
      <c r="O30">
        <v>-1.7613653389783601E-2</v>
      </c>
      <c r="P30">
        <v>2.0802390530244901E-2</v>
      </c>
      <c r="Q30">
        <v>0.80823990866426998</v>
      </c>
      <c r="R30">
        <v>4.6919260690305699E-2</v>
      </c>
      <c r="S30">
        <v>-0.13474210036533499</v>
      </c>
      <c r="T30">
        <v>-5.1238618601634499E-2</v>
      </c>
      <c r="U30">
        <v>0.113596503119149</v>
      </c>
      <c r="V30">
        <v>1.05204701456563E-2</v>
      </c>
    </row>
    <row r="31" spans="12:22" x14ac:dyDescent="0.2">
      <c r="M31">
        <v>-2.3865686400750399E-2</v>
      </c>
      <c r="N31">
        <v>4.6092215829484501E-2</v>
      </c>
      <c r="O31">
        <v>7.1950139467140198E-2</v>
      </c>
      <c r="P31">
        <v>-7.1965335202438502E-2</v>
      </c>
      <c r="Q31">
        <v>4.3466957766094801E-3</v>
      </c>
      <c r="R31">
        <v>0.89443225677971205</v>
      </c>
      <c r="S31">
        <v>1.42372196197767E-3</v>
      </c>
      <c r="T31">
        <v>9.8383391860815905E-2</v>
      </c>
      <c r="U31">
        <v>-7.82368335439768E-2</v>
      </c>
      <c r="V31">
        <v>-6.5566988020221206E-2</v>
      </c>
    </row>
    <row r="32" spans="12:22" x14ac:dyDescent="0.2">
      <c r="M32">
        <v>5.1875198129060898E-2</v>
      </c>
      <c r="N32">
        <v>1.98196035654803E-2</v>
      </c>
      <c r="O32">
        <v>-3.8588695264766597E-2</v>
      </c>
      <c r="P32">
        <v>-0.118490822014822</v>
      </c>
      <c r="Q32">
        <v>-8.8904618094359705E-2</v>
      </c>
      <c r="R32">
        <v>-4.6615984398737003E-3</v>
      </c>
      <c r="S32">
        <v>0.45475344571426501</v>
      </c>
      <c r="T32">
        <v>-0.103286679070367</v>
      </c>
      <c r="U32">
        <v>0.36917494370040899</v>
      </c>
      <c r="V32">
        <v>0.24148963349990499</v>
      </c>
    </row>
    <row r="33" spans="13:22" x14ac:dyDescent="0.2">
      <c r="M33">
        <v>1.29689669142206E-2</v>
      </c>
      <c r="N33">
        <v>0.156698914521678</v>
      </c>
      <c r="O33">
        <v>4.0429562606053598E-2</v>
      </c>
      <c r="P33">
        <v>5.6287641135827599E-2</v>
      </c>
      <c r="Q33">
        <v>4.0751021681652198E-2</v>
      </c>
      <c r="R33">
        <v>4.1969801806235899E-2</v>
      </c>
      <c r="S33">
        <v>5.63040207468559E-2</v>
      </c>
      <c r="T33">
        <v>0.41410894745361998</v>
      </c>
      <c r="U33">
        <v>0.17486437306644301</v>
      </c>
      <c r="V33">
        <v>7.1692957208354197E-2</v>
      </c>
    </row>
    <row r="34" spans="13:22" x14ac:dyDescent="0.2">
      <c r="M34">
        <v>6.0415794673455E-3</v>
      </c>
      <c r="N34">
        <v>-8.6644853407526104E-2</v>
      </c>
      <c r="O34">
        <v>-6.16505245811182E-2</v>
      </c>
      <c r="P34">
        <v>0.24621731873261499</v>
      </c>
      <c r="Q34">
        <v>0.13354056823687799</v>
      </c>
      <c r="R34">
        <v>7.1139921297479203E-2</v>
      </c>
      <c r="S34">
        <v>0.33709405249670799</v>
      </c>
      <c r="T34">
        <v>0.20997287129178999</v>
      </c>
      <c r="U34">
        <v>0.48029604998589398</v>
      </c>
      <c r="V34">
        <v>-0.25813155369354901</v>
      </c>
    </row>
    <row r="35" spans="13:22" x14ac:dyDescent="0.2">
      <c r="M35">
        <v>-4.18810002085237E-2</v>
      </c>
      <c r="N35">
        <v>-0.10663255709050901</v>
      </c>
      <c r="O35">
        <v>2.7570388686976099E-2</v>
      </c>
      <c r="P35">
        <v>3.5416947377469699E-2</v>
      </c>
      <c r="Q35">
        <v>2.98838079683467E-2</v>
      </c>
      <c r="R35">
        <v>-0.13216059682213599</v>
      </c>
      <c r="S35">
        <v>0.20761321184929299</v>
      </c>
      <c r="T35">
        <v>0.20609762468645501</v>
      </c>
      <c r="U35">
        <v>-0.35202287070968902</v>
      </c>
      <c r="V35">
        <v>0.20215596815807699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FAVAR</vt:lpstr>
      <vt:lpstr>PCVAR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2019-01-28T11:59:31Z</dcterms:created>
  <dcterms:modified xsi:type="dcterms:W3CDTF">2019-01-28T14:04:22Z</dcterms:modified>
</cp:coreProperties>
</file>