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8475" windowHeight="742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Q8" i="1" l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7" i="1"/>
  <c r="AN8" i="1"/>
  <c r="AN9" i="1"/>
  <c r="AN10" i="1"/>
  <c r="AN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E10" i="1"/>
  <c r="AH7" i="1"/>
  <c r="AE8" i="1"/>
  <c r="AE9" i="1"/>
  <c r="AE7" i="1"/>
  <c r="AB8" i="1"/>
  <c r="AB9" i="1"/>
  <c r="AB10" i="1"/>
  <c r="AB11" i="1"/>
  <c r="AB12" i="1"/>
  <c r="AB13" i="1"/>
  <c r="AB14" i="1"/>
  <c r="AB15" i="1"/>
  <c r="AB16" i="1"/>
  <c r="AB17" i="1"/>
  <c r="AB18" i="1"/>
  <c r="AB7" i="1"/>
  <c r="Y8" i="1"/>
  <c r="Y9" i="1"/>
  <c r="Y10" i="1"/>
  <c r="Y11" i="1"/>
  <c r="Y12" i="1"/>
  <c r="Y13" i="1"/>
  <c r="Y14" i="1"/>
  <c r="Y15" i="1"/>
  <c r="Y16" i="1"/>
  <c r="Y17" i="1"/>
  <c r="Y7" i="1"/>
  <c r="S8" i="1"/>
  <c r="S9" i="1"/>
  <c r="S10" i="1"/>
  <c r="S11" i="1"/>
  <c r="S12" i="1"/>
  <c r="S13" i="1"/>
  <c r="S14" i="1"/>
  <c r="S15" i="1"/>
  <c r="S16" i="1"/>
  <c r="S17" i="1"/>
  <c r="V8" i="1"/>
  <c r="V9" i="1"/>
  <c r="V10" i="1"/>
  <c r="V11" i="1"/>
  <c r="V12" i="1"/>
  <c r="V13" i="1"/>
  <c r="V14" i="1"/>
  <c r="V15" i="1"/>
  <c r="V16" i="1"/>
  <c r="V17" i="1"/>
  <c r="V7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  <c r="B23" i="1"/>
  <c r="B22" i="1"/>
  <c r="J21" i="1"/>
  <c r="F2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I8" i="1"/>
  <c r="J8" i="1" s="1"/>
  <c r="I9" i="1"/>
  <c r="J9" i="1"/>
  <c r="I10" i="1"/>
  <c r="J10" i="1" s="1"/>
  <c r="I11" i="1"/>
  <c r="J11" i="1"/>
  <c r="I12" i="1"/>
  <c r="J12" i="1" s="1"/>
  <c r="I13" i="1"/>
  <c r="J13" i="1"/>
  <c r="I14" i="1"/>
  <c r="J14" i="1" s="1"/>
  <c r="I15" i="1"/>
  <c r="J15" i="1"/>
  <c r="I16" i="1"/>
  <c r="J16" i="1" s="1"/>
  <c r="I17" i="1"/>
  <c r="J17" i="1"/>
  <c r="I18" i="1"/>
  <c r="J18" i="1" s="1"/>
  <c r="I19" i="1"/>
  <c r="J19" i="1"/>
  <c r="I20" i="1"/>
  <c r="J20" i="1" s="1"/>
  <c r="I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<sst xmlns="http://schemas.openxmlformats.org/spreadsheetml/2006/main" count="53" uniqueCount="34">
  <si>
    <t>Preliminary flow testing</t>
  </si>
  <si>
    <t>Material</t>
  </si>
  <si>
    <t>comment</t>
  </si>
  <si>
    <t>ambient air</t>
  </si>
  <si>
    <t>Note: these results are only preliminary, and require verification before they should be applied.</t>
  </si>
  <si>
    <r>
      <rPr>
        <b/>
        <i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 xml:space="preserve"> (SLPM)</t>
    </r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</si>
  <si>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(in. water)</t>
    </r>
  </si>
  <si>
    <t>N95</t>
  </si>
  <si>
    <t>meltblown dust mask</t>
  </si>
  <si>
    <t>repeat at end</t>
  </si>
  <si>
    <t>Bootie fabric</t>
  </si>
  <si>
    <t>Single layer</t>
  </si>
  <si>
    <t>Double layer</t>
  </si>
  <si>
    <t>no process</t>
  </si>
  <si>
    <t>Halyard 100</t>
  </si>
  <si>
    <t>Halyard 400</t>
  </si>
  <si>
    <t>Halyard 600</t>
  </si>
  <si>
    <t>Halyard 650</t>
  </si>
  <si>
    <t xml:space="preserve">Containe </t>
  </si>
  <si>
    <t>"Aerostar"</t>
  </si>
  <si>
    <t>HVAC filter</t>
  </si>
  <si>
    <t>"Enduropleat"</t>
  </si>
  <si>
    <t>RIDGID V56000</t>
  </si>
  <si>
    <t>"Shopvac" HEPA filter</t>
  </si>
  <si>
    <t>Vestex</t>
  </si>
  <si>
    <t>surgical mask fabric</t>
  </si>
  <si>
    <t>average</t>
  </si>
  <si>
    <t>av. diff.</t>
  </si>
  <si>
    <t>above blank</t>
  </si>
  <si>
    <t>averages</t>
  </si>
  <si>
    <r>
      <rPr>
        <b/>
        <i/>
        <sz val="11"/>
        <color theme="1"/>
        <rFont val="Calibri"/>
        <family val="2"/>
        <scheme val="minor"/>
      </rPr>
      <t xml:space="preserve">Q/A </t>
    </r>
    <r>
      <rPr>
        <sz val="11"/>
        <color theme="1"/>
        <rFont val="Calibri"/>
        <family val="2"/>
        <scheme val="minor"/>
      </rPr>
      <t>(SLPM/m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</si>
  <si>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radius</t>
  </si>
  <si>
    <t>area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</si>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</sst>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</c:ser>
        <c:ser>
          <c:idx val="1"/>
          <c:order val="1"/>
          <c:tx>
            <c:v>Bootie-single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</c:ser>
        <c:ser>
          <c:idx val="2"/>
          <c:order val="2"/>
          <c:tx>
            <c:v>Bootie- double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</c:ser>
        <c:ser>
          <c:idx val="3"/>
          <c:order val="3"/>
          <c:tx>
            <c:v>Halyard100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</c:ser>
        <c:ser>
          <c:idx val="4"/>
          <c:order val="4"/>
          <c:tx>
            <c:v>Halyard400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</c:ser>
        <c:ser>
          <c:idx val="5"/>
          <c:order val="5"/>
          <c:tx>
            <c:v>Halyard 600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</c:ser>
        <c:ser>
          <c:idx val="6"/>
          <c:order val="6"/>
          <c:tx>
            <c:v>Halyard 650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</c:ser>
        <c:ser>
          <c:idx val="7"/>
          <c:order val="7"/>
          <c:tx>
            <c:v>Containe filter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</c:ser>
        <c:ser>
          <c:idx val="8"/>
          <c:order val="8"/>
          <c:tx>
            <c:v>"Aerostar" HVAC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</c:ser>
        <c:ser>
          <c:idx val="9"/>
          <c:order val="9"/>
          <c:tx>
            <c:v>"Enduropleat" HVAC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</c:ser>
        <c:ser>
          <c:idx val="10"/>
          <c:order val="10"/>
          <c:tx>
            <c:v>RIDGID HEPA filter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</c:ser>
        <c:ser>
          <c:idx val="11"/>
          <c:order val="11"/>
          <c:tx>
            <c:v>Vestex fabric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1712"/>
        <c:axId val="143730176"/>
      </c:scatterChart>
      <c:valAx>
        <c:axId val="1437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30176"/>
        <c:crosses val="autoZero"/>
        <c:crossBetween val="midCat"/>
      </c:valAx>
      <c:valAx>
        <c:axId val="143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73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99475065616796E-2"/>
          <c:y val="3.3191389192942809E-2"/>
          <c:w val="0.88557493604438697"/>
          <c:h val="0.88846768593387715"/>
        </c:manualLayout>
      </c:layout>
      <c:scatterChart>
        <c:scatterStyle val="smoothMarker"/>
        <c:varyColors val="0"/>
        <c:ser>
          <c:idx val="0"/>
          <c:order val="0"/>
          <c:tx>
            <c:v>N95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0">
                  <c:v>7.4999999999999983E-2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0.19999999999999996</c:v>
                </c:pt>
                <c:pt idx="4">
                  <c:v>0.30000000000000004</c:v>
                </c:pt>
                <c:pt idx="5">
                  <c:v>0.30000000000000004</c:v>
                </c:pt>
                <c:pt idx="6">
                  <c:v>0.39999999999999997</c:v>
                </c:pt>
                <c:pt idx="7">
                  <c:v>0.49999999999999994</c:v>
                </c:pt>
                <c:pt idx="8">
                  <c:v>0.57499999999999996</c:v>
                </c:pt>
                <c:pt idx="9">
                  <c:v>0.625</c:v>
                </c:pt>
                <c:pt idx="10">
                  <c:v>0.8</c:v>
                </c:pt>
                <c:pt idx="11">
                  <c:v>0.85</c:v>
                </c:pt>
                <c:pt idx="12">
                  <c:v>0.95000000000000007</c:v>
                </c:pt>
                <c:pt idx="13">
                  <c:v>1.0499999999999998</c:v>
                </c:pt>
              </c:numCache>
            </c:numRef>
          </c:yVal>
          <c:smooth val="1"/>
        </c:ser>
        <c:ser>
          <c:idx val="1"/>
          <c:order val="1"/>
          <c:tx>
            <c:v>Bootie-single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Sheet1!$M$7:$M$20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-2.4999999999999994E-2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0.44999999999999996</c:v>
                </c:pt>
                <c:pt idx="12">
                  <c:v>0.54999999999999993</c:v>
                </c:pt>
                <c:pt idx="13">
                  <c:v>0.57500000000000007</c:v>
                </c:pt>
              </c:numCache>
            </c:numRef>
          </c:yVal>
          <c:smooth val="1"/>
        </c:ser>
        <c:ser>
          <c:idx val="2"/>
          <c:order val="2"/>
          <c:tx>
            <c:v>Bootie- double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Sheet1!$P$7:$P$20</c:f>
              <c:numCache>
                <c:formatCode>General</c:formatCode>
                <c:ptCount val="14"/>
                <c:pt idx="0">
                  <c:v>0</c:v>
                </c:pt>
                <c:pt idx="1">
                  <c:v>-2.4999999999999994E-2</c:v>
                </c:pt>
                <c:pt idx="2">
                  <c:v>2.4999999999999994E-2</c:v>
                </c:pt>
                <c:pt idx="3">
                  <c:v>7.5000000000000011E-2</c:v>
                </c:pt>
                <c:pt idx="4">
                  <c:v>0.125</c:v>
                </c:pt>
                <c:pt idx="5">
                  <c:v>0.125</c:v>
                </c:pt>
                <c:pt idx="6">
                  <c:v>0.22500000000000003</c:v>
                </c:pt>
                <c:pt idx="7">
                  <c:v>0.25</c:v>
                </c:pt>
                <c:pt idx="8">
                  <c:v>0.25</c:v>
                </c:pt>
                <c:pt idx="9">
                  <c:v>0.3</c:v>
                </c:pt>
                <c:pt idx="10">
                  <c:v>0.42500000000000004</c:v>
                </c:pt>
                <c:pt idx="11">
                  <c:v>0.4</c:v>
                </c:pt>
                <c:pt idx="12">
                  <c:v>0.54999999999999993</c:v>
                </c:pt>
                <c:pt idx="13">
                  <c:v>0.52500000000000002</c:v>
                </c:pt>
              </c:numCache>
            </c:numRef>
          </c:yVal>
          <c:smooth val="1"/>
        </c:ser>
        <c:ser>
          <c:idx val="3"/>
          <c:order val="3"/>
          <c:tx>
            <c:v>Halyard100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Sheet1!$S$7:$S$17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0.27500000000000002</c:v>
                </c:pt>
                <c:pt idx="2">
                  <c:v>0.52500000000000002</c:v>
                </c:pt>
                <c:pt idx="3">
                  <c:v>0.875</c:v>
                </c:pt>
                <c:pt idx="4">
                  <c:v>1.175</c:v>
                </c:pt>
                <c:pt idx="5">
                  <c:v>1.425</c:v>
                </c:pt>
                <c:pt idx="6">
                  <c:v>1.625</c:v>
                </c:pt>
                <c:pt idx="7">
                  <c:v>1.9000000000000001</c:v>
                </c:pt>
                <c:pt idx="8">
                  <c:v>2.15</c:v>
                </c:pt>
                <c:pt idx="9">
                  <c:v>2.5</c:v>
                </c:pt>
                <c:pt idx="10">
                  <c:v>2.875</c:v>
                </c:pt>
              </c:numCache>
            </c:numRef>
          </c:yVal>
          <c:smooth val="1"/>
        </c:ser>
        <c:ser>
          <c:idx val="4"/>
          <c:order val="4"/>
          <c:tx>
            <c:v>Halyard400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Sheet1!$V$7:$V$17</c:f>
              <c:numCache>
                <c:formatCode>General</c:formatCode>
                <c:ptCount val="11"/>
                <c:pt idx="0">
                  <c:v>4.9999999999999989E-2</c:v>
                </c:pt>
                <c:pt idx="1">
                  <c:v>0.47499999999999998</c:v>
                </c:pt>
                <c:pt idx="2">
                  <c:v>0.82499999999999996</c:v>
                </c:pt>
                <c:pt idx="3">
                  <c:v>1.375</c:v>
                </c:pt>
                <c:pt idx="4">
                  <c:v>1.7250000000000001</c:v>
                </c:pt>
                <c:pt idx="5">
                  <c:v>2.0250000000000004</c:v>
                </c:pt>
                <c:pt idx="6">
                  <c:v>2.4750000000000001</c:v>
                </c:pt>
                <c:pt idx="7">
                  <c:v>3</c:v>
                </c:pt>
                <c:pt idx="8">
                  <c:v>3.55</c:v>
                </c:pt>
                <c:pt idx="9">
                  <c:v>4.2</c:v>
                </c:pt>
                <c:pt idx="10">
                  <c:v>4.6749999999999998</c:v>
                </c:pt>
              </c:numCache>
            </c:numRef>
          </c:yVal>
          <c:smooth val="1"/>
        </c:ser>
        <c:ser>
          <c:idx val="5"/>
          <c:order val="5"/>
          <c:tx>
            <c:v>Halyard 600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Sheet1!$Y$7:$Y$17</c:f>
              <c:numCache>
                <c:formatCode>General</c:formatCode>
                <c:ptCount val="11"/>
                <c:pt idx="0">
                  <c:v>0.1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2.125</c:v>
                </c:pt>
                <c:pt idx="6">
                  <c:v>2.5750000000000002</c:v>
                </c:pt>
                <c:pt idx="7">
                  <c:v>3</c:v>
                </c:pt>
                <c:pt idx="8">
                  <c:v>3.75</c:v>
                </c:pt>
                <c:pt idx="9">
                  <c:v>4.45</c:v>
                </c:pt>
                <c:pt idx="10">
                  <c:v>4.6749999999999998</c:v>
                </c:pt>
              </c:numCache>
            </c:numRef>
          </c:yVal>
          <c:smooth val="1"/>
        </c:ser>
        <c:ser>
          <c:idx val="6"/>
          <c:order val="6"/>
          <c:tx>
            <c:v>Halyard 650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Sheet1!$AB$7:$AB$18</c:f>
              <c:numCache>
                <c:formatCode>General</c:formatCode>
                <c:ptCount val="12"/>
                <c:pt idx="0">
                  <c:v>4.9999999999999989E-2</c:v>
                </c:pt>
                <c:pt idx="1">
                  <c:v>0.47499999999999998</c:v>
                </c:pt>
                <c:pt idx="2">
                  <c:v>0.875</c:v>
                </c:pt>
                <c:pt idx="3">
                  <c:v>1.2749999999999999</c:v>
                </c:pt>
                <c:pt idx="4">
                  <c:v>1.675</c:v>
                </c:pt>
                <c:pt idx="5">
                  <c:v>1.825</c:v>
                </c:pt>
                <c:pt idx="6">
                  <c:v>2.2250000000000001</c:v>
                </c:pt>
                <c:pt idx="7">
                  <c:v>2.6999999999999997</c:v>
                </c:pt>
                <c:pt idx="8">
                  <c:v>3.15</c:v>
                </c:pt>
                <c:pt idx="9">
                  <c:v>3.7</c:v>
                </c:pt>
                <c:pt idx="10">
                  <c:v>4.4249999999999998</c:v>
                </c:pt>
                <c:pt idx="11">
                  <c:v>4.5999999999999996</c:v>
                </c:pt>
              </c:numCache>
            </c:numRef>
          </c:yVal>
          <c:smooth val="1"/>
        </c:ser>
        <c:ser>
          <c:idx val="7"/>
          <c:order val="7"/>
          <c:tx>
            <c:v>Containe filter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Sheet1!$AE$7:$AE$10</c:f>
              <c:numCache>
                <c:formatCode>General</c:formatCode>
                <c:ptCount val="4"/>
                <c:pt idx="0">
                  <c:v>0.6</c:v>
                </c:pt>
                <c:pt idx="1">
                  <c:v>1.7749999999999999</c:v>
                </c:pt>
                <c:pt idx="2">
                  <c:v>4.125</c:v>
                </c:pt>
                <c:pt idx="3">
                  <c:v>4.875</c:v>
                </c:pt>
              </c:numCache>
            </c:numRef>
          </c:yVal>
          <c:smooth val="1"/>
        </c:ser>
        <c:ser>
          <c:idx val="8"/>
          <c:order val="8"/>
          <c:tx>
            <c:v>"Aerostar" HVAC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Sheet1!$AH$7:$AH$20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7.5000000000000011E-2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0.22500000000000003</c:v>
                </c:pt>
                <c:pt idx="7">
                  <c:v>0.3</c:v>
                </c:pt>
                <c:pt idx="8">
                  <c:v>0.35</c:v>
                </c:pt>
                <c:pt idx="9">
                  <c:v>0.35000000000000003</c:v>
                </c:pt>
                <c:pt idx="10">
                  <c:v>0.47500000000000009</c:v>
                </c:pt>
                <c:pt idx="11">
                  <c:v>0.5</c:v>
                </c:pt>
                <c:pt idx="12">
                  <c:v>0.6</c:v>
                </c:pt>
                <c:pt idx="13">
                  <c:v>0.62500000000000011</c:v>
                </c:pt>
              </c:numCache>
            </c:numRef>
          </c:yVal>
          <c:smooth val="1"/>
        </c:ser>
        <c:ser>
          <c:idx val="9"/>
          <c:order val="9"/>
          <c:tx>
            <c:v>"Enduropleat" HVAC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Sheet1!$AK$6:$AK$20</c:f>
              <c:numCache>
                <c:formatCode>General</c:formatCode>
                <c:ptCount val="15"/>
                <c:pt idx="1">
                  <c:v>0</c:v>
                </c:pt>
                <c:pt idx="2">
                  <c:v>-2.4999999999999994E-2</c:v>
                </c:pt>
                <c:pt idx="3">
                  <c:v>2.4999999999999994E-2</c:v>
                </c:pt>
                <c:pt idx="4">
                  <c:v>7.5000000000000011E-2</c:v>
                </c:pt>
                <c:pt idx="5">
                  <c:v>0.125</c:v>
                </c:pt>
                <c:pt idx="6">
                  <c:v>0.125</c:v>
                </c:pt>
                <c:pt idx="7">
                  <c:v>0.17499999999999999</c:v>
                </c:pt>
                <c:pt idx="8">
                  <c:v>0.25</c:v>
                </c:pt>
                <c:pt idx="9">
                  <c:v>0.25</c:v>
                </c:pt>
                <c:pt idx="10">
                  <c:v>0.3</c:v>
                </c:pt>
                <c:pt idx="11">
                  <c:v>0.375</c:v>
                </c:pt>
                <c:pt idx="12">
                  <c:v>0.35</c:v>
                </c:pt>
                <c:pt idx="13">
                  <c:v>0.44999999999999996</c:v>
                </c:pt>
                <c:pt idx="14">
                  <c:v>0.47499999999999998</c:v>
                </c:pt>
              </c:numCache>
            </c:numRef>
          </c:yVal>
          <c:smooth val="1"/>
        </c:ser>
        <c:ser>
          <c:idx val="10"/>
          <c:order val="10"/>
          <c:tx>
            <c:v>RIDGID HEPA filter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Sheet1!$AN$7:$AN$20</c:f>
              <c:numCache>
                <c:formatCode>General</c:formatCode>
                <c:ptCount val="14"/>
                <c:pt idx="0">
                  <c:v>0.5</c:v>
                </c:pt>
                <c:pt idx="1">
                  <c:v>1.4750000000000001</c:v>
                </c:pt>
                <c:pt idx="2">
                  <c:v>2.875</c:v>
                </c:pt>
                <c:pt idx="3">
                  <c:v>4.875</c:v>
                </c:pt>
              </c:numCache>
            </c:numRef>
          </c:yVal>
          <c:smooth val="1"/>
        </c:ser>
        <c:ser>
          <c:idx val="11"/>
          <c:order val="11"/>
          <c:tx>
            <c:v>Vestex fabric</c:v>
          </c:tx>
          <c:xVal>
            <c:numRef>
              <c:f>Sheet1!$B$7:$B$20</c:f>
              <c:numCache>
                <c:formatCode>General</c:formatCode>
                <c:ptCount val="14"/>
                <c:pt idx="0">
                  <c:v>17667.844522968197</c:v>
                </c:pt>
                <c:pt idx="1">
                  <c:v>35335.689045936393</c:v>
                </c:pt>
                <c:pt idx="2">
                  <c:v>53003.533568904597</c:v>
                </c:pt>
                <c:pt idx="3">
                  <c:v>70671.378091872786</c:v>
                </c:pt>
                <c:pt idx="4">
                  <c:v>88339.222614840983</c:v>
                </c:pt>
                <c:pt idx="5">
                  <c:v>106007.06713780919</c:v>
                </c:pt>
                <c:pt idx="6">
                  <c:v>123674.91166077739</c:v>
                </c:pt>
                <c:pt idx="7">
                  <c:v>141342.75618374557</c:v>
                </c:pt>
                <c:pt idx="8">
                  <c:v>159010.60070671377</c:v>
                </c:pt>
                <c:pt idx="9">
                  <c:v>176678.44522968197</c:v>
                </c:pt>
                <c:pt idx="10">
                  <c:v>194346.28975265016</c:v>
                </c:pt>
                <c:pt idx="11">
                  <c:v>212014.13427561839</c:v>
                </c:pt>
                <c:pt idx="12">
                  <c:v>229681.97879858658</c:v>
                </c:pt>
                <c:pt idx="13">
                  <c:v>247349.82332155478</c:v>
                </c:pt>
              </c:numCache>
            </c:numRef>
          </c:xVal>
          <c:yVal>
            <c:numRef>
              <c:f>Sheet1!$AQ$7:$AQ$20</c:f>
              <c:numCache>
                <c:formatCode>General</c:formatCode>
                <c:ptCount val="14"/>
                <c:pt idx="0">
                  <c:v>0</c:v>
                </c:pt>
                <c:pt idx="1">
                  <c:v>2.4999999999999994E-2</c:v>
                </c:pt>
                <c:pt idx="2">
                  <c:v>7.5000000000000011E-2</c:v>
                </c:pt>
                <c:pt idx="3">
                  <c:v>0.22499999999999998</c:v>
                </c:pt>
                <c:pt idx="4">
                  <c:v>0.375</c:v>
                </c:pt>
                <c:pt idx="5">
                  <c:v>0.47500000000000003</c:v>
                </c:pt>
                <c:pt idx="6">
                  <c:v>0.625</c:v>
                </c:pt>
                <c:pt idx="7">
                  <c:v>0.8</c:v>
                </c:pt>
                <c:pt idx="8">
                  <c:v>0.95</c:v>
                </c:pt>
                <c:pt idx="9">
                  <c:v>1.25</c:v>
                </c:pt>
                <c:pt idx="10">
                  <c:v>1.9749999999999999</c:v>
                </c:pt>
                <c:pt idx="11">
                  <c:v>2.4</c:v>
                </c:pt>
                <c:pt idx="12">
                  <c:v>3</c:v>
                </c:pt>
                <c:pt idx="13">
                  <c:v>3.5249999999999999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8464"/>
        <c:axId val="155127808"/>
      </c:scatterChart>
      <c:valAx>
        <c:axId val="1252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rate per area (SLPM/m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55127808"/>
        <c:crosses val="autoZero"/>
        <c:crossBetween val="midCat"/>
      </c:valAx>
      <c:valAx>
        <c:axId val="1551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Symbol" panose="05050102010706020507" pitchFamily="18" charset="2"/>
                  </a:rPr>
                  <a:t>D</a:t>
                </a:r>
                <a:r>
                  <a:rPr lang="en-US" i="1"/>
                  <a:t>P</a:t>
                </a:r>
                <a:r>
                  <a:rPr lang="en-US"/>
                  <a:t> due to filter (inches water)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27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47618414786761"/>
          <c:y val="8.5956710568129646E-2"/>
          <c:w val="0.159459118243131"/>
          <c:h val="0.6487143815543235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452437</xdr:colOff>
      <xdr:row>4</xdr:row>
      <xdr:rowOff>61912</xdr:rowOff>
    </xdr:from>
    <xdr:to>
      <xdr:col>51</xdr:col>
      <xdr:colOff>147637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495300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opLeftCell="A2" workbookViewId="0">
      <pane xSplit="1" topLeftCell="AL1" activePane="topRight" state="frozen"/>
      <selection pane="topRight" activeCell="AS5" sqref="AS5"/>
    </sheetView>
  </sheetViews>
  <sheetFormatPr defaultRowHeight="15" x14ac:dyDescent="0.25"/>
  <cols>
    <col min="1" max="1" width="9.5703125" bestFit="1" customWidth="1"/>
    <col min="2" max="2" width="12" bestFit="1" customWidth="1"/>
    <col min="3" max="4" width="14.7109375" customWidth="1"/>
  </cols>
  <sheetData>
    <row r="1" spans="1:43" x14ac:dyDescent="0.25">
      <c r="A1" s="2" t="s">
        <v>0</v>
      </c>
    </row>
    <row r="2" spans="1:43" x14ac:dyDescent="0.25">
      <c r="A2" s="1">
        <v>43952</v>
      </c>
      <c r="C2" t="s">
        <v>3</v>
      </c>
      <c r="D2" s="2" t="s">
        <v>4</v>
      </c>
    </row>
    <row r="3" spans="1:43" x14ac:dyDescent="0.25">
      <c r="A3" s="1"/>
      <c r="H3" s="2"/>
    </row>
    <row r="4" spans="1:43" x14ac:dyDescent="0.25">
      <c r="A4" s="2" t="s">
        <v>1</v>
      </c>
      <c r="C4" t="s">
        <v>33</v>
      </c>
      <c r="G4" t="s">
        <v>7</v>
      </c>
      <c r="L4" t="s">
        <v>10</v>
      </c>
    </row>
    <row r="5" spans="1:43" x14ac:dyDescent="0.25">
      <c r="A5" s="2" t="s">
        <v>2</v>
      </c>
      <c r="D5" t="s">
        <v>9</v>
      </c>
      <c r="E5" t="s">
        <v>26</v>
      </c>
      <c r="F5" t="s">
        <v>27</v>
      </c>
      <c r="G5" t="s">
        <v>8</v>
      </c>
      <c r="H5" t="s">
        <v>9</v>
      </c>
      <c r="I5" t="s">
        <v>26</v>
      </c>
      <c r="J5" t="s">
        <v>27</v>
      </c>
      <c r="K5" t="s">
        <v>28</v>
      </c>
      <c r="L5" t="s">
        <v>11</v>
      </c>
      <c r="M5" t="s">
        <v>28</v>
      </c>
      <c r="O5" t="s">
        <v>12</v>
      </c>
      <c r="P5" t="s">
        <v>28</v>
      </c>
      <c r="R5" t="s">
        <v>14</v>
      </c>
      <c r="S5" t="s">
        <v>28</v>
      </c>
      <c r="U5" t="s">
        <v>15</v>
      </c>
      <c r="V5" t="s">
        <v>28</v>
      </c>
      <c r="X5" t="s">
        <v>16</v>
      </c>
      <c r="Y5" t="s">
        <v>28</v>
      </c>
      <c r="AA5" t="s">
        <v>17</v>
      </c>
      <c r="AB5" t="s">
        <v>28</v>
      </c>
      <c r="AD5" t="s">
        <v>18</v>
      </c>
      <c r="AE5" t="s">
        <v>28</v>
      </c>
      <c r="AG5" t="s">
        <v>19</v>
      </c>
      <c r="AH5" t="s">
        <v>28</v>
      </c>
      <c r="AJ5" t="s">
        <v>21</v>
      </c>
      <c r="AK5" t="s">
        <v>28</v>
      </c>
      <c r="AM5" t="s">
        <v>22</v>
      </c>
      <c r="AN5" t="s">
        <v>28</v>
      </c>
      <c r="AP5" t="s">
        <v>24</v>
      </c>
      <c r="AQ5" t="s">
        <v>28</v>
      </c>
    </row>
    <row r="6" spans="1:43" ht="17.25" x14ac:dyDescent="0.25">
      <c r="A6" s="2" t="s">
        <v>5</v>
      </c>
      <c r="B6" t="s">
        <v>30</v>
      </c>
      <c r="C6" s="2" t="s">
        <v>6</v>
      </c>
      <c r="D6" s="2"/>
      <c r="R6" t="s">
        <v>13</v>
      </c>
      <c r="U6" t="s">
        <v>13</v>
      </c>
      <c r="X6" t="s">
        <v>13</v>
      </c>
      <c r="AA6" t="s">
        <v>13</v>
      </c>
      <c r="AD6" t="s">
        <v>13</v>
      </c>
      <c r="AG6" t="s">
        <v>20</v>
      </c>
      <c r="AJ6" t="s">
        <v>20</v>
      </c>
      <c r="AM6" t="s">
        <v>23</v>
      </c>
      <c r="AP6" t="s">
        <v>25</v>
      </c>
    </row>
    <row r="7" spans="1:43" x14ac:dyDescent="0.25">
      <c r="A7">
        <v>0.5</v>
      </c>
      <c r="B7">
        <f>A7/(0.0000283)</f>
        <v>17667.844522968197</v>
      </c>
      <c r="C7">
        <v>0.1</v>
      </c>
      <c r="D7">
        <v>0.1</v>
      </c>
      <c r="E7">
        <f>AVERAGE(C7:D7)</f>
        <v>0.1</v>
      </c>
      <c r="F7">
        <f>(ABS(C7-E7)+ABS(D7-E7))/2</f>
        <v>0</v>
      </c>
      <c r="G7">
        <v>0.2</v>
      </c>
      <c r="H7">
        <v>0.15</v>
      </c>
      <c r="I7">
        <f>AVERAGE(G7:H7)</f>
        <v>0.17499999999999999</v>
      </c>
      <c r="J7">
        <f>(ABS(G7-I7)+ABS(H7-I7))/2</f>
        <v>2.5000000000000008E-2</v>
      </c>
      <c r="K7">
        <f>I7-E7</f>
        <v>7.4999999999999983E-2</v>
      </c>
      <c r="L7">
        <v>0.1</v>
      </c>
      <c r="M7">
        <f>L7-E7</f>
        <v>0</v>
      </c>
      <c r="O7">
        <v>0.1</v>
      </c>
      <c r="P7">
        <f>O7-E7</f>
        <v>0</v>
      </c>
      <c r="R7">
        <v>0.15</v>
      </c>
      <c r="S7">
        <f>R7-E7</f>
        <v>4.9999999999999989E-2</v>
      </c>
      <c r="U7">
        <v>0.15</v>
      </c>
      <c r="V7">
        <f>U7-E7</f>
        <v>4.9999999999999989E-2</v>
      </c>
      <c r="X7">
        <v>0.2</v>
      </c>
      <c r="Y7">
        <f>X7-E7</f>
        <v>0.1</v>
      </c>
      <c r="AA7">
        <v>0.15</v>
      </c>
      <c r="AB7">
        <f>AA7-E7</f>
        <v>4.9999999999999989E-2</v>
      </c>
      <c r="AD7">
        <v>0.7</v>
      </c>
      <c r="AE7">
        <f>AD7-E7</f>
        <v>0.6</v>
      </c>
      <c r="AG7">
        <v>0.1</v>
      </c>
      <c r="AH7">
        <f>AG7-E7</f>
        <v>0</v>
      </c>
      <c r="AJ7">
        <v>0.1</v>
      </c>
      <c r="AK7">
        <f>AJ7-E7</f>
        <v>0</v>
      </c>
      <c r="AM7">
        <v>0.6</v>
      </c>
      <c r="AN7">
        <f>AM7-E7</f>
        <v>0.5</v>
      </c>
      <c r="AP7">
        <v>0.1</v>
      </c>
      <c r="AQ7">
        <f>AP7-E7</f>
        <v>0</v>
      </c>
    </row>
    <row r="8" spans="1:43" x14ac:dyDescent="0.25">
      <c r="A8">
        <v>1</v>
      </c>
      <c r="B8">
        <f t="shared" ref="B8:B20" si="0">A8/(0.0000283)</f>
        <v>35335.689045936393</v>
      </c>
      <c r="C8">
        <v>0.1</v>
      </c>
      <c r="D8">
        <v>0.15</v>
      </c>
      <c r="E8">
        <f t="shared" ref="E8:E20" si="1">AVERAGE(C8:D8)</f>
        <v>0.125</v>
      </c>
      <c r="F8">
        <f t="shared" ref="F8:F20" si="2">(ABS(C8-E8)+ABS(D8-E8))/2</f>
        <v>2.4999999999999994E-2</v>
      </c>
      <c r="G8">
        <v>0.2</v>
      </c>
      <c r="H8">
        <v>0.2</v>
      </c>
      <c r="I8">
        <f t="shared" ref="I8:I20" si="3">AVERAGE(G8:H8)</f>
        <v>0.2</v>
      </c>
      <c r="J8">
        <f t="shared" ref="J8:J20" si="4">(ABS(G8-I8)+ABS(H8-I8))/2</f>
        <v>0</v>
      </c>
      <c r="K8">
        <f t="shared" ref="K8:K20" si="5">I8-E8</f>
        <v>7.5000000000000011E-2</v>
      </c>
      <c r="L8">
        <v>0.1</v>
      </c>
      <c r="M8">
        <f t="shared" ref="M8:M20" si="6">L8-E8</f>
        <v>-2.4999999999999994E-2</v>
      </c>
      <c r="O8">
        <v>0.1</v>
      </c>
      <c r="P8">
        <f t="shared" ref="P8:P20" si="7">O8-E8</f>
        <v>-2.4999999999999994E-2</v>
      </c>
      <c r="R8">
        <v>0.4</v>
      </c>
      <c r="S8">
        <f t="shared" ref="S8:S17" si="8">R8-E8</f>
        <v>0.27500000000000002</v>
      </c>
      <c r="U8">
        <v>0.6</v>
      </c>
      <c r="V8">
        <f t="shared" ref="V8:V17" si="9">U8-E8</f>
        <v>0.47499999999999998</v>
      </c>
      <c r="X8">
        <v>0.6</v>
      </c>
      <c r="Y8">
        <f t="shared" ref="Y8:Y17" si="10">X8-E8</f>
        <v>0.47499999999999998</v>
      </c>
      <c r="AA8">
        <v>0.6</v>
      </c>
      <c r="AB8">
        <f t="shared" ref="AB8:AB18" si="11">AA8-E8</f>
        <v>0.47499999999999998</v>
      </c>
      <c r="AD8">
        <v>1.9</v>
      </c>
      <c r="AE8">
        <f t="shared" ref="AE8:AE10" si="12">AD8-E8</f>
        <v>1.7749999999999999</v>
      </c>
      <c r="AG8">
        <v>0.15</v>
      </c>
      <c r="AH8">
        <f t="shared" ref="AH8:AH20" si="13">AG8-E8</f>
        <v>2.4999999999999994E-2</v>
      </c>
      <c r="AJ8">
        <v>0.1</v>
      </c>
      <c r="AK8">
        <f t="shared" ref="AK8:AK20" si="14">AJ8-E8</f>
        <v>-2.4999999999999994E-2</v>
      </c>
      <c r="AM8">
        <v>1.6</v>
      </c>
      <c r="AN8">
        <f t="shared" ref="AN8:AN10" si="15">AM8-E8</f>
        <v>1.4750000000000001</v>
      </c>
      <c r="AP8">
        <v>0.15</v>
      </c>
      <c r="AQ8">
        <f t="shared" ref="AQ8:AQ20" si="16">AP8-E8</f>
        <v>2.4999999999999994E-2</v>
      </c>
    </row>
    <row r="9" spans="1:43" x14ac:dyDescent="0.25">
      <c r="A9">
        <f>A8+0.5</f>
        <v>1.5</v>
      </c>
      <c r="B9">
        <f t="shared" si="0"/>
        <v>53003.533568904597</v>
      </c>
      <c r="C9">
        <v>0.1</v>
      </c>
      <c r="D9">
        <v>0.15</v>
      </c>
      <c r="E9">
        <f t="shared" si="1"/>
        <v>0.125</v>
      </c>
      <c r="F9">
        <f t="shared" si="2"/>
        <v>2.4999999999999994E-2</v>
      </c>
      <c r="G9">
        <v>0.2</v>
      </c>
      <c r="H9">
        <v>0.25</v>
      </c>
      <c r="I9">
        <f t="shared" si="3"/>
        <v>0.22500000000000001</v>
      </c>
      <c r="J9">
        <f t="shared" si="4"/>
        <v>2.4999999999999994E-2</v>
      </c>
      <c r="K9">
        <f t="shared" si="5"/>
        <v>0.1</v>
      </c>
      <c r="L9">
        <v>0.1</v>
      </c>
      <c r="M9">
        <f t="shared" si="6"/>
        <v>-2.4999999999999994E-2</v>
      </c>
      <c r="O9">
        <v>0.15</v>
      </c>
      <c r="P9">
        <f t="shared" si="7"/>
        <v>2.4999999999999994E-2</v>
      </c>
      <c r="R9">
        <v>0.65</v>
      </c>
      <c r="S9">
        <f t="shared" si="8"/>
        <v>0.52500000000000002</v>
      </c>
      <c r="U9">
        <v>0.95</v>
      </c>
      <c r="V9">
        <f t="shared" si="9"/>
        <v>0.82499999999999996</v>
      </c>
      <c r="X9">
        <v>1</v>
      </c>
      <c r="Y9">
        <f t="shared" si="10"/>
        <v>0.875</v>
      </c>
      <c r="AA9">
        <v>1</v>
      </c>
      <c r="AB9">
        <f t="shared" si="11"/>
        <v>0.875</v>
      </c>
      <c r="AD9">
        <v>4.25</v>
      </c>
      <c r="AE9">
        <f t="shared" si="12"/>
        <v>4.125</v>
      </c>
      <c r="AG9">
        <v>0.2</v>
      </c>
      <c r="AH9">
        <f t="shared" si="13"/>
        <v>7.5000000000000011E-2</v>
      </c>
      <c r="AJ9">
        <v>0.15</v>
      </c>
      <c r="AK9">
        <f t="shared" si="14"/>
        <v>2.4999999999999994E-2</v>
      </c>
      <c r="AM9">
        <v>3</v>
      </c>
      <c r="AN9">
        <f t="shared" si="15"/>
        <v>2.875</v>
      </c>
      <c r="AP9">
        <v>0.2</v>
      </c>
      <c r="AQ9">
        <f t="shared" si="16"/>
        <v>7.5000000000000011E-2</v>
      </c>
    </row>
    <row r="10" spans="1:43" x14ac:dyDescent="0.25">
      <c r="A10">
        <f t="shared" ref="A10:A20" si="17">A9+0.5</f>
        <v>2</v>
      </c>
      <c r="B10">
        <f t="shared" si="0"/>
        <v>70671.378091872786</v>
      </c>
      <c r="C10">
        <v>0.1</v>
      </c>
      <c r="D10">
        <v>0.15</v>
      </c>
      <c r="E10">
        <f t="shared" si="1"/>
        <v>0.125</v>
      </c>
      <c r="F10">
        <f t="shared" si="2"/>
        <v>2.4999999999999994E-2</v>
      </c>
      <c r="G10">
        <v>0.3</v>
      </c>
      <c r="H10">
        <v>0.35</v>
      </c>
      <c r="I10">
        <f t="shared" si="3"/>
        <v>0.32499999999999996</v>
      </c>
      <c r="J10">
        <f t="shared" si="4"/>
        <v>2.4999999999999994E-2</v>
      </c>
      <c r="K10">
        <f t="shared" si="5"/>
        <v>0.19999999999999996</v>
      </c>
      <c r="L10">
        <v>0.2</v>
      </c>
      <c r="M10">
        <f t="shared" si="6"/>
        <v>7.5000000000000011E-2</v>
      </c>
      <c r="O10">
        <v>0.2</v>
      </c>
      <c r="P10">
        <f t="shared" si="7"/>
        <v>7.5000000000000011E-2</v>
      </c>
      <c r="R10">
        <v>1</v>
      </c>
      <c r="S10">
        <f t="shared" si="8"/>
        <v>0.875</v>
      </c>
      <c r="U10">
        <v>1.5</v>
      </c>
      <c r="V10">
        <f t="shared" si="9"/>
        <v>1.375</v>
      </c>
      <c r="X10">
        <v>1.4</v>
      </c>
      <c r="Y10">
        <f t="shared" si="10"/>
        <v>1.2749999999999999</v>
      </c>
      <c r="AA10">
        <v>1.4</v>
      </c>
      <c r="AB10">
        <f t="shared" si="11"/>
        <v>1.2749999999999999</v>
      </c>
      <c r="AD10">
        <v>5</v>
      </c>
      <c r="AE10">
        <f t="shared" si="12"/>
        <v>4.875</v>
      </c>
      <c r="AG10">
        <v>0.2</v>
      </c>
      <c r="AH10">
        <f t="shared" si="13"/>
        <v>7.5000000000000011E-2</v>
      </c>
      <c r="AJ10">
        <v>0.2</v>
      </c>
      <c r="AK10">
        <f t="shared" si="14"/>
        <v>7.5000000000000011E-2</v>
      </c>
      <c r="AM10">
        <v>5</v>
      </c>
      <c r="AN10">
        <f t="shared" si="15"/>
        <v>4.875</v>
      </c>
      <c r="AP10">
        <v>0.35</v>
      </c>
      <c r="AQ10">
        <f t="shared" si="16"/>
        <v>0.22499999999999998</v>
      </c>
    </row>
    <row r="11" spans="1:43" x14ac:dyDescent="0.25">
      <c r="A11">
        <f t="shared" si="17"/>
        <v>2.5</v>
      </c>
      <c r="B11">
        <f t="shared" si="0"/>
        <v>88339.222614840983</v>
      </c>
      <c r="C11">
        <v>0.1</v>
      </c>
      <c r="D11">
        <v>0.15</v>
      </c>
      <c r="E11">
        <f t="shared" si="1"/>
        <v>0.125</v>
      </c>
      <c r="F11">
        <f t="shared" si="2"/>
        <v>2.4999999999999994E-2</v>
      </c>
      <c r="G11">
        <v>0.4</v>
      </c>
      <c r="H11">
        <v>0.45</v>
      </c>
      <c r="I11">
        <f t="shared" si="3"/>
        <v>0.42500000000000004</v>
      </c>
      <c r="J11">
        <f t="shared" si="4"/>
        <v>2.4999999999999994E-2</v>
      </c>
      <c r="K11">
        <f t="shared" si="5"/>
        <v>0.30000000000000004</v>
      </c>
      <c r="L11">
        <v>0.25</v>
      </c>
      <c r="M11">
        <f t="shared" si="6"/>
        <v>0.125</v>
      </c>
      <c r="O11">
        <v>0.25</v>
      </c>
      <c r="P11">
        <f t="shared" si="7"/>
        <v>0.125</v>
      </c>
      <c r="R11">
        <v>1.3</v>
      </c>
      <c r="S11">
        <f t="shared" si="8"/>
        <v>1.175</v>
      </c>
      <c r="U11">
        <v>1.85</v>
      </c>
      <c r="V11">
        <f t="shared" si="9"/>
        <v>1.7250000000000001</v>
      </c>
      <c r="X11">
        <v>1.8</v>
      </c>
      <c r="Y11">
        <f t="shared" si="10"/>
        <v>1.675</v>
      </c>
      <c r="AA11">
        <v>1.8</v>
      </c>
      <c r="AB11">
        <f t="shared" si="11"/>
        <v>1.675</v>
      </c>
      <c r="AG11">
        <v>0.3</v>
      </c>
      <c r="AH11">
        <f t="shared" si="13"/>
        <v>0.17499999999999999</v>
      </c>
      <c r="AJ11">
        <v>0.25</v>
      </c>
      <c r="AK11">
        <f t="shared" si="14"/>
        <v>0.125</v>
      </c>
      <c r="AP11">
        <v>0.5</v>
      </c>
      <c r="AQ11">
        <f t="shared" si="16"/>
        <v>0.375</v>
      </c>
    </row>
    <row r="12" spans="1:43" x14ac:dyDescent="0.25">
      <c r="A12">
        <f t="shared" si="17"/>
        <v>3</v>
      </c>
      <c r="B12">
        <f t="shared" si="0"/>
        <v>106007.06713780919</v>
      </c>
      <c r="C12">
        <v>0.15</v>
      </c>
      <c r="D12">
        <v>0.2</v>
      </c>
      <c r="E12">
        <f t="shared" si="1"/>
        <v>0.17499999999999999</v>
      </c>
      <c r="F12">
        <f t="shared" si="2"/>
        <v>2.5000000000000008E-2</v>
      </c>
      <c r="G12">
        <v>0.4</v>
      </c>
      <c r="H12">
        <v>0.55000000000000004</v>
      </c>
      <c r="I12">
        <f t="shared" si="3"/>
        <v>0.47500000000000003</v>
      </c>
      <c r="J12">
        <f t="shared" si="4"/>
        <v>7.5000000000000011E-2</v>
      </c>
      <c r="K12">
        <f t="shared" si="5"/>
        <v>0.30000000000000004</v>
      </c>
      <c r="L12">
        <v>0.3</v>
      </c>
      <c r="M12">
        <f t="shared" si="6"/>
        <v>0.125</v>
      </c>
      <c r="O12">
        <v>0.3</v>
      </c>
      <c r="P12">
        <f t="shared" si="7"/>
        <v>0.125</v>
      </c>
      <c r="R12">
        <v>1.6</v>
      </c>
      <c r="S12">
        <f t="shared" si="8"/>
        <v>1.425</v>
      </c>
      <c r="U12">
        <v>2.2000000000000002</v>
      </c>
      <c r="V12">
        <f t="shared" si="9"/>
        <v>2.0250000000000004</v>
      </c>
      <c r="X12">
        <v>2.2999999999999998</v>
      </c>
      <c r="Y12">
        <f t="shared" si="10"/>
        <v>2.125</v>
      </c>
      <c r="AA12">
        <v>2</v>
      </c>
      <c r="AB12">
        <f t="shared" si="11"/>
        <v>1.825</v>
      </c>
      <c r="AG12">
        <v>0.35</v>
      </c>
      <c r="AH12">
        <f t="shared" si="13"/>
        <v>0.17499999999999999</v>
      </c>
      <c r="AJ12">
        <v>0.3</v>
      </c>
      <c r="AK12">
        <f t="shared" si="14"/>
        <v>0.125</v>
      </c>
      <c r="AP12">
        <v>0.65</v>
      </c>
      <c r="AQ12">
        <f t="shared" si="16"/>
        <v>0.47500000000000003</v>
      </c>
    </row>
    <row r="13" spans="1:43" x14ac:dyDescent="0.25">
      <c r="A13">
        <f t="shared" si="17"/>
        <v>3.5</v>
      </c>
      <c r="B13">
        <f t="shared" si="0"/>
        <v>123674.91166077739</v>
      </c>
      <c r="C13">
        <v>0.15</v>
      </c>
      <c r="D13">
        <v>0.2</v>
      </c>
      <c r="E13">
        <f t="shared" si="1"/>
        <v>0.17499999999999999</v>
      </c>
      <c r="F13">
        <f t="shared" si="2"/>
        <v>2.5000000000000008E-2</v>
      </c>
      <c r="G13">
        <v>0.5</v>
      </c>
      <c r="H13">
        <v>0.65</v>
      </c>
      <c r="I13">
        <f t="shared" si="3"/>
        <v>0.57499999999999996</v>
      </c>
      <c r="J13">
        <f t="shared" si="4"/>
        <v>7.5000000000000011E-2</v>
      </c>
      <c r="K13">
        <f t="shared" si="5"/>
        <v>0.39999999999999997</v>
      </c>
      <c r="L13">
        <v>0.35</v>
      </c>
      <c r="M13">
        <f t="shared" si="6"/>
        <v>0.17499999999999999</v>
      </c>
      <c r="O13">
        <v>0.4</v>
      </c>
      <c r="P13">
        <f t="shared" si="7"/>
        <v>0.22500000000000003</v>
      </c>
      <c r="R13">
        <v>1.8</v>
      </c>
      <c r="S13">
        <f t="shared" si="8"/>
        <v>1.625</v>
      </c>
      <c r="U13">
        <v>2.65</v>
      </c>
      <c r="V13">
        <f t="shared" si="9"/>
        <v>2.4750000000000001</v>
      </c>
      <c r="X13">
        <v>2.75</v>
      </c>
      <c r="Y13">
        <f t="shared" si="10"/>
        <v>2.5750000000000002</v>
      </c>
      <c r="AA13">
        <v>2.4</v>
      </c>
      <c r="AB13">
        <f t="shared" si="11"/>
        <v>2.2250000000000001</v>
      </c>
      <c r="AG13">
        <v>0.4</v>
      </c>
      <c r="AH13">
        <f t="shared" si="13"/>
        <v>0.22500000000000003</v>
      </c>
      <c r="AJ13">
        <v>0.35</v>
      </c>
      <c r="AK13">
        <f t="shared" si="14"/>
        <v>0.17499999999999999</v>
      </c>
      <c r="AP13">
        <v>0.8</v>
      </c>
      <c r="AQ13">
        <f t="shared" si="16"/>
        <v>0.625</v>
      </c>
    </row>
    <row r="14" spans="1:43" x14ac:dyDescent="0.25">
      <c r="A14">
        <f t="shared" si="17"/>
        <v>4</v>
      </c>
      <c r="B14">
        <f t="shared" si="0"/>
        <v>141342.75618374557</v>
      </c>
      <c r="C14">
        <v>0.2</v>
      </c>
      <c r="D14">
        <v>0.2</v>
      </c>
      <c r="E14">
        <f t="shared" si="1"/>
        <v>0.2</v>
      </c>
      <c r="F14">
        <f t="shared" si="2"/>
        <v>0</v>
      </c>
      <c r="G14">
        <v>0.6</v>
      </c>
      <c r="H14">
        <v>0.8</v>
      </c>
      <c r="I14">
        <f t="shared" si="3"/>
        <v>0.7</v>
      </c>
      <c r="J14">
        <f t="shared" si="4"/>
        <v>0.10000000000000003</v>
      </c>
      <c r="K14">
        <f t="shared" si="5"/>
        <v>0.49999999999999994</v>
      </c>
      <c r="L14">
        <v>0.4</v>
      </c>
      <c r="M14">
        <f t="shared" si="6"/>
        <v>0.2</v>
      </c>
      <c r="O14">
        <v>0.45</v>
      </c>
      <c r="P14">
        <f t="shared" si="7"/>
        <v>0.25</v>
      </c>
      <c r="R14">
        <v>2.1</v>
      </c>
      <c r="S14">
        <f t="shared" si="8"/>
        <v>1.9000000000000001</v>
      </c>
      <c r="U14">
        <v>3.2</v>
      </c>
      <c r="V14">
        <f t="shared" si="9"/>
        <v>3</v>
      </c>
      <c r="X14">
        <v>3.2</v>
      </c>
      <c r="Y14">
        <f t="shared" si="10"/>
        <v>3</v>
      </c>
      <c r="AA14">
        <v>2.9</v>
      </c>
      <c r="AB14">
        <f t="shared" si="11"/>
        <v>2.6999999999999997</v>
      </c>
      <c r="AG14">
        <v>0.5</v>
      </c>
      <c r="AH14">
        <f t="shared" si="13"/>
        <v>0.3</v>
      </c>
      <c r="AJ14">
        <v>0.45</v>
      </c>
      <c r="AK14">
        <f t="shared" si="14"/>
        <v>0.25</v>
      </c>
      <c r="AP14">
        <v>1</v>
      </c>
      <c r="AQ14">
        <f t="shared" si="16"/>
        <v>0.8</v>
      </c>
    </row>
    <row r="15" spans="1:43" x14ac:dyDescent="0.25">
      <c r="A15">
        <f t="shared" si="17"/>
        <v>4.5</v>
      </c>
      <c r="B15">
        <f t="shared" si="0"/>
        <v>159010.60070671377</v>
      </c>
      <c r="C15">
        <v>0.25</v>
      </c>
      <c r="D15">
        <v>0.25</v>
      </c>
      <c r="E15">
        <f t="shared" si="1"/>
        <v>0.25</v>
      </c>
      <c r="F15">
        <f t="shared" si="2"/>
        <v>0</v>
      </c>
      <c r="G15">
        <v>0.7</v>
      </c>
      <c r="H15">
        <v>0.95</v>
      </c>
      <c r="I15">
        <f t="shared" si="3"/>
        <v>0.82499999999999996</v>
      </c>
      <c r="J15">
        <f t="shared" si="4"/>
        <v>0.125</v>
      </c>
      <c r="K15">
        <f t="shared" si="5"/>
        <v>0.57499999999999996</v>
      </c>
      <c r="L15">
        <v>0.5</v>
      </c>
      <c r="M15">
        <f t="shared" si="6"/>
        <v>0.25</v>
      </c>
      <c r="O15">
        <v>0.5</v>
      </c>
      <c r="P15">
        <f t="shared" si="7"/>
        <v>0.25</v>
      </c>
      <c r="R15">
        <v>2.4</v>
      </c>
      <c r="S15">
        <f t="shared" si="8"/>
        <v>2.15</v>
      </c>
      <c r="U15">
        <v>3.8</v>
      </c>
      <c r="V15">
        <f t="shared" si="9"/>
        <v>3.55</v>
      </c>
      <c r="X15">
        <v>4</v>
      </c>
      <c r="Y15">
        <f t="shared" si="10"/>
        <v>3.75</v>
      </c>
      <c r="AA15">
        <v>3.4</v>
      </c>
      <c r="AB15">
        <f t="shared" si="11"/>
        <v>3.15</v>
      </c>
      <c r="AG15">
        <v>0.6</v>
      </c>
      <c r="AH15">
        <f t="shared" si="13"/>
        <v>0.35</v>
      </c>
      <c r="AJ15">
        <v>0.5</v>
      </c>
      <c r="AK15">
        <f t="shared" si="14"/>
        <v>0.25</v>
      </c>
      <c r="AP15">
        <v>1.2</v>
      </c>
      <c r="AQ15">
        <f t="shared" si="16"/>
        <v>0.95</v>
      </c>
    </row>
    <row r="16" spans="1:43" x14ac:dyDescent="0.25">
      <c r="A16">
        <f>A15+0.5</f>
        <v>5</v>
      </c>
      <c r="B16">
        <f t="shared" si="0"/>
        <v>176678.44522968197</v>
      </c>
      <c r="C16">
        <v>0.3</v>
      </c>
      <c r="D16">
        <v>0.3</v>
      </c>
      <c r="E16">
        <f t="shared" si="1"/>
        <v>0.3</v>
      </c>
      <c r="F16">
        <f t="shared" si="2"/>
        <v>0</v>
      </c>
      <c r="G16">
        <v>0.8</v>
      </c>
      <c r="H16">
        <v>1.05</v>
      </c>
      <c r="I16">
        <f t="shared" si="3"/>
        <v>0.92500000000000004</v>
      </c>
      <c r="J16">
        <f t="shared" si="4"/>
        <v>0.125</v>
      </c>
      <c r="K16">
        <f t="shared" si="5"/>
        <v>0.625</v>
      </c>
      <c r="L16">
        <v>0.6</v>
      </c>
      <c r="M16">
        <f t="shared" si="6"/>
        <v>0.3</v>
      </c>
      <c r="O16">
        <v>0.6</v>
      </c>
      <c r="P16">
        <f t="shared" si="7"/>
        <v>0.3</v>
      </c>
      <c r="R16">
        <v>2.8</v>
      </c>
      <c r="S16">
        <f t="shared" si="8"/>
        <v>2.5</v>
      </c>
      <c r="U16">
        <v>4.5</v>
      </c>
      <c r="V16">
        <f t="shared" si="9"/>
        <v>4.2</v>
      </c>
      <c r="X16">
        <v>4.75</v>
      </c>
      <c r="Y16">
        <f t="shared" si="10"/>
        <v>4.45</v>
      </c>
      <c r="AA16">
        <v>4</v>
      </c>
      <c r="AB16">
        <f t="shared" si="11"/>
        <v>3.7</v>
      </c>
      <c r="AG16">
        <v>0.65</v>
      </c>
      <c r="AH16">
        <f t="shared" si="13"/>
        <v>0.35000000000000003</v>
      </c>
      <c r="AJ16">
        <v>0.6</v>
      </c>
      <c r="AK16">
        <f t="shared" si="14"/>
        <v>0.3</v>
      </c>
      <c r="AP16">
        <v>1.55</v>
      </c>
      <c r="AQ16">
        <f t="shared" si="16"/>
        <v>1.25</v>
      </c>
    </row>
    <row r="17" spans="1:43" x14ac:dyDescent="0.25">
      <c r="A17">
        <f t="shared" si="17"/>
        <v>5.5</v>
      </c>
      <c r="B17">
        <f t="shared" si="0"/>
        <v>194346.28975265016</v>
      </c>
      <c r="C17">
        <v>0.35</v>
      </c>
      <c r="D17">
        <v>0.3</v>
      </c>
      <c r="E17">
        <f t="shared" si="1"/>
        <v>0.32499999999999996</v>
      </c>
      <c r="F17">
        <f t="shared" si="2"/>
        <v>2.4999999999999994E-2</v>
      </c>
      <c r="G17">
        <v>1</v>
      </c>
      <c r="H17">
        <v>1.25</v>
      </c>
      <c r="I17">
        <f t="shared" si="3"/>
        <v>1.125</v>
      </c>
      <c r="J17">
        <f t="shared" si="4"/>
        <v>0.125</v>
      </c>
      <c r="K17">
        <f t="shared" si="5"/>
        <v>0.8</v>
      </c>
      <c r="L17">
        <v>0.75</v>
      </c>
      <c r="M17">
        <f t="shared" si="6"/>
        <v>0.42500000000000004</v>
      </c>
      <c r="O17">
        <v>0.75</v>
      </c>
      <c r="P17">
        <f t="shared" si="7"/>
        <v>0.42500000000000004</v>
      </c>
      <c r="R17">
        <v>3.2</v>
      </c>
      <c r="S17">
        <f t="shared" si="8"/>
        <v>2.875</v>
      </c>
      <c r="U17">
        <v>5</v>
      </c>
      <c r="V17">
        <f t="shared" si="9"/>
        <v>4.6749999999999998</v>
      </c>
      <c r="X17">
        <v>5</v>
      </c>
      <c r="Y17">
        <f t="shared" si="10"/>
        <v>4.6749999999999998</v>
      </c>
      <c r="AA17">
        <v>4.75</v>
      </c>
      <c r="AB17">
        <f t="shared" si="11"/>
        <v>4.4249999999999998</v>
      </c>
      <c r="AG17">
        <v>0.8</v>
      </c>
      <c r="AH17">
        <f t="shared" si="13"/>
        <v>0.47500000000000009</v>
      </c>
      <c r="AJ17">
        <v>0.7</v>
      </c>
      <c r="AK17">
        <f t="shared" si="14"/>
        <v>0.375</v>
      </c>
      <c r="AP17">
        <v>2.2999999999999998</v>
      </c>
      <c r="AQ17">
        <f t="shared" si="16"/>
        <v>1.9749999999999999</v>
      </c>
    </row>
    <row r="18" spans="1:43" x14ac:dyDescent="0.25">
      <c r="A18">
        <f t="shared" si="17"/>
        <v>6</v>
      </c>
      <c r="B18">
        <f t="shared" si="0"/>
        <v>212014.13427561839</v>
      </c>
      <c r="C18">
        <v>0.4</v>
      </c>
      <c r="D18">
        <v>0.4</v>
      </c>
      <c r="E18">
        <f t="shared" si="1"/>
        <v>0.4</v>
      </c>
      <c r="F18">
        <f t="shared" si="2"/>
        <v>0</v>
      </c>
      <c r="G18">
        <v>1.1000000000000001</v>
      </c>
      <c r="H18">
        <v>1.4</v>
      </c>
      <c r="I18">
        <f t="shared" si="3"/>
        <v>1.25</v>
      </c>
      <c r="J18">
        <f t="shared" si="4"/>
        <v>0.14999999999999991</v>
      </c>
      <c r="K18">
        <f t="shared" si="5"/>
        <v>0.85</v>
      </c>
      <c r="L18">
        <v>0.85</v>
      </c>
      <c r="M18">
        <f t="shared" si="6"/>
        <v>0.44999999999999996</v>
      </c>
      <c r="O18">
        <v>0.8</v>
      </c>
      <c r="P18">
        <f t="shared" si="7"/>
        <v>0.4</v>
      </c>
      <c r="R18">
        <v>3.6</v>
      </c>
      <c r="AA18">
        <v>5</v>
      </c>
      <c r="AB18">
        <f t="shared" si="11"/>
        <v>4.5999999999999996</v>
      </c>
      <c r="AG18">
        <v>0.9</v>
      </c>
      <c r="AH18">
        <f t="shared" si="13"/>
        <v>0.5</v>
      </c>
      <c r="AJ18">
        <v>0.75</v>
      </c>
      <c r="AK18">
        <f t="shared" si="14"/>
        <v>0.35</v>
      </c>
      <c r="AP18">
        <v>2.8</v>
      </c>
      <c r="AQ18">
        <f t="shared" si="16"/>
        <v>2.4</v>
      </c>
    </row>
    <row r="19" spans="1:43" x14ac:dyDescent="0.25">
      <c r="A19">
        <f>A18+0.5</f>
        <v>6.5</v>
      </c>
      <c r="B19">
        <f t="shared" si="0"/>
        <v>229681.97879858658</v>
      </c>
      <c r="C19">
        <v>0.4</v>
      </c>
      <c r="D19">
        <v>0.4</v>
      </c>
      <c r="E19">
        <f t="shared" si="1"/>
        <v>0.4</v>
      </c>
      <c r="F19">
        <f t="shared" si="2"/>
        <v>0</v>
      </c>
      <c r="G19">
        <v>1.2</v>
      </c>
      <c r="H19">
        <v>1.5</v>
      </c>
      <c r="I19">
        <f t="shared" si="3"/>
        <v>1.35</v>
      </c>
      <c r="J19">
        <f t="shared" si="4"/>
        <v>0.15000000000000002</v>
      </c>
      <c r="K19">
        <f t="shared" si="5"/>
        <v>0.95000000000000007</v>
      </c>
      <c r="L19">
        <v>0.95</v>
      </c>
      <c r="M19">
        <f t="shared" si="6"/>
        <v>0.54999999999999993</v>
      </c>
      <c r="O19">
        <v>0.95</v>
      </c>
      <c r="P19">
        <f t="shared" si="7"/>
        <v>0.54999999999999993</v>
      </c>
      <c r="R19">
        <v>3.9</v>
      </c>
      <c r="AG19">
        <v>1</v>
      </c>
      <c r="AH19">
        <f t="shared" si="13"/>
        <v>0.6</v>
      </c>
      <c r="AJ19">
        <v>0.85</v>
      </c>
      <c r="AK19">
        <f t="shared" si="14"/>
        <v>0.44999999999999996</v>
      </c>
      <c r="AP19">
        <v>3.4</v>
      </c>
      <c r="AQ19">
        <f t="shared" si="16"/>
        <v>3</v>
      </c>
    </row>
    <row r="20" spans="1:43" x14ac:dyDescent="0.25">
      <c r="A20">
        <f t="shared" si="17"/>
        <v>7</v>
      </c>
      <c r="B20">
        <f t="shared" si="0"/>
        <v>247349.82332155478</v>
      </c>
      <c r="C20">
        <v>0.5</v>
      </c>
      <c r="D20">
        <v>0.45</v>
      </c>
      <c r="E20">
        <f t="shared" si="1"/>
        <v>0.47499999999999998</v>
      </c>
      <c r="F20">
        <f t="shared" si="2"/>
        <v>2.4999999999999994E-2</v>
      </c>
      <c r="G20">
        <v>1.3</v>
      </c>
      <c r="H20">
        <v>1.75</v>
      </c>
      <c r="I20">
        <f t="shared" si="3"/>
        <v>1.5249999999999999</v>
      </c>
      <c r="J20">
        <f t="shared" si="4"/>
        <v>0.22499999999999998</v>
      </c>
      <c r="K20">
        <f t="shared" si="5"/>
        <v>1.0499999999999998</v>
      </c>
      <c r="L20">
        <v>1.05</v>
      </c>
      <c r="M20">
        <f t="shared" si="6"/>
        <v>0.57500000000000007</v>
      </c>
      <c r="O20">
        <v>1</v>
      </c>
      <c r="P20">
        <f t="shared" si="7"/>
        <v>0.52500000000000002</v>
      </c>
      <c r="R20">
        <v>4.3</v>
      </c>
      <c r="AG20">
        <v>1.1000000000000001</v>
      </c>
      <c r="AH20">
        <f t="shared" si="13"/>
        <v>0.62500000000000011</v>
      </c>
      <c r="AJ20">
        <v>0.95</v>
      </c>
      <c r="AK20">
        <f t="shared" si="14"/>
        <v>0.47499999999999998</v>
      </c>
      <c r="AP20">
        <v>4</v>
      </c>
      <c r="AQ20">
        <f t="shared" si="16"/>
        <v>3.5249999999999999</v>
      </c>
    </row>
    <row r="21" spans="1:43" x14ac:dyDescent="0.25">
      <c r="B21" s="2" t="s">
        <v>29</v>
      </c>
      <c r="F21">
        <f>AVERAGE(F7:F20)</f>
        <v>1.4285714285714285E-2</v>
      </c>
      <c r="J21">
        <f>AVERAGE(J7:J20)</f>
        <v>8.9285714285714288E-2</v>
      </c>
    </row>
    <row r="22" spans="1:43" x14ac:dyDescent="0.25">
      <c r="B22">
        <f>3/1000</f>
        <v>3.0000000000000001E-3</v>
      </c>
      <c r="C22" t="s">
        <v>31</v>
      </c>
    </row>
    <row r="23" spans="1:43" x14ac:dyDescent="0.25">
      <c r="B23">
        <f>PI()*(B22)^2</f>
        <v>2.8274333882308137E-5</v>
      </c>
      <c r="C23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3" sqref="P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Lakehead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2020-05-02T12:56:15Z</dcterms:created>
  <dcterms:modified xsi:type="dcterms:W3CDTF">2020-05-02T13:42:59Z</dcterms:modified>
</cp:coreProperties>
</file>