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Documents\APIL\Final\"/>
    </mc:Choice>
  </mc:AlternateContent>
  <xr:revisionPtr revIDLastSave="5" documentId="13_ncr:1_{0E051684-9C93-42DA-8F7F-442756594B25}" xr6:coauthVersionLast="45" xr6:coauthVersionMax="45" xr10:uidLastSave="{025839DA-B20A-4743-8BA9-30ED0652C22B}"/>
  <bookViews>
    <workbookView xWindow="-108" yWindow="-108" windowWidth="23256" windowHeight="12576" tabRatio="976" xr2:uid="{AF53CFB3-5CB9-A547-A244-92150B93CD98}"/>
  </bookViews>
  <sheets>
    <sheet name="Deidentified Dataset N95 SSM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3" i="1"/>
  <c r="W21" i="1" l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3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3" i="1"/>
  <c r="G33" i="1" l="1"/>
  <c r="G31" i="1"/>
  <c r="AG28" i="1" l="1"/>
  <c r="G25" i="1"/>
  <c r="G24" i="1" l="1"/>
  <c r="G26" i="1"/>
  <c r="G27" i="1"/>
  <c r="G28" i="1"/>
  <c r="G30" i="1"/>
  <c r="G32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29" i="1"/>
  <c r="G9" i="1"/>
  <c r="G10" i="1"/>
  <c r="G11" i="1"/>
  <c r="G12" i="1"/>
  <c r="G13" i="1"/>
  <c r="G23" i="1"/>
  <c r="G15" i="1"/>
  <c r="G14" i="1"/>
  <c r="G16" i="1"/>
  <c r="G17" i="1"/>
  <c r="G18" i="1"/>
  <c r="G19" i="1"/>
  <c r="G20" i="1"/>
  <c r="G21" i="1"/>
  <c r="G22" i="1"/>
  <c r="AG22" i="1"/>
  <c r="AG9" i="1"/>
  <c r="U15" i="1"/>
  <c r="U4" i="1"/>
  <c r="U8" i="1"/>
  <c r="U9" i="1"/>
  <c r="U10" i="1"/>
  <c r="U11" i="1"/>
  <c r="U12" i="1"/>
  <c r="U13" i="1"/>
  <c r="U3" i="1"/>
</calcChain>
</file>

<file path=xl/sharedStrings.xml><?xml version="1.0" encoding="utf-8"?>
<sst xmlns="http://schemas.openxmlformats.org/spreadsheetml/2006/main" count="283" uniqueCount="46">
  <si>
    <t>Study Identification</t>
  </si>
  <si>
    <t>Demographic Information</t>
  </si>
  <si>
    <t>Bitrex tested 3M N95</t>
  </si>
  <si>
    <t>APIL SSM</t>
  </si>
  <si>
    <t>Feedback</t>
  </si>
  <si>
    <t>Study ID</t>
  </si>
  <si>
    <t>Date of Test (yyyy/mm/dd)</t>
  </si>
  <si>
    <t>Age (Years)</t>
  </si>
  <si>
    <t>Sex (M/F)</t>
  </si>
  <si>
    <t>Height (cm)</t>
  </si>
  <si>
    <t>Weight (kg)</t>
  </si>
  <si>
    <t>BMI (kg/m^2)</t>
  </si>
  <si>
    <t>Face Width (mm)</t>
  </si>
  <si>
    <t>Face Length (mm)</t>
  </si>
  <si>
    <t>NIOSH Panel</t>
  </si>
  <si>
    <t>Naso-Menton Distance (mm)</t>
  </si>
  <si>
    <t>3M Model</t>
  </si>
  <si>
    <t>Negative Pressure Test</t>
  </si>
  <si>
    <t>Run #1
Normal Breathing</t>
  </si>
  <si>
    <t>Run #2 Deep Breathing</t>
  </si>
  <si>
    <t>Run #3 Head Side-to-Side</t>
  </si>
  <si>
    <t>Run #4 Head Up-and-Down</t>
  </si>
  <si>
    <t>Run #5 Talking out loud</t>
  </si>
  <si>
    <t>Run #6 Bending over</t>
  </si>
  <si>
    <t>Run #7 Normal Breathing</t>
  </si>
  <si>
    <t>Overall Harmonic Fit Factor (Run 1-7)</t>
  </si>
  <si>
    <t>Stationary Harmonic Fit Factor (Run 1,2,7)</t>
  </si>
  <si>
    <t>Dynamic Harmonic Fit Factor (Run 3-6)</t>
  </si>
  <si>
    <t>Pass/Fail (1,0)</t>
  </si>
  <si>
    <t>Retest Y/N (1,0)</t>
  </si>
  <si>
    <t>Mask Type</t>
  </si>
  <si>
    <t>Mask Size</t>
  </si>
  <si>
    <t>Filter Type</t>
  </si>
  <si>
    <t>Comfort (0-5)</t>
  </si>
  <si>
    <t>Ease of Breathing (0-5)</t>
  </si>
  <si>
    <t>M</t>
  </si>
  <si>
    <t>Pass</t>
  </si>
  <si>
    <t>SSM-D20</t>
  </si>
  <si>
    <t>AirGuard</t>
  </si>
  <si>
    <t>F</t>
  </si>
  <si>
    <t>1870+</t>
  </si>
  <si>
    <t>NA</t>
  </si>
  <si>
    <t>1860S</t>
  </si>
  <si>
    <t>1860</t>
  </si>
  <si>
    <t>8210</t>
  </si>
  <si>
    <t>AirGUard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</si>
</sst>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3FB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C5F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wrapText="1"/>
    </xf>
    <xf numFmtId="0" fontId="0" fillId="4" borderId="4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164" fontId="0" fillId="13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2" fontId="0" fillId="9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1" fontId="0" fillId="9" borderId="4" xfId="0" applyNumberForma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5F1"/>
      <color rgb="FFFF7E79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3F0B-6448-2B48-A8A7-E7E6E591B073}">
  <dimension ref="A1:BHB42"/>
  <sheetViews>
    <sheetView tabSelected="1" topLeftCell="H1" zoomScale="42" zoomScaleNormal="80" workbookViewId="0">
      <selection activeCell="S21" sqref="S21"/>
    </sheetView>
  </sheetViews>
  <sheetFormatPr defaultColWidth="10.75" defaultRowHeight="15.6"/>
  <cols>
    <col min="2" max="2" width="16.125" customWidth="1"/>
    <col min="3" max="3" width="8.25" customWidth="1"/>
    <col min="4" max="4" width="6.25" customWidth="1"/>
    <col min="5" max="5" width="8.125" customWidth="1"/>
    <col min="6" max="6" width="8.75" customWidth="1"/>
    <col min="8" max="8" width="12.5" customWidth="1"/>
    <col min="9" max="9" width="14" customWidth="1"/>
    <col min="10" max="10" width="9.875" customWidth="1"/>
    <col min="11" max="11" width="15.75" customWidth="1"/>
    <col min="12" max="12" width="10.75" customWidth="1"/>
    <col min="13" max="13" width="10.5" customWidth="1"/>
    <col min="16" max="16" width="12.375" customWidth="1"/>
    <col min="17" max="17" width="12.25" customWidth="1"/>
    <col min="21" max="21" width="14" customWidth="1"/>
    <col min="22" max="22" width="15.625" customWidth="1"/>
    <col min="23" max="23" width="14.875" customWidth="1"/>
    <col min="24" max="24" width="9.75" customWidth="1"/>
    <col min="25" max="25" width="8.75" customWidth="1"/>
    <col min="26" max="26" width="14.625" customWidth="1"/>
    <col min="27" max="27" width="14.25" customWidth="1"/>
    <col min="28" max="28" width="14.125" customWidth="1"/>
    <col min="29" max="29" width="14.625" customWidth="1"/>
    <col min="30" max="30" width="11" bestFit="1" customWidth="1"/>
    <col min="31" max="31" width="14.125" customWidth="1"/>
    <col min="32" max="32" width="15.625" customWidth="1"/>
    <col min="33" max="33" width="14.25" customWidth="1"/>
    <col min="34" max="34" width="15.5" customWidth="1"/>
    <col min="35" max="35" width="14.5" customWidth="1"/>
    <col min="36" max="36" width="9.75" customWidth="1"/>
    <col min="37" max="37" width="8.25" customWidth="1"/>
    <col min="38" max="38" width="9.75" customWidth="1"/>
    <col min="39" max="39" width="9.25" customWidth="1"/>
    <col min="40" max="40" width="11.75" customWidth="1"/>
    <col min="41" max="41" width="12.5" customWidth="1"/>
    <col min="42" max="42" width="13.75" customWidth="1"/>
  </cols>
  <sheetData>
    <row r="1" spans="1:979 1244:1562" s="31" customFormat="1" ht="18.600000000000001" customHeight="1" thickBot="1">
      <c r="A1" s="32" t="s">
        <v>0</v>
      </c>
      <c r="B1" s="33"/>
      <c r="C1" s="34" t="s">
        <v>1</v>
      </c>
      <c r="D1" s="35"/>
      <c r="E1" s="35"/>
      <c r="F1" s="35"/>
      <c r="G1" s="35"/>
      <c r="H1" s="35"/>
      <c r="I1" s="35"/>
      <c r="J1" s="35"/>
      <c r="K1" s="36"/>
      <c r="L1" s="39" t="s">
        <v>2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1"/>
      <c r="Z1" s="42" t="s">
        <v>3</v>
      </c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  <c r="AO1" s="37" t="s">
        <v>4</v>
      </c>
      <c r="AP1" s="38"/>
    </row>
    <row r="2" spans="1:979 1244:1562" s="4" customFormat="1" ht="51" customHeight="1">
      <c r="A2" s="7" t="s">
        <v>5</v>
      </c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6" t="s">
        <v>18</v>
      </c>
      <c r="AA2" s="6" t="s">
        <v>19</v>
      </c>
      <c r="AB2" s="6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6" t="s">
        <v>25</v>
      </c>
      <c r="AH2" s="6" t="s">
        <v>26</v>
      </c>
      <c r="AI2" s="6" t="s">
        <v>27</v>
      </c>
      <c r="AJ2" s="6" t="s">
        <v>28</v>
      </c>
      <c r="AK2" s="6" t="s">
        <v>29</v>
      </c>
      <c r="AL2" s="6" t="s">
        <v>30</v>
      </c>
      <c r="AM2" s="6" t="s">
        <v>31</v>
      </c>
      <c r="AN2" s="30" t="s">
        <v>32</v>
      </c>
      <c r="AO2" s="9" t="s">
        <v>33</v>
      </c>
      <c r="AP2" s="9" t="s">
        <v>34</v>
      </c>
    </row>
    <row r="3" spans="1:979 1244:1562">
      <c r="A3" s="10">
        <v>1</v>
      </c>
      <c r="B3" s="11">
        <v>43957</v>
      </c>
      <c r="C3" s="12">
        <v>40</v>
      </c>
      <c r="D3" s="12" t="s">
        <v>35</v>
      </c>
      <c r="E3" s="12">
        <v>180.4</v>
      </c>
      <c r="F3" s="12">
        <v>100</v>
      </c>
      <c r="G3" s="13">
        <f t="shared" ref="G3:G30" si="0">(F3)/(E3/100)^2</f>
        <v>30.727479215933059</v>
      </c>
      <c r="H3" s="12">
        <v>137</v>
      </c>
      <c r="I3" s="12">
        <v>136</v>
      </c>
      <c r="J3" s="12">
        <v>9</v>
      </c>
      <c r="K3" s="12">
        <v>105</v>
      </c>
      <c r="L3" s="14">
        <v>1860</v>
      </c>
      <c r="M3" s="15" t="s">
        <v>36</v>
      </c>
      <c r="N3" s="16">
        <v>198.48</v>
      </c>
      <c r="O3" s="16">
        <v>177.71</v>
      </c>
      <c r="P3" s="16">
        <v>136.25</v>
      </c>
      <c r="Q3" s="16">
        <v>97.55</v>
      </c>
      <c r="R3" s="16">
        <v>47.43</v>
      </c>
      <c r="S3" s="16">
        <v>113.09</v>
      </c>
      <c r="T3" s="16">
        <v>145.04</v>
      </c>
      <c r="U3" s="17">
        <f>7/((1/N3)+(1/O3)+(1/P3)+(1/Q3)+(1/R3)+(1/S3)+(1/T3))</f>
        <v>107.5650400168541</v>
      </c>
      <c r="V3" s="17">
        <f>3/((1/N3)+(1/O3)+(1/T3))</f>
        <v>170.84198680777337</v>
      </c>
      <c r="W3" s="17">
        <f>4/((1/P3)+(1/Q3)+(1/R3)+(1/S3))</f>
        <v>84.180717648334706</v>
      </c>
      <c r="X3" s="18">
        <v>0</v>
      </c>
      <c r="Y3" s="19">
        <v>0</v>
      </c>
      <c r="Z3" s="20">
        <v>4172.07</v>
      </c>
      <c r="AA3" s="20">
        <v>27935.9</v>
      </c>
      <c r="AB3" s="20">
        <v>27504.75</v>
      </c>
      <c r="AC3" s="20">
        <v>14617.13</v>
      </c>
      <c r="AD3" s="20">
        <v>1541.47</v>
      </c>
      <c r="AE3" s="20">
        <v>14862.95</v>
      </c>
      <c r="AF3" s="20">
        <v>5013.72</v>
      </c>
      <c r="AG3" s="20">
        <v>5402.4</v>
      </c>
      <c r="AH3" s="20">
        <f>3/((1/Z3)+(1/AA3)+(1/AF3))</f>
        <v>6316.6125430655211</v>
      </c>
      <c r="AI3" s="20">
        <f>4/((1/AB3)+(1/AC3)+(1/AD3)+(1/AE3))</f>
        <v>4873.395049408924</v>
      </c>
      <c r="AJ3" s="21">
        <v>1</v>
      </c>
      <c r="AK3" s="21">
        <v>0</v>
      </c>
      <c r="AL3" s="21" t="s">
        <v>37</v>
      </c>
      <c r="AM3" s="21" t="s">
        <v>35</v>
      </c>
      <c r="AN3" s="22" t="s">
        <v>38</v>
      </c>
      <c r="AO3" s="23">
        <v>3</v>
      </c>
      <c r="AP3" s="23">
        <v>4</v>
      </c>
    </row>
    <row r="4" spans="1:979 1244:1562">
      <c r="A4" s="10">
        <v>4</v>
      </c>
      <c r="B4" s="11">
        <v>43958</v>
      </c>
      <c r="C4" s="12">
        <v>35</v>
      </c>
      <c r="D4" s="12" t="s">
        <v>39</v>
      </c>
      <c r="E4" s="12">
        <v>157.5</v>
      </c>
      <c r="F4" s="12">
        <v>47.7</v>
      </c>
      <c r="G4" s="13">
        <f t="shared" si="0"/>
        <v>19.229024943310659</v>
      </c>
      <c r="H4" s="12">
        <v>144</v>
      </c>
      <c r="I4" s="12">
        <v>110</v>
      </c>
      <c r="J4" s="12">
        <v>4</v>
      </c>
      <c r="K4" s="12">
        <v>85</v>
      </c>
      <c r="L4" s="14" t="s">
        <v>40</v>
      </c>
      <c r="M4" s="15" t="s">
        <v>36</v>
      </c>
      <c r="N4" s="16">
        <v>8.1300000000000008</v>
      </c>
      <c r="O4" s="16">
        <v>5.19</v>
      </c>
      <c r="P4" s="16">
        <v>7.92</v>
      </c>
      <c r="Q4" s="16">
        <v>9.27</v>
      </c>
      <c r="R4" s="16">
        <v>21.53</v>
      </c>
      <c r="S4" s="16">
        <v>6.9</v>
      </c>
      <c r="T4" s="16">
        <v>9.73</v>
      </c>
      <c r="U4" s="17">
        <f>7/((1/N4)+(1/O4)+(1/P4)+(1/Q4)+(1/R4)+(1/S4)+(1/T4))</f>
        <v>8.2941707636759006</v>
      </c>
      <c r="V4" s="17">
        <f t="shared" ref="V4:V42" si="1">3/((1/N4)+(1/O4)+(1/T4))</f>
        <v>7.1692402835185218</v>
      </c>
      <c r="W4" s="17">
        <f t="shared" ref="W4:W42" si="2">4/((1/P4)+(1/Q4)+(1/R4)+(1/S4))</f>
        <v>9.4004433417997308</v>
      </c>
      <c r="X4" s="18">
        <v>0</v>
      </c>
      <c r="Y4" s="19">
        <v>0</v>
      </c>
      <c r="Z4" s="22">
        <v>8590.0499999999993</v>
      </c>
      <c r="AA4" s="22">
        <v>11560.94</v>
      </c>
      <c r="AB4" s="22">
        <v>50606.63</v>
      </c>
      <c r="AC4" s="22">
        <v>4880.49</v>
      </c>
      <c r="AD4" s="22">
        <v>6017.73</v>
      </c>
      <c r="AE4" s="22">
        <v>27551.75</v>
      </c>
      <c r="AF4" s="22">
        <v>99999999.989999995</v>
      </c>
      <c r="AG4" s="22">
        <v>11110.22</v>
      </c>
      <c r="AH4" s="20">
        <f t="shared" ref="AH4:AH42" si="3">3/((1/Z4)+(1/AA4)+(1/AF4))</f>
        <v>14784.011906056794</v>
      </c>
      <c r="AI4" s="20">
        <f t="shared" ref="AI4:AI42" si="4">4/((1/AB4)+(1/AC4)+(1/AD4)+(1/AE4))</f>
        <v>9364.8595698070039</v>
      </c>
      <c r="AJ4" s="21">
        <v>1</v>
      </c>
      <c r="AK4" s="21">
        <v>1</v>
      </c>
      <c r="AL4" s="21" t="s">
        <v>37</v>
      </c>
      <c r="AM4" s="21" t="s">
        <v>35</v>
      </c>
      <c r="AN4" s="22" t="s">
        <v>38</v>
      </c>
      <c r="AO4" s="23">
        <v>3.5</v>
      </c>
      <c r="AP4" s="23">
        <v>4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</row>
    <row r="5" spans="1:979 1244:1562" s="2" customFormat="1">
      <c r="A5" s="10">
        <v>5</v>
      </c>
      <c r="B5" s="11">
        <v>43973</v>
      </c>
      <c r="C5" s="12">
        <v>66</v>
      </c>
      <c r="D5" s="12" t="s">
        <v>35</v>
      </c>
      <c r="E5" s="12">
        <v>175</v>
      </c>
      <c r="F5" s="12">
        <v>69</v>
      </c>
      <c r="G5" s="13">
        <f t="shared" si="0"/>
        <v>22.530612244897959</v>
      </c>
      <c r="H5" s="12">
        <v>141</v>
      </c>
      <c r="I5" s="12">
        <v>119</v>
      </c>
      <c r="J5" s="12">
        <v>7</v>
      </c>
      <c r="K5" s="12">
        <v>100</v>
      </c>
      <c r="L5" s="24" t="s">
        <v>40</v>
      </c>
      <c r="M5" s="15" t="s">
        <v>36</v>
      </c>
      <c r="N5" s="16">
        <v>1929</v>
      </c>
      <c r="O5" s="16">
        <v>1248</v>
      </c>
      <c r="P5" s="16">
        <v>1449</v>
      </c>
      <c r="Q5" s="16">
        <v>119</v>
      </c>
      <c r="R5" s="16">
        <v>1331</v>
      </c>
      <c r="S5" s="16">
        <v>298</v>
      </c>
      <c r="T5" s="16">
        <v>3007</v>
      </c>
      <c r="U5" s="17">
        <v>983</v>
      </c>
      <c r="V5" s="17">
        <f t="shared" si="1"/>
        <v>1815.7138391778828</v>
      </c>
      <c r="W5" s="17">
        <f t="shared" si="2"/>
        <v>303.01855031029532</v>
      </c>
      <c r="X5" s="18">
        <v>1</v>
      </c>
      <c r="Y5" s="19">
        <v>1</v>
      </c>
      <c r="Z5" s="20">
        <v>2380.5300000000002</v>
      </c>
      <c r="AA5" s="20">
        <v>3725.67</v>
      </c>
      <c r="AB5" s="20">
        <v>3238.58</v>
      </c>
      <c r="AC5" s="20">
        <v>3548.77</v>
      </c>
      <c r="AD5" s="20">
        <v>1127.6400000000001</v>
      </c>
      <c r="AE5" s="20">
        <v>4882.4799999999996</v>
      </c>
      <c r="AF5" s="20">
        <v>3428.3</v>
      </c>
      <c r="AG5" s="20">
        <v>2629.25</v>
      </c>
      <c r="AH5" s="20">
        <f t="shared" si="3"/>
        <v>3060.6861263440751</v>
      </c>
      <c r="AI5" s="20">
        <f t="shared" si="4"/>
        <v>2377.8571024588523</v>
      </c>
      <c r="AJ5" s="21">
        <v>1</v>
      </c>
      <c r="AK5" s="21">
        <v>0</v>
      </c>
      <c r="AL5" s="21" t="s">
        <v>37</v>
      </c>
      <c r="AM5" s="21" t="s">
        <v>35</v>
      </c>
      <c r="AN5" s="22" t="s">
        <v>38</v>
      </c>
      <c r="AO5" s="23">
        <v>3</v>
      </c>
      <c r="AP5" s="23">
        <v>5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</row>
    <row r="6" spans="1:979 1244:1562">
      <c r="A6" s="10">
        <v>7</v>
      </c>
      <c r="B6" s="11">
        <v>43958</v>
      </c>
      <c r="C6" s="12">
        <v>70</v>
      </c>
      <c r="D6" s="12" t="s">
        <v>35</v>
      </c>
      <c r="E6" s="12">
        <v>167</v>
      </c>
      <c r="F6" s="12">
        <v>72.7</v>
      </c>
      <c r="G6" s="13">
        <f t="shared" si="0"/>
        <v>26.067625228584749</v>
      </c>
      <c r="H6" s="12">
        <v>132</v>
      </c>
      <c r="I6" s="12">
        <v>118</v>
      </c>
      <c r="J6" s="12">
        <v>3</v>
      </c>
      <c r="K6" s="12">
        <v>10.5</v>
      </c>
      <c r="L6" s="14" t="s">
        <v>40</v>
      </c>
      <c r="M6" s="15" t="s">
        <v>36</v>
      </c>
      <c r="N6" s="25">
        <v>33.22</v>
      </c>
      <c r="O6" s="25">
        <v>97.88</v>
      </c>
      <c r="P6" s="25">
        <v>87.16</v>
      </c>
      <c r="Q6" s="25">
        <v>38.729999999999997</v>
      </c>
      <c r="R6" s="25">
        <v>30.55</v>
      </c>
      <c r="S6" s="25">
        <v>13.51</v>
      </c>
      <c r="T6" s="25">
        <v>19.739999999999998</v>
      </c>
      <c r="U6" s="25">
        <v>29.79</v>
      </c>
      <c r="V6" s="17">
        <f t="shared" si="1"/>
        <v>32.975185800891161</v>
      </c>
      <c r="W6" s="17">
        <f t="shared" si="2"/>
        <v>27.769022822242817</v>
      </c>
      <c r="X6" s="18">
        <v>0</v>
      </c>
      <c r="Y6" s="19">
        <v>0</v>
      </c>
      <c r="Z6" s="20">
        <v>44311.82</v>
      </c>
      <c r="AA6" s="20">
        <v>99999999.989999995</v>
      </c>
      <c r="AB6" s="20">
        <v>99999999.989999995</v>
      </c>
      <c r="AC6" s="20">
        <v>4500.29</v>
      </c>
      <c r="AD6" s="20">
        <v>7248.16</v>
      </c>
      <c r="AE6" s="20">
        <v>99999999.989999995</v>
      </c>
      <c r="AF6" s="20">
        <v>99999999.989999995</v>
      </c>
      <c r="AG6" s="20">
        <v>18287.21</v>
      </c>
      <c r="AH6" s="20">
        <f t="shared" si="3"/>
        <v>132817.75207353447</v>
      </c>
      <c r="AI6" s="20">
        <f t="shared" si="4"/>
        <v>11105.128177897535</v>
      </c>
      <c r="AJ6" s="21">
        <v>1</v>
      </c>
      <c r="AK6" s="21">
        <v>0</v>
      </c>
      <c r="AL6" s="21" t="s">
        <v>37</v>
      </c>
      <c r="AM6" s="21" t="s">
        <v>35</v>
      </c>
      <c r="AN6" s="22" t="s">
        <v>38</v>
      </c>
      <c r="AO6" s="23">
        <v>3</v>
      </c>
      <c r="AP6" s="23">
        <v>3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</row>
    <row r="7" spans="1:979 1244:1562">
      <c r="A7" s="10">
        <v>8</v>
      </c>
      <c r="B7" s="11">
        <v>43958</v>
      </c>
      <c r="C7" s="12">
        <v>32</v>
      </c>
      <c r="D7" s="12" t="s">
        <v>39</v>
      </c>
      <c r="E7" s="12">
        <v>167</v>
      </c>
      <c r="F7" s="12">
        <v>64</v>
      </c>
      <c r="G7" s="13">
        <f t="shared" si="0"/>
        <v>22.948115744558788</v>
      </c>
      <c r="H7" s="12">
        <v>117</v>
      </c>
      <c r="I7" s="12">
        <v>114</v>
      </c>
      <c r="J7" s="12" t="s">
        <v>41</v>
      </c>
      <c r="K7" s="12">
        <v>95</v>
      </c>
      <c r="L7" s="14" t="s">
        <v>40</v>
      </c>
      <c r="M7" s="15" t="s">
        <v>36</v>
      </c>
      <c r="N7" s="16">
        <v>2368.0500000000002</v>
      </c>
      <c r="O7" s="16">
        <v>346.23</v>
      </c>
      <c r="P7" s="16">
        <v>1054.18</v>
      </c>
      <c r="Q7" s="16">
        <v>581.28</v>
      </c>
      <c r="R7" s="16">
        <v>640.39</v>
      </c>
      <c r="S7" s="16">
        <v>784.89</v>
      </c>
      <c r="T7" s="16">
        <v>367.45</v>
      </c>
      <c r="U7" s="17">
        <f>7/((1/N7)+(1/O7)+(1/P7)+(1/Q7)+(1/R7)+(1/S7)+(1/T7))</f>
        <v>606.76672560733925</v>
      </c>
      <c r="V7" s="17">
        <f t="shared" si="1"/>
        <v>497.34743428580782</v>
      </c>
      <c r="W7" s="17">
        <f t="shared" si="2"/>
        <v>726.67048505915818</v>
      </c>
      <c r="X7" s="18">
        <v>1</v>
      </c>
      <c r="Y7" s="19">
        <v>0</v>
      </c>
      <c r="Z7" s="20">
        <v>99999999.989999995</v>
      </c>
      <c r="AA7" s="20">
        <v>21063.41</v>
      </c>
      <c r="AB7" s="20">
        <v>16710.12</v>
      </c>
      <c r="AC7" s="20">
        <v>7149.92</v>
      </c>
      <c r="AD7" s="20">
        <v>3460.6</v>
      </c>
      <c r="AE7" s="20">
        <v>19645.2</v>
      </c>
      <c r="AF7" s="20">
        <v>41004.29</v>
      </c>
      <c r="AG7" s="20">
        <v>11448.22</v>
      </c>
      <c r="AH7" s="20">
        <f t="shared" si="3"/>
        <v>41740.067881081093</v>
      </c>
      <c r="AI7" s="20">
        <f t="shared" si="4"/>
        <v>7413.2291230652745</v>
      </c>
      <c r="AJ7" s="21">
        <v>1</v>
      </c>
      <c r="AK7" s="21">
        <v>0</v>
      </c>
      <c r="AL7" s="21" t="s">
        <v>37</v>
      </c>
      <c r="AM7" s="21" t="s">
        <v>35</v>
      </c>
      <c r="AN7" s="22" t="s">
        <v>38</v>
      </c>
      <c r="AO7" s="23">
        <v>2</v>
      </c>
      <c r="AP7" s="23">
        <v>4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</row>
    <row r="8" spans="1:979 1244:1562">
      <c r="A8" s="10">
        <v>9</v>
      </c>
      <c r="B8" s="11">
        <v>43958</v>
      </c>
      <c r="C8" s="12">
        <v>34</v>
      </c>
      <c r="D8" s="12" t="s">
        <v>35</v>
      </c>
      <c r="E8" s="12">
        <v>180</v>
      </c>
      <c r="F8" s="12">
        <v>72.7</v>
      </c>
      <c r="G8" s="13">
        <f t="shared" si="0"/>
        <v>22.438271604938272</v>
      </c>
      <c r="H8" s="12">
        <v>129</v>
      </c>
      <c r="I8" s="12">
        <v>129</v>
      </c>
      <c r="J8" s="12">
        <v>6</v>
      </c>
      <c r="K8" s="12">
        <v>105</v>
      </c>
      <c r="L8" s="14">
        <v>1860</v>
      </c>
      <c r="M8" s="15" t="s">
        <v>36</v>
      </c>
      <c r="N8" s="16">
        <v>487.2</v>
      </c>
      <c r="O8" s="16">
        <v>429.76</v>
      </c>
      <c r="P8" s="16">
        <v>715.84</v>
      </c>
      <c r="Q8" s="16">
        <v>721.4</v>
      </c>
      <c r="R8" s="16">
        <v>235.53</v>
      </c>
      <c r="S8" s="16">
        <v>510.38</v>
      </c>
      <c r="T8" s="16">
        <v>542.23</v>
      </c>
      <c r="U8" s="17">
        <f t="shared" ref="U7:U13" si="5">7/((1/N8)+(1/O8)+(1/P8)+(1/Q8)+(1/R8)+(1/S8)+(1/T8))</f>
        <v>460.16657118342869</v>
      </c>
      <c r="V8" s="17">
        <f t="shared" si="1"/>
        <v>482.03138700517405</v>
      </c>
      <c r="W8" s="17">
        <f t="shared" si="2"/>
        <v>445.02684642413897</v>
      </c>
      <c r="X8" s="18">
        <v>1</v>
      </c>
      <c r="Y8" s="19">
        <v>0</v>
      </c>
      <c r="Z8" s="20">
        <v>63515.24</v>
      </c>
      <c r="AA8" s="20">
        <v>99999999.989999995</v>
      </c>
      <c r="AB8" s="20">
        <v>117942.15</v>
      </c>
      <c r="AC8" s="20">
        <v>99999999</v>
      </c>
      <c r="AD8" s="20">
        <v>6439.1</v>
      </c>
      <c r="AE8" s="20">
        <v>99999999.989999995</v>
      </c>
      <c r="AF8" s="20">
        <v>114392.75</v>
      </c>
      <c r="AG8" s="20">
        <v>37175.5</v>
      </c>
      <c r="AH8" s="20">
        <f t="shared" si="3"/>
        <v>122468.64644999798</v>
      </c>
      <c r="AI8" s="20">
        <f t="shared" si="4"/>
        <v>24420.033410346721</v>
      </c>
      <c r="AJ8" s="21">
        <v>1</v>
      </c>
      <c r="AK8" s="21">
        <v>0</v>
      </c>
      <c r="AL8" s="21" t="s">
        <v>37</v>
      </c>
      <c r="AM8" s="21" t="s">
        <v>35</v>
      </c>
      <c r="AN8" s="22" t="s">
        <v>38</v>
      </c>
      <c r="AO8" s="23">
        <v>4</v>
      </c>
      <c r="AP8" s="23">
        <v>5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</row>
    <row r="9" spans="1:979 1244:1562">
      <c r="A9" s="10">
        <v>11</v>
      </c>
      <c r="B9" s="11">
        <v>43959</v>
      </c>
      <c r="C9" s="12">
        <v>32</v>
      </c>
      <c r="D9" s="12" t="s">
        <v>35</v>
      </c>
      <c r="E9" s="12">
        <v>182</v>
      </c>
      <c r="F9" s="12">
        <v>90</v>
      </c>
      <c r="G9" s="13">
        <f t="shared" si="0"/>
        <v>27.170631566235961</v>
      </c>
      <c r="H9" s="12">
        <v>148</v>
      </c>
      <c r="I9" s="12">
        <v>135</v>
      </c>
      <c r="J9" s="12">
        <v>10</v>
      </c>
      <c r="K9" s="12">
        <v>120</v>
      </c>
      <c r="L9" s="14">
        <v>1860</v>
      </c>
      <c r="M9" s="15" t="s">
        <v>36</v>
      </c>
      <c r="N9" s="16">
        <v>98.81</v>
      </c>
      <c r="O9" s="16">
        <v>77.56</v>
      </c>
      <c r="P9" s="16">
        <v>27.87</v>
      </c>
      <c r="Q9" s="16">
        <v>53.15</v>
      </c>
      <c r="R9" s="16">
        <v>66.83</v>
      </c>
      <c r="S9" s="16">
        <v>30.52</v>
      </c>
      <c r="T9" s="16">
        <v>40.53</v>
      </c>
      <c r="U9" s="17">
        <f t="shared" si="5"/>
        <v>46.632143567006473</v>
      </c>
      <c r="V9" s="17">
        <f t="shared" si="1"/>
        <v>62.91054535566235</v>
      </c>
      <c r="W9" s="17">
        <f t="shared" si="2"/>
        <v>39.053236108815291</v>
      </c>
      <c r="X9" s="18">
        <v>0</v>
      </c>
      <c r="Y9" s="19">
        <v>0</v>
      </c>
      <c r="Z9" s="20">
        <v>1454</v>
      </c>
      <c r="AA9" s="20">
        <v>304</v>
      </c>
      <c r="AB9" s="26">
        <v>125</v>
      </c>
      <c r="AC9" s="26">
        <v>430</v>
      </c>
      <c r="AD9" s="26">
        <v>1297</v>
      </c>
      <c r="AE9" s="26">
        <v>911</v>
      </c>
      <c r="AF9" s="26">
        <v>1172</v>
      </c>
      <c r="AG9" s="26">
        <f>7/((1/Z9)+(1/AA9)+(1/AB9)+(1/AC9)+(1/AD9)+(1/AE9)+(1/AF9))</f>
        <v>411.16585071616129</v>
      </c>
      <c r="AH9" s="20">
        <f t="shared" si="3"/>
        <v>621.05707499064908</v>
      </c>
      <c r="AI9" s="20">
        <f t="shared" si="4"/>
        <v>328.02247830987238</v>
      </c>
      <c r="AJ9" s="21">
        <v>1</v>
      </c>
      <c r="AK9" s="21">
        <v>0</v>
      </c>
      <c r="AL9" s="21" t="s">
        <v>37</v>
      </c>
      <c r="AM9" s="21" t="s">
        <v>35</v>
      </c>
      <c r="AN9" s="22" t="s">
        <v>38</v>
      </c>
      <c r="AO9" s="23">
        <v>4</v>
      </c>
      <c r="AP9" s="23">
        <v>4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</row>
    <row r="10" spans="1:979 1244:1562">
      <c r="A10" s="10">
        <v>12</v>
      </c>
      <c r="B10" s="11">
        <v>43959</v>
      </c>
      <c r="C10" s="12">
        <v>35</v>
      </c>
      <c r="D10" s="12" t="s">
        <v>35</v>
      </c>
      <c r="E10" s="12">
        <v>170</v>
      </c>
      <c r="F10" s="12">
        <v>62</v>
      </c>
      <c r="G10" s="13">
        <f t="shared" si="0"/>
        <v>21.453287197231838</v>
      </c>
      <c r="H10" s="12">
        <v>126</v>
      </c>
      <c r="I10" s="12">
        <v>120</v>
      </c>
      <c r="J10" s="12">
        <v>6</v>
      </c>
      <c r="K10" s="12">
        <v>104</v>
      </c>
      <c r="L10" s="14">
        <v>1860</v>
      </c>
      <c r="M10" s="15" t="s">
        <v>36</v>
      </c>
      <c r="N10" s="16">
        <v>162</v>
      </c>
      <c r="O10" s="16">
        <v>304</v>
      </c>
      <c r="P10" s="16">
        <v>379</v>
      </c>
      <c r="Q10" s="16">
        <v>623</v>
      </c>
      <c r="R10" s="16">
        <v>71.5</v>
      </c>
      <c r="S10" s="16">
        <v>141</v>
      </c>
      <c r="T10" s="16">
        <v>275</v>
      </c>
      <c r="U10" s="17">
        <f t="shared" si="5"/>
        <v>182.19417257995622</v>
      </c>
      <c r="V10" s="17">
        <f t="shared" si="1"/>
        <v>229.03076697595239</v>
      </c>
      <c r="W10" s="17">
        <f t="shared" si="2"/>
        <v>157.9662076242268</v>
      </c>
      <c r="X10" s="18">
        <v>1</v>
      </c>
      <c r="Y10" s="19">
        <v>0</v>
      </c>
      <c r="Z10" s="20">
        <v>43783</v>
      </c>
      <c r="AA10" s="20">
        <v>45135</v>
      </c>
      <c r="AB10" s="26">
        <v>18215</v>
      </c>
      <c r="AC10" s="26">
        <v>6454</v>
      </c>
      <c r="AD10" s="26">
        <v>2039</v>
      </c>
      <c r="AE10" s="26">
        <v>7391</v>
      </c>
      <c r="AF10" s="26">
        <v>48154</v>
      </c>
      <c r="AG10" s="26">
        <v>77884</v>
      </c>
      <c r="AH10" s="20">
        <f t="shared" si="3"/>
        <v>45618.789125217067</v>
      </c>
      <c r="AI10" s="20">
        <f t="shared" si="4"/>
        <v>4787.1016924768473</v>
      </c>
      <c r="AJ10" s="21">
        <v>1</v>
      </c>
      <c r="AK10" s="21">
        <v>0</v>
      </c>
      <c r="AL10" s="21" t="s">
        <v>37</v>
      </c>
      <c r="AM10" s="21" t="s">
        <v>35</v>
      </c>
      <c r="AN10" s="22" t="s">
        <v>38</v>
      </c>
      <c r="AO10" s="23">
        <v>4</v>
      </c>
      <c r="AP10" s="23">
        <v>4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</row>
    <row r="11" spans="1:979 1244:1562">
      <c r="A11" s="10">
        <v>13</v>
      </c>
      <c r="B11" s="11">
        <v>43959</v>
      </c>
      <c r="C11" s="12">
        <v>31</v>
      </c>
      <c r="D11" s="12" t="s">
        <v>39</v>
      </c>
      <c r="E11" s="12">
        <v>163</v>
      </c>
      <c r="F11" s="12">
        <v>58</v>
      </c>
      <c r="G11" s="13">
        <f t="shared" si="0"/>
        <v>21.829952199932254</v>
      </c>
      <c r="H11" s="12">
        <v>121</v>
      </c>
      <c r="I11" s="12">
        <v>115</v>
      </c>
      <c r="J11" s="12">
        <v>3</v>
      </c>
      <c r="K11" s="12">
        <v>100</v>
      </c>
      <c r="L11" s="14" t="s">
        <v>40</v>
      </c>
      <c r="M11" s="15" t="s">
        <v>36</v>
      </c>
      <c r="N11" s="16">
        <v>1877</v>
      </c>
      <c r="O11" s="16">
        <v>3064</v>
      </c>
      <c r="P11" s="16">
        <v>1380</v>
      </c>
      <c r="Q11" s="16">
        <v>1335</v>
      </c>
      <c r="R11" s="16">
        <v>574</v>
      </c>
      <c r="S11" s="16">
        <v>810</v>
      </c>
      <c r="T11" s="16">
        <v>2292</v>
      </c>
      <c r="U11" s="17">
        <f t="shared" si="5"/>
        <v>1218.2672885589307</v>
      </c>
      <c r="V11" s="17">
        <f t="shared" si="1"/>
        <v>2315.8226581322215</v>
      </c>
      <c r="W11" s="17">
        <f t="shared" si="2"/>
        <v>898.78964977239445</v>
      </c>
      <c r="X11" s="18">
        <v>1</v>
      </c>
      <c r="Y11" s="19">
        <v>0</v>
      </c>
      <c r="Z11" s="20">
        <v>25913</v>
      </c>
      <c r="AA11" s="20">
        <v>10208</v>
      </c>
      <c r="AB11" s="26">
        <v>30872</v>
      </c>
      <c r="AC11" s="26">
        <v>15709</v>
      </c>
      <c r="AD11" s="26">
        <v>1199</v>
      </c>
      <c r="AE11" s="26">
        <v>53426</v>
      </c>
      <c r="AF11" s="26">
        <v>99999999.989999995</v>
      </c>
      <c r="AG11" s="26">
        <v>6451</v>
      </c>
      <c r="AH11" s="20">
        <f t="shared" si="3"/>
        <v>21967.874715508591</v>
      </c>
      <c r="AI11" s="20">
        <f t="shared" si="4"/>
        <v>4215.8719415935302</v>
      </c>
      <c r="AJ11" s="21">
        <v>1</v>
      </c>
      <c r="AK11" s="21">
        <v>0</v>
      </c>
      <c r="AL11" s="21" t="s">
        <v>37</v>
      </c>
      <c r="AM11" s="21" t="s">
        <v>35</v>
      </c>
      <c r="AN11" s="22" t="s">
        <v>38</v>
      </c>
      <c r="AO11" s="23">
        <v>3</v>
      </c>
      <c r="AP11" s="23">
        <v>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</row>
    <row r="12" spans="1:979 1244:1562">
      <c r="A12" s="10">
        <v>14</v>
      </c>
      <c r="B12" s="11">
        <v>43960</v>
      </c>
      <c r="C12" s="12">
        <v>29</v>
      </c>
      <c r="D12" s="12" t="s">
        <v>39</v>
      </c>
      <c r="E12" s="12">
        <v>164</v>
      </c>
      <c r="F12" s="12">
        <v>54</v>
      </c>
      <c r="G12" s="13">
        <f t="shared" si="0"/>
        <v>20.077334919690664</v>
      </c>
      <c r="H12" s="12">
        <v>115</v>
      </c>
      <c r="I12" s="12">
        <v>114</v>
      </c>
      <c r="J12" s="12" t="s">
        <v>41</v>
      </c>
      <c r="K12" s="12">
        <v>90</v>
      </c>
      <c r="L12" s="14" t="s">
        <v>40</v>
      </c>
      <c r="M12" s="15" t="s">
        <v>36</v>
      </c>
      <c r="N12" s="16">
        <v>1395</v>
      </c>
      <c r="O12" s="16">
        <v>409</v>
      </c>
      <c r="P12" s="16">
        <v>665</v>
      </c>
      <c r="Q12" s="16">
        <v>696</v>
      </c>
      <c r="R12" s="16">
        <v>611</v>
      </c>
      <c r="S12" s="16">
        <v>372</v>
      </c>
      <c r="T12" s="16">
        <v>526</v>
      </c>
      <c r="U12" s="17">
        <f t="shared" si="5"/>
        <v>567.79705274704486</v>
      </c>
      <c r="V12" s="17">
        <f t="shared" si="1"/>
        <v>592.53707405069838</v>
      </c>
      <c r="W12" s="17">
        <f t="shared" si="2"/>
        <v>550.55663422789041</v>
      </c>
      <c r="X12" s="18">
        <v>1</v>
      </c>
      <c r="Y12" s="19">
        <v>0</v>
      </c>
      <c r="Z12" s="20">
        <v>49093</v>
      </c>
      <c r="AA12" s="20">
        <v>10763</v>
      </c>
      <c r="AB12" s="26">
        <v>7802</v>
      </c>
      <c r="AC12" s="26">
        <v>2499</v>
      </c>
      <c r="AD12" s="26">
        <v>1091</v>
      </c>
      <c r="AE12" s="26">
        <v>68742</v>
      </c>
      <c r="AF12" s="26">
        <v>24053</v>
      </c>
      <c r="AG12" s="26">
        <v>4337</v>
      </c>
      <c r="AH12" s="20">
        <f t="shared" si="3"/>
        <v>19372.92968183236</v>
      </c>
      <c r="AI12" s="20">
        <f t="shared" si="4"/>
        <v>2740.7213992250963</v>
      </c>
      <c r="AJ12" s="21">
        <v>1</v>
      </c>
      <c r="AK12" s="21">
        <v>0</v>
      </c>
      <c r="AL12" s="21" t="s">
        <v>37</v>
      </c>
      <c r="AM12" s="21" t="s">
        <v>35</v>
      </c>
      <c r="AN12" s="22" t="s">
        <v>38</v>
      </c>
      <c r="AO12" s="23">
        <v>3</v>
      </c>
      <c r="AP12" s="23">
        <v>5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</row>
    <row r="13" spans="1:979 1244:1562">
      <c r="A13" s="10">
        <v>15</v>
      </c>
      <c r="B13" s="11">
        <v>43961</v>
      </c>
      <c r="C13" s="12">
        <v>33</v>
      </c>
      <c r="D13" s="12" t="s">
        <v>35</v>
      </c>
      <c r="E13" s="12">
        <v>178</v>
      </c>
      <c r="F13" s="12">
        <v>74</v>
      </c>
      <c r="G13" s="13">
        <f t="shared" si="0"/>
        <v>23.355636914530994</v>
      </c>
      <c r="H13" s="12">
        <v>132</v>
      </c>
      <c r="I13" s="12">
        <v>130</v>
      </c>
      <c r="J13" s="12">
        <v>6</v>
      </c>
      <c r="K13" s="12">
        <v>105</v>
      </c>
      <c r="L13" s="14">
        <v>8210</v>
      </c>
      <c r="M13" s="15" t="s">
        <v>36</v>
      </c>
      <c r="N13" s="16">
        <v>777.56</v>
      </c>
      <c r="O13" s="16">
        <v>369.77</v>
      </c>
      <c r="P13" s="16">
        <v>490.08</v>
      </c>
      <c r="Q13" s="16">
        <v>234.05</v>
      </c>
      <c r="R13" s="16">
        <v>367.66</v>
      </c>
      <c r="S13" s="16">
        <v>443.08</v>
      </c>
      <c r="T13" s="16">
        <v>692.2</v>
      </c>
      <c r="U13" s="17">
        <f t="shared" si="5"/>
        <v>418.53425352093262</v>
      </c>
      <c r="V13" s="17">
        <f t="shared" si="1"/>
        <v>551.96498616998667</v>
      </c>
      <c r="W13" s="17">
        <f t="shared" si="2"/>
        <v>354.29873845266087</v>
      </c>
      <c r="X13" s="18">
        <v>1</v>
      </c>
      <c r="Y13" s="19">
        <v>0</v>
      </c>
      <c r="Z13" s="20">
        <v>2508.4</v>
      </c>
      <c r="AA13" s="20">
        <v>3460.08</v>
      </c>
      <c r="AB13" s="26">
        <v>2467.79</v>
      </c>
      <c r="AC13" s="26">
        <v>4767.99</v>
      </c>
      <c r="AD13" s="26">
        <v>2598.6999999999998</v>
      </c>
      <c r="AE13" s="26">
        <v>3244.5</v>
      </c>
      <c r="AF13" s="26">
        <v>1497.24</v>
      </c>
      <c r="AG13" s="26">
        <v>2628.08</v>
      </c>
      <c r="AH13" s="20">
        <f t="shared" si="3"/>
        <v>2213.0964713960257</v>
      </c>
      <c r="AI13" s="20">
        <f t="shared" si="4"/>
        <v>3058.1635066446156</v>
      </c>
      <c r="AJ13" s="21">
        <v>1</v>
      </c>
      <c r="AK13" s="21">
        <v>0</v>
      </c>
      <c r="AL13" s="21" t="s">
        <v>37</v>
      </c>
      <c r="AM13" s="21" t="s">
        <v>35</v>
      </c>
      <c r="AN13" s="22" t="s">
        <v>38</v>
      </c>
      <c r="AO13" s="23">
        <v>4</v>
      </c>
      <c r="AP13" s="23">
        <v>5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</row>
    <row r="14" spans="1:979 1244:1562" s="2" customFormat="1">
      <c r="A14" s="10">
        <v>18</v>
      </c>
      <c r="B14" s="11">
        <v>43962</v>
      </c>
      <c r="C14" s="12">
        <v>55</v>
      </c>
      <c r="D14" s="12" t="s">
        <v>39</v>
      </c>
      <c r="E14" s="12">
        <v>163</v>
      </c>
      <c r="F14" s="12">
        <v>67.7</v>
      </c>
      <c r="G14" s="13">
        <f t="shared" si="0"/>
        <v>25.48082351612782</v>
      </c>
      <c r="H14" s="12">
        <v>116</v>
      </c>
      <c r="I14" s="12">
        <v>110</v>
      </c>
      <c r="J14" s="12" t="s">
        <v>41</v>
      </c>
      <c r="K14" s="12">
        <v>90</v>
      </c>
      <c r="L14" s="24" t="s">
        <v>42</v>
      </c>
      <c r="M14" s="15" t="s">
        <v>36</v>
      </c>
      <c r="N14" s="16">
        <v>134</v>
      </c>
      <c r="O14" s="16">
        <v>48</v>
      </c>
      <c r="P14" s="16">
        <v>132</v>
      </c>
      <c r="Q14" s="16">
        <v>139</v>
      </c>
      <c r="R14" s="16">
        <v>43</v>
      </c>
      <c r="S14" s="16">
        <v>70.19</v>
      </c>
      <c r="T14" s="16">
        <v>138</v>
      </c>
      <c r="U14" s="16">
        <v>79.900000000000006</v>
      </c>
      <c r="V14" s="17">
        <f t="shared" si="1"/>
        <v>84.40623811335108</v>
      </c>
      <c r="W14" s="17">
        <f t="shared" si="2"/>
        <v>76.521545019648229</v>
      </c>
      <c r="X14" s="18">
        <v>0</v>
      </c>
      <c r="Y14" s="19">
        <v>1</v>
      </c>
      <c r="Z14" s="20">
        <v>6302.81</v>
      </c>
      <c r="AA14" s="20">
        <v>4167.24</v>
      </c>
      <c r="AB14" s="26">
        <v>3221.63</v>
      </c>
      <c r="AC14" s="26">
        <v>4757.16</v>
      </c>
      <c r="AD14" s="26">
        <v>619.17999999999995</v>
      </c>
      <c r="AE14" s="26">
        <v>2008.13</v>
      </c>
      <c r="AF14" s="26">
        <v>15225.4</v>
      </c>
      <c r="AG14" s="26">
        <v>2259.58</v>
      </c>
      <c r="AH14" s="20">
        <f t="shared" si="3"/>
        <v>6461.2548801415251</v>
      </c>
      <c r="AI14" s="20">
        <f t="shared" si="4"/>
        <v>1518.8183660428774</v>
      </c>
      <c r="AJ14" s="21">
        <v>1</v>
      </c>
      <c r="AK14" s="21">
        <v>0</v>
      </c>
      <c r="AL14" s="21" t="s">
        <v>37</v>
      </c>
      <c r="AM14" s="21" t="s">
        <v>35</v>
      </c>
      <c r="AN14" s="22" t="s">
        <v>38</v>
      </c>
      <c r="AO14" s="23">
        <v>3</v>
      </c>
      <c r="AP14" s="23">
        <v>4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</row>
    <row r="15" spans="1:979 1244:1562">
      <c r="A15" s="10">
        <v>17</v>
      </c>
      <c r="B15" s="11">
        <v>43962</v>
      </c>
      <c r="C15" s="12">
        <v>46</v>
      </c>
      <c r="D15" s="12" t="s">
        <v>35</v>
      </c>
      <c r="E15" s="12">
        <v>178</v>
      </c>
      <c r="F15" s="12">
        <v>75</v>
      </c>
      <c r="G15" s="13">
        <f t="shared" si="0"/>
        <v>23.671253629592222</v>
      </c>
      <c r="H15" s="12">
        <v>133</v>
      </c>
      <c r="I15" s="12">
        <v>126</v>
      </c>
      <c r="J15" s="12">
        <v>6</v>
      </c>
      <c r="K15" s="12">
        <v>105</v>
      </c>
      <c r="L15" s="14" t="s">
        <v>40</v>
      </c>
      <c r="M15" s="15" t="s">
        <v>36</v>
      </c>
      <c r="N15" s="16">
        <v>161.69</v>
      </c>
      <c r="O15" s="16">
        <v>134.29</v>
      </c>
      <c r="P15" s="16">
        <v>184.13</v>
      </c>
      <c r="Q15" s="16">
        <v>84.57</v>
      </c>
      <c r="R15" s="16">
        <v>233.69</v>
      </c>
      <c r="S15" s="16">
        <v>138.66999999999999</v>
      </c>
      <c r="T15" s="16">
        <v>270.25</v>
      </c>
      <c r="U15" s="17">
        <f>7/((1/N15)+(1/O15)+(1/P15)+(1/Q15)+(1/R15)+(1/S15)+(1/T15))</f>
        <v>151.91786302347145</v>
      </c>
      <c r="V15" s="17">
        <f t="shared" si="1"/>
        <v>173.09500399688028</v>
      </c>
      <c r="W15" s="17">
        <f t="shared" si="2"/>
        <v>139.14975619494243</v>
      </c>
      <c r="X15" s="18">
        <v>1</v>
      </c>
      <c r="Y15" s="19">
        <v>0</v>
      </c>
      <c r="Z15" s="20">
        <v>27741.13</v>
      </c>
      <c r="AA15" s="20">
        <v>2729.55</v>
      </c>
      <c r="AB15" s="26">
        <v>6124.81</v>
      </c>
      <c r="AC15" s="26">
        <v>26406</v>
      </c>
      <c r="AD15" s="26">
        <v>2885.47</v>
      </c>
      <c r="AE15" s="26">
        <v>7134.07</v>
      </c>
      <c r="AF15" s="26">
        <v>99999999.989999995</v>
      </c>
      <c r="AG15" s="26">
        <v>6420.29</v>
      </c>
      <c r="AH15" s="20">
        <f t="shared" si="3"/>
        <v>7454.9291070116078</v>
      </c>
      <c r="AI15" s="20">
        <f t="shared" si="4"/>
        <v>5814.9932286053463</v>
      </c>
      <c r="AJ15" s="21">
        <v>1</v>
      </c>
      <c r="AK15" s="21">
        <v>0</v>
      </c>
      <c r="AL15" s="21" t="s">
        <v>37</v>
      </c>
      <c r="AM15" s="21" t="s">
        <v>35</v>
      </c>
      <c r="AN15" s="22" t="s">
        <v>38</v>
      </c>
      <c r="AO15" s="23">
        <v>4</v>
      </c>
      <c r="AP15" s="23">
        <v>4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</row>
    <row r="16" spans="1:979 1244:1562">
      <c r="A16" s="10">
        <v>20</v>
      </c>
      <c r="B16" s="11">
        <v>43962</v>
      </c>
      <c r="C16" s="12">
        <v>29</v>
      </c>
      <c r="D16" s="12" t="s">
        <v>39</v>
      </c>
      <c r="E16" s="12">
        <v>167</v>
      </c>
      <c r="F16" s="12">
        <v>58</v>
      </c>
      <c r="G16" s="13">
        <f t="shared" si="0"/>
        <v>20.796729893506402</v>
      </c>
      <c r="H16" s="12">
        <v>116</v>
      </c>
      <c r="I16" s="12">
        <v>110</v>
      </c>
      <c r="J16" s="12" t="s">
        <v>41</v>
      </c>
      <c r="K16" s="12">
        <v>97.5</v>
      </c>
      <c r="L16" s="14" t="s">
        <v>40</v>
      </c>
      <c r="M16" s="15" t="s">
        <v>36</v>
      </c>
      <c r="N16" s="16">
        <v>48.58</v>
      </c>
      <c r="O16" s="16">
        <v>74.099999999999994</v>
      </c>
      <c r="P16" s="16">
        <v>41.21</v>
      </c>
      <c r="Q16" s="16">
        <v>40.9</v>
      </c>
      <c r="R16" s="16">
        <v>25.78</v>
      </c>
      <c r="S16" s="16">
        <v>39.85</v>
      </c>
      <c r="T16" s="16">
        <v>52.25</v>
      </c>
      <c r="U16" s="17">
        <v>42.22</v>
      </c>
      <c r="V16" s="17">
        <f t="shared" si="1"/>
        <v>56.371231246393535</v>
      </c>
      <c r="W16" s="17">
        <f t="shared" si="2"/>
        <v>35.524074908138658</v>
      </c>
      <c r="X16" s="18">
        <v>0</v>
      </c>
      <c r="Y16" s="19">
        <v>1</v>
      </c>
      <c r="Z16" s="20">
        <v>22803.759999999998</v>
      </c>
      <c r="AA16" s="20">
        <v>51519.13</v>
      </c>
      <c r="AB16" s="26">
        <v>99999999.989999995</v>
      </c>
      <c r="AC16" s="26">
        <v>4387.1000000000004</v>
      </c>
      <c r="AD16" s="26">
        <v>1934.46</v>
      </c>
      <c r="AE16" s="26">
        <v>99999999.989999995</v>
      </c>
      <c r="AF16" s="26">
        <v>85100.67</v>
      </c>
      <c r="AG16" s="26">
        <v>8537.48</v>
      </c>
      <c r="AH16" s="20">
        <f t="shared" si="3"/>
        <v>39992.816338777433</v>
      </c>
      <c r="AI16" s="20">
        <f t="shared" si="4"/>
        <v>5369.8401063722486</v>
      </c>
      <c r="AJ16" s="21">
        <v>1</v>
      </c>
      <c r="AK16" s="21">
        <v>0</v>
      </c>
      <c r="AL16" s="21" t="s">
        <v>37</v>
      </c>
      <c r="AM16" s="21" t="s">
        <v>35</v>
      </c>
      <c r="AN16" s="22" t="s">
        <v>38</v>
      </c>
      <c r="AO16" s="23">
        <v>2</v>
      </c>
      <c r="AP16" s="23">
        <v>3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</row>
    <row r="17" spans="1:979 1244:1562">
      <c r="A17" s="10">
        <v>21</v>
      </c>
      <c r="B17" s="11">
        <v>43964</v>
      </c>
      <c r="C17" s="12">
        <v>37</v>
      </c>
      <c r="D17" s="12" t="s">
        <v>35</v>
      </c>
      <c r="E17" s="12">
        <v>178</v>
      </c>
      <c r="F17" s="12">
        <v>72.7</v>
      </c>
      <c r="G17" s="13">
        <f t="shared" si="0"/>
        <v>22.945335184951396</v>
      </c>
      <c r="H17" s="12">
        <v>126</v>
      </c>
      <c r="I17" s="12">
        <v>115</v>
      </c>
      <c r="J17" s="12">
        <v>3</v>
      </c>
      <c r="K17" s="12">
        <v>95</v>
      </c>
      <c r="L17" s="14">
        <v>8210</v>
      </c>
      <c r="M17" s="15" t="s">
        <v>36</v>
      </c>
      <c r="N17" s="16">
        <v>432.84</v>
      </c>
      <c r="O17" s="16">
        <v>321.20999999999998</v>
      </c>
      <c r="P17" s="16">
        <v>238.19</v>
      </c>
      <c r="Q17" s="16">
        <v>155.21</v>
      </c>
      <c r="R17" s="16">
        <v>183.96</v>
      </c>
      <c r="S17" s="16">
        <v>120.35</v>
      </c>
      <c r="T17" s="16">
        <v>180.16</v>
      </c>
      <c r="U17" s="17">
        <v>197.96</v>
      </c>
      <c r="V17" s="17">
        <f t="shared" si="1"/>
        <v>273.36913608094858</v>
      </c>
      <c r="W17" s="17">
        <f t="shared" si="2"/>
        <v>164.02668651665621</v>
      </c>
      <c r="X17" s="18">
        <v>1</v>
      </c>
      <c r="Y17" s="19">
        <v>0</v>
      </c>
      <c r="Z17" s="20">
        <v>49760.84</v>
      </c>
      <c r="AA17" s="20">
        <v>999.99</v>
      </c>
      <c r="AB17" s="26">
        <v>15234.81</v>
      </c>
      <c r="AC17" s="26">
        <v>44310.55</v>
      </c>
      <c r="AD17" s="26">
        <v>659.05</v>
      </c>
      <c r="AE17" s="26">
        <v>6057.76</v>
      </c>
      <c r="AF17" s="26">
        <v>99999999.989999995</v>
      </c>
      <c r="AG17" s="26">
        <v>2508.02</v>
      </c>
      <c r="AH17" s="20">
        <f t="shared" si="3"/>
        <v>2940.841664762343</v>
      </c>
      <c r="AI17" s="20">
        <f t="shared" si="4"/>
        <v>2259.0954040180732</v>
      </c>
      <c r="AJ17" s="21">
        <v>1</v>
      </c>
      <c r="AK17" s="21">
        <v>0</v>
      </c>
      <c r="AL17" s="21" t="s">
        <v>37</v>
      </c>
      <c r="AM17" s="21" t="s">
        <v>35</v>
      </c>
      <c r="AN17" s="22" t="s">
        <v>38</v>
      </c>
      <c r="AO17" s="23">
        <v>3</v>
      </c>
      <c r="AP17" s="23">
        <v>5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</row>
    <row r="18" spans="1:979 1244:1562">
      <c r="A18" s="10">
        <v>22</v>
      </c>
      <c r="B18" s="11">
        <v>43964</v>
      </c>
      <c r="C18" s="12">
        <v>34</v>
      </c>
      <c r="D18" s="12" t="s">
        <v>39</v>
      </c>
      <c r="E18" s="12">
        <v>168</v>
      </c>
      <c r="F18" s="12">
        <v>54</v>
      </c>
      <c r="G18" s="13">
        <f t="shared" si="0"/>
        <v>19.132653061224492</v>
      </c>
      <c r="H18" s="12">
        <v>112</v>
      </c>
      <c r="I18" s="12">
        <v>120</v>
      </c>
      <c r="J18" s="12" t="s">
        <v>41</v>
      </c>
      <c r="K18" s="12">
        <v>100</v>
      </c>
      <c r="L18" s="14">
        <v>1860</v>
      </c>
      <c r="M18" s="15" t="s">
        <v>36</v>
      </c>
      <c r="N18" s="16">
        <v>231.8</v>
      </c>
      <c r="O18" s="16">
        <v>58.85</v>
      </c>
      <c r="P18" s="16">
        <v>242.73</v>
      </c>
      <c r="Q18" s="16">
        <v>126.41</v>
      </c>
      <c r="R18" s="16">
        <v>73</v>
      </c>
      <c r="S18" s="16">
        <v>28</v>
      </c>
      <c r="T18" s="16">
        <v>179</v>
      </c>
      <c r="U18" s="17">
        <v>79</v>
      </c>
      <c r="V18" s="17">
        <f t="shared" si="1"/>
        <v>111.55315300745661</v>
      </c>
      <c r="W18" s="17">
        <f t="shared" si="2"/>
        <v>65.100472657868252</v>
      </c>
      <c r="X18" s="18">
        <v>0</v>
      </c>
      <c r="Y18" s="19">
        <v>0</v>
      </c>
      <c r="Z18" s="20">
        <v>1990.6</v>
      </c>
      <c r="AA18" s="20">
        <v>1322.21</v>
      </c>
      <c r="AB18" s="26">
        <v>1043.29</v>
      </c>
      <c r="AC18" s="26">
        <v>1479.68</v>
      </c>
      <c r="AD18" s="26">
        <v>859.36</v>
      </c>
      <c r="AE18" s="26">
        <v>2365.5</v>
      </c>
      <c r="AF18" s="26">
        <v>6281.92</v>
      </c>
      <c r="AG18" s="26">
        <v>1509.08</v>
      </c>
      <c r="AH18" s="20">
        <f t="shared" si="3"/>
        <v>2115.8683213891259</v>
      </c>
      <c r="AI18" s="20">
        <f t="shared" si="4"/>
        <v>1241.9551023593001</v>
      </c>
      <c r="AJ18" s="21">
        <v>1</v>
      </c>
      <c r="AK18" s="21">
        <v>0</v>
      </c>
      <c r="AL18" s="21" t="s">
        <v>37</v>
      </c>
      <c r="AM18" s="21" t="s">
        <v>35</v>
      </c>
      <c r="AN18" s="22" t="s">
        <v>38</v>
      </c>
      <c r="AO18" s="23">
        <v>3</v>
      </c>
      <c r="AP18" s="23">
        <v>2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</row>
    <row r="19" spans="1:979 1244:1562">
      <c r="A19" s="10">
        <v>23</v>
      </c>
      <c r="B19" s="11">
        <v>43965</v>
      </c>
      <c r="C19" s="12">
        <v>40</v>
      </c>
      <c r="D19" s="12" t="s">
        <v>35</v>
      </c>
      <c r="E19" s="12">
        <v>169</v>
      </c>
      <c r="F19" s="12">
        <v>53</v>
      </c>
      <c r="G19" s="13">
        <f t="shared" si="0"/>
        <v>18.556773222226116</v>
      </c>
      <c r="H19" s="12">
        <v>132</v>
      </c>
      <c r="I19" s="12">
        <v>118</v>
      </c>
      <c r="J19" s="12">
        <v>3</v>
      </c>
      <c r="K19" s="12">
        <v>92</v>
      </c>
      <c r="L19" s="14" t="s">
        <v>40</v>
      </c>
      <c r="M19" s="15" t="s">
        <v>36</v>
      </c>
      <c r="N19" s="16">
        <v>980.47</v>
      </c>
      <c r="O19" s="16">
        <v>441.23</v>
      </c>
      <c r="P19" s="16">
        <v>750.38</v>
      </c>
      <c r="Q19" s="16">
        <v>576.82000000000005</v>
      </c>
      <c r="R19" s="16">
        <v>350.82</v>
      </c>
      <c r="S19" s="16">
        <v>643.04</v>
      </c>
      <c r="T19" s="16">
        <v>829.86</v>
      </c>
      <c r="U19" s="17">
        <v>585.05999999999995</v>
      </c>
      <c r="V19" s="17">
        <f t="shared" si="1"/>
        <v>667.95311019316341</v>
      </c>
      <c r="W19" s="17">
        <f t="shared" si="2"/>
        <v>535.34057243640871</v>
      </c>
      <c r="X19" s="18">
        <v>1</v>
      </c>
      <c r="Y19" s="19">
        <v>0</v>
      </c>
      <c r="Z19" s="20">
        <v>44216.95</v>
      </c>
      <c r="AA19" s="20">
        <v>43703.42</v>
      </c>
      <c r="AB19" s="26">
        <v>78311.8</v>
      </c>
      <c r="AC19" s="26">
        <v>64417.05</v>
      </c>
      <c r="AD19" s="26">
        <v>1885.82</v>
      </c>
      <c r="AE19" s="26">
        <v>42290.21</v>
      </c>
      <c r="AF19" s="26">
        <v>99999999.989999995</v>
      </c>
      <c r="AG19" s="26">
        <v>11167.6</v>
      </c>
      <c r="AH19" s="20">
        <f t="shared" si="3"/>
        <v>65923.538349506794</v>
      </c>
      <c r="AI19" s="20">
        <f t="shared" si="4"/>
        <v>6870.3408342832636</v>
      </c>
      <c r="AJ19" s="21">
        <v>1</v>
      </c>
      <c r="AK19" s="21">
        <v>0</v>
      </c>
      <c r="AL19" s="21" t="s">
        <v>37</v>
      </c>
      <c r="AM19" s="21" t="s">
        <v>35</v>
      </c>
      <c r="AN19" s="22" t="s">
        <v>38</v>
      </c>
      <c r="AO19" s="23">
        <v>4</v>
      </c>
      <c r="AP19" s="23">
        <v>4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  <c r="AYI19" s="1"/>
      <c r="AYJ19" s="1"/>
      <c r="AYK19" s="1"/>
      <c r="AYL19" s="1"/>
      <c r="AYM19" s="1"/>
      <c r="AYN19" s="1"/>
      <c r="AYO19" s="1"/>
      <c r="AYP19" s="1"/>
      <c r="AYQ19" s="1"/>
      <c r="AYR19" s="1"/>
      <c r="AYS19" s="1"/>
      <c r="AYT19" s="1"/>
      <c r="AYU19" s="1"/>
      <c r="AYV19" s="1"/>
      <c r="AYW19" s="1"/>
      <c r="AYX19" s="1"/>
      <c r="AYY19" s="1"/>
      <c r="AYZ19" s="1"/>
      <c r="AZA19" s="1"/>
      <c r="AZB19" s="1"/>
      <c r="AZC19" s="1"/>
      <c r="AZD19" s="1"/>
      <c r="AZE19" s="1"/>
      <c r="AZF19" s="1"/>
      <c r="AZG19" s="1"/>
      <c r="AZH19" s="1"/>
      <c r="AZI19" s="1"/>
      <c r="AZJ19" s="1"/>
      <c r="AZK19" s="1"/>
      <c r="AZL19" s="1"/>
      <c r="AZM19" s="1"/>
      <c r="AZN19" s="1"/>
      <c r="AZO19" s="1"/>
      <c r="AZP19" s="1"/>
      <c r="AZQ19" s="1"/>
      <c r="AZR19" s="1"/>
      <c r="AZS19" s="1"/>
      <c r="AZT19" s="1"/>
      <c r="AZU19" s="1"/>
      <c r="AZV19" s="1"/>
      <c r="AZW19" s="1"/>
      <c r="AZX19" s="1"/>
      <c r="AZY19" s="1"/>
      <c r="AZZ19" s="1"/>
      <c r="BAA19" s="1"/>
      <c r="BAB19" s="1"/>
      <c r="BAC19" s="1"/>
      <c r="BAD19" s="1"/>
      <c r="BAE19" s="1"/>
      <c r="BAF19" s="1"/>
      <c r="BAG19" s="1"/>
      <c r="BAH19" s="1"/>
      <c r="BAI19" s="1"/>
      <c r="BAJ19" s="1"/>
      <c r="BAK19" s="1"/>
      <c r="BAL19" s="1"/>
      <c r="BAM19" s="1"/>
      <c r="BAN19" s="1"/>
      <c r="BAO19" s="1"/>
      <c r="BAP19" s="1"/>
      <c r="BAQ19" s="1"/>
      <c r="BAR19" s="1"/>
      <c r="BAS19" s="1"/>
      <c r="BAT19" s="1"/>
      <c r="BAU19" s="1"/>
      <c r="BAV19" s="1"/>
      <c r="BAW19" s="1"/>
      <c r="BAX19" s="1"/>
      <c r="BAY19" s="1"/>
      <c r="BAZ19" s="1"/>
      <c r="BBA19" s="1"/>
      <c r="BBB19" s="1"/>
      <c r="BBC19" s="1"/>
      <c r="BBD19" s="1"/>
      <c r="BBE19" s="1"/>
      <c r="BBF19" s="1"/>
      <c r="BBG19" s="1"/>
      <c r="BBH19" s="1"/>
      <c r="BBI19" s="1"/>
      <c r="BBJ19" s="1"/>
      <c r="BBK19" s="1"/>
      <c r="BBL19" s="1"/>
      <c r="BBM19" s="1"/>
      <c r="BBN19" s="1"/>
      <c r="BBO19" s="1"/>
      <c r="BBP19" s="1"/>
      <c r="BBQ19" s="1"/>
      <c r="BBR19" s="1"/>
      <c r="BBS19" s="1"/>
      <c r="BBT19" s="1"/>
      <c r="BBU19" s="1"/>
      <c r="BBV19" s="1"/>
      <c r="BBW19" s="1"/>
      <c r="BBX19" s="1"/>
      <c r="BBY19" s="1"/>
      <c r="BBZ19" s="1"/>
      <c r="BCA19" s="1"/>
      <c r="BCB19" s="1"/>
      <c r="BCC19" s="1"/>
      <c r="BCD19" s="1"/>
      <c r="BCE19" s="1"/>
      <c r="BCF19" s="1"/>
      <c r="BCG19" s="1"/>
      <c r="BCH19" s="1"/>
      <c r="BCI19" s="1"/>
      <c r="BCJ19" s="1"/>
      <c r="BCK19" s="1"/>
      <c r="BCL19" s="1"/>
      <c r="BCM19" s="1"/>
      <c r="BCN19" s="1"/>
      <c r="BCO19" s="1"/>
      <c r="BCP19" s="1"/>
      <c r="BCQ19" s="1"/>
      <c r="BCR19" s="1"/>
      <c r="BCS19" s="1"/>
      <c r="BCT19" s="1"/>
      <c r="BCU19" s="1"/>
      <c r="BCV19" s="1"/>
      <c r="BCW19" s="1"/>
      <c r="BCX19" s="1"/>
      <c r="BCY19" s="1"/>
      <c r="BCZ19" s="1"/>
      <c r="BDA19" s="1"/>
      <c r="BDB19" s="1"/>
      <c r="BDC19" s="1"/>
      <c r="BDD19" s="1"/>
      <c r="BDE19" s="1"/>
      <c r="BDF19" s="1"/>
      <c r="BDG19" s="1"/>
      <c r="BDH19" s="1"/>
      <c r="BDI19" s="1"/>
      <c r="BDJ19" s="1"/>
      <c r="BDK19" s="1"/>
      <c r="BDL19" s="1"/>
      <c r="BDM19" s="1"/>
      <c r="BDN19" s="1"/>
      <c r="BDO19" s="1"/>
      <c r="BDP19" s="1"/>
      <c r="BDQ19" s="1"/>
      <c r="BDR19" s="1"/>
      <c r="BDS19" s="1"/>
      <c r="BDT19" s="1"/>
      <c r="BDU19" s="1"/>
      <c r="BDV19" s="1"/>
      <c r="BDW19" s="1"/>
      <c r="BDX19" s="1"/>
      <c r="BDY19" s="1"/>
      <c r="BDZ19" s="1"/>
      <c r="BEA19" s="1"/>
      <c r="BEB19" s="1"/>
      <c r="BEC19" s="1"/>
      <c r="BED19" s="1"/>
      <c r="BEE19" s="1"/>
      <c r="BEF19" s="1"/>
      <c r="BEG19" s="1"/>
      <c r="BEH19" s="1"/>
      <c r="BEI19" s="1"/>
      <c r="BEJ19" s="1"/>
      <c r="BEK19" s="1"/>
      <c r="BEL19" s="1"/>
      <c r="BEM19" s="1"/>
      <c r="BEN19" s="1"/>
      <c r="BEO19" s="1"/>
      <c r="BEP19" s="1"/>
      <c r="BEQ19" s="1"/>
      <c r="BER19" s="1"/>
      <c r="BES19" s="1"/>
      <c r="BET19" s="1"/>
      <c r="BEU19" s="1"/>
      <c r="BEV19" s="1"/>
      <c r="BEW19" s="1"/>
      <c r="BEX19" s="1"/>
      <c r="BEY19" s="1"/>
      <c r="BEZ19" s="1"/>
      <c r="BFA19" s="1"/>
      <c r="BFB19" s="1"/>
      <c r="BFC19" s="1"/>
      <c r="BFD19" s="1"/>
      <c r="BFE19" s="1"/>
      <c r="BFF19" s="1"/>
      <c r="BFG19" s="1"/>
      <c r="BFH19" s="1"/>
      <c r="BFI19" s="1"/>
      <c r="BFJ19" s="1"/>
      <c r="BFK19" s="1"/>
      <c r="BFL19" s="1"/>
      <c r="BFM19" s="1"/>
      <c r="BFN19" s="1"/>
      <c r="BFO19" s="1"/>
      <c r="BFP19" s="1"/>
      <c r="BFQ19" s="1"/>
      <c r="BFR19" s="1"/>
      <c r="BFS19" s="1"/>
      <c r="BFT19" s="1"/>
      <c r="BFU19" s="1"/>
      <c r="BFV19" s="1"/>
      <c r="BFW19" s="1"/>
      <c r="BFX19" s="1"/>
      <c r="BFY19" s="1"/>
      <c r="BFZ19" s="1"/>
      <c r="BGA19" s="1"/>
      <c r="BGB19" s="1"/>
      <c r="BGC19" s="1"/>
      <c r="BGD19" s="1"/>
      <c r="BGE19" s="1"/>
      <c r="BGF19" s="1"/>
      <c r="BGG19" s="1"/>
      <c r="BGH19" s="1"/>
      <c r="BGI19" s="1"/>
      <c r="BGJ19" s="1"/>
      <c r="BGK19" s="1"/>
      <c r="BGL19" s="1"/>
      <c r="BGM19" s="1"/>
      <c r="BGN19" s="1"/>
      <c r="BGO19" s="1"/>
      <c r="BGP19" s="1"/>
      <c r="BGQ19" s="1"/>
      <c r="BGR19" s="1"/>
      <c r="BGS19" s="1"/>
      <c r="BGT19" s="1"/>
      <c r="BGU19" s="1"/>
      <c r="BGV19" s="1"/>
      <c r="BGW19" s="1"/>
      <c r="BGX19" s="1"/>
      <c r="BGY19" s="1"/>
      <c r="BGZ19" s="1"/>
      <c r="BHA19" s="1"/>
      <c r="BHB19" s="1"/>
    </row>
    <row r="20" spans="1:979 1244:1562">
      <c r="A20" s="10">
        <v>24</v>
      </c>
      <c r="B20" s="11">
        <v>43965</v>
      </c>
      <c r="C20" s="12">
        <v>36</v>
      </c>
      <c r="D20" s="12" t="s">
        <v>35</v>
      </c>
      <c r="E20" s="12">
        <v>178</v>
      </c>
      <c r="F20" s="12">
        <v>83</v>
      </c>
      <c r="G20" s="13">
        <f t="shared" si="0"/>
        <v>26.196187350082059</v>
      </c>
      <c r="H20" s="12">
        <v>135</v>
      </c>
      <c r="I20" s="12">
        <v>124</v>
      </c>
      <c r="J20" s="12">
        <v>7</v>
      </c>
      <c r="K20" s="12">
        <v>115</v>
      </c>
      <c r="L20" s="14">
        <v>8210</v>
      </c>
      <c r="M20" s="15" t="s">
        <v>36</v>
      </c>
      <c r="N20" s="16">
        <v>269.68</v>
      </c>
      <c r="O20" s="16">
        <v>120.25</v>
      </c>
      <c r="P20" s="16">
        <v>149.16999999999999</v>
      </c>
      <c r="Q20" s="16">
        <v>131.27000000000001</v>
      </c>
      <c r="R20" s="16">
        <v>97.77</v>
      </c>
      <c r="S20" s="16">
        <v>179.59</v>
      </c>
      <c r="T20" s="16">
        <v>365.92</v>
      </c>
      <c r="U20" s="17">
        <v>155.99</v>
      </c>
      <c r="V20" s="17">
        <f t="shared" si="1"/>
        <v>203.29411575408767</v>
      </c>
      <c r="W20" s="17">
        <f t="shared" si="2"/>
        <v>132.81106401008765</v>
      </c>
      <c r="X20" s="18">
        <v>1</v>
      </c>
      <c r="Y20" s="19">
        <v>0</v>
      </c>
      <c r="Z20" s="20">
        <v>28368.31</v>
      </c>
      <c r="AA20" s="20">
        <v>7914.87</v>
      </c>
      <c r="AB20" s="26">
        <v>14597.25</v>
      </c>
      <c r="AC20" s="26">
        <v>5531.33</v>
      </c>
      <c r="AD20" s="26">
        <v>2414.89</v>
      </c>
      <c r="AE20" s="26">
        <v>15527.22</v>
      </c>
      <c r="AF20" s="26">
        <v>46180.53</v>
      </c>
      <c r="AG20" s="26">
        <v>7683.5</v>
      </c>
      <c r="AH20" s="20">
        <f t="shared" si="3"/>
        <v>16371.148146998525</v>
      </c>
      <c r="AI20" s="20">
        <f t="shared" si="4"/>
        <v>5496.0534079727004</v>
      </c>
      <c r="AJ20" s="21">
        <v>1</v>
      </c>
      <c r="AK20" s="21">
        <v>1</v>
      </c>
      <c r="AL20" s="21" t="s">
        <v>37</v>
      </c>
      <c r="AM20" s="21" t="s">
        <v>35</v>
      </c>
      <c r="AN20" s="22" t="s">
        <v>38</v>
      </c>
      <c r="AO20" s="23">
        <v>2</v>
      </c>
      <c r="AP20" s="23">
        <v>3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  <c r="AYI20" s="1"/>
      <c r="AYJ20" s="1"/>
      <c r="AYK20" s="1"/>
      <c r="AYL20" s="1"/>
      <c r="AYM20" s="1"/>
      <c r="AYN20" s="1"/>
      <c r="AYO20" s="1"/>
      <c r="AYP20" s="1"/>
      <c r="AYQ20" s="1"/>
      <c r="AYR20" s="1"/>
      <c r="AYS20" s="1"/>
      <c r="AYT20" s="1"/>
      <c r="AYU20" s="1"/>
      <c r="AYV20" s="1"/>
      <c r="AYW20" s="1"/>
      <c r="AYX20" s="1"/>
      <c r="AYY20" s="1"/>
      <c r="AYZ20" s="1"/>
      <c r="AZA20" s="1"/>
      <c r="AZB20" s="1"/>
      <c r="AZC20" s="1"/>
      <c r="AZD20" s="1"/>
      <c r="AZE20" s="1"/>
      <c r="AZF20" s="1"/>
      <c r="AZG20" s="1"/>
      <c r="AZH20" s="1"/>
      <c r="AZI20" s="1"/>
      <c r="AZJ20" s="1"/>
      <c r="AZK20" s="1"/>
      <c r="AZL20" s="1"/>
      <c r="AZM20" s="1"/>
      <c r="AZN20" s="1"/>
      <c r="AZO20" s="1"/>
      <c r="AZP20" s="1"/>
      <c r="AZQ20" s="1"/>
      <c r="AZR20" s="1"/>
      <c r="AZS20" s="1"/>
      <c r="AZT20" s="1"/>
      <c r="AZU20" s="1"/>
      <c r="AZV20" s="1"/>
      <c r="AZW20" s="1"/>
      <c r="AZX20" s="1"/>
      <c r="AZY20" s="1"/>
      <c r="AZZ20" s="1"/>
      <c r="BAA20" s="1"/>
      <c r="BAB20" s="1"/>
      <c r="BAC20" s="1"/>
      <c r="BAD20" s="1"/>
      <c r="BAE20" s="1"/>
      <c r="BAF20" s="1"/>
      <c r="BAG20" s="1"/>
      <c r="BAH20" s="1"/>
      <c r="BAI20" s="1"/>
      <c r="BAJ20" s="1"/>
      <c r="BAK20" s="1"/>
      <c r="BAL20" s="1"/>
      <c r="BAM20" s="1"/>
      <c r="BAN20" s="1"/>
      <c r="BAO20" s="1"/>
      <c r="BAP20" s="1"/>
      <c r="BAQ20" s="1"/>
      <c r="BAR20" s="1"/>
      <c r="BAS20" s="1"/>
      <c r="BAT20" s="1"/>
      <c r="BAU20" s="1"/>
      <c r="BAV20" s="1"/>
      <c r="BAW20" s="1"/>
      <c r="BAX20" s="1"/>
      <c r="BAY20" s="1"/>
      <c r="BAZ20" s="1"/>
      <c r="BBA20" s="1"/>
      <c r="BBB20" s="1"/>
      <c r="BBC20" s="1"/>
      <c r="BBD20" s="1"/>
      <c r="BBE20" s="1"/>
      <c r="BBF20" s="1"/>
      <c r="BBG20" s="1"/>
      <c r="BBH20" s="1"/>
      <c r="BBI20" s="1"/>
      <c r="BBJ20" s="1"/>
      <c r="BBK20" s="1"/>
      <c r="BBL20" s="1"/>
      <c r="BBM20" s="1"/>
      <c r="BBN20" s="1"/>
      <c r="BBO20" s="1"/>
      <c r="BBP20" s="1"/>
      <c r="BBQ20" s="1"/>
      <c r="BBR20" s="1"/>
      <c r="BBS20" s="1"/>
      <c r="BBT20" s="1"/>
      <c r="BBU20" s="1"/>
      <c r="BBV20" s="1"/>
      <c r="BBW20" s="1"/>
      <c r="BBX20" s="1"/>
      <c r="BBY20" s="1"/>
      <c r="BBZ20" s="1"/>
      <c r="BCA20" s="1"/>
      <c r="BCB20" s="1"/>
      <c r="BCC20" s="1"/>
      <c r="BCD20" s="1"/>
      <c r="BCE20" s="1"/>
      <c r="BCF20" s="1"/>
      <c r="BCG20" s="1"/>
      <c r="BCH20" s="1"/>
      <c r="BCI20" s="1"/>
      <c r="BCJ20" s="1"/>
      <c r="BCK20" s="1"/>
      <c r="BCL20" s="1"/>
      <c r="BCM20" s="1"/>
      <c r="BCN20" s="1"/>
      <c r="BCO20" s="1"/>
      <c r="BCP20" s="1"/>
      <c r="BCQ20" s="1"/>
      <c r="BCR20" s="1"/>
      <c r="BCS20" s="1"/>
      <c r="BCT20" s="1"/>
      <c r="BCU20" s="1"/>
      <c r="BCV20" s="1"/>
      <c r="BCW20" s="1"/>
      <c r="BCX20" s="1"/>
      <c r="BCY20" s="1"/>
      <c r="BCZ20" s="1"/>
      <c r="BDA20" s="1"/>
      <c r="BDB20" s="1"/>
      <c r="BDC20" s="1"/>
      <c r="BDD20" s="1"/>
      <c r="BDE20" s="1"/>
      <c r="BDF20" s="1"/>
      <c r="BDG20" s="1"/>
      <c r="BDH20" s="1"/>
      <c r="BDI20" s="1"/>
      <c r="BDJ20" s="1"/>
      <c r="BDK20" s="1"/>
      <c r="BDL20" s="1"/>
      <c r="BDM20" s="1"/>
      <c r="BDN20" s="1"/>
      <c r="BDO20" s="1"/>
      <c r="BDP20" s="1"/>
      <c r="BDQ20" s="1"/>
      <c r="BDR20" s="1"/>
      <c r="BDS20" s="1"/>
      <c r="BDT20" s="1"/>
      <c r="BDU20" s="1"/>
      <c r="BDV20" s="1"/>
      <c r="BDW20" s="1"/>
      <c r="BDX20" s="1"/>
      <c r="BDY20" s="1"/>
      <c r="BDZ20" s="1"/>
      <c r="BEA20" s="1"/>
      <c r="BEB20" s="1"/>
      <c r="BEC20" s="1"/>
      <c r="BED20" s="1"/>
      <c r="BEE20" s="1"/>
      <c r="BEF20" s="1"/>
      <c r="BEG20" s="1"/>
      <c r="BEH20" s="1"/>
      <c r="BEI20" s="1"/>
      <c r="BEJ20" s="1"/>
      <c r="BEK20" s="1"/>
      <c r="BEL20" s="1"/>
      <c r="BEM20" s="1"/>
      <c r="BEN20" s="1"/>
      <c r="BEO20" s="1"/>
      <c r="BEP20" s="1"/>
      <c r="BEQ20" s="1"/>
      <c r="BER20" s="1"/>
      <c r="BES20" s="1"/>
      <c r="BET20" s="1"/>
      <c r="BEU20" s="1"/>
      <c r="BEV20" s="1"/>
      <c r="BEW20" s="1"/>
      <c r="BEX20" s="1"/>
      <c r="BEY20" s="1"/>
      <c r="BEZ20" s="1"/>
      <c r="BFA20" s="1"/>
      <c r="BFB20" s="1"/>
      <c r="BFC20" s="1"/>
      <c r="BFD20" s="1"/>
      <c r="BFE20" s="1"/>
      <c r="BFF20" s="1"/>
      <c r="BFG20" s="1"/>
      <c r="BFH20" s="1"/>
      <c r="BFI20" s="1"/>
      <c r="BFJ20" s="1"/>
      <c r="BFK20" s="1"/>
      <c r="BFL20" s="1"/>
      <c r="BFM20" s="1"/>
      <c r="BFN20" s="1"/>
      <c r="BFO20" s="1"/>
      <c r="BFP20" s="1"/>
      <c r="BFQ20" s="1"/>
      <c r="BFR20" s="1"/>
      <c r="BFS20" s="1"/>
      <c r="BFT20" s="1"/>
      <c r="BFU20" s="1"/>
      <c r="BFV20" s="1"/>
      <c r="BFW20" s="1"/>
      <c r="BFX20" s="1"/>
      <c r="BFY20" s="1"/>
      <c r="BFZ20" s="1"/>
      <c r="BGA20" s="1"/>
      <c r="BGB20" s="1"/>
      <c r="BGC20" s="1"/>
      <c r="BGD20" s="1"/>
      <c r="BGE20" s="1"/>
      <c r="BGF20" s="1"/>
      <c r="BGG20" s="1"/>
      <c r="BGH20" s="1"/>
      <c r="BGI20" s="1"/>
      <c r="BGJ20" s="1"/>
      <c r="BGK20" s="1"/>
      <c r="BGL20" s="1"/>
      <c r="BGM20" s="1"/>
      <c r="BGN20" s="1"/>
      <c r="BGO20" s="1"/>
      <c r="BGP20" s="1"/>
      <c r="BGQ20" s="1"/>
      <c r="BGR20" s="1"/>
      <c r="BGS20" s="1"/>
      <c r="BGT20" s="1"/>
      <c r="BGU20" s="1"/>
      <c r="BGV20" s="1"/>
      <c r="BGW20" s="1"/>
      <c r="BGX20" s="1"/>
      <c r="BGY20" s="1"/>
      <c r="BGZ20" s="1"/>
      <c r="BHA20" s="1"/>
      <c r="BHB20" s="1"/>
    </row>
    <row r="21" spans="1:979 1244:1562">
      <c r="A21" s="10">
        <v>25</v>
      </c>
      <c r="B21" s="11">
        <v>43965</v>
      </c>
      <c r="C21" s="12">
        <v>36</v>
      </c>
      <c r="D21" s="12" t="s">
        <v>35</v>
      </c>
      <c r="E21" s="12">
        <v>190</v>
      </c>
      <c r="F21" s="12">
        <v>110</v>
      </c>
      <c r="G21" s="13">
        <f t="shared" si="0"/>
        <v>30.470914127423825</v>
      </c>
      <c r="H21" s="12">
        <v>139</v>
      </c>
      <c r="I21" s="12">
        <v>117</v>
      </c>
      <c r="J21" s="12">
        <v>4</v>
      </c>
      <c r="K21" s="12">
        <v>95</v>
      </c>
      <c r="L21" s="14">
        <v>1860</v>
      </c>
      <c r="M21" s="15" t="s">
        <v>36</v>
      </c>
      <c r="N21" s="16">
        <v>174.85</v>
      </c>
      <c r="O21" s="16">
        <v>93.82</v>
      </c>
      <c r="P21" s="16">
        <v>187.36</v>
      </c>
      <c r="Q21" s="16">
        <v>127.94</v>
      </c>
      <c r="R21" s="16">
        <v>112.95</v>
      </c>
      <c r="S21" s="16">
        <v>134.34</v>
      </c>
      <c r="T21" s="16">
        <v>220.89</v>
      </c>
      <c r="U21" s="17">
        <v>139.01</v>
      </c>
      <c r="V21" s="17">
        <f t="shared" si="1"/>
        <v>143.50608938344399</v>
      </c>
      <c r="W21" s="17">
        <f t="shared" si="2"/>
        <v>135.81993990504182</v>
      </c>
      <c r="X21" s="18">
        <v>1</v>
      </c>
      <c r="Y21" s="19">
        <v>0</v>
      </c>
      <c r="Z21" s="20">
        <v>153412.70000000001</v>
      </c>
      <c r="AA21" s="20">
        <v>134286.45000000001</v>
      </c>
      <c r="AB21" s="26">
        <v>99999999.989999995</v>
      </c>
      <c r="AC21" s="26">
        <v>1436.53</v>
      </c>
      <c r="AD21" s="26">
        <v>4865.83</v>
      </c>
      <c r="AE21" s="26">
        <v>17314.099999999999</v>
      </c>
      <c r="AF21" s="26">
        <v>31200.75</v>
      </c>
      <c r="AG21" s="26">
        <v>6962.28</v>
      </c>
      <c r="AH21" s="20">
        <f t="shared" si="3"/>
        <v>65195.218571952319</v>
      </c>
      <c r="AI21" s="20">
        <f t="shared" si="4"/>
        <v>4169.2590613518787</v>
      </c>
      <c r="AJ21" s="21">
        <v>1</v>
      </c>
      <c r="AK21" s="21">
        <v>0</v>
      </c>
      <c r="AL21" s="21" t="s">
        <v>37</v>
      </c>
      <c r="AM21" s="21" t="s">
        <v>35</v>
      </c>
      <c r="AN21" s="22" t="s">
        <v>38</v>
      </c>
      <c r="AO21" s="23">
        <v>4.5</v>
      </c>
      <c r="AP21" s="23">
        <v>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  <c r="AYI21" s="1"/>
      <c r="AYJ21" s="1"/>
      <c r="AYK21" s="1"/>
      <c r="AYL21" s="1"/>
      <c r="AYM21" s="1"/>
      <c r="AYN21" s="1"/>
      <c r="AYO21" s="1"/>
      <c r="AYP21" s="1"/>
      <c r="AYQ21" s="1"/>
      <c r="AYR21" s="1"/>
      <c r="AYS21" s="1"/>
      <c r="AYT21" s="1"/>
      <c r="AYU21" s="1"/>
      <c r="AYV21" s="1"/>
      <c r="AYW21" s="1"/>
      <c r="AYX21" s="1"/>
      <c r="AYY21" s="1"/>
      <c r="AYZ21" s="1"/>
      <c r="AZA21" s="1"/>
      <c r="AZB21" s="1"/>
      <c r="AZC21" s="1"/>
      <c r="AZD21" s="1"/>
      <c r="AZE21" s="1"/>
      <c r="AZF21" s="1"/>
      <c r="AZG21" s="1"/>
      <c r="AZH21" s="1"/>
      <c r="AZI21" s="1"/>
      <c r="AZJ21" s="1"/>
      <c r="AZK21" s="1"/>
      <c r="AZL21" s="1"/>
      <c r="AZM21" s="1"/>
      <c r="AZN21" s="1"/>
      <c r="AZO21" s="1"/>
      <c r="AZP21" s="1"/>
      <c r="AZQ21" s="1"/>
      <c r="AZR21" s="1"/>
      <c r="AZS21" s="1"/>
      <c r="AZT21" s="1"/>
      <c r="AZU21" s="1"/>
      <c r="AZV21" s="1"/>
      <c r="AZW21" s="1"/>
      <c r="AZX21" s="1"/>
      <c r="AZY21" s="1"/>
      <c r="AZZ21" s="1"/>
      <c r="BAA21" s="1"/>
      <c r="BAB21" s="1"/>
      <c r="BAC21" s="1"/>
      <c r="BAD21" s="1"/>
      <c r="BAE21" s="1"/>
      <c r="BAF21" s="1"/>
      <c r="BAG21" s="1"/>
      <c r="BAH21" s="1"/>
      <c r="BAI21" s="1"/>
      <c r="BAJ21" s="1"/>
      <c r="BAK21" s="1"/>
      <c r="BAL21" s="1"/>
      <c r="BAM21" s="1"/>
      <c r="BAN21" s="1"/>
      <c r="BAO21" s="1"/>
      <c r="BAP21" s="1"/>
      <c r="BAQ21" s="1"/>
      <c r="BAR21" s="1"/>
      <c r="BAS21" s="1"/>
      <c r="BAT21" s="1"/>
      <c r="BAU21" s="1"/>
      <c r="BAV21" s="1"/>
      <c r="BAW21" s="1"/>
      <c r="BAX21" s="1"/>
      <c r="BAY21" s="1"/>
      <c r="BAZ21" s="1"/>
      <c r="BBA21" s="1"/>
      <c r="BBB21" s="1"/>
      <c r="BBC21" s="1"/>
      <c r="BBD21" s="1"/>
      <c r="BBE21" s="1"/>
      <c r="BBF21" s="1"/>
      <c r="BBG21" s="1"/>
      <c r="BBH21" s="1"/>
      <c r="BBI21" s="1"/>
      <c r="BBJ21" s="1"/>
      <c r="BBK21" s="1"/>
      <c r="BBL21" s="1"/>
      <c r="BBM21" s="1"/>
      <c r="BBN21" s="1"/>
      <c r="BBO21" s="1"/>
      <c r="BBP21" s="1"/>
      <c r="BBQ21" s="1"/>
      <c r="BBR21" s="1"/>
      <c r="BBS21" s="1"/>
      <c r="BBT21" s="1"/>
      <c r="BBU21" s="1"/>
      <c r="BBV21" s="1"/>
      <c r="BBW21" s="1"/>
      <c r="BBX21" s="1"/>
      <c r="BBY21" s="1"/>
      <c r="BBZ21" s="1"/>
      <c r="BCA21" s="1"/>
      <c r="BCB21" s="1"/>
      <c r="BCC21" s="1"/>
      <c r="BCD21" s="1"/>
      <c r="BCE21" s="1"/>
      <c r="BCF21" s="1"/>
      <c r="BCG21" s="1"/>
      <c r="BCH21" s="1"/>
      <c r="BCI21" s="1"/>
      <c r="BCJ21" s="1"/>
      <c r="BCK21" s="1"/>
      <c r="BCL21" s="1"/>
      <c r="BCM21" s="1"/>
      <c r="BCN21" s="1"/>
      <c r="BCO21" s="1"/>
      <c r="BCP21" s="1"/>
      <c r="BCQ21" s="1"/>
      <c r="BCR21" s="1"/>
      <c r="BCS21" s="1"/>
      <c r="BCT21" s="1"/>
      <c r="BCU21" s="1"/>
      <c r="BCV21" s="1"/>
      <c r="BCW21" s="1"/>
      <c r="BCX21" s="1"/>
      <c r="BCY21" s="1"/>
      <c r="BCZ21" s="1"/>
      <c r="BDA21" s="1"/>
      <c r="BDB21" s="1"/>
      <c r="BDC21" s="1"/>
      <c r="BDD21" s="1"/>
      <c r="BDE21" s="1"/>
      <c r="BDF21" s="1"/>
      <c r="BDG21" s="1"/>
      <c r="BDH21" s="1"/>
      <c r="BDI21" s="1"/>
      <c r="BDJ21" s="1"/>
      <c r="BDK21" s="1"/>
      <c r="BDL21" s="1"/>
      <c r="BDM21" s="1"/>
      <c r="BDN21" s="1"/>
      <c r="BDO21" s="1"/>
      <c r="BDP21" s="1"/>
      <c r="BDQ21" s="1"/>
      <c r="BDR21" s="1"/>
      <c r="BDS21" s="1"/>
      <c r="BDT21" s="1"/>
      <c r="BDU21" s="1"/>
      <c r="BDV21" s="1"/>
      <c r="BDW21" s="1"/>
      <c r="BDX21" s="1"/>
      <c r="BDY21" s="1"/>
      <c r="BDZ21" s="1"/>
      <c r="BEA21" s="1"/>
      <c r="BEB21" s="1"/>
      <c r="BEC21" s="1"/>
      <c r="BED21" s="1"/>
      <c r="BEE21" s="1"/>
      <c r="BEF21" s="1"/>
      <c r="BEG21" s="1"/>
      <c r="BEH21" s="1"/>
      <c r="BEI21" s="1"/>
      <c r="BEJ21" s="1"/>
      <c r="BEK21" s="1"/>
      <c r="BEL21" s="1"/>
      <c r="BEM21" s="1"/>
      <c r="BEN21" s="1"/>
      <c r="BEO21" s="1"/>
      <c r="BEP21" s="1"/>
      <c r="BEQ21" s="1"/>
      <c r="BER21" s="1"/>
      <c r="BES21" s="1"/>
      <c r="BET21" s="1"/>
      <c r="BEU21" s="1"/>
      <c r="BEV21" s="1"/>
      <c r="BEW21" s="1"/>
      <c r="BEX21" s="1"/>
      <c r="BEY21" s="1"/>
      <c r="BEZ21" s="1"/>
      <c r="BFA21" s="1"/>
      <c r="BFB21" s="1"/>
      <c r="BFC21" s="1"/>
      <c r="BFD21" s="1"/>
      <c r="BFE21" s="1"/>
      <c r="BFF21" s="1"/>
      <c r="BFG21" s="1"/>
      <c r="BFH21" s="1"/>
      <c r="BFI21" s="1"/>
      <c r="BFJ21" s="1"/>
      <c r="BFK21" s="1"/>
      <c r="BFL21" s="1"/>
      <c r="BFM21" s="1"/>
      <c r="BFN21" s="1"/>
      <c r="BFO21" s="1"/>
      <c r="BFP21" s="1"/>
      <c r="BFQ21" s="1"/>
      <c r="BFR21" s="1"/>
      <c r="BFS21" s="1"/>
      <c r="BFT21" s="1"/>
      <c r="BFU21" s="1"/>
      <c r="BFV21" s="1"/>
      <c r="BFW21" s="1"/>
      <c r="BFX21" s="1"/>
      <c r="BFY21" s="1"/>
      <c r="BFZ21" s="1"/>
      <c r="BGA21" s="1"/>
      <c r="BGB21" s="1"/>
      <c r="BGC21" s="1"/>
      <c r="BGD21" s="1"/>
      <c r="BGE21" s="1"/>
      <c r="BGF21" s="1"/>
      <c r="BGG21" s="1"/>
      <c r="BGH21" s="1"/>
      <c r="BGI21" s="1"/>
      <c r="BGJ21" s="1"/>
      <c r="BGK21" s="1"/>
      <c r="BGL21" s="1"/>
      <c r="BGM21" s="1"/>
      <c r="BGN21" s="1"/>
      <c r="BGO21" s="1"/>
      <c r="BGP21" s="1"/>
      <c r="BGQ21" s="1"/>
      <c r="BGR21" s="1"/>
      <c r="BGS21" s="1"/>
      <c r="BGT21" s="1"/>
      <c r="BGU21" s="1"/>
      <c r="BGV21" s="1"/>
      <c r="BGW21" s="1"/>
      <c r="BGX21" s="1"/>
      <c r="BGY21" s="1"/>
      <c r="BGZ21" s="1"/>
      <c r="BHA21" s="1"/>
      <c r="BHB21" s="1"/>
    </row>
    <row r="22" spans="1:979 1244:1562" s="1" customFormat="1">
      <c r="A22" s="10">
        <v>26</v>
      </c>
      <c r="B22" s="11">
        <v>43965</v>
      </c>
      <c r="C22" s="12">
        <v>31</v>
      </c>
      <c r="D22" s="12" t="s">
        <v>39</v>
      </c>
      <c r="E22" s="12">
        <v>168</v>
      </c>
      <c r="F22" s="12">
        <v>53</v>
      </c>
      <c r="G22" s="13">
        <f t="shared" si="0"/>
        <v>18.778344671201818</v>
      </c>
      <c r="H22" s="12">
        <v>123</v>
      </c>
      <c r="I22" s="12">
        <v>115</v>
      </c>
      <c r="J22" s="12">
        <v>3</v>
      </c>
      <c r="K22" s="12">
        <v>90</v>
      </c>
      <c r="L22" s="14" t="s">
        <v>42</v>
      </c>
      <c r="M22" s="15" t="s">
        <v>36</v>
      </c>
      <c r="N22" s="16">
        <v>124</v>
      </c>
      <c r="O22" s="16">
        <v>108</v>
      </c>
      <c r="P22" s="16">
        <v>116</v>
      </c>
      <c r="Q22" s="16">
        <v>131</v>
      </c>
      <c r="R22" s="16">
        <v>154</v>
      </c>
      <c r="S22" s="16">
        <v>70</v>
      </c>
      <c r="T22" s="16">
        <v>167</v>
      </c>
      <c r="U22" s="17">
        <v>116</v>
      </c>
      <c r="V22" s="17">
        <f t="shared" si="1"/>
        <v>128.69019487494248</v>
      </c>
      <c r="W22" s="17">
        <f t="shared" si="2"/>
        <v>108.01032017464912</v>
      </c>
      <c r="X22" s="18">
        <v>1</v>
      </c>
      <c r="Y22" s="19">
        <v>1</v>
      </c>
      <c r="Z22" s="20">
        <v>137.97</v>
      </c>
      <c r="AA22" s="20">
        <v>436.38</v>
      </c>
      <c r="AB22" s="27">
        <v>160.78</v>
      </c>
      <c r="AC22" s="27">
        <v>218.4</v>
      </c>
      <c r="AD22" s="27">
        <v>90.87</v>
      </c>
      <c r="AE22" s="27">
        <v>285.68</v>
      </c>
      <c r="AF22" s="27">
        <v>431.29</v>
      </c>
      <c r="AG22" s="26">
        <f>7/((1/Z22)+(1/AA22)+(1/AB22)+(1/AC22)+(1/AD22)+(1/AE22)+(1/AF22))</f>
        <v>188.36575372827005</v>
      </c>
      <c r="AH22" s="20">
        <f t="shared" si="3"/>
        <v>252.99037352509137</v>
      </c>
      <c r="AI22" s="20">
        <f t="shared" si="4"/>
        <v>158.08036232174661</v>
      </c>
      <c r="AJ22" s="21">
        <v>1</v>
      </c>
      <c r="AK22" s="21">
        <v>1</v>
      </c>
      <c r="AL22" s="21" t="s">
        <v>37</v>
      </c>
      <c r="AM22" s="21" t="s">
        <v>35</v>
      </c>
      <c r="AN22" s="22" t="s">
        <v>38</v>
      </c>
      <c r="AO22" s="23">
        <v>3</v>
      </c>
      <c r="AP22" s="23">
        <v>3</v>
      </c>
    </row>
    <row r="23" spans="1:979 1244:1562" s="3" customFormat="1">
      <c r="A23" s="10">
        <v>16</v>
      </c>
      <c r="B23" s="11">
        <v>43977</v>
      </c>
      <c r="C23" s="12">
        <v>33</v>
      </c>
      <c r="D23" s="12" t="s">
        <v>35</v>
      </c>
      <c r="E23" s="12">
        <v>186</v>
      </c>
      <c r="F23" s="12">
        <v>85</v>
      </c>
      <c r="G23" s="13">
        <f t="shared" si="0"/>
        <v>24.56931437160365</v>
      </c>
      <c r="H23" s="12">
        <v>135</v>
      </c>
      <c r="I23" s="12">
        <v>127</v>
      </c>
      <c r="J23" s="12">
        <v>7</v>
      </c>
      <c r="K23" s="12">
        <v>102</v>
      </c>
      <c r="L23" s="24" t="s">
        <v>40</v>
      </c>
      <c r="M23" s="15" t="s">
        <v>36</v>
      </c>
      <c r="N23" s="16">
        <v>2028.9</v>
      </c>
      <c r="O23" s="16">
        <v>929.43</v>
      </c>
      <c r="P23" s="16">
        <v>354.47</v>
      </c>
      <c r="Q23" s="16">
        <v>641.96</v>
      </c>
      <c r="R23" s="16">
        <v>498.59</v>
      </c>
      <c r="S23" s="16">
        <v>643.03</v>
      </c>
      <c r="T23" s="16">
        <v>1503.23</v>
      </c>
      <c r="U23" s="16">
        <v>688.05</v>
      </c>
      <c r="V23" s="17">
        <f t="shared" si="1"/>
        <v>1342.858456987065</v>
      </c>
      <c r="W23" s="17">
        <f t="shared" si="2"/>
        <v>503.80143302082297</v>
      </c>
      <c r="X23" s="19">
        <v>1</v>
      </c>
      <c r="Y23" s="19">
        <v>1</v>
      </c>
      <c r="Z23" s="20">
        <v>99999999.989999995</v>
      </c>
      <c r="AA23" s="20">
        <v>25005.16</v>
      </c>
      <c r="AB23" s="26">
        <v>57789</v>
      </c>
      <c r="AC23" s="26">
        <v>17914.84</v>
      </c>
      <c r="AD23" s="26">
        <v>1936.41</v>
      </c>
      <c r="AE23" s="26">
        <v>61832.75</v>
      </c>
      <c r="AF23" s="26">
        <v>99999999.989999995</v>
      </c>
      <c r="AG23" s="26">
        <v>10840.47</v>
      </c>
      <c r="AH23" s="20">
        <f t="shared" si="3"/>
        <v>74977.983270633078</v>
      </c>
      <c r="AI23" s="20">
        <f t="shared" si="4"/>
        <v>6603.7527691976575</v>
      </c>
      <c r="AJ23" s="21">
        <v>1</v>
      </c>
      <c r="AK23" s="21">
        <v>0</v>
      </c>
      <c r="AL23" s="21" t="s">
        <v>37</v>
      </c>
      <c r="AM23" s="21" t="s">
        <v>35</v>
      </c>
      <c r="AN23" s="22" t="s">
        <v>38</v>
      </c>
      <c r="AO23" s="23">
        <v>4</v>
      </c>
      <c r="AP23" s="23">
        <v>4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</row>
    <row r="24" spans="1:979 1244:1562" s="1" customFormat="1">
      <c r="A24" s="10">
        <v>27</v>
      </c>
      <c r="B24" s="11">
        <v>43969</v>
      </c>
      <c r="C24" s="12">
        <v>30</v>
      </c>
      <c r="D24" s="12" t="s">
        <v>35</v>
      </c>
      <c r="E24" s="12">
        <v>174</v>
      </c>
      <c r="F24" s="12">
        <v>80</v>
      </c>
      <c r="G24" s="13">
        <f t="shared" si="0"/>
        <v>26.423569824283259</v>
      </c>
      <c r="H24" s="12">
        <v>147</v>
      </c>
      <c r="I24" s="12">
        <v>129</v>
      </c>
      <c r="J24" s="12">
        <v>10</v>
      </c>
      <c r="K24" s="12">
        <v>100</v>
      </c>
      <c r="L24" s="14" t="s">
        <v>43</v>
      </c>
      <c r="M24" s="15" t="s">
        <v>36</v>
      </c>
      <c r="N24" s="16">
        <v>157.4</v>
      </c>
      <c r="O24" s="16">
        <v>99.7</v>
      </c>
      <c r="P24" s="16">
        <v>95.7</v>
      </c>
      <c r="Q24" s="16">
        <v>112.5</v>
      </c>
      <c r="R24" s="16">
        <v>88.4</v>
      </c>
      <c r="S24" s="16">
        <v>71.099999999999994</v>
      </c>
      <c r="T24" s="16">
        <v>130.69999999999999</v>
      </c>
      <c r="U24" s="16">
        <v>101.8</v>
      </c>
      <c r="V24" s="17">
        <f t="shared" si="1"/>
        <v>124.8208828955843</v>
      </c>
      <c r="W24" s="17">
        <f t="shared" si="2"/>
        <v>89.455190965596245</v>
      </c>
      <c r="X24" s="19">
        <v>0</v>
      </c>
      <c r="Y24" s="19">
        <v>0</v>
      </c>
      <c r="Z24" s="22">
        <v>17785</v>
      </c>
      <c r="AA24" s="22">
        <v>7471</v>
      </c>
      <c r="AB24" s="27">
        <v>7392</v>
      </c>
      <c r="AC24" s="27">
        <v>12133</v>
      </c>
      <c r="AD24" s="27">
        <v>1464</v>
      </c>
      <c r="AE24" s="27">
        <v>27121</v>
      </c>
      <c r="AF24" s="27">
        <v>18494</v>
      </c>
      <c r="AG24" s="27">
        <v>5923</v>
      </c>
      <c r="AH24" s="20">
        <f t="shared" si="3"/>
        <v>12287.546346812562</v>
      </c>
      <c r="AI24" s="20">
        <f t="shared" si="4"/>
        <v>4266.0608267242278</v>
      </c>
      <c r="AJ24" s="21">
        <v>1</v>
      </c>
      <c r="AK24" s="21">
        <v>0</v>
      </c>
      <c r="AL24" s="21" t="s">
        <v>37</v>
      </c>
      <c r="AM24" s="21" t="s">
        <v>35</v>
      </c>
      <c r="AN24" s="22" t="s">
        <v>38</v>
      </c>
      <c r="AO24" s="23">
        <v>4</v>
      </c>
      <c r="AP24" s="23">
        <v>4</v>
      </c>
    </row>
    <row r="25" spans="1:979 1244:1562">
      <c r="A25" s="10">
        <v>32</v>
      </c>
      <c r="B25" s="11">
        <v>43972</v>
      </c>
      <c r="C25" s="12">
        <v>36</v>
      </c>
      <c r="D25" s="12" t="s">
        <v>35</v>
      </c>
      <c r="E25" s="12">
        <v>183</v>
      </c>
      <c r="F25" s="12">
        <v>76</v>
      </c>
      <c r="G25" s="13">
        <f t="shared" si="0"/>
        <v>22.694018931589476</v>
      </c>
      <c r="H25" s="12">
        <v>143</v>
      </c>
      <c r="I25" s="12">
        <v>130</v>
      </c>
      <c r="J25" s="12">
        <v>9</v>
      </c>
      <c r="K25" s="12">
        <v>120</v>
      </c>
      <c r="L25" s="15" t="s">
        <v>40</v>
      </c>
      <c r="M25" s="15" t="s">
        <v>36</v>
      </c>
      <c r="N25" s="16">
        <v>167.5</v>
      </c>
      <c r="O25" s="16">
        <v>96.1</v>
      </c>
      <c r="P25" s="16">
        <v>134</v>
      </c>
      <c r="Q25" s="16">
        <v>160.5</v>
      </c>
      <c r="R25" s="16">
        <v>128.9</v>
      </c>
      <c r="S25" s="16">
        <v>109.7</v>
      </c>
      <c r="T25" s="16">
        <v>162.5</v>
      </c>
      <c r="U25" s="16">
        <v>131.80000000000001</v>
      </c>
      <c r="V25" s="17">
        <f t="shared" si="1"/>
        <v>133.15684032800655</v>
      </c>
      <c r="W25" s="17">
        <f t="shared" si="2"/>
        <v>130.86034181088371</v>
      </c>
      <c r="X25" s="16">
        <v>1</v>
      </c>
      <c r="Y25" s="16">
        <v>0</v>
      </c>
      <c r="Z25" s="22">
        <v>8209</v>
      </c>
      <c r="AA25" s="22">
        <v>70152</v>
      </c>
      <c r="AB25" s="27">
        <v>10602</v>
      </c>
      <c r="AC25" s="27">
        <v>92753</v>
      </c>
      <c r="AD25" s="27">
        <v>3099</v>
      </c>
      <c r="AE25" s="27">
        <v>99999999</v>
      </c>
      <c r="AF25" s="27">
        <v>99999999</v>
      </c>
      <c r="AG25" s="27">
        <v>12414</v>
      </c>
      <c r="AH25" s="20">
        <f t="shared" si="3"/>
        <v>22045.486261590617</v>
      </c>
      <c r="AI25" s="20">
        <f t="shared" si="4"/>
        <v>9350.209843000066</v>
      </c>
      <c r="AJ25" s="22">
        <v>1</v>
      </c>
      <c r="AK25" s="22">
        <v>0</v>
      </c>
      <c r="AL25" s="22" t="s">
        <v>37</v>
      </c>
      <c r="AM25" s="22" t="s">
        <v>35</v>
      </c>
      <c r="AN25" s="28" t="s">
        <v>38</v>
      </c>
      <c r="AO25" s="23">
        <v>3.5</v>
      </c>
      <c r="AP25" s="23">
        <v>4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</row>
    <row r="26" spans="1:979 1244:1562">
      <c r="A26" s="10">
        <v>28</v>
      </c>
      <c r="B26" s="11">
        <v>43972</v>
      </c>
      <c r="C26" s="12">
        <v>43</v>
      </c>
      <c r="D26" s="12" t="s">
        <v>39</v>
      </c>
      <c r="E26" s="12">
        <v>161</v>
      </c>
      <c r="F26" s="12">
        <v>52</v>
      </c>
      <c r="G26" s="13">
        <f t="shared" si="0"/>
        <v>20.060954438486167</v>
      </c>
      <c r="H26" s="12">
        <v>124</v>
      </c>
      <c r="I26" s="12">
        <v>111</v>
      </c>
      <c r="J26" s="12">
        <v>3</v>
      </c>
      <c r="K26" s="12">
        <v>100</v>
      </c>
      <c r="L26" s="14" t="s">
        <v>42</v>
      </c>
      <c r="M26" s="15" t="s">
        <v>36</v>
      </c>
      <c r="N26" s="16">
        <v>156</v>
      </c>
      <c r="O26" s="16">
        <v>87.9</v>
      </c>
      <c r="P26" s="16">
        <v>142.5</v>
      </c>
      <c r="Q26" s="16">
        <v>150.69999999999999</v>
      </c>
      <c r="R26" s="16">
        <v>138.5</v>
      </c>
      <c r="S26" s="16">
        <v>105</v>
      </c>
      <c r="T26" s="16">
        <v>332</v>
      </c>
      <c r="U26" s="16">
        <v>136.69999999999999</v>
      </c>
      <c r="V26" s="17">
        <f t="shared" si="1"/>
        <v>144.23861303322943</v>
      </c>
      <c r="W26" s="17">
        <f t="shared" si="2"/>
        <v>131.59076432158605</v>
      </c>
      <c r="X26" s="19">
        <v>1</v>
      </c>
      <c r="Y26" s="19">
        <v>0</v>
      </c>
      <c r="Z26" s="22">
        <v>6833</v>
      </c>
      <c r="AA26" s="22">
        <v>7480.1</v>
      </c>
      <c r="AB26" s="27">
        <v>4661.8</v>
      </c>
      <c r="AC26" s="27">
        <v>2345</v>
      </c>
      <c r="AD26" s="27">
        <v>8157</v>
      </c>
      <c r="AE26" s="27">
        <v>14181</v>
      </c>
      <c r="AF26" s="27">
        <v>79249</v>
      </c>
      <c r="AG26" s="27">
        <v>6213</v>
      </c>
      <c r="AH26" s="20">
        <f t="shared" si="3"/>
        <v>10250.974246319687</v>
      </c>
      <c r="AI26" s="20">
        <f t="shared" si="4"/>
        <v>4795.8201791405809</v>
      </c>
      <c r="AJ26" s="21">
        <v>1</v>
      </c>
      <c r="AK26" s="21">
        <v>0</v>
      </c>
      <c r="AL26" s="21" t="s">
        <v>37</v>
      </c>
      <c r="AM26" s="21" t="s">
        <v>35</v>
      </c>
      <c r="AN26" s="28" t="s">
        <v>38</v>
      </c>
      <c r="AO26" s="23">
        <v>4</v>
      </c>
      <c r="AP26" s="23">
        <v>4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</row>
    <row r="27" spans="1:979 1244:1562" s="1" customFormat="1">
      <c r="A27" s="10">
        <v>36</v>
      </c>
      <c r="B27" s="11">
        <v>43972</v>
      </c>
      <c r="C27" s="12">
        <v>35</v>
      </c>
      <c r="D27" s="12" t="s">
        <v>39</v>
      </c>
      <c r="E27" s="12">
        <v>163</v>
      </c>
      <c r="F27" s="12">
        <v>54</v>
      </c>
      <c r="G27" s="13">
        <f t="shared" si="0"/>
        <v>20.324438255109339</v>
      </c>
      <c r="H27" s="12">
        <v>126</v>
      </c>
      <c r="I27" s="12">
        <v>110</v>
      </c>
      <c r="J27" s="12">
        <v>3</v>
      </c>
      <c r="K27" s="12">
        <v>90</v>
      </c>
      <c r="L27" s="14" t="s">
        <v>42</v>
      </c>
      <c r="M27" s="15" t="s">
        <v>36</v>
      </c>
      <c r="N27" s="16">
        <v>34.700000000000003</v>
      </c>
      <c r="O27" s="16">
        <v>31.5</v>
      </c>
      <c r="P27" s="16">
        <v>35.5</v>
      </c>
      <c r="Q27" s="16">
        <v>62.3</v>
      </c>
      <c r="R27" s="16">
        <v>25.4</v>
      </c>
      <c r="S27" s="16">
        <v>7</v>
      </c>
      <c r="T27" s="16">
        <v>42.2</v>
      </c>
      <c r="U27" s="16">
        <v>23</v>
      </c>
      <c r="V27" s="17">
        <f t="shared" si="1"/>
        <v>35.603593288891062</v>
      </c>
      <c r="W27" s="17">
        <f t="shared" si="2"/>
        <v>17.664130682577493</v>
      </c>
      <c r="X27" s="19">
        <v>0</v>
      </c>
      <c r="Y27" s="19">
        <v>0</v>
      </c>
      <c r="Z27" s="26">
        <v>6572</v>
      </c>
      <c r="AA27" s="26">
        <v>2532</v>
      </c>
      <c r="AB27" s="26">
        <v>62939</v>
      </c>
      <c r="AC27" s="26">
        <v>68726</v>
      </c>
      <c r="AD27" s="26">
        <v>5185</v>
      </c>
      <c r="AE27" s="26">
        <v>54260</v>
      </c>
      <c r="AF27" s="26">
        <v>20560</v>
      </c>
      <c r="AG27" s="26">
        <v>8358</v>
      </c>
      <c r="AH27" s="20">
        <f t="shared" si="3"/>
        <v>5035.7240836731717</v>
      </c>
      <c r="AI27" s="20">
        <f t="shared" si="4"/>
        <v>16547.199521632792</v>
      </c>
      <c r="AJ27" s="21">
        <v>1</v>
      </c>
      <c r="AK27" s="21">
        <v>0</v>
      </c>
      <c r="AL27" s="21" t="s">
        <v>37</v>
      </c>
      <c r="AM27" s="21" t="s">
        <v>35</v>
      </c>
      <c r="AN27" s="28" t="s">
        <v>38</v>
      </c>
      <c r="AO27" s="23">
        <v>3</v>
      </c>
      <c r="AP27" s="23">
        <v>3</v>
      </c>
    </row>
    <row r="28" spans="1:979 1244:1562" s="1" customFormat="1">
      <c r="A28" s="10">
        <v>34</v>
      </c>
      <c r="B28" s="11">
        <v>43972</v>
      </c>
      <c r="C28" s="12">
        <v>40</v>
      </c>
      <c r="D28" s="12" t="s">
        <v>39</v>
      </c>
      <c r="E28" s="12">
        <v>171</v>
      </c>
      <c r="F28" s="12">
        <v>89</v>
      </c>
      <c r="G28" s="13">
        <f t="shared" si="0"/>
        <v>30.436715570602924</v>
      </c>
      <c r="H28" s="12">
        <v>137</v>
      </c>
      <c r="I28" s="12">
        <v>111</v>
      </c>
      <c r="J28" s="12">
        <v>4</v>
      </c>
      <c r="K28" s="12">
        <v>96</v>
      </c>
      <c r="L28" s="14" t="s">
        <v>40</v>
      </c>
      <c r="M28" s="15" t="s">
        <v>36</v>
      </c>
      <c r="N28" s="16">
        <v>619.5</v>
      </c>
      <c r="O28" s="16">
        <v>557</v>
      </c>
      <c r="P28" s="16">
        <v>584</v>
      </c>
      <c r="Q28" s="16">
        <v>424</v>
      </c>
      <c r="R28" s="16">
        <v>156</v>
      </c>
      <c r="S28" s="16">
        <v>234</v>
      </c>
      <c r="T28" s="16">
        <v>309</v>
      </c>
      <c r="U28" s="16">
        <v>327</v>
      </c>
      <c r="V28" s="17">
        <f>3/((1/N28)+(1/O28)+(1/T28))</f>
        <v>451.41407070279422</v>
      </c>
      <c r="W28" s="17">
        <f t="shared" si="2"/>
        <v>271.10226081748766</v>
      </c>
      <c r="X28" s="19">
        <v>1</v>
      </c>
      <c r="Y28" s="19">
        <v>1</v>
      </c>
      <c r="Z28" s="20">
        <v>47177</v>
      </c>
      <c r="AA28" s="20">
        <v>8592</v>
      </c>
      <c r="AB28" s="22">
        <v>5386</v>
      </c>
      <c r="AC28" s="22">
        <v>2224</v>
      </c>
      <c r="AD28" s="27">
        <v>1346</v>
      </c>
      <c r="AE28" s="22">
        <v>3268</v>
      </c>
      <c r="AF28" s="22">
        <v>25600</v>
      </c>
      <c r="AG28" s="29">
        <f>7/(1/AF28+1/AE28+1/AD28+1/AC28+1/AB28+1/AA28+1/Z28)</f>
        <v>3761.6347904094946</v>
      </c>
      <c r="AH28" s="20">
        <f t="shared" si="3"/>
        <v>16983.060453596732</v>
      </c>
      <c r="AI28" s="20">
        <f>4/((1/AB28)+(1/AC28)+(1/AD28)+(1/AE28))</f>
        <v>2374.9493667645561</v>
      </c>
      <c r="AJ28" s="21">
        <v>1</v>
      </c>
      <c r="AK28" s="21">
        <v>0</v>
      </c>
      <c r="AL28" s="21" t="s">
        <v>37</v>
      </c>
      <c r="AM28" s="21" t="s">
        <v>35</v>
      </c>
      <c r="AN28" s="28" t="s">
        <v>38</v>
      </c>
      <c r="AO28" s="23">
        <v>5</v>
      </c>
      <c r="AP28" s="23">
        <v>3</v>
      </c>
    </row>
    <row r="29" spans="1:979 1244:1562">
      <c r="A29" s="10">
        <v>10</v>
      </c>
      <c r="B29" s="11">
        <v>43972</v>
      </c>
      <c r="C29" s="12">
        <v>36</v>
      </c>
      <c r="D29" s="12" t="s">
        <v>35</v>
      </c>
      <c r="E29" s="12">
        <v>185</v>
      </c>
      <c r="F29" s="12">
        <v>79.5</v>
      </c>
      <c r="G29" s="13">
        <f t="shared" si="0"/>
        <v>23.228634039444849</v>
      </c>
      <c r="H29" s="12">
        <v>121</v>
      </c>
      <c r="I29" s="12">
        <v>119</v>
      </c>
      <c r="J29" s="12">
        <v>6</v>
      </c>
      <c r="K29" s="12">
        <v>105</v>
      </c>
      <c r="L29" s="24" t="s">
        <v>44</v>
      </c>
      <c r="M29" s="15" t="s">
        <v>36</v>
      </c>
      <c r="N29" s="16">
        <v>108.4</v>
      </c>
      <c r="O29" s="16">
        <v>111.8</v>
      </c>
      <c r="P29" s="16">
        <v>148.25</v>
      </c>
      <c r="Q29" s="16">
        <v>128.06</v>
      </c>
      <c r="R29" s="16">
        <v>164.1</v>
      </c>
      <c r="S29" s="16">
        <v>114.2</v>
      </c>
      <c r="T29" s="16">
        <v>199.2</v>
      </c>
      <c r="U29" s="17">
        <v>133.1</v>
      </c>
      <c r="V29" s="17">
        <f t="shared" si="1"/>
        <v>129.36768816797112</v>
      </c>
      <c r="W29" s="17">
        <f t="shared" si="2"/>
        <v>136.03306915027832</v>
      </c>
      <c r="X29" s="18">
        <v>1</v>
      </c>
      <c r="Y29" s="19">
        <v>1</v>
      </c>
      <c r="Z29" s="20">
        <v>169950.25</v>
      </c>
      <c r="AA29" s="20">
        <v>171987.7</v>
      </c>
      <c r="AB29" s="20">
        <v>90670.080000000002</v>
      </c>
      <c r="AC29" s="20">
        <v>4010.92</v>
      </c>
      <c r="AD29" s="20">
        <v>18129.080000000002</v>
      </c>
      <c r="AE29" s="20">
        <v>59878.07</v>
      </c>
      <c r="AF29" s="20">
        <v>25995.29</v>
      </c>
      <c r="AG29" s="20">
        <v>18306.599999999999</v>
      </c>
      <c r="AH29" s="20">
        <f t="shared" si="3"/>
        <v>59800.325086360346</v>
      </c>
      <c r="AI29" s="20">
        <f t="shared" si="4"/>
        <v>12040.614550639486</v>
      </c>
      <c r="AJ29" s="21">
        <v>1</v>
      </c>
      <c r="AK29" s="21">
        <v>0</v>
      </c>
      <c r="AL29" s="21" t="s">
        <v>37</v>
      </c>
      <c r="AM29" s="21" t="s">
        <v>35</v>
      </c>
      <c r="AN29" s="28" t="s">
        <v>38</v>
      </c>
      <c r="AO29" s="23">
        <v>4</v>
      </c>
      <c r="AP29" s="23">
        <v>4</v>
      </c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</row>
    <row r="30" spans="1:979 1244:1562" s="1" customFormat="1">
      <c r="A30" s="10">
        <v>29</v>
      </c>
      <c r="B30" s="11">
        <v>43972</v>
      </c>
      <c r="C30" s="12">
        <v>35</v>
      </c>
      <c r="D30" s="12" t="s">
        <v>35</v>
      </c>
      <c r="E30" s="12">
        <v>179</v>
      </c>
      <c r="F30" s="12">
        <v>79</v>
      </c>
      <c r="G30" s="13">
        <f t="shared" si="0"/>
        <v>24.655909615804749</v>
      </c>
      <c r="H30" s="12">
        <v>145</v>
      </c>
      <c r="I30" s="12">
        <v>122</v>
      </c>
      <c r="J30" s="12">
        <v>7</v>
      </c>
      <c r="K30" s="12">
        <v>108</v>
      </c>
      <c r="L30" s="14" t="s">
        <v>43</v>
      </c>
      <c r="M30" s="15" t="s">
        <v>36</v>
      </c>
      <c r="N30" s="16">
        <v>52.94</v>
      </c>
      <c r="O30" s="16">
        <v>99.5</v>
      </c>
      <c r="P30" s="16">
        <v>111</v>
      </c>
      <c r="Q30" s="16">
        <v>103</v>
      </c>
      <c r="R30" s="16">
        <v>81</v>
      </c>
      <c r="S30" s="16">
        <v>79</v>
      </c>
      <c r="T30" s="16">
        <v>112.5</v>
      </c>
      <c r="U30" s="16">
        <v>86</v>
      </c>
      <c r="V30" s="17">
        <f t="shared" si="1"/>
        <v>79.305393042700132</v>
      </c>
      <c r="W30" s="17">
        <f t="shared" si="2"/>
        <v>91.48784774652934</v>
      </c>
      <c r="X30" s="19">
        <v>0</v>
      </c>
      <c r="Y30" s="19">
        <v>0</v>
      </c>
      <c r="Z30" s="20">
        <v>1315</v>
      </c>
      <c r="AA30" s="20">
        <v>1952</v>
      </c>
      <c r="AB30" s="22">
        <v>1633</v>
      </c>
      <c r="AC30" s="22">
        <v>1542</v>
      </c>
      <c r="AD30" s="27">
        <v>1027</v>
      </c>
      <c r="AE30" s="22">
        <v>2314</v>
      </c>
      <c r="AF30" s="22">
        <v>12001</v>
      </c>
      <c r="AG30" s="29">
        <v>1740</v>
      </c>
      <c r="AH30" s="20">
        <f t="shared" si="3"/>
        <v>2212.2625421890721</v>
      </c>
      <c r="AI30" s="20">
        <f t="shared" si="4"/>
        <v>1499.9586082522369</v>
      </c>
      <c r="AJ30" s="21">
        <v>1</v>
      </c>
      <c r="AK30" s="21">
        <v>1</v>
      </c>
      <c r="AL30" s="21" t="s">
        <v>37</v>
      </c>
      <c r="AM30" s="21" t="s">
        <v>35</v>
      </c>
      <c r="AN30" s="28" t="s">
        <v>38</v>
      </c>
      <c r="AO30" s="23">
        <v>4</v>
      </c>
      <c r="AP30" s="23">
        <v>4.5</v>
      </c>
    </row>
    <row r="31" spans="1:979 1244:1562" s="1" customFormat="1">
      <c r="A31" s="10">
        <v>37</v>
      </c>
      <c r="B31" s="11">
        <v>43973</v>
      </c>
      <c r="C31" s="12">
        <v>55</v>
      </c>
      <c r="D31" s="12" t="s">
        <v>39</v>
      </c>
      <c r="E31" s="12">
        <v>165</v>
      </c>
      <c r="F31" s="12">
        <v>95</v>
      </c>
      <c r="G31" s="13">
        <f t="shared" ref="G31:G42" si="6">(F31)/(E31/100)^2</f>
        <v>34.894398530762174</v>
      </c>
      <c r="H31" s="12">
        <v>124</v>
      </c>
      <c r="I31" s="12">
        <v>125</v>
      </c>
      <c r="J31" s="12">
        <v>6</v>
      </c>
      <c r="K31" s="12">
        <v>99</v>
      </c>
      <c r="L31" s="14" t="s">
        <v>40</v>
      </c>
      <c r="M31" s="15" t="s">
        <v>36</v>
      </c>
      <c r="N31" s="16">
        <v>443</v>
      </c>
      <c r="O31" s="16">
        <v>467</v>
      </c>
      <c r="P31" s="16">
        <v>531</v>
      </c>
      <c r="Q31" s="16">
        <v>496</v>
      </c>
      <c r="R31" s="16">
        <v>167</v>
      </c>
      <c r="S31" s="16">
        <v>155</v>
      </c>
      <c r="T31" s="16">
        <v>407</v>
      </c>
      <c r="U31" s="16">
        <v>302</v>
      </c>
      <c r="V31" s="17">
        <f t="shared" si="1"/>
        <v>437.59421984543991</v>
      </c>
      <c r="W31" s="17">
        <f t="shared" si="2"/>
        <v>244.81294825279687</v>
      </c>
      <c r="X31" s="19">
        <v>1</v>
      </c>
      <c r="Y31" s="19">
        <v>0</v>
      </c>
      <c r="Z31" s="20">
        <v>91266</v>
      </c>
      <c r="AA31" s="20">
        <v>49532</v>
      </c>
      <c r="AB31" s="22">
        <v>16370</v>
      </c>
      <c r="AC31" s="22">
        <v>14504</v>
      </c>
      <c r="AD31" s="27">
        <v>7289</v>
      </c>
      <c r="AE31" s="22">
        <v>47485</v>
      </c>
      <c r="AF31" s="22">
        <v>46675</v>
      </c>
      <c r="AG31" s="29">
        <v>20537</v>
      </c>
      <c r="AH31" s="20">
        <f t="shared" si="3"/>
        <v>57066.011276175617</v>
      </c>
      <c r="AI31" s="20">
        <f t="shared" si="4"/>
        <v>13875.102196723945</v>
      </c>
      <c r="AJ31" s="21">
        <v>1</v>
      </c>
      <c r="AK31" s="21">
        <v>0</v>
      </c>
      <c r="AL31" s="21" t="s">
        <v>37</v>
      </c>
      <c r="AM31" s="21" t="s">
        <v>35</v>
      </c>
      <c r="AN31" s="28" t="s">
        <v>38</v>
      </c>
      <c r="AO31" s="23">
        <v>3</v>
      </c>
      <c r="AP31" s="23">
        <v>3</v>
      </c>
    </row>
    <row r="32" spans="1:979 1244:1562" s="1" customFormat="1">
      <c r="A32" s="10">
        <v>38</v>
      </c>
      <c r="B32" s="11">
        <v>43973</v>
      </c>
      <c r="C32" s="12">
        <v>42</v>
      </c>
      <c r="D32" s="12" t="s">
        <v>39</v>
      </c>
      <c r="E32" s="12">
        <v>158</v>
      </c>
      <c r="F32" s="12">
        <v>59</v>
      </c>
      <c r="G32" s="13">
        <f t="shared" si="6"/>
        <v>23.634033007530842</v>
      </c>
      <c r="H32" s="12">
        <v>135</v>
      </c>
      <c r="I32" s="12">
        <v>124</v>
      </c>
      <c r="J32" s="12">
        <v>7</v>
      </c>
      <c r="K32" s="12">
        <v>90</v>
      </c>
      <c r="L32" s="14" t="s">
        <v>40</v>
      </c>
      <c r="M32" s="15" t="s">
        <v>36</v>
      </c>
      <c r="N32" s="16">
        <v>930</v>
      </c>
      <c r="O32" s="16">
        <v>839</v>
      </c>
      <c r="P32" s="16">
        <v>640</v>
      </c>
      <c r="Q32" s="16">
        <v>117</v>
      </c>
      <c r="R32" s="16">
        <v>104</v>
      </c>
      <c r="S32" s="16">
        <v>249</v>
      </c>
      <c r="T32" s="16">
        <v>421</v>
      </c>
      <c r="U32" s="16">
        <v>247</v>
      </c>
      <c r="V32" s="17">
        <f t="shared" si="1"/>
        <v>646.20900460912287</v>
      </c>
      <c r="W32" s="17">
        <f t="shared" si="2"/>
        <v>168.48520172686054</v>
      </c>
      <c r="X32" s="19">
        <v>1</v>
      </c>
      <c r="Y32" s="19">
        <v>0</v>
      </c>
      <c r="Z32" s="20">
        <v>16979</v>
      </c>
      <c r="AA32" s="20">
        <v>99999999</v>
      </c>
      <c r="AB32" s="22">
        <v>55203</v>
      </c>
      <c r="AC32" s="22">
        <v>18595</v>
      </c>
      <c r="AD32" s="27">
        <v>1642</v>
      </c>
      <c r="AE32" s="22">
        <v>3558</v>
      </c>
      <c r="AF32" s="22">
        <v>15160</v>
      </c>
      <c r="AG32" s="29">
        <v>6439</v>
      </c>
      <c r="AH32" s="20">
        <f t="shared" si="3"/>
        <v>24025.112136865784</v>
      </c>
      <c r="AI32" s="20">
        <f t="shared" si="4"/>
        <v>4158.1639725513151</v>
      </c>
      <c r="AJ32" s="21">
        <v>1</v>
      </c>
      <c r="AK32" s="21">
        <v>0</v>
      </c>
      <c r="AL32" s="21" t="s">
        <v>37</v>
      </c>
      <c r="AM32" s="21" t="s">
        <v>35</v>
      </c>
      <c r="AN32" s="28" t="s">
        <v>38</v>
      </c>
      <c r="AO32" s="23">
        <v>2</v>
      </c>
      <c r="AP32" s="23">
        <v>4</v>
      </c>
    </row>
    <row r="33" spans="1:42" s="1" customFormat="1">
      <c r="A33" s="10">
        <v>31</v>
      </c>
      <c r="B33" s="11">
        <v>43973</v>
      </c>
      <c r="C33" s="12">
        <v>30</v>
      </c>
      <c r="D33" s="12" t="s">
        <v>39</v>
      </c>
      <c r="E33" s="12">
        <v>167</v>
      </c>
      <c r="F33" s="12">
        <v>70</v>
      </c>
      <c r="G33" s="13">
        <f t="shared" si="6"/>
        <v>25.099501595611173</v>
      </c>
      <c r="H33" s="12">
        <v>140</v>
      </c>
      <c r="I33" s="12">
        <v>119</v>
      </c>
      <c r="J33" s="12">
        <v>7</v>
      </c>
      <c r="K33" s="12">
        <v>89</v>
      </c>
      <c r="L33" s="24" t="s">
        <v>42</v>
      </c>
      <c r="M33" s="15" t="s">
        <v>36</v>
      </c>
      <c r="N33" s="16">
        <v>236</v>
      </c>
      <c r="O33" s="16">
        <v>125</v>
      </c>
      <c r="P33" s="16">
        <v>120</v>
      </c>
      <c r="Q33" s="16">
        <v>112.5</v>
      </c>
      <c r="R33" s="16">
        <v>49</v>
      </c>
      <c r="S33" s="16">
        <v>125.7</v>
      </c>
      <c r="T33" s="16">
        <v>197</v>
      </c>
      <c r="U33" s="16">
        <v>112</v>
      </c>
      <c r="V33" s="17">
        <f t="shared" si="1"/>
        <v>173.27588777244404</v>
      </c>
      <c r="W33" s="17">
        <f t="shared" si="2"/>
        <v>87.746555538473331</v>
      </c>
      <c r="X33" s="18">
        <v>1</v>
      </c>
      <c r="Y33" s="19">
        <v>0</v>
      </c>
      <c r="Z33" s="20">
        <v>9466.2999999999993</v>
      </c>
      <c r="AA33" s="20">
        <v>41248.1</v>
      </c>
      <c r="AB33" s="20">
        <v>99999999</v>
      </c>
      <c r="AC33" s="20">
        <v>98897</v>
      </c>
      <c r="AD33" s="20">
        <v>2874</v>
      </c>
      <c r="AE33" s="20">
        <v>99999999</v>
      </c>
      <c r="AF33" s="20">
        <v>57614</v>
      </c>
      <c r="AG33" s="20">
        <v>13852</v>
      </c>
      <c r="AH33" s="20">
        <f t="shared" si="3"/>
        <v>20375.129530455084</v>
      </c>
      <c r="AI33" s="20">
        <f t="shared" si="4"/>
        <v>11170.730472038582</v>
      </c>
      <c r="AJ33" s="21">
        <v>1</v>
      </c>
      <c r="AK33" s="21">
        <v>0</v>
      </c>
      <c r="AL33" s="21" t="s">
        <v>37</v>
      </c>
      <c r="AM33" s="21" t="s">
        <v>35</v>
      </c>
      <c r="AN33" s="28" t="s">
        <v>38</v>
      </c>
      <c r="AO33" s="23">
        <v>2</v>
      </c>
      <c r="AP33" s="23">
        <v>4</v>
      </c>
    </row>
    <row r="34" spans="1:42" s="1" customFormat="1">
      <c r="A34" s="10">
        <v>39</v>
      </c>
      <c r="B34" s="11">
        <v>43973</v>
      </c>
      <c r="C34" s="12">
        <v>56</v>
      </c>
      <c r="D34" s="12" t="s">
        <v>39</v>
      </c>
      <c r="E34" s="12">
        <v>152</v>
      </c>
      <c r="F34" s="12">
        <v>49</v>
      </c>
      <c r="G34" s="13">
        <f t="shared" si="6"/>
        <v>21.208448753462605</v>
      </c>
      <c r="H34" s="12">
        <v>134</v>
      </c>
      <c r="I34" s="12">
        <v>108</v>
      </c>
      <c r="J34" s="12">
        <v>1</v>
      </c>
      <c r="K34" s="12">
        <v>93</v>
      </c>
      <c r="L34" s="14" t="s">
        <v>42</v>
      </c>
      <c r="M34" s="15" t="s">
        <v>36</v>
      </c>
      <c r="N34" s="16">
        <v>36.1</v>
      </c>
      <c r="O34" s="16">
        <v>25.4</v>
      </c>
      <c r="P34" s="16">
        <v>26.6</v>
      </c>
      <c r="Q34" s="16">
        <v>25</v>
      </c>
      <c r="R34" s="16">
        <v>25.7</v>
      </c>
      <c r="S34" s="16">
        <v>28.4</v>
      </c>
      <c r="T34" s="16">
        <v>20.100000000000001</v>
      </c>
      <c r="U34" s="16">
        <v>26.1</v>
      </c>
      <c r="V34" s="17">
        <f t="shared" si="1"/>
        <v>25.680060749898985</v>
      </c>
      <c r="W34" s="17">
        <f t="shared" si="2"/>
        <v>26.365092473336023</v>
      </c>
      <c r="X34" s="19">
        <v>0</v>
      </c>
      <c r="Y34" s="19">
        <v>0</v>
      </c>
      <c r="Z34" s="20">
        <v>9197</v>
      </c>
      <c r="AA34" s="20">
        <v>14330</v>
      </c>
      <c r="AB34" s="22">
        <v>11103</v>
      </c>
      <c r="AC34" s="22">
        <v>222.5</v>
      </c>
      <c r="AD34" s="27">
        <v>127.7</v>
      </c>
      <c r="AE34" s="22">
        <v>751</v>
      </c>
      <c r="AF34" s="22">
        <v>6229.4</v>
      </c>
      <c r="AG34" s="29">
        <v>497</v>
      </c>
      <c r="AH34" s="20">
        <f t="shared" si="3"/>
        <v>8848.4121221217083</v>
      </c>
      <c r="AI34" s="20">
        <f t="shared" si="4"/>
        <v>290.97555488347996</v>
      </c>
      <c r="AJ34" s="21">
        <v>1</v>
      </c>
      <c r="AK34" s="21">
        <v>0</v>
      </c>
      <c r="AL34" s="21" t="s">
        <v>37</v>
      </c>
      <c r="AM34" s="21" t="s">
        <v>35</v>
      </c>
      <c r="AN34" s="28" t="s">
        <v>38</v>
      </c>
      <c r="AO34" s="23">
        <v>4</v>
      </c>
      <c r="AP34" s="23">
        <v>5</v>
      </c>
    </row>
    <row r="35" spans="1:42" s="1" customFormat="1">
      <c r="A35" s="10">
        <v>41</v>
      </c>
      <c r="B35" s="11">
        <v>43973</v>
      </c>
      <c r="C35" s="12">
        <v>41</v>
      </c>
      <c r="D35" s="12" t="s">
        <v>35</v>
      </c>
      <c r="E35" s="12">
        <v>196</v>
      </c>
      <c r="F35" s="12">
        <v>82</v>
      </c>
      <c r="G35" s="13">
        <f t="shared" si="6"/>
        <v>21.345272802998753</v>
      </c>
      <c r="H35" s="12">
        <v>140</v>
      </c>
      <c r="I35" s="12">
        <v>133</v>
      </c>
      <c r="J35" s="12">
        <v>9</v>
      </c>
      <c r="K35" s="12">
        <v>120</v>
      </c>
      <c r="L35" s="14" t="s">
        <v>43</v>
      </c>
      <c r="M35" s="15" t="s">
        <v>36</v>
      </c>
      <c r="N35" s="16">
        <v>143</v>
      </c>
      <c r="O35" s="16">
        <v>75</v>
      </c>
      <c r="P35" s="16">
        <v>121</v>
      </c>
      <c r="Q35" s="16">
        <v>62</v>
      </c>
      <c r="R35" s="16">
        <v>50</v>
      </c>
      <c r="S35" s="16">
        <v>63</v>
      </c>
      <c r="T35" s="16">
        <v>77</v>
      </c>
      <c r="U35" s="16">
        <v>75</v>
      </c>
      <c r="V35" s="17">
        <f t="shared" si="1"/>
        <v>90.053978408636524</v>
      </c>
      <c r="W35" s="17">
        <f t="shared" si="2"/>
        <v>66.371852917055193</v>
      </c>
      <c r="X35" s="19">
        <v>0</v>
      </c>
      <c r="Y35" s="19">
        <v>0</v>
      </c>
      <c r="Z35" s="20">
        <v>25092</v>
      </c>
      <c r="AA35" s="20">
        <v>5816</v>
      </c>
      <c r="AB35" s="22">
        <v>32156</v>
      </c>
      <c r="AC35" s="22">
        <v>193</v>
      </c>
      <c r="AD35" s="27">
        <v>1299</v>
      </c>
      <c r="AE35" s="22">
        <v>7119</v>
      </c>
      <c r="AF35" s="22">
        <v>32912</v>
      </c>
      <c r="AG35" s="29">
        <v>1101</v>
      </c>
      <c r="AH35" s="20">
        <f t="shared" si="3"/>
        <v>12387.640412927341</v>
      </c>
      <c r="AI35" s="20">
        <f t="shared" si="4"/>
        <v>653.30253009107003</v>
      </c>
      <c r="AJ35" s="21">
        <v>1</v>
      </c>
      <c r="AK35" s="21">
        <v>0</v>
      </c>
      <c r="AL35" s="21" t="s">
        <v>37</v>
      </c>
      <c r="AM35" s="21" t="s">
        <v>35</v>
      </c>
      <c r="AN35" s="28" t="s">
        <v>38</v>
      </c>
      <c r="AO35" s="23">
        <v>5</v>
      </c>
      <c r="AP35" s="23">
        <v>5</v>
      </c>
    </row>
    <row r="36" spans="1:42" s="1" customFormat="1">
      <c r="A36" s="10">
        <v>40</v>
      </c>
      <c r="B36" s="11">
        <v>43973</v>
      </c>
      <c r="C36" s="12">
        <v>43</v>
      </c>
      <c r="D36" s="12" t="s">
        <v>39</v>
      </c>
      <c r="E36" s="12">
        <v>153</v>
      </c>
      <c r="F36" s="12">
        <v>60</v>
      </c>
      <c r="G36" s="13">
        <f t="shared" si="6"/>
        <v>25.631167499679609</v>
      </c>
      <c r="H36" s="12">
        <v>140</v>
      </c>
      <c r="I36" s="12">
        <v>109</v>
      </c>
      <c r="J36" s="12">
        <v>2</v>
      </c>
      <c r="K36" s="12">
        <v>96</v>
      </c>
      <c r="L36" s="14" t="s">
        <v>40</v>
      </c>
      <c r="M36" s="15" t="s">
        <v>36</v>
      </c>
      <c r="N36" s="16">
        <v>690</v>
      </c>
      <c r="O36" s="16">
        <v>315</v>
      </c>
      <c r="P36" s="16">
        <v>298</v>
      </c>
      <c r="Q36" s="16">
        <v>428</v>
      </c>
      <c r="R36" s="16">
        <v>253</v>
      </c>
      <c r="S36" s="16">
        <v>180</v>
      </c>
      <c r="T36" s="16">
        <v>191</v>
      </c>
      <c r="U36" s="16">
        <v>279</v>
      </c>
      <c r="V36" s="17">
        <f t="shared" si="1"/>
        <v>304.27566240334227</v>
      </c>
      <c r="W36" s="17">
        <f t="shared" si="2"/>
        <v>263.15308143095086</v>
      </c>
      <c r="X36" s="19">
        <v>1</v>
      </c>
      <c r="Y36" s="19">
        <v>0</v>
      </c>
      <c r="Z36" s="20">
        <v>68716</v>
      </c>
      <c r="AA36" s="20">
        <v>38126</v>
      </c>
      <c r="AB36" s="22">
        <v>22160</v>
      </c>
      <c r="AC36" s="22">
        <v>10318</v>
      </c>
      <c r="AD36" s="27">
        <v>3658</v>
      </c>
      <c r="AE36" s="22">
        <v>29782</v>
      </c>
      <c r="AF36" s="22">
        <v>28922</v>
      </c>
      <c r="AG36" s="29">
        <v>13351</v>
      </c>
      <c r="AH36" s="20">
        <f t="shared" si="3"/>
        <v>39810.381982302773</v>
      </c>
      <c r="AI36" s="20">
        <f t="shared" si="4"/>
        <v>8908.7828375092959</v>
      </c>
      <c r="AJ36" s="21">
        <v>1</v>
      </c>
      <c r="AK36" s="21">
        <v>0</v>
      </c>
      <c r="AL36" s="21" t="s">
        <v>37</v>
      </c>
      <c r="AM36" s="21" t="s">
        <v>35</v>
      </c>
      <c r="AN36" s="28" t="s">
        <v>38</v>
      </c>
      <c r="AO36" s="23">
        <v>3</v>
      </c>
      <c r="AP36" s="23">
        <v>4</v>
      </c>
    </row>
    <row r="37" spans="1:42" s="1" customFormat="1">
      <c r="A37" s="10">
        <v>42</v>
      </c>
      <c r="B37" s="11">
        <v>43974</v>
      </c>
      <c r="C37" s="12">
        <v>42</v>
      </c>
      <c r="D37" s="12" t="s">
        <v>35</v>
      </c>
      <c r="E37" s="12">
        <v>187</v>
      </c>
      <c r="F37" s="12">
        <v>73</v>
      </c>
      <c r="G37" s="13">
        <f t="shared" si="6"/>
        <v>20.875632703251448</v>
      </c>
      <c r="H37" s="12">
        <v>125</v>
      </c>
      <c r="I37" s="12">
        <v>129</v>
      </c>
      <c r="J37" s="12">
        <v>2</v>
      </c>
      <c r="K37" s="12">
        <v>115</v>
      </c>
      <c r="L37" s="14" t="s">
        <v>40</v>
      </c>
      <c r="M37" s="15" t="s">
        <v>36</v>
      </c>
      <c r="N37" s="16">
        <v>112</v>
      </c>
      <c r="O37" s="16">
        <v>149</v>
      </c>
      <c r="P37" s="16">
        <v>166</v>
      </c>
      <c r="Q37" s="16">
        <v>228</v>
      </c>
      <c r="R37" s="16">
        <v>95.8</v>
      </c>
      <c r="S37" s="16">
        <v>96</v>
      </c>
      <c r="T37" s="16">
        <v>193</v>
      </c>
      <c r="U37" s="16">
        <v>134</v>
      </c>
      <c r="V37" s="17">
        <f t="shared" si="1"/>
        <v>144.08302888415025</v>
      </c>
      <c r="W37" s="17">
        <f t="shared" si="2"/>
        <v>127.9380111650826</v>
      </c>
      <c r="X37" s="19">
        <v>0</v>
      </c>
      <c r="Y37" s="19">
        <v>0</v>
      </c>
      <c r="Z37" s="20">
        <v>49688</v>
      </c>
      <c r="AA37" s="20">
        <v>7827</v>
      </c>
      <c r="AB37" s="22">
        <v>14828</v>
      </c>
      <c r="AC37" s="22">
        <v>5109</v>
      </c>
      <c r="AD37" s="27">
        <v>758</v>
      </c>
      <c r="AE37" s="22">
        <v>32373</v>
      </c>
      <c r="AF37" s="22">
        <v>21718</v>
      </c>
      <c r="AG37" s="29">
        <v>3874</v>
      </c>
      <c r="AH37" s="20">
        <f t="shared" si="3"/>
        <v>15469.243151325936</v>
      </c>
      <c r="AI37" s="20">
        <f t="shared" si="4"/>
        <v>2479.3529535975531</v>
      </c>
      <c r="AJ37" s="21">
        <v>1</v>
      </c>
      <c r="AK37" s="21">
        <v>0</v>
      </c>
      <c r="AL37" s="21" t="s">
        <v>37</v>
      </c>
      <c r="AM37" s="21" t="s">
        <v>35</v>
      </c>
      <c r="AN37" s="28" t="s">
        <v>38</v>
      </c>
      <c r="AO37" s="23">
        <v>3</v>
      </c>
      <c r="AP37" s="23">
        <v>4</v>
      </c>
    </row>
    <row r="38" spans="1:42" s="1" customFormat="1">
      <c r="A38" s="10">
        <v>43</v>
      </c>
      <c r="B38" s="11">
        <v>43974</v>
      </c>
      <c r="C38" s="12">
        <v>37</v>
      </c>
      <c r="D38" s="12" t="s">
        <v>35</v>
      </c>
      <c r="E38" s="12">
        <v>165</v>
      </c>
      <c r="F38" s="12">
        <v>70</v>
      </c>
      <c r="G38" s="13">
        <f t="shared" si="6"/>
        <v>25.711662075298442</v>
      </c>
      <c r="H38" s="12">
        <v>143</v>
      </c>
      <c r="I38" s="12">
        <v>125</v>
      </c>
      <c r="J38" s="12">
        <v>7</v>
      </c>
      <c r="K38" s="12">
        <v>108</v>
      </c>
      <c r="L38" s="14" t="s">
        <v>43</v>
      </c>
      <c r="M38" s="15" t="s">
        <v>36</v>
      </c>
      <c r="N38" s="16">
        <v>621</v>
      </c>
      <c r="O38" s="16">
        <v>344</v>
      </c>
      <c r="P38" s="16">
        <v>649</v>
      </c>
      <c r="Q38" s="16">
        <v>370</v>
      </c>
      <c r="R38" s="16">
        <v>40</v>
      </c>
      <c r="S38" s="16">
        <v>201</v>
      </c>
      <c r="T38" s="16">
        <v>249</v>
      </c>
      <c r="U38" s="16">
        <v>164</v>
      </c>
      <c r="V38" s="17">
        <f t="shared" si="1"/>
        <v>351.56193862646478</v>
      </c>
      <c r="W38" s="17">
        <f t="shared" si="2"/>
        <v>116.89528759118608</v>
      </c>
      <c r="X38" s="19">
        <v>1</v>
      </c>
      <c r="Y38" s="19">
        <v>0</v>
      </c>
      <c r="Z38" s="20">
        <v>20924</v>
      </c>
      <c r="AA38" s="20">
        <v>9405</v>
      </c>
      <c r="AB38" s="22">
        <v>25740</v>
      </c>
      <c r="AC38" s="22">
        <v>23459</v>
      </c>
      <c r="AD38" s="27">
        <v>593</v>
      </c>
      <c r="AE38" s="22">
        <v>9067</v>
      </c>
      <c r="AF38" s="22">
        <v>19691</v>
      </c>
      <c r="AG38" s="29">
        <v>3358</v>
      </c>
      <c r="AH38" s="20">
        <f t="shared" si="3"/>
        <v>14641.070231539301</v>
      </c>
      <c r="AI38" s="20">
        <f t="shared" si="4"/>
        <v>2129.8026254775014</v>
      </c>
      <c r="AJ38" s="21">
        <v>1</v>
      </c>
      <c r="AK38" s="21">
        <v>0</v>
      </c>
      <c r="AL38" s="21" t="s">
        <v>37</v>
      </c>
      <c r="AM38" s="21" t="s">
        <v>35</v>
      </c>
      <c r="AN38" s="28" t="s">
        <v>38</v>
      </c>
      <c r="AO38" s="23">
        <v>5</v>
      </c>
      <c r="AP38" s="23">
        <v>5</v>
      </c>
    </row>
    <row r="39" spans="1:42" s="1" customFormat="1">
      <c r="A39" s="10">
        <v>44</v>
      </c>
      <c r="B39" s="11">
        <v>43974</v>
      </c>
      <c r="C39" s="12">
        <v>47</v>
      </c>
      <c r="D39" s="12" t="s">
        <v>39</v>
      </c>
      <c r="E39" s="12">
        <v>163</v>
      </c>
      <c r="F39" s="12">
        <v>49</v>
      </c>
      <c r="G39" s="13">
        <f t="shared" si="6"/>
        <v>18.442545824080696</v>
      </c>
      <c r="H39" s="12">
        <v>134</v>
      </c>
      <c r="I39" s="12">
        <v>105</v>
      </c>
      <c r="J39" s="12">
        <v>1</v>
      </c>
      <c r="K39" s="12">
        <v>100</v>
      </c>
      <c r="L39" s="14" t="s">
        <v>40</v>
      </c>
      <c r="M39" s="15" t="s">
        <v>36</v>
      </c>
      <c r="N39" s="16">
        <v>496</v>
      </c>
      <c r="O39" s="16">
        <v>407</v>
      </c>
      <c r="P39" s="16">
        <v>379</v>
      </c>
      <c r="Q39" s="16">
        <v>134</v>
      </c>
      <c r="R39" s="16">
        <v>192</v>
      </c>
      <c r="S39" s="16">
        <v>108</v>
      </c>
      <c r="T39" s="16">
        <v>259</v>
      </c>
      <c r="U39" s="16">
        <v>213</v>
      </c>
      <c r="V39" s="17">
        <f t="shared" si="1"/>
        <v>359.96535620276808</v>
      </c>
      <c r="W39" s="17">
        <f t="shared" si="2"/>
        <v>162.80810383866532</v>
      </c>
      <c r="X39" s="19">
        <v>1</v>
      </c>
      <c r="Y39" s="19">
        <v>0</v>
      </c>
      <c r="Z39" s="20">
        <v>14539</v>
      </c>
      <c r="AA39" s="20">
        <v>7330</v>
      </c>
      <c r="AB39" s="22">
        <v>99999999</v>
      </c>
      <c r="AC39" s="22">
        <v>2823</v>
      </c>
      <c r="AD39" s="27">
        <v>2204</v>
      </c>
      <c r="AE39" s="22">
        <v>12554</v>
      </c>
      <c r="AF39" s="22">
        <v>11202</v>
      </c>
      <c r="AG39" s="29">
        <v>5922</v>
      </c>
      <c r="AH39" s="20">
        <f t="shared" si="3"/>
        <v>10187.589428109224</v>
      </c>
      <c r="AI39" s="20">
        <f t="shared" si="4"/>
        <v>4506.4355725007736</v>
      </c>
      <c r="AJ39" s="21">
        <v>1</v>
      </c>
      <c r="AK39" s="21">
        <v>0</v>
      </c>
      <c r="AL39" s="21" t="s">
        <v>37</v>
      </c>
      <c r="AM39" s="21" t="s">
        <v>35</v>
      </c>
      <c r="AN39" s="28" t="s">
        <v>45</v>
      </c>
      <c r="AO39" s="23">
        <v>5</v>
      </c>
      <c r="AP39" s="23">
        <v>3</v>
      </c>
    </row>
    <row r="40" spans="1:42" s="1" customFormat="1">
      <c r="A40" s="10">
        <v>45</v>
      </c>
      <c r="B40" s="11">
        <v>43974</v>
      </c>
      <c r="C40" s="12">
        <v>29</v>
      </c>
      <c r="D40" s="12" t="s">
        <v>39</v>
      </c>
      <c r="E40" s="12">
        <v>178</v>
      </c>
      <c r="F40" s="12">
        <v>68</v>
      </c>
      <c r="G40" s="13">
        <f t="shared" si="6"/>
        <v>21.461936624163616</v>
      </c>
      <c r="H40" s="12">
        <v>144</v>
      </c>
      <c r="I40" s="12">
        <v>115</v>
      </c>
      <c r="J40" s="12">
        <v>5</v>
      </c>
      <c r="K40" s="12">
        <v>92</v>
      </c>
      <c r="L40" s="14" t="s">
        <v>40</v>
      </c>
      <c r="M40" s="15" t="s">
        <v>36</v>
      </c>
      <c r="N40" s="16">
        <v>425</v>
      </c>
      <c r="O40" s="16">
        <v>240</v>
      </c>
      <c r="P40" s="16">
        <v>254</v>
      </c>
      <c r="Q40" s="16">
        <v>143</v>
      </c>
      <c r="R40" s="16">
        <v>210</v>
      </c>
      <c r="S40" s="16">
        <v>136</v>
      </c>
      <c r="T40" s="16">
        <v>273</v>
      </c>
      <c r="U40" s="16">
        <v>210</v>
      </c>
      <c r="V40" s="17">
        <f t="shared" si="1"/>
        <v>294.61990160292015</v>
      </c>
      <c r="W40" s="17">
        <f t="shared" si="2"/>
        <v>173.57449167421439</v>
      </c>
      <c r="X40" s="19">
        <v>1</v>
      </c>
      <c r="Y40" s="19">
        <v>0</v>
      </c>
      <c r="Z40" s="20">
        <v>23495</v>
      </c>
      <c r="AA40" s="20">
        <v>8983</v>
      </c>
      <c r="AB40" s="22">
        <v>10887</v>
      </c>
      <c r="AC40" s="22">
        <v>12034</v>
      </c>
      <c r="AD40" s="27">
        <v>1299</v>
      </c>
      <c r="AE40" s="22">
        <v>8633</v>
      </c>
      <c r="AF40" s="22">
        <v>10800</v>
      </c>
      <c r="AG40" s="29">
        <v>5355</v>
      </c>
      <c r="AH40" s="20">
        <f t="shared" si="3"/>
        <v>12171.559360101297</v>
      </c>
      <c r="AI40" s="20">
        <f t="shared" si="4"/>
        <v>3771.4213672966671</v>
      </c>
      <c r="AJ40" s="21">
        <v>1</v>
      </c>
      <c r="AK40" s="21">
        <v>0</v>
      </c>
      <c r="AL40" s="21" t="s">
        <v>37</v>
      </c>
      <c r="AM40" s="21" t="s">
        <v>35</v>
      </c>
      <c r="AN40" s="28" t="s">
        <v>38</v>
      </c>
      <c r="AO40" s="23">
        <v>3</v>
      </c>
      <c r="AP40" s="23">
        <v>4</v>
      </c>
    </row>
    <row r="41" spans="1:42" s="1" customFormat="1">
      <c r="A41" s="10">
        <v>46</v>
      </c>
      <c r="B41" s="11">
        <v>43974</v>
      </c>
      <c r="C41" s="12">
        <v>28</v>
      </c>
      <c r="D41" s="12" t="s">
        <v>39</v>
      </c>
      <c r="E41" s="12">
        <v>157</v>
      </c>
      <c r="F41" s="12">
        <v>47</v>
      </c>
      <c r="G41" s="13">
        <f t="shared" si="6"/>
        <v>19.067710657633167</v>
      </c>
      <c r="H41" s="12">
        <v>148</v>
      </c>
      <c r="I41" s="12">
        <v>108</v>
      </c>
      <c r="J41" s="12">
        <v>5</v>
      </c>
      <c r="K41" s="12">
        <v>101</v>
      </c>
      <c r="L41" s="14" t="s">
        <v>40</v>
      </c>
      <c r="M41" s="15" t="s">
        <v>36</v>
      </c>
      <c r="N41" s="16">
        <v>67</v>
      </c>
      <c r="O41" s="16">
        <v>68</v>
      </c>
      <c r="P41" s="16">
        <v>70</v>
      </c>
      <c r="Q41" s="16">
        <v>40</v>
      </c>
      <c r="R41" s="16">
        <v>84</v>
      </c>
      <c r="S41" s="16">
        <v>53</v>
      </c>
      <c r="T41" s="16">
        <v>77</v>
      </c>
      <c r="U41" s="16">
        <v>62</v>
      </c>
      <c r="V41" s="17">
        <f t="shared" si="1"/>
        <v>70.392348337903826</v>
      </c>
      <c r="W41" s="17">
        <f t="shared" si="2"/>
        <v>57.095222827829438</v>
      </c>
      <c r="X41" s="19">
        <v>0</v>
      </c>
      <c r="Y41" s="19">
        <v>0</v>
      </c>
      <c r="Z41" s="20">
        <v>13205</v>
      </c>
      <c r="AA41" s="20">
        <v>99999999</v>
      </c>
      <c r="AB41" s="22">
        <v>8566</v>
      </c>
      <c r="AC41" s="22">
        <v>16683</v>
      </c>
      <c r="AD41" s="27">
        <v>2905</v>
      </c>
      <c r="AE41" s="22">
        <v>7568</v>
      </c>
      <c r="AF41" s="22">
        <v>99999999</v>
      </c>
      <c r="AG41" s="29">
        <v>9609</v>
      </c>
      <c r="AH41" s="20">
        <f t="shared" si="3"/>
        <v>39604.540440764998</v>
      </c>
      <c r="AI41" s="20">
        <f t="shared" si="4"/>
        <v>6125.093591781274</v>
      </c>
      <c r="AJ41" s="21">
        <v>1</v>
      </c>
      <c r="AK41" s="21">
        <v>0</v>
      </c>
      <c r="AL41" s="21" t="s">
        <v>37</v>
      </c>
      <c r="AM41" s="21" t="s">
        <v>35</v>
      </c>
      <c r="AN41" s="28" t="s">
        <v>38</v>
      </c>
      <c r="AO41" s="23">
        <v>5</v>
      </c>
      <c r="AP41" s="23">
        <v>5</v>
      </c>
    </row>
    <row r="42" spans="1:42" s="1" customFormat="1">
      <c r="A42" s="10">
        <v>47</v>
      </c>
      <c r="B42" s="11">
        <v>43974</v>
      </c>
      <c r="C42" s="12">
        <v>29</v>
      </c>
      <c r="D42" s="12" t="s">
        <v>39</v>
      </c>
      <c r="E42" s="12">
        <v>153</v>
      </c>
      <c r="F42" s="12">
        <v>52</v>
      </c>
      <c r="G42" s="13">
        <f t="shared" si="6"/>
        <v>22.213678499722331</v>
      </c>
      <c r="H42" s="12">
        <v>135</v>
      </c>
      <c r="I42" s="12">
        <v>127</v>
      </c>
      <c r="J42" s="12">
        <v>7</v>
      </c>
      <c r="K42" s="12">
        <v>101</v>
      </c>
      <c r="L42" s="14" t="s">
        <v>42</v>
      </c>
      <c r="M42" s="15" t="s">
        <v>36</v>
      </c>
      <c r="N42" s="16">
        <v>147</v>
      </c>
      <c r="O42" s="16">
        <v>103</v>
      </c>
      <c r="P42" s="16">
        <v>151</v>
      </c>
      <c r="Q42" s="16">
        <v>122.5</v>
      </c>
      <c r="R42" s="16">
        <v>103</v>
      </c>
      <c r="S42" s="16">
        <v>76</v>
      </c>
      <c r="T42" s="16">
        <v>139</v>
      </c>
      <c r="U42" s="16">
        <v>114</v>
      </c>
      <c r="V42" s="17">
        <f t="shared" si="1"/>
        <v>126.55182297408351</v>
      </c>
      <c r="W42" s="17">
        <f t="shared" si="2"/>
        <v>106.23488711182783</v>
      </c>
      <c r="X42" s="19">
        <v>1</v>
      </c>
      <c r="Y42" s="19">
        <v>0</v>
      </c>
      <c r="Z42" s="20">
        <v>883</v>
      </c>
      <c r="AA42" s="20">
        <v>1524</v>
      </c>
      <c r="AB42" s="22">
        <v>960</v>
      </c>
      <c r="AC42" s="22">
        <v>1906</v>
      </c>
      <c r="AD42" s="27">
        <v>572</v>
      </c>
      <c r="AE42" s="22">
        <v>1049</v>
      </c>
      <c r="AF42" s="22">
        <v>1247</v>
      </c>
      <c r="AG42" s="29">
        <v>1021</v>
      </c>
      <c r="AH42" s="20">
        <f t="shared" si="3"/>
        <v>1158.0349312813862</v>
      </c>
      <c r="AI42" s="20">
        <f t="shared" si="4"/>
        <v>937.23649747281354</v>
      </c>
      <c r="AJ42" s="21">
        <v>1</v>
      </c>
      <c r="AK42" s="21">
        <v>0</v>
      </c>
      <c r="AL42" s="21" t="s">
        <v>37</v>
      </c>
      <c r="AM42" s="21" t="s">
        <v>35</v>
      </c>
      <c r="AN42" s="28" t="s">
        <v>38</v>
      </c>
      <c r="AO42" s="23">
        <v>4</v>
      </c>
      <c r="AP42" s="23">
        <v>5</v>
      </c>
    </row>
  </sheetData>
  <mergeCells count="5">
    <mergeCell ref="A1:B1"/>
    <mergeCell ref="C1:K1"/>
    <mergeCell ref="AO1:AP1"/>
    <mergeCell ref="L1:Y1"/>
    <mergeCell ref="Z1:AN1"/>
  </mergeCells>
  <phoneticPr fontId="2" type="noConversion"/>
  <pageMargins left="0.7" right="0.7" top="0.75" bottom="0.75" header="0.3" footer="0.3"/>
  <pageSetup orientation="portrait" r:id="rId1"/>
  <ignoredErrors>
    <ignoredError sqref="L24 L29:L30 L35 L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ZiXuan Xiao</cp:lastModifiedBy>
  <cp:revision/>
  <dcterms:created xsi:type="dcterms:W3CDTF">2020-05-06T17:56:34Z</dcterms:created>
  <dcterms:modified xsi:type="dcterms:W3CDTF">2020-10-09T00:53:38Z</dcterms:modified>
  <cp:category/>
  <cp:contentStatus/>
</cp:coreProperties>
</file>