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유니티\Endress Of Despair2\"/>
    </mc:Choice>
  </mc:AlternateContent>
  <xr:revisionPtr revIDLastSave="0" documentId="13_ncr:1_{BE5C8F85-4030-485C-BF06-6D3EB48F610C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Sheet1" sheetId="1" r:id="rId1"/>
    <sheet name="Chapter" sheetId="4" r:id="rId2"/>
    <sheet name="Monster" sheetId="5" r:id="rId3"/>
    <sheet name="Item List" sheetId="2" r:id="rId4"/>
    <sheet name="Map" sheetId="6" r:id="rId5"/>
    <sheet name="1-1_저택 1층" sheetId="7" r:id="rId6"/>
    <sheet name="1-1_저택 2층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5" l="1"/>
  <c r="P15" i="5" s="1"/>
  <c r="P20" i="5"/>
  <c r="O8" i="5" s="1"/>
  <c r="P19" i="5"/>
  <c r="P18" i="5"/>
  <c r="V15" i="5"/>
  <c r="U15" i="5"/>
  <c r="T15" i="5"/>
  <c r="S15" i="5"/>
  <c r="R15" i="5"/>
  <c r="V14" i="5"/>
  <c r="U14" i="5"/>
  <c r="T14" i="5"/>
  <c r="S14" i="5"/>
  <c r="R14" i="5"/>
  <c r="V13" i="5"/>
  <c r="U13" i="5"/>
  <c r="T13" i="5"/>
  <c r="S13" i="5"/>
  <c r="R13" i="5"/>
  <c r="V12" i="5"/>
  <c r="U12" i="5"/>
  <c r="T12" i="5"/>
  <c r="S12" i="5"/>
  <c r="R12" i="5"/>
  <c r="V11" i="5"/>
  <c r="U11" i="5"/>
  <c r="T11" i="5"/>
  <c r="S11" i="5"/>
  <c r="R11" i="5"/>
  <c r="V10" i="5"/>
  <c r="U10" i="5"/>
  <c r="T10" i="5"/>
  <c r="S10" i="5"/>
  <c r="R10" i="5"/>
  <c r="V9" i="5"/>
  <c r="U9" i="5"/>
  <c r="T9" i="5"/>
  <c r="S9" i="5"/>
  <c r="R9" i="5"/>
  <c r="V8" i="5"/>
  <c r="U8" i="5"/>
  <c r="T8" i="5"/>
  <c r="S8" i="5"/>
  <c r="R8" i="5"/>
  <c r="V7" i="5"/>
  <c r="U7" i="5"/>
  <c r="T7" i="5"/>
  <c r="S7" i="5"/>
  <c r="R7" i="5"/>
  <c r="V6" i="5"/>
  <c r="U6" i="5"/>
  <c r="T6" i="5"/>
  <c r="S6" i="5"/>
  <c r="R6" i="5"/>
  <c r="V5" i="5"/>
  <c r="U5" i="5"/>
  <c r="T5" i="5"/>
  <c r="S5" i="5"/>
  <c r="R5" i="5"/>
  <c r="V4" i="5"/>
  <c r="U4" i="5"/>
  <c r="T4" i="5"/>
  <c r="S4" i="5"/>
  <c r="R4" i="5"/>
  <c r="V3" i="5"/>
  <c r="U3" i="5"/>
  <c r="T3" i="5"/>
  <c r="S3" i="5"/>
  <c r="R3" i="5"/>
  <c r="N13" i="5"/>
  <c r="P17" i="5"/>
  <c r="M14" i="5" s="1"/>
  <c r="J15" i="5"/>
  <c r="J14" i="5"/>
  <c r="J13" i="5"/>
  <c r="J12" i="5"/>
  <c r="J11" i="5"/>
  <c r="J10" i="5"/>
  <c r="J9" i="5"/>
  <c r="J8" i="5"/>
  <c r="J7" i="5"/>
  <c r="J6" i="5"/>
  <c r="J5" i="5"/>
  <c r="J4" i="5"/>
  <c r="J3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X13" i="5" l="1"/>
  <c r="X10" i="5"/>
  <c r="P4" i="5"/>
  <c r="X4" i="5" s="1"/>
  <c r="X12" i="5"/>
  <c r="AA9" i="5"/>
  <c r="AA3" i="5"/>
  <c r="X11" i="5"/>
  <c r="AA8" i="5"/>
  <c r="P3" i="5"/>
  <c r="X15" i="5"/>
  <c r="X3" i="5"/>
  <c r="AA6" i="5"/>
  <c r="P5" i="5"/>
  <c r="X5" i="5" s="1"/>
  <c r="P6" i="5"/>
  <c r="X6" i="5" s="1"/>
  <c r="P7" i="5"/>
  <c r="X7" i="5" s="1"/>
  <c r="P8" i="5"/>
  <c r="X8" i="5" s="1"/>
  <c r="P9" i="5"/>
  <c r="X9" i="5" s="1"/>
  <c r="P10" i="5"/>
  <c r="P11" i="5"/>
  <c r="P12" i="5"/>
  <c r="P13" i="5"/>
  <c r="P14" i="5"/>
  <c r="X14" i="5" s="1"/>
  <c r="O11" i="5"/>
  <c r="AA11" i="5" s="1"/>
  <c r="O12" i="5"/>
  <c r="AA12" i="5" s="1"/>
  <c r="O10" i="5"/>
  <c r="AA10" i="5" s="1"/>
  <c r="O3" i="5"/>
  <c r="O4" i="5"/>
  <c r="AA4" i="5" s="1"/>
  <c r="O5" i="5"/>
  <c r="AA5" i="5" s="1"/>
  <c r="O7" i="5"/>
  <c r="AA7" i="5" s="1"/>
  <c r="O13" i="5"/>
  <c r="AA13" i="5" s="1"/>
  <c r="O6" i="5"/>
  <c r="O14" i="5"/>
  <c r="AA14" i="5" s="1"/>
  <c r="O15" i="5"/>
  <c r="AA15" i="5" s="1"/>
  <c r="O9" i="5"/>
  <c r="N11" i="5"/>
  <c r="Z11" i="5" s="1"/>
  <c r="AB11" i="5" s="1"/>
  <c r="N15" i="5"/>
  <c r="N14" i="5"/>
  <c r="Z14" i="5" s="1"/>
  <c r="AB14" i="5" s="1"/>
  <c r="N3" i="5"/>
  <c r="Z3" i="5" s="1"/>
  <c r="AB3" i="5" s="1"/>
  <c r="N4" i="5"/>
  <c r="Z4" i="5" s="1"/>
  <c r="AB4" i="5" s="1"/>
  <c r="N5" i="5"/>
  <c r="Z5" i="5" s="1"/>
  <c r="AB5" i="5" s="1"/>
  <c r="N6" i="5"/>
  <c r="Z6" i="5" s="1"/>
  <c r="AB6" i="5" s="1"/>
  <c r="M7" i="5"/>
  <c r="W7" i="5" s="1"/>
  <c r="Y7" i="5" s="1"/>
  <c r="N7" i="5"/>
  <c r="N8" i="5"/>
  <c r="Z8" i="5" s="1"/>
  <c r="AB8" i="5" s="1"/>
  <c r="N9" i="5"/>
  <c r="Z9" i="5" s="1"/>
  <c r="AB9" i="5" s="1"/>
  <c r="N10" i="5"/>
  <c r="Z10" i="5" s="1"/>
  <c r="AB10" i="5" s="1"/>
  <c r="N12" i="5"/>
  <c r="Z12" i="5" s="1"/>
  <c r="AB12" i="5" s="1"/>
  <c r="M11" i="5"/>
  <c r="W11" i="5" s="1"/>
  <c r="Y11" i="5" s="1"/>
  <c r="M15" i="5"/>
  <c r="W15" i="5" s="1"/>
  <c r="Y15" i="5" s="1"/>
  <c r="M8" i="5"/>
  <c r="W8" i="5" s="1"/>
  <c r="Y8" i="5" s="1"/>
  <c r="W14" i="5"/>
  <c r="Y14" i="5" s="1"/>
  <c r="M9" i="5"/>
  <c r="W9" i="5" s="1"/>
  <c r="Y9" i="5" s="1"/>
  <c r="M10" i="5"/>
  <c r="W10" i="5" s="1"/>
  <c r="Y10" i="5" s="1"/>
  <c r="M3" i="5"/>
  <c r="W3" i="5" s="1"/>
  <c r="M4" i="5"/>
  <c r="W4" i="5" s="1"/>
  <c r="Y4" i="5" s="1"/>
  <c r="M12" i="5"/>
  <c r="W12" i="5" s="1"/>
  <c r="Y12" i="5" s="1"/>
  <c r="M5" i="5"/>
  <c r="W5" i="5" s="1"/>
  <c r="Y5" i="5" s="1"/>
  <c r="M13" i="5"/>
  <c r="W13" i="5" s="1"/>
  <c r="Y13" i="5" s="1"/>
  <c r="M6" i="5"/>
  <c r="W6" i="5" s="1"/>
  <c r="Y6" i="5" s="1"/>
  <c r="Z7" i="5"/>
  <c r="AB7" i="5" s="1"/>
  <c r="Z15" i="5"/>
  <c r="AB15" i="5" s="1"/>
  <c r="Z13" i="5"/>
  <c r="AB13" i="5" s="1"/>
  <c r="Y3" i="5" l="1"/>
</calcChain>
</file>

<file path=xl/sharedStrings.xml><?xml version="1.0" encoding="utf-8"?>
<sst xmlns="http://schemas.openxmlformats.org/spreadsheetml/2006/main" count="290" uniqueCount="146">
  <si>
    <t>Chapter.0</t>
    <phoneticPr fontId="1" type="noConversion"/>
  </si>
  <si>
    <t>활주로</t>
    <phoneticPr fontId="1" type="noConversion"/>
  </si>
  <si>
    <t>터미널 1층</t>
    <phoneticPr fontId="1" type="noConversion"/>
  </si>
  <si>
    <t>터미널 2층</t>
    <phoneticPr fontId="1" type="noConversion"/>
  </si>
  <si>
    <t>터미널 3층</t>
    <phoneticPr fontId="1" type="noConversion"/>
  </si>
  <si>
    <t>식당</t>
    <phoneticPr fontId="1" type="noConversion"/>
  </si>
  <si>
    <t>Parameter</t>
    <phoneticPr fontId="1" type="noConversion"/>
  </si>
  <si>
    <t>포만감</t>
    <phoneticPr fontId="1" type="noConversion"/>
  </si>
  <si>
    <t>0이 될시 지속적으로 HP-1</t>
    <phoneticPr fontId="1" type="noConversion"/>
  </si>
  <si>
    <t>체력</t>
    <phoneticPr fontId="1" type="noConversion"/>
  </si>
  <si>
    <t>0이 될시 Game Over</t>
    <phoneticPr fontId="1" type="noConversion"/>
  </si>
  <si>
    <t>공격력</t>
    <phoneticPr fontId="1" type="noConversion"/>
  </si>
  <si>
    <t>방어력</t>
    <phoneticPr fontId="1" type="noConversion"/>
  </si>
  <si>
    <t>ATK</t>
    <phoneticPr fontId="1" type="noConversion"/>
  </si>
  <si>
    <t>DEF</t>
    <phoneticPr fontId="1" type="noConversion"/>
  </si>
  <si>
    <t>* 데미지 공식 ATK * 2 - DEF</t>
    <phoneticPr fontId="1" type="noConversion"/>
  </si>
  <si>
    <t>Ex.</t>
    <phoneticPr fontId="1" type="noConversion"/>
  </si>
  <si>
    <t>주안역</t>
    <phoneticPr fontId="1" type="noConversion"/>
  </si>
  <si>
    <t>지하상가</t>
    <phoneticPr fontId="1" type="noConversion"/>
  </si>
  <si>
    <t>:</t>
    <phoneticPr fontId="1" type="noConversion"/>
  </si>
  <si>
    <t>체력 회복</t>
    <phoneticPr fontId="1" type="noConversion"/>
  </si>
  <si>
    <t>소모품</t>
    <phoneticPr fontId="1" type="noConversion"/>
  </si>
  <si>
    <t>무기</t>
    <phoneticPr fontId="1" type="noConversion"/>
  </si>
  <si>
    <t>+15</t>
    <phoneticPr fontId="1" type="noConversion"/>
  </si>
  <si>
    <t>권총</t>
    <phoneticPr fontId="1" type="noConversion"/>
  </si>
  <si>
    <t>산탄총</t>
    <phoneticPr fontId="1" type="noConversion"/>
  </si>
  <si>
    <t>SPD</t>
    <phoneticPr fontId="1" type="noConversion"/>
  </si>
  <si>
    <t>속도</t>
    <phoneticPr fontId="1" type="noConversion"/>
  </si>
  <si>
    <t>상대보다 높으면 먼저 공격</t>
    <phoneticPr fontId="1" type="noConversion"/>
  </si>
  <si>
    <t>+5</t>
    <phoneticPr fontId="1" type="noConversion"/>
  </si>
  <si>
    <t>+30</t>
    <phoneticPr fontId="1" type="noConversion"/>
  </si>
  <si>
    <t>기관총</t>
    <phoneticPr fontId="1" type="noConversion"/>
  </si>
  <si>
    <t>+10</t>
    <phoneticPr fontId="1" type="noConversion"/>
  </si>
  <si>
    <t>-15</t>
    <phoneticPr fontId="1" type="noConversion"/>
  </si>
  <si>
    <t>+20</t>
    <phoneticPr fontId="1" type="noConversion"/>
  </si>
  <si>
    <t>VP70K</t>
    <phoneticPr fontId="1" type="noConversion"/>
  </si>
  <si>
    <t>SLSK-60</t>
    <phoneticPr fontId="1" type="noConversion"/>
  </si>
  <si>
    <t>+25</t>
    <phoneticPr fontId="1" type="noConversion"/>
  </si>
  <si>
    <t>+35</t>
    <phoneticPr fontId="1" type="noConversion"/>
  </si>
  <si>
    <t>WK-870</t>
    <phoneticPr fontId="1" type="noConversion"/>
  </si>
  <si>
    <t>근접무기</t>
    <phoneticPr fontId="1" type="noConversion"/>
  </si>
  <si>
    <t>M21K</t>
    <phoneticPr fontId="1" type="noConversion"/>
  </si>
  <si>
    <t>+50</t>
    <phoneticPr fontId="1" type="noConversion"/>
  </si>
  <si>
    <t>나이프</t>
    <phoneticPr fontId="1" type="noConversion"/>
  </si>
  <si>
    <t>쿠쿠리도</t>
    <phoneticPr fontId="1" type="noConversion"/>
  </si>
  <si>
    <t>속도 보정치</t>
    <phoneticPr fontId="1" type="noConversion"/>
  </si>
  <si>
    <t>PK-19</t>
    <phoneticPr fontId="1" type="noConversion"/>
  </si>
  <si>
    <t>WCXK</t>
    <phoneticPr fontId="1" type="noConversion"/>
  </si>
  <si>
    <t>내 공격력이 30이고 상대 방어력이 25인 경우</t>
    <phoneticPr fontId="1" type="noConversion"/>
  </si>
  <si>
    <t xml:space="preserve"> 30*2-25 = 35</t>
    <phoneticPr fontId="1" type="noConversion"/>
  </si>
  <si>
    <t>키(key) 아이템</t>
    <phoneticPr fontId="1" type="noConversion"/>
  </si>
  <si>
    <t>방어구</t>
    <phoneticPr fontId="1" type="noConversion"/>
  </si>
  <si>
    <t>머리</t>
    <phoneticPr fontId="1" type="noConversion"/>
  </si>
  <si>
    <t>모자</t>
    <phoneticPr fontId="1" type="noConversion"/>
  </si>
  <si>
    <t>오토바이 헬멧</t>
    <phoneticPr fontId="1" type="noConversion"/>
  </si>
  <si>
    <t>방탄용 헬멧</t>
    <phoneticPr fontId="1" type="noConversion"/>
  </si>
  <si>
    <t>몸통</t>
    <phoneticPr fontId="1" type="noConversion"/>
  </si>
  <si>
    <t>두꺼운 조끼</t>
    <phoneticPr fontId="1" type="noConversion"/>
  </si>
  <si>
    <t>포수 프로텍터</t>
    <phoneticPr fontId="1" type="noConversion"/>
  </si>
  <si>
    <t>방탄조끼</t>
    <phoneticPr fontId="1" type="noConversion"/>
  </si>
  <si>
    <t>신발</t>
    <phoneticPr fontId="1" type="noConversion"/>
  </si>
  <si>
    <t>군화</t>
    <phoneticPr fontId="1" type="noConversion"/>
  </si>
  <si>
    <t>-10</t>
    <phoneticPr fontId="1" type="noConversion"/>
  </si>
  <si>
    <t>비상구 열쇠</t>
    <phoneticPr fontId="1" type="noConversion"/>
  </si>
  <si>
    <t>불타는 활주로</t>
    <phoneticPr fontId="1" type="noConversion"/>
  </si>
  <si>
    <t>-&gt;</t>
    <phoneticPr fontId="1" type="noConversion"/>
  </si>
  <si>
    <t>비상구</t>
    <phoneticPr fontId="1" type="noConversion"/>
  </si>
  <si>
    <t>Chapter.1</t>
    <phoneticPr fontId="1" type="noConversion"/>
  </si>
  <si>
    <t>부평역</t>
    <phoneticPr fontId="1" type="noConversion"/>
  </si>
  <si>
    <t>문화의거리</t>
    <phoneticPr fontId="1" type="noConversion"/>
  </si>
  <si>
    <t>Chapter.2</t>
    <phoneticPr fontId="1" type="noConversion"/>
  </si>
  <si>
    <t>결단</t>
    <phoneticPr fontId="1" type="noConversion"/>
  </si>
  <si>
    <t>철로</t>
    <phoneticPr fontId="1" type="noConversion"/>
  </si>
  <si>
    <t>집</t>
    <phoneticPr fontId="1" type="noConversion"/>
  </si>
  <si>
    <t>인천터미널</t>
    <phoneticPr fontId="1" type="noConversion"/>
  </si>
  <si>
    <t>예술회관</t>
    <phoneticPr fontId="1" type="noConversion"/>
  </si>
  <si>
    <t>인천시청</t>
    <phoneticPr fontId="1" type="noConversion"/>
  </si>
  <si>
    <t>Chapter.3</t>
    <phoneticPr fontId="1" type="noConversion"/>
  </si>
  <si>
    <t>진실</t>
    <phoneticPr fontId="1" type="noConversion"/>
  </si>
  <si>
    <t>악몽</t>
    <phoneticPr fontId="1" type="noConversion"/>
  </si>
  <si>
    <t>주차장</t>
    <phoneticPr fontId="1" type="noConversion"/>
  </si>
  <si>
    <t>국도</t>
    <phoneticPr fontId="1" type="noConversion"/>
  </si>
  <si>
    <t>터미널3층</t>
    <phoneticPr fontId="1" type="noConversion"/>
  </si>
  <si>
    <t>BH제약</t>
    <phoneticPr fontId="1" type="noConversion"/>
  </si>
  <si>
    <t>사무동</t>
    <phoneticPr fontId="1" type="noConversion"/>
  </si>
  <si>
    <t>연구동</t>
    <phoneticPr fontId="1" type="noConversion"/>
  </si>
  <si>
    <t>HP</t>
    <phoneticPr fontId="1" type="noConversion"/>
  </si>
  <si>
    <t>이름</t>
    <phoneticPr fontId="1" type="noConversion"/>
  </si>
  <si>
    <t>등급</t>
    <phoneticPr fontId="1" type="noConversion"/>
  </si>
  <si>
    <t>노말</t>
    <phoneticPr fontId="1" type="noConversion"/>
  </si>
  <si>
    <t>보스</t>
    <phoneticPr fontId="1" type="noConversion"/>
  </si>
  <si>
    <t>번호</t>
    <phoneticPr fontId="1" type="noConversion"/>
  </si>
  <si>
    <t>좀비</t>
    <phoneticPr fontId="1" type="noConversion"/>
  </si>
  <si>
    <t>헬하운드</t>
    <phoneticPr fontId="1" type="noConversion"/>
  </si>
  <si>
    <t>슬래셔</t>
    <phoneticPr fontId="1" type="noConversion"/>
  </si>
  <si>
    <t>슬링 웜</t>
    <phoneticPr fontId="1" type="noConversion"/>
  </si>
  <si>
    <t>바인더</t>
    <phoneticPr fontId="1" type="noConversion"/>
  </si>
  <si>
    <t>기간트 해머</t>
    <phoneticPr fontId="1" type="noConversion"/>
  </si>
  <si>
    <t>쇼커</t>
    <phoneticPr fontId="1" type="noConversion"/>
  </si>
  <si>
    <t>크레이지비</t>
    <phoneticPr fontId="1" type="noConversion"/>
  </si>
  <si>
    <t>퀸</t>
    <phoneticPr fontId="1" type="noConversion"/>
  </si>
  <si>
    <t>리퍼</t>
    <phoneticPr fontId="1" type="noConversion"/>
  </si>
  <si>
    <t>디멘터</t>
    <phoneticPr fontId="1" type="noConversion"/>
  </si>
  <si>
    <t>Monster</t>
    <phoneticPr fontId="1" type="noConversion"/>
  </si>
  <si>
    <t>Player</t>
    <phoneticPr fontId="1" type="noConversion"/>
  </si>
  <si>
    <t>AGI</t>
    <phoneticPr fontId="1" type="noConversion"/>
  </si>
  <si>
    <t>회피율</t>
    <phoneticPr fontId="1" type="noConversion"/>
  </si>
  <si>
    <t>높을수록 회피할 가능성 오름</t>
    <phoneticPr fontId="1" type="noConversion"/>
  </si>
  <si>
    <t>회피</t>
    <phoneticPr fontId="1" type="noConversion"/>
  </si>
  <si>
    <t>런닝슈즈</t>
    <phoneticPr fontId="1" type="noConversion"/>
  </si>
  <si>
    <t>단화</t>
    <phoneticPr fontId="1" type="noConversion"/>
  </si>
  <si>
    <t>개조된 군화</t>
    <phoneticPr fontId="1" type="noConversion"/>
  </si>
  <si>
    <t>HIT</t>
    <phoneticPr fontId="1" type="noConversion"/>
  </si>
  <si>
    <t>기본</t>
    <phoneticPr fontId="1" type="noConversion"/>
  </si>
  <si>
    <t>아이템</t>
    <phoneticPr fontId="1" type="noConversion"/>
  </si>
  <si>
    <t>최종</t>
    <phoneticPr fontId="1" type="noConversion"/>
  </si>
  <si>
    <t>DEAL</t>
    <phoneticPr fontId="1" type="noConversion"/>
  </si>
  <si>
    <t>CNT</t>
    <phoneticPr fontId="1" type="noConversion"/>
  </si>
  <si>
    <t>맵</t>
    <phoneticPr fontId="1" type="noConversion"/>
  </si>
  <si>
    <t>Chap.0</t>
    <phoneticPr fontId="1" type="noConversion"/>
  </si>
  <si>
    <t>Chap.1</t>
  </si>
  <si>
    <t>Chap.2</t>
  </si>
  <si>
    <t>Chap.3</t>
  </si>
  <si>
    <t>좀비, 헬하운드</t>
    <phoneticPr fontId="1" type="noConversion"/>
  </si>
  <si>
    <t>좀비, 슬링웜, 바인더</t>
    <phoneticPr fontId="1" type="noConversion"/>
  </si>
  <si>
    <t>쇼커, 슬래셔, 크레이지비</t>
    <phoneticPr fontId="1" type="noConversion"/>
  </si>
  <si>
    <t>좀비, 헬하운드, 슬래셔, 기간트해머, 리퍼</t>
    <phoneticPr fontId="1" type="noConversion"/>
  </si>
  <si>
    <t>No.</t>
    <phoneticPr fontId="1" type="noConversion"/>
  </si>
  <si>
    <t>주방</t>
    <phoneticPr fontId="1" type="noConversion"/>
  </si>
  <si>
    <t>객실1</t>
    <phoneticPr fontId="1" type="noConversion"/>
  </si>
  <si>
    <t>남자 화장실</t>
    <phoneticPr fontId="1" type="noConversion"/>
  </si>
  <si>
    <t>창고</t>
    <phoneticPr fontId="1" type="noConversion"/>
  </si>
  <si>
    <t>관리실</t>
    <phoneticPr fontId="1" type="noConversion"/>
  </si>
  <si>
    <t>1층에</t>
    <phoneticPr fontId="1" type="noConversion"/>
  </si>
  <si>
    <t>지하실 입구
(연구실)</t>
    <phoneticPr fontId="1" type="noConversion"/>
  </si>
  <si>
    <t>Chapter.1</t>
    <phoneticPr fontId="1" type="noConversion"/>
  </si>
  <si>
    <t>(1) 복도에서 시작</t>
    <phoneticPr fontId="1" type="noConversion"/>
  </si>
  <si>
    <t>(2) 식당에서 좀비 조우</t>
    <phoneticPr fontId="1" type="noConversion"/>
  </si>
  <si>
    <t>(3) 5마리 이상의 좀비와 마주한뒤 계단</t>
    <phoneticPr fontId="1" type="noConversion"/>
  </si>
  <si>
    <t>회복약(소)</t>
    <phoneticPr fontId="1" type="noConversion"/>
  </si>
  <si>
    <t>회복약(대)</t>
    <phoneticPr fontId="1" type="noConversion"/>
  </si>
  <si>
    <t>회복약(중)</t>
    <phoneticPr fontId="1" type="noConversion"/>
  </si>
  <si>
    <t>수류탄</t>
    <phoneticPr fontId="1" type="noConversion"/>
  </si>
  <si>
    <t>:</t>
    <phoneticPr fontId="1" type="noConversion"/>
  </si>
  <si>
    <t>고정데미지</t>
    <phoneticPr fontId="1" type="noConversion"/>
  </si>
  <si>
    <t>계단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</si>
</sst>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6"/>
  <sheetViews>
    <sheetView workbookViewId="0">
      <selection activeCell="A7" sqref="A7"/>
    </sheetView>
  </sheetViews>
  <sheetFormatPr defaultRowHeight="16.5"/>
  <cols>
    <col min="1" max="5" width="12.625" customWidth="1"/>
  </cols>
  <sheetData>
    <row r="3" spans="1:1">
      <c r="A3" t="s">
        <v>135</v>
      </c>
    </row>
    <row r="4" spans="1:1">
      <c r="A4" t="s">
        <v>136</v>
      </c>
    </row>
    <row r="5" spans="1:1">
      <c r="A5" t="s">
        <v>137</v>
      </c>
    </row>
    <row r="6" spans="1:1">
      <c r="A6" t="s">
        <v>138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26"/>
  <sheetViews>
    <sheetView workbookViewId="0">
      <selection activeCell="D19" sqref="D19"/>
    </sheetView>
  </sheetViews>
  <sheetFormatPr defaultRowHeight="16.5"/>
  <cols>
    <col min="1" max="1" width="10.625" customWidth="1"/>
    <col min="2" max="2" width="3.625" style="2" customWidth="1"/>
    <col min="3" max="3" width="10.625" style="2" customWidth="1"/>
    <col min="4" max="4" width="3.625" style="2" customWidth="1"/>
    <col min="5" max="5" width="10.625" style="2" customWidth="1"/>
    <col min="6" max="6" width="3.625" style="2" customWidth="1"/>
    <col min="7" max="7" width="10.625" style="2" customWidth="1"/>
    <col min="8" max="8" width="3.625" style="2" customWidth="1"/>
    <col min="9" max="9" width="10.625" style="2" customWidth="1"/>
    <col min="10" max="10" width="3.625" style="2" customWidth="1"/>
    <col min="11" max="11" width="10.625" customWidth="1"/>
  </cols>
  <sheetData>
    <row r="4" spans="1:11">
      <c r="A4" s="3" t="s">
        <v>0</v>
      </c>
      <c r="B4" s="9" t="s">
        <v>64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</v>
      </c>
      <c r="B5" s="6" t="s">
        <v>65</v>
      </c>
      <c r="C5" s="7" t="s">
        <v>4</v>
      </c>
      <c r="D5" s="6" t="s">
        <v>65</v>
      </c>
      <c r="E5" s="7" t="s">
        <v>3</v>
      </c>
      <c r="F5" s="6" t="s">
        <v>65</v>
      </c>
      <c r="G5" s="7" t="s">
        <v>66</v>
      </c>
      <c r="H5" s="6" t="s">
        <v>65</v>
      </c>
      <c r="I5" s="7" t="s">
        <v>2</v>
      </c>
      <c r="J5" s="6" t="s">
        <v>65</v>
      </c>
      <c r="K5" s="7" t="s">
        <v>80</v>
      </c>
    </row>
    <row r="6" spans="1:11">
      <c r="A6" s="4"/>
      <c r="B6" s="3"/>
      <c r="C6" s="4"/>
      <c r="D6" s="3"/>
      <c r="E6" s="4"/>
      <c r="F6" s="3"/>
      <c r="G6" s="4"/>
      <c r="H6" s="3"/>
      <c r="I6" s="4"/>
      <c r="J6" s="3"/>
      <c r="K6" s="4"/>
    </row>
    <row r="7" spans="1:11">
      <c r="A7" s="4"/>
      <c r="B7" s="3"/>
      <c r="C7" s="4"/>
      <c r="D7" s="3"/>
      <c r="E7" s="4"/>
      <c r="F7" s="3"/>
      <c r="G7" s="4"/>
      <c r="H7" s="3"/>
      <c r="I7" s="4"/>
      <c r="J7" s="3"/>
      <c r="K7" s="4"/>
    </row>
    <row r="8" spans="1:11">
      <c r="A8" s="4"/>
      <c r="B8" s="3"/>
      <c r="C8" s="4"/>
      <c r="D8" s="3"/>
      <c r="E8" s="4"/>
      <c r="F8" s="3"/>
      <c r="G8" s="4"/>
      <c r="H8" s="3"/>
      <c r="I8" s="4"/>
      <c r="J8" s="3"/>
      <c r="K8" s="4"/>
    </row>
    <row r="10" spans="1:11">
      <c r="A10" s="3" t="s">
        <v>67</v>
      </c>
      <c r="B10" s="9" t="s">
        <v>79</v>
      </c>
      <c r="C10" s="9"/>
      <c r="D10" s="9"/>
      <c r="E10" s="9"/>
      <c r="F10" s="9"/>
      <c r="G10" s="9"/>
      <c r="H10" s="9"/>
      <c r="I10" s="9"/>
      <c r="J10" s="9"/>
      <c r="K10" s="9"/>
    </row>
    <row r="11" spans="1:11">
      <c r="A11" s="3" t="s">
        <v>81</v>
      </c>
      <c r="B11" s="6" t="s">
        <v>65</v>
      </c>
      <c r="C11" s="3" t="s">
        <v>69</v>
      </c>
      <c r="D11" s="6" t="s">
        <v>65</v>
      </c>
      <c r="E11" s="7" t="s">
        <v>18</v>
      </c>
      <c r="F11" s="6" t="s">
        <v>65</v>
      </c>
      <c r="G11" s="7" t="s">
        <v>68</v>
      </c>
      <c r="H11" s="6" t="s">
        <v>65</v>
      </c>
      <c r="I11" s="7" t="s">
        <v>72</v>
      </c>
      <c r="J11" s="6" t="s">
        <v>65</v>
      </c>
      <c r="K11" s="7" t="s">
        <v>17</v>
      </c>
    </row>
    <row r="12" spans="1:11">
      <c r="A12" s="4"/>
      <c r="B12" s="3"/>
      <c r="C12" s="4"/>
      <c r="D12" s="3"/>
      <c r="E12" s="4"/>
      <c r="F12" s="3"/>
      <c r="G12" s="4"/>
      <c r="H12" s="3"/>
      <c r="I12" s="4"/>
      <c r="J12" s="3"/>
      <c r="K12" s="4"/>
    </row>
    <row r="13" spans="1:11">
      <c r="A13" s="4"/>
      <c r="B13" s="3"/>
      <c r="C13" s="4"/>
      <c r="D13" s="3"/>
      <c r="E13" s="4"/>
      <c r="F13" s="3"/>
      <c r="G13" s="4"/>
      <c r="H13" s="3"/>
      <c r="I13" s="4"/>
      <c r="J13" s="3"/>
      <c r="K13" s="4"/>
    </row>
    <row r="14" spans="1:11">
      <c r="A14" s="4"/>
      <c r="B14" s="3"/>
      <c r="C14" s="4"/>
      <c r="D14" s="3"/>
      <c r="E14" s="4"/>
      <c r="F14" s="3"/>
      <c r="G14" s="4"/>
      <c r="H14" s="3"/>
      <c r="I14" s="4"/>
      <c r="J14" s="3"/>
      <c r="K14" s="4"/>
    </row>
    <row r="16" spans="1:11">
      <c r="A16" s="3" t="s">
        <v>70</v>
      </c>
      <c r="B16" s="9" t="s">
        <v>71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>
      <c r="A17" s="3" t="s">
        <v>17</v>
      </c>
      <c r="B17" s="6" t="s">
        <v>65</v>
      </c>
      <c r="C17" s="7" t="s">
        <v>73</v>
      </c>
      <c r="D17" s="6" t="s">
        <v>65</v>
      </c>
      <c r="E17" s="7" t="s">
        <v>81</v>
      </c>
      <c r="F17" s="6" t="s">
        <v>65</v>
      </c>
      <c r="G17" s="7" t="s">
        <v>74</v>
      </c>
      <c r="H17" s="6" t="s">
        <v>65</v>
      </c>
      <c r="I17" s="7" t="s">
        <v>75</v>
      </c>
      <c r="J17" s="6" t="s">
        <v>65</v>
      </c>
      <c r="K17" s="7" t="s">
        <v>76</v>
      </c>
    </row>
    <row r="18" spans="1:11">
      <c r="A18" s="4"/>
      <c r="B18" s="3"/>
      <c r="C18" s="4"/>
      <c r="D18" s="3"/>
      <c r="E18" s="4"/>
      <c r="F18" s="3"/>
      <c r="G18" s="4"/>
      <c r="H18" s="3"/>
      <c r="I18" s="4"/>
      <c r="J18" s="3"/>
      <c r="K18" s="4"/>
    </row>
    <row r="19" spans="1:11">
      <c r="A19" s="4"/>
      <c r="B19" s="3"/>
      <c r="C19" s="4"/>
      <c r="D19" s="3"/>
      <c r="E19" s="4"/>
      <c r="F19" s="3"/>
      <c r="G19" s="4"/>
      <c r="H19" s="3"/>
      <c r="I19" s="4"/>
      <c r="J19" s="3"/>
      <c r="K19" s="4"/>
    </row>
    <row r="20" spans="1:11">
      <c r="A20" s="4"/>
      <c r="B20" s="3"/>
      <c r="C20" s="4"/>
      <c r="D20" s="3"/>
      <c r="E20" s="4"/>
      <c r="F20" s="3"/>
      <c r="G20" s="4"/>
      <c r="H20" s="3"/>
      <c r="I20" s="4"/>
      <c r="J20" s="3"/>
      <c r="K20" s="4"/>
    </row>
    <row r="22" spans="1:11">
      <c r="A22" s="3" t="s">
        <v>77</v>
      </c>
      <c r="B22" s="9" t="s">
        <v>78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>
      <c r="A23" s="3" t="s">
        <v>76</v>
      </c>
      <c r="B23" s="6" t="s">
        <v>65</v>
      </c>
      <c r="C23" s="7" t="s">
        <v>68</v>
      </c>
      <c r="D23" s="6" t="s">
        <v>65</v>
      </c>
      <c r="E23" s="7" t="s">
        <v>83</v>
      </c>
      <c r="F23" s="6" t="s">
        <v>65</v>
      </c>
      <c r="G23" s="7" t="s">
        <v>84</v>
      </c>
      <c r="H23" s="6" t="s">
        <v>65</v>
      </c>
      <c r="I23" s="7" t="s">
        <v>85</v>
      </c>
      <c r="J23" s="6" t="s">
        <v>65</v>
      </c>
      <c r="K23" s="7" t="s">
        <v>82</v>
      </c>
    </row>
    <row r="24" spans="1:11">
      <c r="A24" s="4"/>
      <c r="B24" s="3"/>
      <c r="C24" s="4"/>
      <c r="D24" s="3"/>
      <c r="E24" s="4"/>
      <c r="F24" s="3"/>
      <c r="G24" s="4"/>
      <c r="H24" s="3"/>
      <c r="I24" s="4"/>
      <c r="J24" s="3"/>
      <c r="K24" s="4"/>
    </row>
    <row r="25" spans="1:11">
      <c r="A25" s="4"/>
      <c r="B25" s="3"/>
      <c r="C25" s="4"/>
      <c r="D25" s="3"/>
      <c r="E25" s="4"/>
      <c r="F25" s="3"/>
      <c r="G25" s="4"/>
      <c r="H25" s="3"/>
      <c r="I25" s="4"/>
      <c r="J25" s="3"/>
      <c r="K25" s="4"/>
    </row>
    <row r="26" spans="1:11">
      <c r="A26" s="4"/>
      <c r="B26" s="3"/>
      <c r="C26" s="4"/>
      <c r="D26" s="3"/>
      <c r="E26" s="4"/>
      <c r="F26" s="3"/>
      <c r="G26" s="4"/>
      <c r="H26" s="3"/>
      <c r="I26" s="4"/>
      <c r="J26" s="3"/>
      <c r="K26" s="4"/>
    </row>
  </sheetData>
  <mergeCells count="4">
    <mergeCell ref="B4:K4"/>
    <mergeCell ref="B10:K10"/>
    <mergeCell ref="B16:K16"/>
    <mergeCell ref="B22:K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5"/>
  <sheetViews>
    <sheetView workbookViewId="0">
      <selection activeCell="E3" sqref="E3:E4"/>
    </sheetView>
  </sheetViews>
  <sheetFormatPr defaultRowHeight="16.5"/>
  <cols>
    <col min="1" max="1" width="5.625" style="2" customWidth="1"/>
    <col min="2" max="2" width="10.625" customWidth="1"/>
    <col min="3" max="3" width="10.625" style="2" customWidth="1"/>
    <col min="11" max="11" width="5.625" customWidth="1"/>
    <col min="12" max="12" width="15.625" customWidth="1"/>
    <col min="13" max="28" width="5.625" customWidth="1"/>
  </cols>
  <sheetData>
    <row r="1" spans="1:28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M1" s="10" t="s">
        <v>104</v>
      </c>
      <c r="N1" s="10"/>
      <c r="O1" s="10"/>
      <c r="P1" s="10"/>
      <c r="Q1" s="10"/>
      <c r="R1" s="11" t="s">
        <v>103</v>
      </c>
      <c r="S1" s="12"/>
      <c r="T1" s="12"/>
      <c r="U1" s="12"/>
      <c r="V1" s="13"/>
      <c r="W1" s="11" t="s">
        <v>104</v>
      </c>
      <c r="X1" s="12"/>
      <c r="Y1" s="13"/>
      <c r="Z1" s="11" t="s">
        <v>103</v>
      </c>
      <c r="AA1" s="12"/>
      <c r="AB1" s="13"/>
    </row>
    <row r="2" spans="1:28">
      <c r="A2" s="3" t="s">
        <v>91</v>
      </c>
      <c r="B2" s="4" t="s">
        <v>87</v>
      </c>
      <c r="C2" s="3" t="s">
        <v>88</v>
      </c>
      <c r="D2" s="3" t="s">
        <v>86</v>
      </c>
      <c r="E2" s="3" t="s">
        <v>13</v>
      </c>
      <c r="F2" s="3" t="s">
        <v>14</v>
      </c>
      <c r="G2" s="3" t="s">
        <v>26</v>
      </c>
      <c r="H2" s="3" t="s">
        <v>105</v>
      </c>
      <c r="I2" s="3" t="s">
        <v>112</v>
      </c>
      <c r="K2" s="8" t="s">
        <v>91</v>
      </c>
      <c r="L2" s="8"/>
      <c r="M2" s="3" t="s">
        <v>13</v>
      </c>
      <c r="N2" s="3" t="s">
        <v>14</v>
      </c>
      <c r="O2" s="3" t="s">
        <v>105</v>
      </c>
      <c r="P2" s="3" t="s">
        <v>112</v>
      </c>
      <c r="Q2" s="3" t="s">
        <v>86</v>
      </c>
      <c r="R2" s="3" t="s">
        <v>13</v>
      </c>
      <c r="S2" s="3" t="s">
        <v>14</v>
      </c>
      <c r="T2" s="3" t="s">
        <v>105</v>
      </c>
      <c r="U2" s="3" t="s">
        <v>112</v>
      </c>
      <c r="V2" s="3" t="s">
        <v>86</v>
      </c>
      <c r="W2" s="3" t="s">
        <v>116</v>
      </c>
      <c r="X2" s="3" t="s">
        <v>112</v>
      </c>
      <c r="Y2" s="3" t="s">
        <v>117</v>
      </c>
      <c r="Z2" s="3" t="s">
        <v>116</v>
      </c>
      <c r="AA2" s="3" t="s">
        <v>112</v>
      </c>
      <c r="AB2" s="3" t="s">
        <v>117</v>
      </c>
    </row>
    <row r="3" spans="1:28">
      <c r="A3" s="3">
        <v>1</v>
      </c>
      <c r="B3" s="5" t="s">
        <v>92</v>
      </c>
      <c r="C3" s="3" t="s">
        <v>89</v>
      </c>
      <c r="D3" s="3">
        <v>50</v>
      </c>
      <c r="E3" s="3">
        <v>20</v>
      </c>
      <c r="F3" s="3">
        <v>10</v>
      </c>
      <c r="G3" s="3">
        <v>5</v>
      </c>
      <c r="H3" s="3">
        <v>10</v>
      </c>
      <c r="I3" s="3">
        <v>70</v>
      </c>
      <c r="J3">
        <f>SUM(E3:F3)</f>
        <v>30</v>
      </c>
      <c r="K3" s="3">
        <v>1</v>
      </c>
      <c r="L3" s="3" t="str">
        <f>VLOOKUP(K3,$A$3:$G$15,2,FALSE)</f>
        <v>좀비</v>
      </c>
      <c r="M3" s="3">
        <f t="shared" ref="M3:M15" si="0">$P$17</f>
        <v>15</v>
      </c>
      <c r="N3" s="3">
        <f t="shared" ref="N3:N15" si="1">$P$18</f>
        <v>10</v>
      </c>
      <c r="O3" s="3">
        <f>$P$20</f>
        <v>10</v>
      </c>
      <c r="P3" s="3">
        <f>$P$21</f>
        <v>100</v>
      </c>
      <c r="Q3" s="3">
        <v>200</v>
      </c>
      <c r="R3" s="3">
        <f>VLOOKUP(K3,$A$3:$I$15,5,FALSE)</f>
        <v>20</v>
      </c>
      <c r="S3" s="3">
        <f>VLOOKUP(K3,$A$3:$I$15,6,FALSE)</f>
        <v>10</v>
      </c>
      <c r="T3" s="3">
        <f>VLOOKUP(K3,$A$3:$I$15,8,FALSE)</f>
        <v>10</v>
      </c>
      <c r="U3" s="3">
        <f>VLOOKUP(K3,$A$3:$I$15,9,FALSE)</f>
        <v>70</v>
      </c>
      <c r="V3" s="3">
        <f>VLOOKUP(K3,$A$3:$I$15,4,FALSE)</f>
        <v>50</v>
      </c>
      <c r="W3" s="3">
        <f t="shared" ref="W3:W15" si="2">M3*2-S3</f>
        <v>20</v>
      </c>
      <c r="X3" s="3">
        <f>P3-T3</f>
        <v>90</v>
      </c>
      <c r="Y3" s="3">
        <f>ROUNDUP(V3/W3,0)</f>
        <v>3</v>
      </c>
      <c r="Z3" s="3">
        <f t="shared" ref="Z3:Z15" si="3">R3*2-N3</f>
        <v>30</v>
      </c>
      <c r="AA3" s="3">
        <f>U3-O3</f>
        <v>60</v>
      </c>
      <c r="AB3" s="3">
        <f>ROUNDUP(Q3/Z3,0)</f>
        <v>7</v>
      </c>
    </row>
    <row r="4" spans="1:28">
      <c r="A4" s="3">
        <v>2</v>
      </c>
      <c r="B4" s="5" t="s">
        <v>93</v>
      </c>
      <c r="C4" s="3" t="s">
        <v>89</v>
      </c>
      <c r="D4" s="3">
        <v>50</v>
      </c>
      <c r="E4" s="3">
        <v>15</v>
      </c>
      <c r="F4" s="3">
        <v>10</v>
      </c>
      <c r="G4" s="3">
        <v>15</v>
      </c>
      <c r="H4" s="3">
        <v>25</v>
      </c>
      <c r="I4" s="3">
        <v>80</v>
      </c>
      <c r="J4">
        <f t="shared" ref="J4:J15" si="4">SUM(E4:F4)</f>
        <v>25</v>
      </c>
      <c r="K4" s="3">
        <v>2</v>
      </c>
      <c r="L4" s="3" t="str">
        <f t="shared" ref="L4:L15" si="5">VLOOKUP(K4,$A$3:$G$15,2,FALSE)</f>
        <v>헬하운드</v>
      </c>
      <c r="M4" s="3">
        <f t="shared" si="0"/>
        <v>15</v>
      </c>
      <c r="N4" s="3">
        <f t="shared" si="1"/>
        <v>10</v>
      </c>
      <c r="O4" s="3">
        <f t="shared" ref="O4:O15" si="6">$P$20</f>
        <v>10</v>
      </c>
      <c r="P4" s="3">
        <f t="shared" ref="P4:P15" si="7">$P$21</f>
        <v>100</v>
      </c>
      <c r="Q4" s="3">
        <v>200</v>
      </c>
      <c r="R4" s="3">
        <f t="shared" ref="R4:R15" si="8">VLOOKUP(K4,$A$3:$I$15,5,FALSE)</f>
        <v>15</v>
      </c>
      <c r="S4" s="3">
        <f t="shared" ref="S4:S15" si="9">VLOOKUP(K4,$A$3:$I$15,6,FALSE)</f>
        <v>10</v>
      </c>
      <c r="T4" s="3">
        <f t="shared" ref="T4:T15" si="10">VLOOKUP(K4,$A$3:$I$15,8,FALSE)</f>
        <v>25</v>
      </c>
      <c r="U4" s="3">
        <f t="shared" ref="U4:U15" si="11">VLOOKUP(K4,$A$3:$I$15,9,FALSE)</f>
        <v>80</v>
      </c>
      <c r="V4" s="3">
        <f t="shared" ref="V4:V15" si="12">VLOOKUP(K4,$A$3:$I$15,4,FALSE)</f>
        <v>50</v>
      </c>
      <c r="W4" s="3">
        <f t="shared" si="2"/>
        <v>20</v>
      </c>
      <c r="X4" s="3">
        <f t="shared" ref="X4:X15" si="13">P4-T4</f>
        <v>75</v>
      </c>
      <c r="Y4" s="3">
        <f t="shared" ref="Y4:Y15" si="14">ROUNDUP(V4/W4,0)</f>
        <v>3</v>
      </c>
      <c r="Z4" s="3">
        <f t="shared" si="3"/>
        <v>20</v>
      </c>
      <c r="AA4" s="3">
        <f t="shared" ref="AA4:AA15" si="15">U4-O4</f>
        <v>70</v>
      </c>
      <c r="AB4" s="3">
        <f t="shared" ref="AB4:AB15" si="16">ROUNDUP(Q4/Z4,0)</f>
        <v>10</v>
      </c>
    </row>
    <row r="5" spans="1:28">
      <c r="A5" s="3">
        <v>3</v>
      </c>
      <c r="B5" s="5" t="s">
        <v>94</v>
      </c>
      <c r="C5" s="3" t="s">
        <v>90</v>
      </c>
      <c r="D5" s="3">
        <v>200</v>
      </c>
      <c r="E5" s="3">
        <v>25</v>
      </c>
      <c r="F5" s="3">
        <v>10</v>
      </c>
      <c r="G5" s="3">
        <v>15</v>
      </c>
      <c r="H5" s="3">
        <v>30</v>
      </c>
      <c r="I5" s="3">
        <v>90</v>
      </c>
      <c r="J5">
        <f t="shared" si="4"/>
        <v>35</v>
      </c>
      <c r="K5" s="3">
        <v>3</v>
      </c>
      <c r="L5" s="3" t="str">
        <f t="shared" si="5"/>
        <v>슬래셔</v>
      </c>
      <c r="M5" s="3">
        <f t="shared" si="0"/>
        <v>15</v>
      </c>
      <c r="N5" s="3">
        <f t="shared" si="1"/>
        <v>10</v>
      </c>
      <c r="O5" s="3">
        <f t="shared" si="6"/>
        <v>10</v>
      </c>
      <c r="P5" s="3">
        <f t="shared" si="7"/>
        <v>100</v>
      </c>
      <c r="Q5" s="3">
        <v>200</v>
      </c>
      <c r="R5" s="3">
        <f t="shared" si="8"/>
        <v>25</v>
      </c>
      <c r="S5" s="3">
        <f t="shared" si="9"/>
        <v>10</v>
      </c>
      <c r="T5" s="3">
        <f t="shared" si="10"/>
        <v>30</v>
      </c>
      <c r="U5" s="3">
        <f t="shared" si="11"/>
        <v>90</v>
      </c>
      <c r="V5" s="3">
        <f t="shared" si="12"/>
        <v>200</v>
      </c>
      <c r="W5" s="3">
        <f t="shared" si="2"/>
        <v>20</v>
      </c>
      <c r="X5" s="3">
        <f t="shared" si="13"/>
        <v>70</v>
      </c>
      <c r="Y5" s="3">
        <f t="shared" si="14"/>
        <v>10</v>
      </c>
      <c r="Z5" s="3">
        <f t="shared" si="3"/>
        <v>40</v>
      </c>
      <c r="AA5" s="3">
        <f t="shared" si="15"/>
        <v>80</v>
      </c>
      <c r="AB5" s="3">
        <f t="shared" si="16"/>
        <v>5</v>
      </c>
    </row>
    <row r="6" spans="1:28">
      <c r="A6" s="3">
        <v>4</v>
      </c>
      <c r="B6" s="5" t="s">
        <v>95</v>
      </c>
      <c r="C6" s="3" t="s">
        <v>89</v>
      </c>
      <c r="D6" s="3">
        <v>120</v>
      </c>
      <c r="E6" s="3">
        <v>10</v>
      </c>
      <c r="F6" s="3">
        <v>15</v>
      </c>
      <c r="G6" s="3">
        <v>20</v>
      </c>
      <c r="H6" s="3">
        <v>20</v>
      </c>
      <c r="I6" s="3">
        <v>60</v>
      </c>
      <c r="J6">
        <f t="shared" si="4"/>
        <v>25</v>
      </c>
      <c r="K6" s="3">
        <v>4</v>
      </c>
      <c r="L6" s="3" t="str">
        <f t="shared" si="5"/>
        <v>슬링 웜</v>
      </c>
      <c r="M6" s="3">
        <f t="shared" si="0"/>
        <v>15</v>
      </c>
      <c r="N6" s="3">
        <f t="shared" si="1"/>
        <v>10</v>
      </c>
      <c r="O6" s="3">
        <f t="shared" si="6"/>
        <v>10</v>
      </c>
      <c r="P6" s="3">
        <f t="shared" si="7"/>
        <v>100</v>
      </c>
      <c r="Q6" s="3">
        <v>200</v>
      </c>
      <c r="R6" s="3">
        <f t="shared" si="8"/>
        <v>10</v>
      </c>
      <c r="S6" s="3">
        <f t="shared" si="9"/>
        <v>15</v>
      </c>
      <c r="T6" s="3">
        <f t="shared" si="10"/>
        <v>20</v>
      </c>
      <c r="U6" s="3">
        <f t="shared" si="11"/>
        <v>60</v>
      </c>
      <c r="V6" s="3">
        <f t="shared" si="12"/>
        <v>120</v>
      </c>
      <c r="W6" s="3">
        <f t="shared" si="2"/>
        <v>15</v>
      </c>
      <c r="X6" s="3">
        <f t="shared" si="13"/>
        <v>80</v>
      </c>
      <c r="Y6" s="3">
        <f t="shared" si="14"/>
        <v>8</v>
      </c>
      <c r="Z6" s="3">
        <f t="shared" si="3"/>
        <v>10</v>
      </c>
      <c r="AA6" s="3">
        <f t="shared" si="15"/>
        <v>50</v>
      </c>
      <c r="AB6" s="3">
        <f t="shared" si="16"/>
        <v>20</v>
      </c>
    </row>
    <row r="7" spans="1:28">
      <c r="A7" s="3">
        <v>5</v>
      </c>
      <c r="B7" s="5" t="s">
        <v>96</v>
      </c>
      <c r="C7" s="3" t="s">
        <v>89</v>
      </c>
      <c r="D7" s="3">
        <v>120</v>
      </c>
      <c r="E7" s="3">
        <v>20</v>
      </c>
      <c r="F7" s="3">
        <v>10</v>
      </c>
      <c r="G7" s="3">
        <v>15</v>
      </c>
      <c r="H7" s="3">
        <v>10</v>
      </c>
      <c r="I7" s="3">
        <v>40</v>
      </c>
      <c r="J7">
        <f t="shared" si="4"/>
        <v>30</v>
      </c>
      <c r="K7" s="3">
        <v>5</v>
      </c>
      <c r="L7" s="3" t="str">
        <f t="shared" si="5"/>
        <v>바인더</v>
      </c>
      <c r="M7" s="3">
        <f t="shared" si="0"/>
        <v>15</v>
      </c>
      <c r="N7" s="3">
        <f t="shared" si="1"/>
        <v>10</v>
      </c>
      <c r="O7" s="3">
        <f t="shared" si="6"/>
        <v>10</v>
      </c>
      <c r="P7" s="3">
        <f t="shared" si="7"/>
        <v>100</v>
      </c>
      <c r="Q7" s="3">
        <v>200</v>
      </c>
      <c r="R7" s="3">
        <f t="shared" si="8"/>
        <v>20</v>
      </c>
      <c r="S7" s="3">
        <f t="shared" si="9"/>
        <v>10</v>
      </c>
      <c r="T7" s="3">
        <f t="shared" si="10"/>
        <v>10</v>
      </c>
      <c r="U7" s="3">
        <f t="shared" si="11"/>
        <v>40</v>
      </c>
      <c r="V7" s="3">
        <f t="shared" si="12"/>
        <v>120</v>
      </c>
      <c r="W7" s="3">
        <f t="shared" si="2"/>
        <v>20</v>
      </c>
      <c r="X7" s="3">
        <f t="shared" si="13"/>
        <v>90</v>
      </c>
      <c r="Y7" s="3">
        <f t="shared" si="14"/>
        <v>6</v>
      </c>
      <c r="Z7" s="3">
        <f t="shared" si="3"/>
        <v>30</v>
      </c>
      <c r="AA7" s="3">
        <f t="shared" si="15"/>
        <v>30</v>
      </c>
      <c r="AB7" s="3">
        <f t="shared" si="16"/>
        <v>7</v>
      </c>
    </row>
    <row r="8" spans="1:28">
      <c r="A8" s="3">
        <v>6</v>
      </c>
      <c r="B8" s="5" t="s">
        <v>97</v>
      </c>
      <c r="C8" s="3" t="s">
        <v>90</v>
      </c>
      <c r="D8" s="3">
        <v>300</v>
      </c>
      <c r="E8" s="3">
        <v>30</v>
      </c>
      <c r="F8" s="3">
        <v>20</v>
      </c>
      <c r="G8" s="3">
        <v>10</v>
      </c>
      <c r="H8" s="3">
        <v>5</v>
      </c>
      <c r="I8" s="3">
        <v>30</v>
      </c>
      <c r="J8">
        <f t="shared" si="4"/>
        <v>50</v>
      </c>
      <c r="K8" s="3">
        <v>6</v>
      </c>
      <c r="L8" s="3" t="str">
        <f t="shared" si="5"/>
        <v>기간트 해머</v>
      </c>
      <c r="M8" s="3">
        <f t="shared" si="0"/>
        <v>15</v>
      </c>
      <c r="N8" s="3">
        <f t="shared" si="1"/>
        <v>10</v>
      </c>
      <c r="O8" s="3">
        <f t="shared" si="6"/>
        <v>10</v>
      </c>
      <c r="P8" s="3">
        <f t="shared" si="7"/>
        <v>100</v>
      </c>
      <c r="Q8" s="3">
        <v>200</v>
      </c>
      <c r="R8" s="3">
        <f t="shared" si="8"/>
        <v>30</v>
      </c>
      <c r="S8" s="3">
        <f t="shared" si="9"/>
        <v>20</v>
      </c>
      <c r="T8" s="3">
        <f t="shared" si="10"/>
        <v>5</v>
      </c>
      <c r="U8" s="3">
        <f t="shared" si="11"/>
        <v>30</v>
      </c>
      <c r="V8" s="3">
        <f t="shared" si="12"/>
        <v>300</v>
      </c>
      <c r="W8" s="3">
        <f t="shared" si="2"/>
        <v>10</v>
      </c>
      <c r="X8" s="3">
        <f t="shared" si="13"/>
        <v>95</v>
      </c>
      <c r="Y8" s="3">
        <f t="shared" si="14"/>
        <v>30</v>
      </c>
      <c r="Z8" s="3">
        <f t="shared" si="3"/>
        <v>50</v>
      </c>
      <c r="AA8" s="3">
        <f t="shared" si="15"/>
        <v>20</v>
      </c>
      <c r="AB8" s="3">
        <f t="shared" si="16"/>
        <v>4</v>
      </c>
    </row>
    <row r="9" spans="1:28">
      <c r="A9" s="3">
        <v>7</v>
      </c>
      <c r="B9" s="5" t="s">
        <v>98</v>
      </c>
      <c r="C9" s="3" t="s">
        <v>89</v>
      </c>
      <c r="D9" s="3">
        <v>200</v>
      </c>
      <c r="E9" s="3">
        <v>20</v>
      </c>
      <c r="F9" s="3">
        <v>20</v>
      </c>
      <c r="G9" s="3">
        <v>10</v>
      </c>
      <c r="H9" s="3">
        <v>20</v>
      </c>
      <c r="I9" s="3">
        <v>70</v>
      </c>
      <c r="J9">
        <f t="shared" si="4"/>
        <v>40</v>
      </c>
      <c r="K9" s="3">
        <v>7</v>
      </c>
      <c r="L9" s="3" t="str">
        <f t="shared" si="5"/>
        <v>쇼커</v>
      </c>
      <c r="M9" s="3">
        <f t="shared" si="0"/>
        <v>15</v>
      </c>
      <c r="N9" s="3">
        <f t="shared" si="1"/>
        <v>10</v>
      </c>
      <c r="O9" s="3">
        <f t="shared" si="6"/>
        <v>10</v>
      </c>
      <c r="P9" s="3">
        <f t="shared" si="7"/>
        <v>100</v>
      </c>
      <c r="Q9" s="3">
        <v>200</v>
      </c>
      <c r="R9" s="3">
        <f t="shared" si="8"/>
        <v>20</v>
      </c>
      <c r="S9" s="3">
        <f t="shared" si="9"/>
        <v>20</v>
      </c>
      <c r="T9" s="3">
        <f t="shared" si="10"/>
        <v>20</v>
      </c>
      <c r="U9" s="3">
        <f t="shared" si="11"/>
        <v>70</v>
      </c>
      <c r="V9" s="3">
        <f t="shared" si="12"/>
        <v>200</v>
      </c>
      <c r="W9" s="3">
        <f t="shared" si="2"/>
        <v>10</v>
      </c>
      <c r="X9" s="3">
        <f t="shared" si="13"/>
        <v>80</v>
      </c>
      <c r="Y9" s="3">
        <f t="shared" si="14"/>
        <v>20</v>
      </c>
      <c r="Z9" s="3">
        <f t="shared" si="3"/>
        <v>30</v>
      </c>
      <c r="AA9" s="3">
        <f t="shared" si="15"/>
        <v>60</v>
      </c>
      <c r="AB9" s="3">
        <f t="shared" si="16"/>
        <v>7</v>
      </c>
    </row>
    <row r="10" spans="1:28">
      <c r="A10" s="3">
        <v>8</v>
      </c>
      <c r="B10" s="5" t="s">
        <v>94</v>
      </c>
      <c r="C10" s="3" t="s">
        <v>89</v>
      </c>
      <c r="D10" s="3">
        <v>150</v>
      </c>
      <c r="E10" s="3">
        <v>25</v>
      </c>
      <c r="F10" s="3">
        <v>10</v>
      </c>
      <c r="G10" s="3">
        <v>15</v>
      </c>
      <c r="H10" s="3">
        <v>30</v>
      </c>
      <c r="I10" s="3">
        <v>90</v>
      </c>
      <c r="J10">
        <f t="shared" si="4"/>
        <v>35</v>
      </c>
      <c r="K10" s="3">
        <v>8</v>
      </c>
      <c r="L10" s="3" t="str">
        <f t="shared" si="5"/>
        <v>슬래셔</v>
      </c>
      <c r="M10" s="3">
        <f t="shared" si="0"/>
        <v>15</v>
      </c>
      <c r="N10" s="3">
        <f t="shared" si="1"/>
        <v>10</v>
      </c>
      <c r="O10" s="3">
        <f t="shared" si="6"/>
        <v>10</v>
      </c>
      <c r="P10" s="3">
        <f t="shared" si="7"/>
        <v>100</v>
      </c>
      <c r="Q10" s="3">
        <v>200</v>
      </c>
      <c r="R10" s="3">
        <f t="shared" si="8"/>
        <v>25</v>
      </c>
      <c r="S10" s="3">
        <f t="shared" si="9"/>
        <v>10</v>
      </c>
      <c r="T10" s="3">
        <f t="shared" si="10"/>
        <v>30</v>
      </c>
      <c r="U10" s="3">
        <f t="shared" si="11"/>
        <v>90</v>
      </c>
      <c r="V10" s="3">
        <f t="shared" si="12"/>
        <v>150</v>
      </c>
      <c r="W10" s="3">
        <f t="shared" si="2"/>
        <v>20</v>
      </c>
      <c r="X10" s="3">
        <f t="shared" si="13"/>
        <v>70</v>
      </c>
      <c r="Y10" s="3">
        <f t="shared" si="14"/>
        <v>8</v>
      </c>
      <c r="Z10" s="3">
        <f t="shared" si="3"/>
        <v>40</v>
      </c>
      <c r="AA10" s="3">
        <f t="shared" si="15"/>
        <v>80</v>
      </c>
      <c r="AB10" s="3">
        <f t="shared" si="16"/>
        <v>5</v>
      </c>
    </row>
    <row r="11" spans="1:28">
      <c r="A11" s="3">
        <v>9</v>
      </c>
      <c r="B11" s="5" t="s">
        <v>99</v>
      </c>
      <c r="C11" s="3" t="s">
        <v>89</v>
      </c>
      <c r="D11" s="3">
        <v>120</v>
      </c>
      <c r="E11" s="3">
        <v>20</v>
      </c>
      <c r="F11" s="3">
        <v>10</v>
      </c>
      <c r="G11" s="3">
        <v>20</v>
      </c>
      <c r="H11" s="3">
        <v>30</v>
      </c>
      <c r="I11" s="3">
        <v>80</v>
      </c>
      <c r="J11">
        <f t="shared" si="4"/>
        <v>30</v>
      </c>
      <c r="K11" s="3">
        <v>9</v>
      </c>
      <c r="L11" s="3" t="str">
        <f t="shared" si="5"/>
        <v>크레이지비</v>
      </c>
      <c r="M11" s="3">
        <f t="shared" si="0"/>
        <v>15</v>
      </c>
      <c r="N11" s="3">
        <f t="shared" si="1"/>
        <v>10</v>
      </c>
      <c r="O11" s="3">
        <f t="shared" si="6"/>
        <v>10</v>
      </c>
      <c r="P11" s="3">
        <f t="shared" si="7"/>
        <v>100</v>
      </c>
      <c r="Q11" s="3">
        <v>200</v>
      </c>
      <c r="R11" s="3">
        <f t="shared" si="8"/>
        <v>20</v>
      </c>
      <c r="S11" s="3">
        <f t="shared" si="9"/>
        <v>10</v>
      </c>
      <c r="T11" s="3">
        <f t="shared" si="10"/>
        <v>30</v>
      </c>
      <c r="U11" s="3">
        <f t="shared" si="11"/>
        <v>80</v>
      </c>
      <c r="V11" s="3">
        <f t="shared" si="12"/>
        <v>120</v>
      </c>
      <c r="W11" s="3">
        <f t="shared" si="2"/>
        <v>20</v>
      </c>
      <c r="X11" s="3">
        <f t="shared" si="13"/>
        <v>70</v>
      </c>
      <c r="Y11" s="3">
        <f t="shared" si="14"/>
        <v>6</v>
      </c>
      <c r="Z11" s="3">
        <f t="shared" si="3"/>
        <v>30</v>
      </c>
      <c r="AA11" s="3">
        <f t="shared" si="15"/>
        <v>70</v>
      </c>
      <c r="AB11" s="3">
        <f t="shared" si="16"/>
        <v>7</v>
      </c>
    </row>
    <row r="12" spans="1:28">
      <c r="A12" s="3">
        <v>10</v>
      </c>
      <c r="B12" s="5" t="s">
        <v>100</v>
      </c>
      <c r="C12" s="3" t="s">
        <v>90</v>
      </c>
      <c r="D12" s="3">
        <v>450</v>
      </c>
      <c r="E12" s="3">
        <v>40</v>
      </c>
      <c r="F12" s="3">
        <v>25</v>
      </c>
      <c r="G12" s="3">
        <v>35</v>
      </c>
      <c r="H12" s="3">
        <v>35</v>
      </c>
      <c r="I12" s="3">
        <v>80</v>
      </c>
      <c r="J12">
        <f t="shared" si="4"/>
        <v>65</v>
      </c>
      <c r="K12" s="3">
        <v>10</v>
      </c>
      <c r="L12" s="3" t="str">
        <f t="shared" si="5"/>
        <v>퀸</v>
      </c>
      <c r="M12" s="3">
        <f t="shared" si="0"/>
        <v>15</v>
      </c>
      <c r="N12" s="3">
        <f t="shared" si="1"/>
        <v>10</v>
      </c>
      <c r="O12" s="3">
        <f t="shared" si="6"/>
        <v>10</v>
      </c>
      <c r="P12" s="3">
        <f t="shared" si="7"/>
        <v>100</v>
      </c>
      <c r="Q12" s="3">
        <v>200</v>
      </c>
      <c r="R12" s="3">
        <f t="shared" si="8"/>
        <v>40</v>
      </c>
      <c r="S12" s="3">
        <f t="shared" si="9"/>
        <v>25</v>
      </c>
      <c r="T12" s="3">
        <f t="shared" si="10"/>
        <v>35</v>
      </c>
      <c r="U12" s="3">
        <f t="shared" si="11"/>
        <v>80</v>
      </c>
      <c r="V12" s="3">
        <f t="shared" si="12"/>
        <v>450</v>
      </c>
      <c r="W12" s="3">
        <f t="shared" si="2"/>
        <v>5</v>
      </c>
      <c r="X12" s="3">
        <f t="shared" si="13"/>
        <v>65</v>
      </c>
      <c r="Y12" s="3">
        <f t="shared" si="14"/>
        <v>90</v>
      </c>
      <c r="Z12" s="3">
        <f t="shared" si="3"/>
        <v>70</v>
      </c>
      <c r="AA12" s="3">
        <f t="shared" si="15"/>
        <v>70</v>
      </c>
      <c r="AB12" s="3">
        <f t="shared" si="16"/>
        <v>3</v>
      </c>
    </row>
    <row r="13" spans="1:28">
      <c r="A13" s="3">
        <v>11</v>
      </c>
      <c r="B13" s="5" t="s">
        <v>97</v>
      </c>
      <c r="C13" s="3" t="s">
        <v>89</v>
      </c>
      <c r="D13" s="3">
        <v>250</v>
      </c>
      <c r="E13" s="3">
        <v>30</v>
      </c>
      <c r="F13" s="3">
        <v>20</v>
      </c>
      <c r="G13" s="3">
        <v>20</v>
      </c>
      <c r="H13" s="3">
        <v>5</v>
      </c>
      <c r="I13" s="3">
        <v>30</v>
      </c>
      <c r="J13">
        <f t="shared" si="4"/>
        <v>50</v>
      </c>
      <c r="K13" s="3">
        <v>11</v>
      </c>
      <c r="L13" s="3" t="str">
        <f t="shared" si="5"/>
        <v>기간트 해머</v>
      </c>
      <c r="M13" s="3">
        <f t="shared" si="0"/>
        <v>15</v>
      </c>
      <c r="N13" s="3">
        <f t="shared" si="1"/>
        <v>10</v>
      </c>
      <c r="O13" s="3">
        <f t="shared" si="6"/>
        <v>10</v>
      </c>
      <c r="P13" s="3">
        <f t="shared" si="7"/>
        <v>100</v>
      </c>
      <c r="Q13" s="3">
        <v>200</v>
      </c>
      <c r="R13" s="3">
        <f t="shared" si="8"/>
        <v>30</v>
      </c>
      <c r="S13" s="3">
        <f t="shared" si="9"/>
        <v>20</v>
      </c>
      <c r="T13" s="3">
        <f t="shared" si="10"/>
        <v>5</v>
      </c>
      <c r="U13" s="3">
        <f t="shared" si="11"/>
        <v>30</v>
      </c>
      <c r="V13" s="3">
        <f t="shared" si="12"/>
        <v>250</v>
      </c>
      <c r="W13" s="3">
        <f t="shared" si="2"/>
        <v>10</v>
      </c>
      <c r="X13" s="3">
        <f t="shared" si="13"/>
        <v>95</v>
      </c>
      <c r="Y13" s="3">
        <f t="shared" si="14"/>
        <v>25</v>
      </c>
      <c r="Z13" s="3">
        <f t="shared" si="3"/>
        <v>50</v>
      </c>
      <c r="AA13" s="3">
        <f t="shared" si="15"/>
        <v>20</v>
      </c>
      <c r="AB13" s="3">
        <f t="shared" si="16"/>
        <v>4</v>
      </c>
    </row>
    <row r="14" spans="1:28">
      <c r="A14" s="3">
        <v>12</v>
      </c>
      <c r="B14" s="5" t="s">
        <v>101</v>
      </c>
      <c r="C14" s="3" t="s">
        <v>89</v>
      </c>
      <c r="D14" s="3">
        <v>200</v>
      </c>
      <c r="E14" s="3">
        <v>25</v>
      </c>
      <c r="F14" s="3">
        <v>25</v>
      </c>
      <c r="G14" s="3">
        <v>20</v>
      </c>
      <c r="H14" s="3">
        <v>35</v>
      </c>
      <c r="I14" s="3">
        <v>90</v>
      </c>
      <c r="J14">
        <f t="shared" si="4"/>
        <v>50</v>
      </c>
      <c r="K14" s="3">
        <v>12</v>
      </c>
      <c r="L14" s="3" t="str">
        <f t="shared" si="5"/>
        <v>리퍼</v>
      </c>
      <c r="M14" s="3">
        <f t="shared" si="0"/>
        <v>15</v>
      </c>
      <c r="N14" s="3">
        <f t="shared" si="1"/>
        <v>10</v>
      </c>
      <c r="O14" s="3">
        <f t="shared" si="6"/>
        <v>10</v>
      </c>
      <c r="P14" s="3">
        <f t="shared" si="7"/>
        <v>100</v>
      </c>
      <c r="Q14" s="3">
        <v>200</v>
      </c>
      <c r="R14" s="3">
        <f t="shared" si="8"/>
        <v>25</v>
      </c>
      <c r="S14" s="3">
        <f t="shared" si="9"/>
        <v>25</v>
      </c>
      <c r="T14" s="3">
        <f t="shared" si="10"/>
        <v>35</v>
      </c>
      <c r="U14" s="3">
        <f t="shared" si="11"/>
        <v>90</v>
      </c>
      <c r="V14" s="3">
        <f t="shared" si="12"/>
        <v>200</v>
      </c>
      <c r="W14" s="3">
        <f t="shared" si="2"/>
        <v>5</v>
      </c>
      <c r="X14" s="3">
        <f t="shared" si="13"/>
        <v>65</v>
      </c>
      <c r="Y14" s="3">
        <f t="shared" si="14"/>
        <v>40</v>
      </c>
      <c r="Z14" s="3">
        <f t="shared" si="3"/>
        <v>40</v>
      </c>
      <c r="AA14" s="3">
        <f t="shared" si="15"/>
        <v>80</v>
      </c>
      <c r="AB14" s="3">
        <f t="shared" si="16"/>
        <v>5</v>
      </c>
    </row>
    <row r="15" spans="1:28">
      <c r="A15" s="3">
        <v>13</v>
      </c>
      <c r="B15" s="5" t="s">
        <v>102</v>
      </c>
      <c r="C15" s="3" t="s">
        <v>90</v>
      </c>
      <c r="D15" s="3">
        <v>500</v>
      </c>
      <c r="E15" s="3">
        <v>80</v>
      </c>
      <c r="F15" s="3">
        <v>50</v>
      </c>
      <c r="G15" s="3">
        <v>40</v>
      </c>
      <c r="H15" s="3">
        <v>45</v>
      </c>
      <c r="I15" s="3">
        <v>100</v>
      </c>
      <c r="J15">
        <f t="shared" si="4"/>
        <v>130</v>
      </c>
      <c r="K15" s="3">
        <v>13</v>
      </c>
      <c r="L15" s="3" t="str">
        <f t="shared" si="5"/>
        <v>디멘터</v>
      </c>
      <c r="M15" s="3">
        <f t="shared" si="0"/>
        <v>15</v>
      </c>
      <c r="N15" s="3">
        <f t="shared" si="1"/>
        <v>10</v>
      </c>
      <c r="O15" s="3">
        <f t="shared" si="6"/>
        <v>10</v>
      </c>
      <c r="P15" s="3">
        <f t="shared" si="7"/>
        <v>100</v>
      </c>
      <c r="Q15" s="3">
        <v>200</v>
      </c>
      <c r="R15" s="3">
        <f t="shared" si="8"/>
        <v>80</v>
      </c>
      <c r="S15" s="3">
        <f t="shared" si="9"/>
        <v>50</v>
      </c>
      <c r="T15" s="3">
        <f t="shared" si="10"/>
        <v>45</v>
      </c>
      <c r="U15" s="3">
        <f t="shared" si="11"/>
        <v>100</v>
      </c>
      <c r="V15" s="3">
        <f t="shared" si="12"/>
        <v>500</v>
      </c>
      <c r="W15" s="3">
        <f t="shared" si="2"/>
        <v>-20</v>
      </c>
      <c r="X15" s="3">
        <f t="shared" si="13"/>
        <v>55</v>
      </c>
      <c r="Y15" s="3">
        <f t="shared" si="14"/>
        <v>-25</v>
      </c>
      <c r="Z15" s="3">
        <f t="shared" si="3"/>
        <v>150</v>
      </c>
      <c r="AA15" s="3">
        <f t="shared" si="15"/>
        <v>90</v>
      </c>
      <c r="AB15" s="3">
        <f t="shared" si="16"/>
        <v>2</v>
      </c>
    </row>
    <row r="16" spans="1:28">
      <c r="N16" s="2" t="s">
        <v>113</v>
      </c>
      <c r="O16" s="2" t="s">
        <v>114</v>
      </c>
      <c r="P16" s="2" t="s">
        <v>115</v>
      </c>
    </row>
    <row r="17" spans="1:22">
      <c r="M17" t="s">
        <v>13</v>
      </c>
      <c r="N17">
        <v>15</v>
      </c>
      <c r="P17">
        <f>N17+O17</f>
        <v>15</v>
      </c>
    </row>
    <row r="18" spans="1:22">
      <c r="M18" t="s">
        <v>14</v>
      </c>
      <c r="N18">
        <v>10</v>
      </c>
      <c r="P18">
        <f t="shared" ref="P18:P21" si="17">N18+O18</f>
        <v>10</v>
      </c>
    </row>
    <row r="19" spans="1:22">
      <c r="A19" s="3"/>
      <c r="B19" s="3"/>
      <c r="C19" s="10" t="s">
        <v>89</v>
      </c>
      <c r="D19" s="10"/>
      <c r="E19" s="10"/>
      <c r="F19" s="10"/>
      <c r="G19" s="10" t="s">
        <v>90</v>
      </c>
      <c r="H19" s="10"/>
      <c r="M19" t="s">
        <v>26</v>
      </c>
      <c r="N19">
        <v>5</v>
      </c>
      <c r="P19">
        <f t="shared" si="17"/>
        <v>5</v>
      </c>
    </row>
    <row r="20" spans="1:22">
      <c r="A20" s="10" t="s">
        <v>118</v>
      </c>
      <c r="B20" s="3" t="s">
        <v>119</v>
      </c>
      <c r="C20" s="9" t="s">
        <v>123</v>
      </c>
      <c r="D20" s="9"/>
      <c r="E20" s="9"/>
      <c r="F20" s="9"/>
      <c r="G20" s="10" t="s">
        <v>94</v>
      </c>
      <c r="H20" s="10"/>
      <c r="M20" t="s">
        <v>105</v>
      </c>
      <c r="N20">
        <v>10</v>
      </c>
      <c r="P20">
        <f t="shared" si="17"/>
        <v>10</v>
      </c>
    </row>
    <row r="21" spans="1:22">
      <c r="A21" s="10"/>
      <c r="B21" s="3" t="s">
        <v>120</v>
      </c>
      <c r="C21" s="9" t="s">
        <v>124</v>
      </c>
      <c r="D21" s="9"/>
      <c r="E21" s="9"/>
      <c r="F21" s="9"/>
      <c r="G21" s="10" t="s">
        <v>97</v>
      </c>
      <c r="H21" s="10"/>
      <c r="M21" t="s">
        <v>112</v>
      </c>
      <c r="N21">
        <v>100</v>
      </c>
      <c r="P21">
        <f t="shared" si="17"/>
        <v>100</v>
      </c>
    </row>
    <row r="22" spans="1:22">
      <c r="A22" s="10"/>
      <c r="B22" s="3" t="s">
        <v>121</v>
      </c>
      <c r="C22" s="9" t="s">
        <v>125</v>
      </c>
      <c r="D22" s="9"/>
      <c r="E22" s="9"/>
      <c r="F22" s="9"/>
      <c r="G22" s="10" t="s">
        <v>100</v>
      </c>
      <c r="H22" s="10"/>
    </row>
    <row r="23" spans="1:22">
      <c r="A23" s="10"/>
      <c r="B23" s="3" t="s">
        <v>122</v>
      </c>
      <c r="C23" s="9" t="s">
        <v>126</v>
      </c>
      <c r="D23" s="9"/>
      <c r="E23" s="9"/>
      <c r="F23" s="9"/>
      <c r="G23" s="10" t="s">
        <v>102</v>
      </c>
      <c r="H23" s="10"/>
    </row>
    <row r="24" spans="1:22">
      <c r="M24" t="s">
        <v>6</v>
      </c>
    </row>
    <row r="25" spans="1:22">
      <c r="M25" t="s">
        <v>7</v>
      </c>
      <c r="Q25">
        <v>100</v>
      </c>
      <c r="R25" t="s">
        <v>8</v>
      </c>
    </row>
    <row r="26" spans="1:22">
      <c r="M26" t="s">
        <v>9</v>
      </c>
      <c r="Q26">
        <v>200</v>
      </c>
      <c r="R26" t="s">
        <v>10</v>
      </c>
    </row>
    <row r="27" spans="1:22">
      <c r="M27" t="s">
        <v>13</v>
      </c>
      <c r="Q27">
        <v>10</v>
      </c>
      <c r="R27" t="s">
        <v>11</v>
      </c>
    </row>
    <row r="28" spans="1:22">
      <c r="M28" t="s">
        <v>14</v>
      </c>
      <c r="Q28">
        <v>10</v>
      </c>
      <c r="R28" t="s">
        <v>12</v>
      </c>
    </row>
    <row r="29" spans="1:22">
      <c r="M29" t="s">
        <v>26</v>
      </c>
      <c r="Q29">
        <v>5</v>
      </c>
      <c r="R29" t="s">
        <v>27</v>
      </c>
      <c r="V29" t="s">
        <v>28</v>
      </c>
    </row>
    <row r="30" spans="1:22">
      <c r="M30" t="s">
        <v>105</v>
      </c>
      <c r="Q30">
        <v>5</v>
      </c>
      <c r="R30" t="s">
        <v>106</v>
      </c>
      <c r="V30" t="s">
        <v>107</v>
      </c>
    </row>
    <row r="32" spans="1:22">
      <c r="M32" t="s">
        <v>15</v>
      </c>
    </row>
    <row r="33" spans="13:16">
      <c r="M33" t="s">
        <v>16</v>
      </c>
    </row>
    <row r="34" spans="13:16">
      <c r="M34" t="s">
        <v>48</v>
      </c>
    </row>
    <row r="35" spans="13:16">
      <c r="M35" s="1" t="s">
        <v>49</v>
      </c>
      <c r="N35" s="1"/>
      <c r="O35" s="1"/>
      <c r="P35" s="1"/>
    </row>
  </sheetData>
  <mergeCells count="15">
    <mergeCell ref="Z1:AB1"/>
    <mergeCell ref="C19:F19"/>
    <mergeCell ref="C20:F20"/>
    <mergeCell ref="C21:F21"/>
    <mergeCell ref="M1:Q1"/>
    <mergeCell ref="R1:V1"/>
    <mergeCell ref="W1:Y1"/>
    <mergeCell ref="C22:F22"/>
    <mergeCell ref="C23:F23"/>
    <mergeCell ref="A20:A23"/>
    <mergeCell ref="G19:H19"/>
    <mergeCell ref="G20:H20"/>
    <mergeCell ref="G21:H21"/>
    <mergeCell ref="G22:H22"/>
    <mergeCell ref="G23:H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25"/>
  <sheetViews>
    <sheetView tabSelected="1" workbookViewId="0">
      <selection activeCell="D25" sqref="D25"/>
    </sheetView>
  </sheetViews>
  <sheetFormatPr defaultRowHeight="16.5"/>
  <cols>
    <col min="1" max="1" width="3.625" style="2" customWidth="1"/>
    <col min="2" max="2" width="12.625" customWidth="1"/>
    <col min="3" max="3" width="2.625" style="2" customWidth="1"/>
    <col min="4" max="4" width="10.625" customWidth="1"/>
    <col min="5" max="5" width="5.625" customWidth="1"/>
    <col min="6" max="6" width="10.625" customWidth="1"/>
    <col min="7" max="7" width="5.625" customWidth="1"/>
    <col min="9" max="9" width="3.625" style="2" customWidth="1"/>
    <col min="10" max="10" width="12.625" customWidth="1"/>
    <col min="11" max="11" width="2.625" style="2" customWidth="1"/>
    <col min="12" max="12" width="10.625" customWidth="1"/>
    <col min="13" max="13" width="5.625" customWidth="1"/>
    <col min="14" max="14" width="10.625" customWidth="1"/>
    <col min="15" max="15" width="5.625" customWidth="1"/>
  </cols>
  <sheetData>
    <row r="2" spans="1:15">
      <c r="A2" s="2" t="s">
        <v>127</v>
      </c>
      <c r="B2" t="s">
        <v>21</v>
      </c>
    </row>
    <row r="3" spans="1:15">
      <c r="A3" s="2">
        <v>1</v>
      </c>
      <c r="B3" t="s">
        <v>139</v>
      </c>
      <c r="C3" s="2" t="s">
        <v>19</v>
      </c>
      <c r="D3" t="s">
        <v>20</v>
      </c>
      <c r="E3">
        <v>50</v>
      </c>
    </row>
    <row r="4" spans="1:15">
      <c r="A4" s="2">
        <v>2</v>
      </c>
      <c r="B4" t="s">
        <v>141</v>
      </c>
      <c r="C4" s="2" t="s">
        <v>19</v>
      </c>
      <c r="D4" t="s">
        <v>20</v>
      </c>
      <c r="E4">
        <v>80</v>
      </c>
    </row>
    <row r="5" spans="1:15">
      <c r="A5" s="2">
        <v>3</v>
      </c>
      <c r="B5" t="s">
        <v>140</v>
      </c>
      <c r="C5" s="2" t="s">
        <v>19</v>
      </c>
      <c r="D5" t="s">
        <v>20</v>
      </c>
      <c r="E5">
        <v>120</v>
      </c>
    </row>
    <row r="6" spans="1:15">
      <c r="A6" s="2">
        <v>4</v>
      </c>
      <c r="B6" t="s">
        <v>142</v>
      </c>
      <c r="C6" s="2" t="s">
        <v>143</v>
      </c>
      <c r="D6" t="s">
        <v>144</v>
      </c>
      <c r="E6">
        <v>100</v>
      </c>
    </row>
    <row r="9" spans="1:15">
      <c r="I9" s="2" t="s">
        <v>127</v>
      </c>
    </row>
    <row r="10" spans="1:15">
      <c r="B10" t="s">
        <v>22</v>
      </c>
      <c r="J10" t="s">
        <v>51</v>
      </c>
    </row>
    <row r="11" spans="1:15">
      <c r="B11" t="s">
        <v>40</v>
      </c>
      <c r="I11" s="2">
        <v>1</v>
      </c>
      <c r="J11" t="s">
        <v>52</v>
      </c>
    </row>
    <row r="12" spans="1:15">
      <c r="A12" s="2">
        <v>1</v>
      </c>
      <c r="B12" t="s">
        <v>43</v>
      </c>
      <c r="C12" s="2" t="s">
        <v>19</v>
      </c>
      <c r="D12" t="s">
        <v>11</v>
      </c>
      <c r="E12" s="1" t="s">
        <v>32</v>
      </c>
      <c r="F12" t="s">
        <v>45</v>
      </c>
      <c r="G12" s="1" t="s">
        <v>23</v>
      </c>
      <c r="I12" s="2">
        <v>2</v>
      </c>
      <c r="J12" t="s">
        <v>53</v>
      </c>
      <c r="K12" s="2" t="s">
        <v>19</v>
      </c>
      <c r="L12" t="s">
        <v>12</v>
      </c>
      <c r="M12" s="1" t="s">
        <v>29</v>
      </c>
      <c r="O12" s="1"/>
    </row>
    <row r="13" spans="1:15">
      <c r="A13" s="2">
        <v>2</v>
      </c>
      <c r="B13" t="s">
        <v>44</v>
      </c>
      <c r="C13" s="2" t="s">
        <v>19</v>
      </c>
      <c r="D13" t="s">
        <v>11</v>
      </c>
      <c r="E13" s="1" t="s">
        <v>37</v>
      </c>
      <c r="F13" t="s">
        <v>45</v>
      </c>
      <c r="G13" s="1" t="s">
        <v>32</v>
      </c>
      <c r="I13" s="2">
        <v>3</v>
      </c>
      <c r="J13" t="s">
        <v>54</v>
      </c>
      <c r="K13" s="2" t="s">
        <v>19</v>
      </c>
      <c r="L13" t="s">
        <v>12</v>
      </c>
      <c r="M13" s="1" t="s">
        <v>23</v>
      </c>
      <c r="O13" s="1"/>
    </row>
    <row r="14" spans="1:15">
      <c r="B14" t="s">
        <v>24</v>
      </c>
      <c r="E14" s="1"/>
      <c r="G14" s="1"/>
      <c r="I14" s="2">
        <v>4</v>
      </c>
      <c r="J14" t="s">
        <v>55</v>
      </c>
      <c r="K14" s="2" t="s">
        <v>19</v>
      </c>
      <c r="L14" t="s">
        <v>12</v>
      </c>
      <c r="M14" s="1" t="s">
        <v>38</v>
      </c>
      <c r="O14" s="1"/>
    </row>
    <row r="15" spans="1:15">
      <c r="A15" s="2">
        <v>3</v>
      </c>
      <c r="B15" t="s">
        <v>35</v>
      </c>
      <c r="C15" s="2" t="s">
        <v>19</v>
      </c>
      <c r="D15" t="s">
        <v>11</v>
      </c>
      <c r="E15" s="1" t="s">
        <v>23</v>
      </c>
      <c r="F15" t="s">
        <v>45</v>
      </c>
      <c r="G15" s="1" t="s">
        <v>29</v>
      </c>
      <c r="J15" t="s">
        <v>56</v>
      </c>
      <c r="M15" s="1"/>
      <c r="O15" s="1"/>
    </row>
    <row r="16" spans="1:15">
      <c r="A16" s="2">
        <v>4</v>
      </c>
      <c r="B16" t="s">
        <v>36</v>
      </c>
      <c r="C16" s="2" t="s">
        <v>19</v>
      </c>
      <c r="D16" t="s">
        <v>11</v>
      </c>
      <c r="E16" s="1" t="s">
        <v>37</v>
      </c>
      <c r="F16" t="s">
        <v>45</v>
      </c>
      <c r="G16" s="1" t="s">
        <v>29</v>
      </c>
      <c r="I16" s="2">
        <v>5</v>
      </c>
      <c r="J16" t="s">
        <v>57</v>
      </c>
      <c r="K16" s="2" t="s">
        <v>19</v>
      </c>
      <c r="L16" t="s">
        <v>12</v>
      </c>
      <c r="M16" s="1" t="s">
        <v>32</v>
      </c>
      <c r="O16" s="1"/>
    </row>
    <row r="17" spans="1:15">
      <c r="B17" t="s">
        <v>25</v>
      </c>
      <c r="E17" s="1"/>
      <c r="G17" s="1"/>
      <c r="I17" s="2">
        <v>6</v>
      </c>
      <c r="J17" t="s">
        <v>58</v>
      </c>
      <c r="K17" s="2" t="s">
        <v>19</v>
      </c>
      <c r="L17" t="s">
        <v>12</v>
      </c>
      <c r="M17" s="1" t="s">
        <v>34</v>
      </c>
      <c r="N17" t="s">
        <v>27</v>
      </c>
      <c r="O17" s="1" t="s">
        <v>62</v>
      </c>
    </row>
    <row r="18" spans="1:15">
      <c r="A18" s="2">
        <v>5</v>
      </c>
      <c r="B18" t="s">
        <v>39</v>
      </c>
      <c r="C18" s="2" t="s">
        <v>19</v>
      </c>
      <c r="D18" t="s">
        <v>11</v>
      </c>
      <c r="E18" s="1" t="s">
        <v>38</v>
      </c>
      <c r="F18" t="s">
        <v>45</v>
      </c>
      <c r="G18" s="1" t="s">
        <v>33</v>
      </c>
      <c r="I18" s="2">
        <v>7</v>
      </c>
      <c r="J18" t="s">
        <v>59</v>
      </c>
      <c r="K18" s="2" t="s">
        <v>19</v>
      </c>
      <c r="L18" t="s">
        <v>12</v>
      </c>
      <c r="M18" s="1" t="s">
        <v>30</v>
      </c>
      <c r="O18" s="1"/>
    </row>
    <row r="19" spans="1:15">
      <c r="A19" s="2">
        <v>6</v>
      </c>
      <c r="B19" t="s">
        <v>41</v>
      </c>
      <c r="C19" s="2" t="s">
        <v>19</v>
      </c>
      <c r="D19" t="s">
        <v>11</v>
      </c>
      <c r="E19" s="1" t="s">
        <v>42</v>
      </c>
      <c r="F19" t="s">
        <v>45</v>
      </c>
      <c r="G19" s="1" t="s">
        <v>33</v>
      </c>
      <c r="J19" t="s">
        <v>60</v>
      </c>
      <c r="M19" s="1"/>
      <c r="O19" s="1"/>
    </row>
    <row r="20" spans="1:15">
      <c r="B20" t="s">
        <v>31</v>
      </c>
      <c r="E20" s="1"/>
      <c r="G20" s="1"/>
      <c r="I20" s="2">
        <v>8</v>
      </c>
      <c r="J20" t="s">
        <v>110</v>
      </c>
      <c r="K20" s="2" t="s">
        <v>19</v>
      </c>
      <c r="L20" t="s">
        <v>27</v>
      </c>
      <c r="M20" s="1" t="s">
        <v>32</v>
      </c>
      <c r="N20" t="s">
        <v>108</v>
      </c>
      <c r="O20" s="1" t="s">
        <v>29</v>
      </c>
    </row>
    <row r="21" spans="1:15">
      <c r="A21" s="2">
        <v>7</v>
      </c>
      <c r="B21" t="s">
        <v>46</v>
      </c>
      <c r="C21" s="2" t="s">
        <v>19</v>
      </c>
      <c r="D21" t="s">
        <v>11</v>
      </c>
      <c r="E21" s="1" t="s">
        <v>37</v>
      </c>
      <c r="F21" t="s">
        <v>45</v>
      </c>
      <c r="G21" s="1" t="s">
        <v>29</v>
      </c>
      <c r="I21" s="2">
        <v>9</v>
      </c>
      <c r="J21" t="s">
        <v>109</v>
      </c>
      <c r="K21" s="2" t="s">
        <v>19</v>
      </c>
      <c r="L21" t="s">
        <v>27</v>
      </c>
      <c r="M21" s="1" t="s">
        <v>23</v>
      </c>
      <c r="N21" t="s">
        <v>108</v>
      </c>
      <c r="O21" s="1" t="s">
        <v>32</v>
      </c>
    </row>
    <row r="22" spans="1:15">
      <c r="A22" s="2">
        <v>8</v>
      </c>
      <c r="B22" t="s">
        <v>47</v>
      </c>
      <c r="C22" s="2" t="s">
        <v>19</v>
      </c>
      <c r="D22" t="s">
        <v>11</v>
      </c>
      <c r="E22" s="1" t="s">
        <v>38</v>
      </c>
      <c r="F22" t="s">
        <v>45</v>
      </c>
      <c r="G22" s="1" t="s">
        <v>29</v>
      </c>
      <c r="I22" s="2">
        <v>10</v>
      </c>
      <c r="J22" t="s">
        <v>61</v>
      </c>
      <c r="K22" s="2" t="s">
        <v>19</v>
      </c>
      <c r="L22" t="s">
        <v>27</v>
      </c>
      <c r="M22" s="1" t="s">
        <v>29</v>
      </c>
      <c r="N22" t="s">
        <v>12</v>
      </c>
      <c r="O22" s="1" t="s">
        <v>32</v>
      </c>
    </row>
    <row r="23" spans="1:15">
      <c r="I23" s="2">
        <v>11</v>
      </c>
      <c r="J23" t="s">
        <v>111</v>
      </c>
      <c r="K23" s="2" t="s">
        <v>19</v>
      </c>
      <c r="L23" t="s">
        <v>27</v>
      </c>
      <c r="M23" s="1" t="s">
        <v>32</v>
      </c>
      <c r="N23" t="s">
        <v>12</v>
      </c>
      <c r="O23" s="1" t="s">
        <v>23</v>
      </c>
    </row>
    <row r="24" spans="1:15">
      <c r="B24" t="s">
        <v>50</v>
      </c>
    </row>
    <row r="25" spans="1:15">
      <c r="A25" s="2">
        <v>1</v>
      </c>
      <c r="B25" t="s">
        <v>63</v>
      </c>
      <c r="C25" s="2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75AA-D28D-4ECC-B1DE-34DB186B9E3B}">
  <dimension ref="A1:BK50"/>
  <sheetViews>
    <sheetView workbookViewId="0">
      <selection sqref="A1:BK49"/>
    </sheetView>
  </sheetViews>
  <sheetFormatPr defaultRowHeight="16.5"/>
  <cols>
    <col min="1" max="1" width="2.625" customWidth="1"/>
    <col min="2" max="2" width="0.875" customWidth="1"/>
    <col min="3" max="3" width="2.625" customWidth="1"/>
    <col min="4" max="4" width="0.875" customWidth="1"/>
    <col min="5" max="5" width="2.625" customWidth="1"/>
    <col min="6" max="6" width="0.875" customWidth="1"/>
    <col min="7" max="7" width="2.625" customWidth="1"/>
    <col min="8" max="8" width="0.875" customWidth="1"/>
    <col min="9" max="9" width="2.625" customWidth="1"/>
    <col min="10" max="10" width="0.875" customWidth="1"/>
    <col min="11" max="11" width="2.625" customWidth="1"/>
    <col min="12" max="12" width="0.875" customWidth="1"/>
    <col min="13" max="13" width="2.625" customWidth="1"/>
    <col min="14" max="14" width="0.875" customWidth="1"/>
    <col min="15" max="15" width="2.625" customWidth="1"/>
    <col min="16" max="16" width="0.875" customWidth="1"/>
    <col min="17" max="17" width="2.625" customWidth="1"/>
    <col min="18" max="18" width="0.875" customWidth="1"/>
    <col min="19" max="19" width="2.625" customWidth="1"/>
    <col min="20" max="20" width="0.875" customWidth="1"/>
    <col min="21" max="21" width="2.625" customWidth="1"/>
    <col min="22" max="22" width="0.875" customWidth="1"/>
    <col min="23" max="23" width="2.625" customWidth="1"/>
    <col min="24" max="24" width="0.875" customWidth="1"/>
    <col min="25" max="25" width="2.625" customWidth="1"/>
    <col min="26" max="26" width="0.875" customWidth="1"/>
    <col min="27" max="27" width="2.625" customWidth="1"/>
    <col min="28" max="28" width="0.875" customWidth="1"/>
    <col min="29" max="29" width="2.625" customWidth="1"/>
    <col min="30" max="30" width="0.875" customWidth="1"/>
    <col min="31" max="31" width="2.625" customWidth="1"/>
    <col min="32" max="32" width="0.875" customWidth="1"/>
    <col min="33" max="33" width="2.625" customWidth="1"/>
    <col min="34" max="34" width="0.875" customWidth="1"/>
    <col min="35" max="35" width="2.625" customWidth="1"/>
    <col min="36" max="36" width="0.875" customWidth="1"/>
    <col min="37" max="37" width="2.625" customWidth="1"/>
    <col min="38" max="38" width="0.875" customWidth="1"/>
    <col min="39" max="39" width="2.625" customWidth="1"/>
    <col min="40" max="40" width="0.875" customWidth="1"/>
    <col min="41" max="41" width="2.625" customWidth="1"/>
    <col min="42" max="42" width="0.875" customWidth="1"/>
    <col min="43" max="43" width="2.625" customWidth="1"/>
    <col min="44" max="44" width="0.875" customWidth="1"/>
    <col min="45" max="45" width="2.625" customWidth="1"/>
    <col min="46" max="46" width="0.875" customWidth="1"/>
    <col min="47" max="47" width="2.625" customWidth="1"/>
    <col min="48" max="48" width="0.875" customWidth="1"/>
    <col min="49" max="49" width="2.625" customWidth="1"/>
    <col min="50" max="50" width="0.875" customWidth="1"/>
    <col min="51" max="51" width="2.625" customWidth="1"/>
    <col min="52" max="52" width="0.875" customWidth="1"/>
    <col min="53" max="53" width="2.625" customWidth="1"/>
    <col min="54" max="54" width="0.875" customWidth="1"/>
    <col min="55" max="55" width="2.625" customWidth="1"/>
    <col min="56" max="56" width="0.875" customWidth="1"/>
    <col min="57" max="57" width="2.625" customWidth="1"/>
    <col min="58" max="58" width="0.875" customWidth="1"/>
    <col min="59" max="59" width="2.625" customWidth="1"/>
    <col min="60" max="60" width="0.875" customWidth="1"/>
    <col min="61" max="61" width="2.625" customWidth="1"/>
    <col min="62" max="62" width="0.875" customWidth="1"/>
    <col min="63" max="63" width="2.625" customWidth="1"/>
    <col min="64" max="64" width="0.875" customWidth="1"/>
  </cols>
  <sheetData>
    <row r="1" spans="1:63" ht="15" customHeight="1">
      <c r="A1" s="14"/>
      <c r="C1" s="14"/>
      <c r="E1" s="14"/>
      <c r="G1" s="14"/>
      <c r="I1" s="14"/>
      <c r="K1" s="14"/>
      <c r="M1" s="14"/>
      <c r="O1" s="14"/>
      <c r="Q1" s="14"/>
      <c r="S1" s="14"/>
      <c r="U1" s="14"/>
      <c r="W1" s="14"/>
      <c r="Y1" s="14"/>
      <c r="AA1" s="14"/>
      <c r="AC1" s="14"/>
      <c r="AE1" s="14"/>
      <c r="AG1" s="14"/>
      <c r="AI1" s="14"/>
      <c r="AK1" s="14"/>
      <c r="AM1" s="14"/>
      <c r="AO1" s="14"/>
      <c r="AQ1" s="14"/>
      <c r="AS1" s="14"/>
      <c r="AU1" s="14"/>
      <c r="AW1" s="14"/>
      <c r="AY1" s="14"/>
      <c r="BA1" s="14"/>
      <c r="BC1" s="14"/>
      <c r="BE1" s="14"/>
      <c r="BG1" s="14"/>
      <c r="BI1" s="14"/>
      <c r="BK1" s="14"/>
    </row>
    <row r="2" spans="1:63" ht="5.0999999999999996" customHeight="1"/>
    <row r="3" spans="1:63">
      <c r="A3" s="14"/>
      <c r="BK3" s="14"/>
    </row>
    <row r="4" spans="1:63" ht="5.0999999999999996" customHeight="1"/>
    <row r="5" spans="1:63">
      <c r="A5" s="14"/>
      <c r="BK5" s="14"/>
    </row>
    <row r="6" spans="1:63" ht="5.0999999999999996" customHeight="1"/>
    <row r="7" spans="1:63">
      <c r="A7" s="14"/>
      <c r="BK7" s="14"/>
    </row>
    <row r="8" spans="1:63" ht="5.0999999999999996" customHeight="1"/>
    <row r="9" spans="1:63">
      <c r="A9" s="14"/>
      <c r="BK9" s="14"/>
    </row>
    <row r="10" spans="1:63" ht="5.0999999999999996" customHeight="1"/>
    <row r="11" spans="1:63">
      <c r="A11" s="14"/>
      <c r="BK11" s="14"/>
    </row>
    <row r="12" spans="1:63" ht="5.0999999999999996" customHeight="1"/>
    <row r="13" spans="1:63">
      <c r="A13" s="14"/>
      <c r="BK13" s="14"/>
    </row>
    <row r="14" spans="1:63" ht="5.0999999999999996" customHeight="1"/>
    <row r="15" spans="1:63">
      <c r="A15" s="14"/>
      <c r="BK15" s="14"/>
    </row>
    <row r="16" spans="1:63" ht="5.0999999999999996" customHeight="1"/>
    <row r="17" spans="1:63">
      <c r="A17" s="14"/>
      <c r="BK17" s="14"/>
    </row>
    <row r="18" spans="1:63" ht="5.0999999999999996" customHeight="1"/>
    <row r="19" spans="1:63">
      <c r="A19" s="14"/>
      <c r="BK19" s="14"/>
    </row>
    <row r="20" spans="1:63" ht="5.0999999999999996" customHeight="1"/>
    <row r="21" spans="1:63">
      <c r="A21" s="14"/>
      <c r="BK21" s="14"/>
    </row>
    <row r="22" spans="1:63" ht="5.0999999999999996" customHeight="1"/>
    <row r="23" spans="1:63">
      <c r="A23" s="14"/>
      <c r="BK23" s="14"/>
    </row>
    <row r="24" spans="1:63" ht="5.0999999999999996" customHeight="1"/>
    <row r="25" spans="1:63">
      <c r="A25" s="14"/>
      <c r="BK25" s="14"/>
    </row>
    <row r="26" spans="1:63" ht="5.0999999999999996" customHeight="1"/>
    <row r="27" spans="1:63">
      <c r="A27" s="14"/>
      <c r="BK27" s="14"/>
    </row>
    <row r="28" spans="1:63" ht="5.0999999999999996" customHeight="1"/>
    <row r="29" spans="1:63">
      <c r="A29" s="14"/>
      <c r="BK29" s="14"/>
    </row>
    <row r="30" spans="1:63" ht="5.0999999999999996" customHeight="1"/>
    <row r="31" spans="1:63">
      <c r="A31" s="14"/>
      <c r="BK31" s="14"/>
    </row>
    <row r="32" spans="1:63" ht="5.0999999999999996" customHeight="1"/>
    <row r="33" spans="1:63">
      <c r="A33" s="14"/>
      <c r="BK33" s="14"/>
    </row>
    <row r="34" spans="1:63" ht="5.0999999999999996" customHeight="1"/>
    <row r="35" spans="1:63">
      <c r="A35" s="14"/>
      <c r="BK35" s="14"/>
    </row>
    <row r="36" spans="1:63" ht="5.0999999999999996" customHeight="1"/>
    <row r="37" spans="1:63">
      <c r="A37" s="14"/>
      <c r="BK37" s="14"/>
    </row>
    <row r="38" spans="1:63" ht="5.0999999999999996" customHeight="1"/>
    <row r="39" spans="1:63">
      <c r="A39" s="14"/>
      <c r="BK39" s="14"/>
    </row>
    <row r="40" spans="1:63" ht="5.0999999999999996" customHeight="1"/>
    <row r="41" spans="1:63">
      <c r="A41" s="14"/>
      <c r="BK41" s="14"/>
    </row>
    <row r="42" spans="1:63" ht="5.0999999999999996" customHeight="1"/>
    <row r="43" spans="1:63">
      <c r="A43" s="14"/>
      <c r="BK43" s="14"/>
    </row>
    <row r="44" spans="1:63" ht="5.0999999999999996" customHeight="1"/>
    <row r="45" spans="1:63">
      <c r="A45" s="14"/>
      <c r="BK45" s="14"/>
    </row>
    <row r="46" spans="1:63" ht="5.0999999999999996" customHeight="1"/>
    <row r="47" spans="1:63">
      <c r="A47" s="14"/>
      <c r="BK47" s="14"/>
    </row>
    <row r="48" spans="1:63" ht="5.0999999999999996" customHeight="1"/>
    <row r="49" spans="1:63">
      <c r="A49" s="14"/>
      <c r="C49" s="14"/>
      <c r="E49" s="14"/>
      <c r="G49" s="14"/>
      <c r="I49" s="14"/>
      <c r="K49" s="14"/>
      <c r="M49" s="14"/>
      <c r="O49" s="14"/>
      <c r="Q49" s="14"/>
      <c r="S49" s="14"/>
      <c r="U49" s="14"/>
      <c r="W49" s="14"/>
      <c r="Y49" s="14"/>
      <c r="AA49" s="14"/>
      <c r="AC49" s="14"/>
      <c r="AI49" s="14"/>
      <c r="AK49" s="14"/>
      <c r="AM49" s="14"/>
      <c r="AO49" s="14"/>
      <c r="AQ49" s="14"/>
      <c r="AS49" s="14"/>
      <c r="AU49" s="14"/>
      <c r="AW49" s="14"/>
      <c r="AY49" s="14"/>
      <c r="BA49" s="14"/>
      <c r="BC49" s="14"/>
      <c r="BE49" s="14"/>
      <c r="BG49" s="14"/>
      <c r="BI49" s="14"/>
      <c r="BK49" s="14"/>
    </row>
    <row r="50" spans="1:63" ht="5.0999999999999996" customHeight="1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10B4-F9C2-4339-907A-44128D915AFC}">
  <dimension ref="A1:BM51"/>
  <sheetViews>
    <sheetView workbookViewId="0">
      <selection activeCell="BC37" sqref="BC37:BI41"/>
    </sheetView>
  </sheetViews>
  <sheetFormatPr defaultRowHeight="16.5"/>
  <cols>
    <col min="1" max="1" width="2.625" customWidth="1"/>
    <col min="2" max="2" width="0.875" customWidth="1"/>
    <col min="3" max="3" width="2.625" customWidth="1"/>
    <col min="4" max="4" width="0.875" customWidth="1"/>
    <col min="5" max="5" width="2.625" customWidth="1"/>
    <col min="6" max="6" width="0.875" customWidth="1"/>
    <col min="7" max="7" width="2.625" customWidth="1"/>
    <col min="8" max="8" width="0.875" customWidth="1"/>
    <col min="9" max="9" width="2.625" customWidth="1"/>
    <col min="10" max="10" width="0.875" customWidth="1"/>
    <col min="11" max="11" width="2.625" customWidth="1"/>
    <col min="12" max="12" width="0.875" customWidth="1"/>
    <col min="13" max="13" width="2.625" customWidth="1"/>
    <col min="14" max="14" width="0.875" customWidth="1"/>
    <col min="15" max="15" width="2.625" customWidth="1"/>
    <col min="16" max="16" width="0.875" customWidth="1"/>
    <col min="17" max="17" width="2.625" customWidth="1"/>
    <col min="18" max="18" width="0.875" customWidth="1"/>
    <col min="19" max="19" width="2.625" customWidth="1"/>
    <col min="20" max="20" width="0.875" customWidth="1"/>
    <col min="21" max="21" width="2.625" customWidth="1"/>
    <col min="22" max="22" width="0.875" customWidth="1"/>
    <col min="23" max="23" width="2.625" customWidth="1"/>
    <col min="24" max="24" width="0.875" customWidth="1"/>
    <col min="25" max="25" width="2.625" customWidth="1"/>
    <col min="26" max="26" width="0.875" customWidth="1"/>
    <col min="27" max="27" width="2.625" customWidth="1"/>
    <col min="28" max="28" width="0.875" customWidth="1"/>
    <col min="29" max="29" width="2.625" customWidth="1"/>
    <col min="30" max="30" width="0.875" customWidth="1"/>
    <col min="31" max="31" width="2.625" customWidth="1"/>
    <col min="32" max="32" width="0.875" customWidth="1"/>
    <col min="33" max="33" width="2.625" customWidth="1"/>
    <col min="34" max="34" width="0.875" customWidth="1"/>
    <col min="35" max="35" width="2.625" customWidth="1"/>
    <col min="36" max="36" width="0.875" customWidth="1"/>
    <col min="37" max="37" width="2.625" customWidth="1"/>
    <col min="38" max="38" width="0.875" customWidth="1"/>
    <col min="39" max="39" width="2.625" customWidth="1"/>
    <col min="40" max="40" width="0.875" customWidth="1"/>
    <col min="41" max="41" width="2.625" customWidth="1"/>
    <col min="42" max="42" width="0.875" customWidth="1"/>
    <col min="43" max="43" width="2.625" customWidth="1"/>
    <col min="44" max="44" width="0.875" customWidth="1"/>
    <col min="45" max="45" width="2.625" customWidth="1"/>
    <col min="46" max="46" width="0.875" customWidth="1"/>
    <col min="47" max="47" width="2.625" customWidth="1"/>
    <col min="48" max="48" width="0.875" customWidth="1"/>
    <col min="49" max="49" width="2.625" customWidth="1"/>
    <col min="50" max="50" width="0.875" customWidth="1"/>
    <col min="51" max="51" width="2.625" customWidth="1"/>
    <col min="52" max="52" width="0.875" customWidth="1"/>
    <col min="53" max="53" width="2.625" customWidth="1"/>
    <col min="54" max="54" width="0.875" customWidth="1"/>
    <col min="55" max="55" width="2.625" customWidth="1"/>
    <col min="56" max="56" width="0.875" customWidth="1"/>
    <col min="57" max="57" width="2.625" customWidth="1"/>
    <col min="58" max="58" width="0.875" customWidth="1"/>
    <col min="59" max="59" width="2.625" customWidth="1"/>
    <col min="60" max="60" width="0.875" customWidth="1"/>
    <col min="61" max="61" width="2.625" customWidth="1"/>
    <col min="62" max="62" width="0.875" customWidth="1"/>
    <col min="63" max="63" width="2.625" customWidth="1"/>
    <col min="64" max="64" width="0.875" customWidth="1"/>
  </cols>
  <sheetData>
    <row r="1" spans="1:65" ht="15" customHeight="1">
      <c r="A1" s="14"/>
      <c r="C1" s="14"/>
      <c r="E1" s="14"/>
      <c r="G1" s="14"/>
      <c r="I1" s="14"/>
      <c r="K1" s="14"/>
      <c r="M1" s="14"/>
      <c r="O1" s="14"/>
      <c r="Q1" s="14"/>
      <c r="S1" s="14"/>
      <c r="U1" s="14"/>
      <c r="W1" s="14"/>
      <c r="Y1" s="14"/>
      <c r="AA1" s="14"/>
      <c r="AC1" s="14"/>
      <c r="AE1" s="14"/>
      <c r="AG1" s="14"/>
      <c r="AI1" s="14"/>
      <c r="AK1" s="14"/>
      <c r="AM1" s="14"/>
      <c r="AO1" s="14"/>
      <c r="AQ1" s="14"/>
      <c r="AS1" s="14"/>
      <c r="AU1" s="14"/>
      <c r="AW1" s="14"/>
      <c r="AY1" s="14"/>
      <c r="BA1" s="14"/>
      <c r="BC1" s="14"/>
      <c r="BE1" s="14"/>
      <c r="BG1" s="14"/>
      <c r="BI1" s="14"/>
      <c r="BK1" s="14"/>
      <c r="BM1">
        <v>1</v>
      </c>
    </row>
    <row r="2" spans="1:65" ht="5.0999999999999996" customHeight="1"/>
    <row r="3" spans="1:65">
      <c r="A3" s="14"/>
      <c r="C3" s="15" t="s">
        <v>145</v>
      </c>
      <c r="D3" s="15"/>
      <c r="E3" s="15"/>
      <c r="F3" s="15"/>
      <c r="G3" s="15"/>
      <c r="H3" s="15"/>
      <c r="I3" s="15"/>
      <c r="K3" s="14"/>
      <c r="M3" s="17" t="s">
        <v>134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14"/>
      <c r="AB3" s="16"/>
      <c r="AC3" s="15" t="s">
        <v>132</v>
      </c>
      <c r="AD3" s="15"/>
      <c r="AE3" s="15"/>
      <c r="AF3" s="15"/>
      <c r="AG3" s="15"/>
      <c r="AH3" s="15"/>
      <c r="AI3" s="15"/>
      <c r="AJ3" s="15"/>
      <c r="AK3" s="15"/>
      <c r="AL3" s="15"/>
      <c r="AM3" s="15"/>
      <c r="AO3" s="14"/>
      <c r="AQ3" s="15" t="s">
        <v>131</v>
      </c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K3" s="14"/>
      <c r="BM3">
        <v>2</v>
      </c>
    </row>
    <row r="4" spans="1:65" ht="5.0999999999999996" customHeight="1">
      <c r="C4" s="15"/>
      <c r="D4" s="15"/>
      <c r="E4" s="15"/>
      <c r="F4" s="15"/>
      <c r="G4" s="15"/>
      <c r="H4" s="15"/>
      <c r="I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6"/>
      <c r="AB4" s="16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</row>
    <row r="5" spans="1:65">
      <c r="A5" s="14"/>
      <c r="C5" s="15"/>
      <c r="D5" s="15"/>
      <c r="E5" s="15"/>
      <c r="F5" s="15"/>
      <c r="G5" s="15"/>
      <c r="H5" s="15"/>
      <c r="I5" s="15"/>
      <c r="K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14"/>
      <c r="AB5" s="16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O5" s="14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K5" s="14"/>
      <c r="BM5">
        <v>3</v>
      </c>
    </row>
    <row r="6" spans="1:65" ht="5.0999999999999996" customHeight="1">
      <c r="C6" s="15"/>
      <c r="D6" s="15"/>
      <c r="E6" s="15"/>
      <c r="F6" s="15"/>
      <c r="G6" s="15"/>
      <c r="H6" s="15"/>
      <c r="I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16"/>
      <c r="AB6" s="16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</row>
    <row r="7" spans="1:65">
      <c r="A7" s="14"/>
      <c r="C7" s="15"/>
      <c r="D7" s="15"/>
      <c r="E7" s="15"/>
      <c r="F7" s="15"/>
      <c r="G7" s="15"/>
      <c r="H7" s="15"/>
      <c r="I7" s="15"/>
      <c r="K7" s="14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14"/>
      <c r="AB7" s="16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O7" s="14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K7" s="14"/>
      <c r="BM7">
        <v>4</v>
      </c>
    </row>
    <row r="8" spans="1:65" ht="5.0999999999999996" customHeight="1">
      <c r="C8" s="15"/>
      <c r="D8" s="15"/>
      <c r="E8" s="15"/>
      <c r="F8" s="15"/>
      <c r="G8" s="15"/>
      <c r="H8" s="15"/>
      <c r="I8" s="15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</row>
    <row r="9" spans="1:65">
      <c r="A9" s="14"/>
      <c r="C9" s="15"/>
      <c r="D9" s="15"/>
      <c r="E9" s="15"/>
      <c r="F9" s="15"/>
      <c r="G9" s="15"/>
      <c r="H9" s="15"/>
      <c r="I9" s="15"/>
      <c r="K9" s="14"/>
      <c r="M9" s="14"/>
      <c r="O9" s="14"/>
      <c r="Q9" s="14"/>
      <c r="S9" s="14"/>
      <c r="U9" s="14"/>
      <c r="W9" s="14"/>
      <c r="Y9" s="14"/>
      <c r="AA9" s="14"/>
      <c r="AC9" s="14"/>
      <c r="AE9" s="14"/>
      <c r="AG9" s="14"/>
      <c r="AI9" s="14"/>
      <c r="AK9" s="14"/>
      <c r="AM9" s="14"/>
      <c r="AO9" s="14"/>
      <c r="AQ9" s="14"/>
      <c r="AS9" s="14"/>
      <c r="AU9" s="14"/>
      <c r="AW9" s="14"/>
      <c r="AY9" s="14"/>
      <c r="BA9" s="14"/>
      <c r="BC9" s="14"/>
      <c r="BE9" s="14"/>
      <c r="BG9" s="14"/>
      <c r="BI9" s="14"/>
      <c r="BK9" s="14"/>
      <c r="BM9">
        <v>5</v>
      </c>
    </row>
    <row r="10" spans="1:65" ht="5.0999999999999996" customHeight="1"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1:65">
      <c r="A11" s="14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BK11" s="14"/>
      <c r="BM11">
        <v>6</v>
      </c>
    </row>
    <row r="12" spans="1:65" ht="5.0999999999999996" customHeight="1"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</row>
    <row r="13" spans="1:65">
      <c r="A13" s="14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BK13" s="14"/>
      <c r="BM13">
        <v>7</v>
      </c>
    </row>
    <row r="14" spans="1:65" ht="5.0999999999999996" customHeight="1"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</row>
    <row r="15" spans="1:65">
      <c r="A15" s="14"/>
      <c r="C15" s="14"/>
      <c r="E15" s="14"/>
      <c r="G15" s="14"/>
      <c r="I15" s="14"/>
      <c r="K15" s="14"/>
      <c r="M15" s="14"/>
      <c r="O15" s="14"/>
      <c r="Q15" s="14"/>
      <c r="S15" s="14"/>
      <c r="U15" s="14"/>
      <c r="W15" s="14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O15" s="14"/>
      <c r="AQ15" s="14"/>
      <c r="AS15" s="14"/>
      <c r="AU15" s="14"/>
      <c r="AW15" s="14"/>
      <c r="AY15" s="14"/>
      <c r="BA15" s="14"/>
      <c r="BC15" s="14"/>
      <c r="BE15" s="14"/>
      <c r="BG15" s="14"/>
      <c r="BI15" s="14"/>
      <c r="BK15" s="14"/>
      <c r="BM15">
        <v>8</v>
      </c>
    </row>
    <row r="16" spans="1:65" ht="5.0999999999999996" customHeight="1"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</row>
    <row r="17" spans="1:65">
      <c r="A17" s="14"/>
      <c r="C17" s="15" t="s">
        <v>128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W17" s="14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O17" s="14"/>
      <c r="AQ17" s="15" t="s">
        <v>129</v>
      </c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K17" s="14"/>
      <c r="BM17">
        <v>9</v>
      </c>
    </row>
    <row r="18" spans="1:65" ht="5.0999999999999996" customHeight="1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</row>
    <row r="19" spans="1:65">
      <c r="A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W19" s="14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K19" s="14"/>
      <c r="BM19">
        <v>10</v>
      </c>
    </row>
    <row r="20" spans="1:65" ht="5.0999999999999996" customHeight="1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</row>
    <row r="21" spans="1:65">
      <c r="A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W21" s="14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K21" s="14"/>
      <c r="BM21">
        <v>11</v>
      </c>
    </row>
    <row r="22" spans="1:65" ht="5.0999999999999996" customHeight="1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</row>
    <row r="23" spans="1:65">
      <c r="A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W23" s="14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O23" s="14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K23" s="14"/>
      <c r="BM23">
        <v>12</v>
      </c>
    </row>
    <row r="24" spans="1:65" ht="5.0999999999999996" customHeight="1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  <row r="25" spans="1:65">
      <c r="A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W25" s="14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O25" s="14"/>
      <c r="AQ25" s="14"/>
      <c r="AS25" s="14"/>
      <c r="AU25" s="14"/>
      <c r="AW25" s="14"/>
      <c r="AY25" s="14"/>
      <c r="BA25" s="14"/>
      <c r="BC25" s="14"/>
      <c r="BE25" s="14"/>
      <c r="BG25" s="14"/>
      <c r="BI25" s="14"/>
      <c r="BK25" s="14"/>
      <c r="BM25">
        <v>13</v>
      </c>
    </row>
    <row r="26" spans="1:65" ht="5.0999999999999996" customHeight="1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spans="1:65">
      <c r="A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W27" s="14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O27" s="14"/>
      <c r="AQ27" s="15" t="s">
        <v>129</v>
      </c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K27" s="14"/>
      <c r="BM27">
        <v>14</v>
      </c>
    </row>
    <row r="28" spans="1:65" ht="5.0999999999999996" customHeight="1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</row>
    <row r="29" spans="1:65">
      <c r="A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W29" s="14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K29" s="14"/>
      <c r="BM29">
        <v>15</v>
      </c>
    </row>
    <row r="30" spans="1:65" ht="5.0999999999999996" customHeight="1"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</row>
    <row r="31" spans="1:65">
      <c r="A31" s="14"/>
      <c r="C31" s="14"/>
      <c r="E31" s="14"/>
      <c r="G31" s="14"/>
      <c r="I31" s="14"/>
      <c r="K31" s="14"/>
      <c r="M31" s="14"/>
      <c r="O31" s="14"/>
      <c r="Q31" s="14"/>
      <c r="S31" s="14"/>
      <c r="U31" s="14"/>
      <c r="W31" s="14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K31" s="14"/>
      <c r="BM31">
        <v>16</v>
      </c>
    </row>
    <row r="32" spans="1:65" ht="5.0999999999999996" customHeight="1"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</row>
    <row r="33" spans="1:65">
      <c r="A33" s="14"/>
      <c r="C33" s="15" t="s">
        <v>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W33" s="14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O33" s="14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K33" s="14"/>
      <c r="BM33">
        <v>17</v>
      </c>
    </row>
    <row r="34" spans="1:65" ht="5.0999999999999996" customHeight="1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65">
      <c r="A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W35" s="14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O35" s="14"/>
      <c r="AQ35" s="14"/>
      <c r="AS35" s="14"/>
      <c r="AU35" s="14"/>
      <c r="AW35" s="14"/>
      <c r="AY35" s="14"/>
      <c r="BA35" s="14"/>
      <c r="BC35" s="14"/>
      <c r="BE35" s="14"/>
      <c r="BG35" s="14"/>
      <c r="BI35" s="14"/>
      <c r="BK35" s="14"/>
      <c r="BM35">
        <v>18</v>
      </c>
    </row>
    <row r="36" spans="1:65" ht="5.0999999999999996" customHeight="1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65">
      <c r="A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W37" s="14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O37" s="14"/>
      <c r="AQ37" s="15" t="s">
        <v>130</v>
      </c>
      <c r="AR37" s="15"/>
      <c r="AS37" s="15"/>
      <c r="AT37" s="15"/>
      <c r="AU37" s="15"/>
      <c r="AV37" s="15"/>
      <c r="AW37" s="15"/>
      <c r="AY37" s="14"/>
      <c r="BA37" s="14"/>
      <c r="BC37" s="15" t="s">
        <v>130</v>
      </c>
      <c r="BD37" s="15"/>
      <c r="BE37" s="15"/>
      <c r="BF37" s="15"/>
      <c r="BG37" s="15"/>
      <c r="BH37" s="15"/>
      <c r="BI37" s="15"/>
      <c r="BK37" s="14"/>
      <c r="BM37">
        <v>19</v>
      </c>
    </row>
    <row r="38" spans="1:65" ht="5.0999999999999996" customHeight="1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Q38" s="15"/>
      <c r="AR38" s="15"/>
      <c r="AS38" s="15"/>
      <c r="AT38" s="15"/>
      <c r="AU38" s="15"/>
      <c r="AV38" s="15"/>
      <c r="AW38" s="15"/>
      <c r="BC38" s="15"/>
      <c r="BD38" s="15"/>
      <c r="BE38" s="15"/>
      <c r="BF38" s="15"/>
      <c r="BG38" s="15"/>
      <c r="BH38" s="15"/>
      <c r="BI38" s="15"/>
    </row>
    <row r="39" spans="1:65">
      <c r="A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W39" s="14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O39" s="14"/>
      <c r="AQ39" s="15"/>
      <c r="AR39" s="15"/>
      <c r="AS39" s="15"/>
      <c r="AT39" s="15"/>
      <c r="AU39" s="15"/>
      <c r="AV39" s="15"/>
      <c r="AW39" s="15"/>
      <c r="AY39" s="14"/>
      <c r="BA39" s="14"/>
      <c r="BC39" s="15"/>
      <c r="BD39" s="15"/>
      <c r="BE39" s="15"/>
      <c r="BF39" s="15"/>
      <c r="BG39" s="15"/>
      <c r="BH39" s="15"/>
      <c r="BI39" s="15"/>
      <c r="BK39" s="14"/>
      <c r="BM39">
        <v>20</v>
      </c>
    </row>
    <row r="40" spans="1:65" ht="5.0999999999999996" customHeight="1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Q40" s="15"/>
      <c r="AR40" s="15"/>
      <c r="AS40" s="15"/>
      <c r="AT40" s="15"/>
      <c r="AU40" s="15"/>
      <c r="AV40" s="15"/>
      <c r="AW40" s="15"/>
      <c r="BC40" s="15"/>
      <c r="BD40" s="15"/>
      <c r="BE40" s="15"/>
      <c r="BF40" s="15"/>
      <c r="BG40" s="15"/>
      <c r="BH40" s="15"/>
      <c r="BI40" s="15"/>
    </row>
    <row r="41" spans="1:65">
      <c r="A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W41" s="14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O41" s="14"/>
      <c r="AQ41" s="15"/>
      <c r="AR41" s="15"/>
      <c r="AS41" s="15"/>
      <c r="AT41" s="15"/>
      <c r="AU41" s="15"/>
      <c r="AV41" s="15"/>
      <c r="AW41" s="15"/>
      <c r="AY41" s="14"/>
      <c r="BA41" s="14"/>
      <c r="BC41" s="15"/>
      <c r="BD41" s="15"/>
      <c r="BE41" s="15"/>
      <c r="BF41" s="15"/>
      <c r="BG41" s="15"/>
      <c r="BH41" s="15"/>
      <c r="BI41" s="15"/>
      <c r="BK41" s="14"/>
      <c r="BM41">
        <v>21</v>
      </c>
    </row>
    <row r="42" spans="1:65" ht="5.0999999999999996" customHeight="1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spans="1:65">
      <c r="A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W43" s="14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O43" s="14"/>
      <c r="AQ43" s="14"/>
      <c r="AW43" s="14"/>
      <c r="AY43" s="14"/>
      <c r="BA43" s="14"/>
      <c r="BC43" s="14"/>
      <c r="BI43" s="14"/>
      <c r="BK43" s="14"/>
      <c r="BM43">
        <v>22</v>
      </c>
    </row>
    <row r="44" spans="1:65" ht="5.0999999999999996" customHeight="1"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65">
      <c r="A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W45" s="14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O45" s="16"/>
      <c r="BK45" s="14"/>
      <c r="BM45">
        <v>23</v>
      </c>
    </row>
    <row r="46" spans="1:65" ht="5.0999999999999996" customHeight="1"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O46" s="16"/>
    </row>
    <row r="47" spans="1:65">
      <c r="A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W47" s="14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O47" s="16"/>
      <c r="BK47" s="14"/>
      <c r="BM47">
        <v>24</v>
      </c>
    </row>
    <row r="48" spans="1:65" ht="5.0999999999999996" customHeight="1"/>
    <row r="49" spans="1:65">
      <c r="A49" s="14"/>
      <c r="C49" s="14"/>
      <c r="E49" s="14"/>
      <c r="G49" s="14"/>
      <c r="I49" s="14"/>
      <c r="K49" s="14"/>
      <c r="M49" s="14"/>
      <c r="O49" s="14"/>
      <c r="Q49" s="14"/>
      <c r="S49" s="14"/>
      <c r="U49" s="14"/>
      <c r="W49" s="14"/>
      <c r="Y49" s="14"/>
      <c r="AA49" s="14"/>
      <c r="AC49" s="14"/>
      <c r="AI49" s="14"/>
      <c r="AK49" s="14"/>
      <c r="AM49" s="14"/>
      <c r="AO49" s="14"/>
      <c r="AQ49" s="14"/>
      <c r="AS49" s="14"/>
      <c r="AU49" s="14"/>
      <c r="AW49" s="14"/>
      <c r="AY49" s="14"/>
      <c r="BA49" s="14"/>
      <c r="BC49" s="14"/>
      <c r="BE49" s="14"/>
      <c r="BG49" s="14"/>
      <c r="BI49" s="14"/>
      <c r="BK49" s="14"/>
      <c r="BM49">
        <v>25</v>
      </c>
    </row>
    <row r="50" spans="1:65" ht="5.0999999999999996" customHeight="1"/>
    <row r="51" spans="1:65">
      <c r="A51">
        <v>1</v>
      </c>
      <c r="C51">
        <v>2</v>
      </c>
      <c r="E51">
        <v>3</v>
      </c>
      <c r="G51">
        <v>4</v>
      </c>
      <c r="I51">
        <v>5</v>
      </c>
      <c r="K51">
        <v>6</v>
      </c>
      <c r="M51">
        <v>7</v>
      </c>
      <c r="O51">
        <v>8</v>
      </c>
      <c r="Q51">
        <v>9</v>
      </c>
      <c r="S51">
        <v>10</v>
      </c>
      <c r="U51">
        <v>11</v>
      </c>
      <c r="W51">
        <v>12</v>
      </c>
      <c r="Y51">
        <v>13</v>
      </c>
      <c r="AA51">
        <v>14</v>
      </c>
      <c r="AC51">
        <v>15</v>
      </c>
      <c r="AE51">
        <v>16</v>
      </c>
      <c r="AG51">
        <v>17</v>
      </c>
      <c r="AI51">
        <v>18</v>
      </c>
      <c r="AK51">
        <v>19</v>
      </c>
      <c r="AM51">
        <v>20</v>
      </c>
      <c r="AO51">
        <v>21</v>
      </c>
      <c r="AQ51">
        <v>22</v>
      </c>
      <c r="AS51">
        <v>23</v>
      </c>
      <c r="AU51">
        <v>24</v>
      </c>
      <c r="AW51">
        <v>25</v>
      </c>
      <c r="AY51">
        <v>26</v>
      </c>
      <c r="BA51">
        <v>27</v>
      </c>
      <c r="BC51">
        <v>28</v>
      </c>
      <c r="BE51">
        <v>29</v>
      </c>
      <c r="BG51">
        <v>30</v>
      </c>
      <c r="BI51">
        <v>31</v>
      </c>
      <c r="BK51">
        <v>32</v>
      </c>
    </row>
  </sheetData>
  <mergeCells count="10">
    <mergeCell ref="M3:Y7"/>
    <mergeCell ref="C17:U29"/>
    <mergeCell ref="C33:U47"/>
    <mergeCell ref="AQ17:BI23"/>
    <mergeCell ref="AQ27:BI33"/>
    <mergeCell ref="AQ37:AW41"/>
    <mergeCell ref="BC37:BI41"/>
    <mergeCell ref="C3:I9"/>
    <mergeCell ref="AQ3:BI7"/>
    <mergeCell ref="AC3:AM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6C0C-2217-46BA-9239-1D1C3BF6E05C}">
  <dimension ref="A1:BK50"/>
  <sheetViews>
    <sheetView workbookViewId="0">
      <selection activeCell="BP9" sqref="BP9"/>
    </sheetView>
  </sheetViews>
  <sheetFormatPr defaultRowHeight="16.5"/>
  <cols>
    <col min="1" max="1" width="2.625" customWidth="1"/>
    <col min="2" max="2" width="0.875" customWidth="1"/>
    <col min="3" max="3" width="2.625" customWidth="1"/>
    <col min="4" max="4" width="0.875" customWidth="1"/>
    <col min="5" max="5" width="2.625" customWidth="1"/>
    <col min="6" max="6" width="0.875" customWidth="1"/>
    <col min="7" max="7" width="2.625" customWidth="1"/>
    <col min="8" max="8" width="0.875" customWidth="1"/>
    <col min="9" max="9" width="2.625" customWidth="1"/>
    <col min="10" max="10" width="0.875" customWidth="1"/>
    <col min="11" max="11" width="2.625" customWidth="1"/>
    <col min="12" max="12" width="0.875" customWidth="1"/>
    <col min="13" max="13" width="2.625" customWidth="1"/>
    <col min="14" max="14" width="0.875" customWidth="1"/>
    <col min="15" max="15" width="2.625" customWidth="1"/>
    <col min="16" max="16" width="0.875" customWidth="1"/>
    <col min="17" max="17" width="2.625" customWidth="1"/>
    <col min="18" max="18" width="0.875" customWidth="1"/>
    <col min="19" max="19" width="2.625" customWidth="1"/>
    <col min="20" max="20" width="0.875" customWidth="1"/>
    <col min="21" max="21" width="2.625" customWidth="1"/>
    <col min="22" max="22" width="0.875" customWidth="1"/>
    <col min="23" max="23" width="2.625" customWidth="1"/>
    <col min="24" max="24" width="0.875" customWidth="1"/>
    <col min="25" max="25" width="2.625" customWidth="1"/>
    <col min="26" max="26" width="0.875" customWidth="1"/>
    <col min="27" max="27" width="2.625" customWidth="1"/>
    <col min="28" max="28" width="0.875" customWidth="1"/>
    <col min="29" max="29" width="2.625" customWidth="1"/>
    <col min="30" max="30" width="0.875" customWidth="1"/>
    <col min="31" max="31" width="2.625" customWidth="1"/>
    <col min="32" max="32" width="0.875" customWidth="1"/>
    <col min="33" max="33" width="2.625" customWidth="1"/>
    <col min="34" max="34" width="0.875" customWidth="1"/>
    <col min="35" max="35" width="2.625" customWidth="1"/>
    <col min="36" max="36" width="0.875" customWidth="1"/>
    <col min="37" max="37" width="2.625" customWidth="1"/>
    <col min="38" max="38" width="0.875" customWidth="1"/>
    <col min="39" max="39" width="2.625" customWidth="1"/>
    <col min="40" max="40" width="0.875" customWidth="1"/>
    <col min="41" max="41" width="2.625" customWidth="1"/>
    <col min="42" max="42" width="0.875" customWidth="1"/>
    <col min="43" max="43" width="2.625" customWidth="1"/>
    <col min="44" max="44" width="0.875" customWidth="1"/>
    <col min="45" max="45" width="2.625" customWidth="1"/>
    <col min="46" max="46" width="0.875" customWidth="1"/>
    <col min="47" max="47" width="2.625" customWidth="1"/>
    <col min="48" max="48" width="0.875" customWidth="1"/>
    <col min="49" max="49" width="2.625" customWidth="1"/>
    <col min="50" max="50" width="0.875" customWidth="1"/>
    <col min="51" max="51" width="2.625" customWidth="1"/>
    <col min="52" max="52" width="0.875" customWidth="1"/>
    <col min="53" max="53" width="2.625" customWidth="1"/>
    <col min="54" max="54" width="0.875" customWidth="1"/>
    <col min="55" max="55" width="2.625" customWidth="1"/>
    <col min="56" max="56" width="0.875" customWidth="1"/>
    <col min="57" max="57" width="2.625" customWidth="1"/>
    <col min="58" max="58" width="0.875" customWidth="1"/>
    <col min="59" max="59" width="2.625" customWidth="1"/>
    <col min="60" max="60" width="0.875" customWidth="1"/>
    <col min="61" max="61" width="2.625" customWidth="1"/>
    <col min="62" max="62" width="0.875" customWidth="1"/>
    <col min="63" max="63" width="2.625" customWidth="1"/>
    <col min="64" max="64" width="0.875" customWidth="1"/>
  </cols>
  <sheetData>
    <row r="1" spans="1:63" ht="15" customHeight="1">
      <c r="A1" s="14"/>
      <c r="C1" s="14"/>
      <c r="E1" s="14"/>
      <c r="G1" s="14"/>
      <c r="I1" s="14"/>
      <c r="K1" s="14"/>
      <c r="M1" s="14"/>
      <c r="O1" s="14"/>
      <c r="Q1" s="14"/>
      <c r="S1" s="14"/>
      <c r="U1" s="14"/>
      <c r="W1" s="14"/>
      <c r="Y1" s="14"/>
      <c r="AA1" s="14"/>
      <c r="AC1" s="14"/>
      <c r="AE1" s="14"/>
      <c r="AG1" s="14"/>
      <c r="AI1" s="14"/>
      <c r="AK1" s="14"/>
      <c r="AM1" s="14"/>
      <c r="AO1" s="14"/>
      <c r="AQ1" s="14"/>
      <c r="AS1" s="14"/>
      <c r="AU1" s="14"/>
      <c r="AW1" s="14"/>
      <c r="AY1" s="14"/>
      <c r="BA1" s="14"/>
      <c r="BC1" s="14"/>
      <c r="BE1" s="14"/>
      <c r="BG1" s="14"/>
      <c r="BI1" s="14"/>
      <c r="BK1" s="14"/>
    </row>
    <row r="2" spans="1:63" ht="5.0999999999999996" customHeight="1"/>
    <row r="3" spans="1:63">
      <c r="A3" s="14"/>
      <c r="C3" s="15" t="s">
        <v>133</v>
      </c>
      <c r="D3" s="15"/>
      <c r="E3" s="15"/>
      <c r="F3" s="15"/>
      <c r="G3" s="15"/>
      <c r="H3" s="15"/>
      <c r="I3" s="15"/>
      <c r="K3" s="14"/>
      <c r="BK3" s="14"/>
    </row>
    <row r="4" spans="1:63" ht="5.0999999999999996" customHeight="1">
      <c r="C4" s="15"/>
      <c r="D4" s="15"/>
      <c r="E4" s="15"/>
      <c r="F4" s="15"/>
      <c r="G4" s="15"/>
      <c r="H4" s="15"/>
      <c r="I4" s="15"/>
    </row>
    <row r="5" spans="1:63">
      <c r="A5" s="14"/>
      <c r="C5" s="15"/>
      <c r="D5" s="15"/>
      <c r="E5" s="15"/>
      <c r="F5" s="15"/>
      <c r="G5" s="15"/>
      <c r="H5" s="15"/>
      <c r="I5" s="15"/>
      <c r="K5" s="14"/>
      <c r="BK5" s="14"/>
    </row>
    <row r="6" spans="1:63" ht="5.0999999999999996" customHeight="1">
      <c r="C6" s="15"/>
      <c r="D6" s="15"/>
      <c r="E6" s="15"/>
      <c r="F6" s="15"/>
      <c r="G6" s="15"/>
      <c r="H6" s="15"/>
      <c r="I6" s="15"/>
    </row>
    <row r="7" spans="1:63">
      <c r="A7" s="14"/>
      <c r="C7" s="15"/>
      <c r="D7" s="15"/>
      <c r="E7" s="15"/>
      <c r="F7" s="15"/>
      <c r="G7" s="15"/>
      <c r="H7" s="15"/>
      <c r="I7" s="15"/>
      <c r="K7" s="14"/>
      <c r="BK7" s="14"/>
    </row>
    <row r="8" spans="1:63" ht="5.0999999999999996" customHeight="1">
      <c r="C8" s="15"/>
      <c r="D8" s="15"/>
      <c r="E8" s="15"/>
      <c r="F8" s="15"/>
      <c r="G8" s="15"/>
      <c r="H8" s="15"/>
      <c r="I8" s="15"/>
    </row>
    <row r="9" spans="1:63">
      <c r="A9" s="14"/>
      <c r="C9" s="15"/>
      <c r="D9" s="15"/>
      <c r="E9" s="15"/>
      <c r="F9" s="15"/>
      <c r="G9" s="15"/>
      <c r="H9" s="15"/>
      <c r="I9" s="15"/>
      <c r="K9" s="14"/>
      <c r="BK9" s="14"/>
    </row>
    <row r="10" spans="1:63" ht="5.0999999999999996" customHeight="1"/>
    <row r="11" spans="1:63">
      <c r="A11" s="14"/>
      <c r="BK11" s="14"/>
    </row>
    <row r="12" spans="1:63" ht="5.0999999999999996" customHeight="1"/>
    <row r="13" spans="1:63">
      <c r="A13" s="14"/>
      <c r="BK13" s="14"/>
    </row>
    <row r="14" spans="1:63" ht="5.0999999999999996" customHeight="1"/>
    <row r="15" spans="1:63">
      <c r="A15" s="14"/>
      <c r="BK15" s="14"/>
    </row>
    <row r="16" spans="1:63" ht="5.0999999999999996" customHeight="1"/>
    <row r="17" spans="1:63">
      <c r="A17" s="14"/>
      <c r="BK17" s="14"/>
    </row>
    <row r="18" spans="1:63" ht="5.0999999999999996" customHeight="1"/>
    <row r="19" spans="1:63">
      <c r="A19" s="14"/>
      <c r="BK19" s="14"/>
    </row>
    <row r="20" spans="1:63" ht="5.0999999999999996" customHeight="1"/>
    <row r="21" spans="1:63">
      <c r="A21" s="14"/>
      <c r="BK21" s="14"/>
    </row>
    <row r="22" spans="1:63" ht="5.0999999999999996" customHeight="1"/>
    <row r="23" spans="1:63">
      <c r="A23" s="14"/>
      <c r="BK23" s="14"/>
    </row>
    <row r="24" spans="1:63" ht="5.0999999999999996" customHeight="1"/>
    <row r="25" spans="1:63">
      <c r="A25" s="14"/>
      <c r="BK25" s="14"/>
    </row>
    <row r="26" spans="1:63" ht="5.0999999999999996" customHeight="1"/>
    <row r="27" spans="1:63">
      <c r="A27" s="14"/>
      <c r="BK27" s="14"/>
    </row>
    <row r="28" spans="1:63" ht="5.0999999999999996" customHeight="1"/>
    <row r="29" spans="1:63">
      <c r="A29" s="14"/>
      <c r="BK29" s="14"/>
    </row>
    <row r="30" spans="1:63" ht="5.0999999999999996" customHeight="1"/>
    <row r="31" spans="1:63">
      <c r="A31" s="14"/>
      <c r="BK31" s="14"/>
    </row>
    <row r="32" spans="1:63" ht="5.0999999999999996" customHeight="1"/>
    <row r="33" spans="1:63">
      <c r="A33" s="14"/>
      <c r="BK33" s="14"/>
    </row>
    <row r="34" spans="1:63" ht="5.0999999999999996" customHeight="1"/>
    <row r="35" spans="1:63">
      <c r="A35" s="14"/>
      <c r="BK35" s="14"/>
    </row>
    <row r="36" spans="1:63" ht="5.0999999999999996" customHeight="1"/>
    <row r="37" spans="1:63">
      <c r="A37" s="14"/>
      <c r="BK37" s="14"/>
    </row>
    <row r="38" spans="1:63" ht="5.0999999999999996" customHeight="1"/>
    <row r="39" spans="1:63">
      <c r="A39" s="14"/>
      <c r="BK39" s="14"/>
    </row>
    <row r="40" spans="1:63" ht="5.0999999999999996" customHeight="1"/>
    <row r="41" spans="1:63">
      <c r="A41" s="14"/>
      <c r="BK41" s="14"/>
    </row>
    <row r="42" spans="1:63" ht="5.0999999999999996" customHeight="1"/>
    <row r="43" spans="1:63">
      <c r="A43" s="14"/>
      <c r="BK43" s="14"/>
    </row>
    <row r="44" spans="1:63" ht="5.0999999999999996" customHeight="1"/>
    <row r="45" spans="1:63">
      <c r="A45" s="14"/>
      <c r="BK45" s="14"/>
    </row>
    <row r="46" spans="1:63" ht="5.0999999999999996" customHeight="1"/>
    <row r="47" spans="1:63">
      <c r="A47" s="14"/>
      <c r="BK47" s="14"/>
    </row>
    <row r="48" spans="1:63" ht="5.0999999999999996" customHeight="1"/>
    <row r="49" spans="1:63">
      <c r="A49" s="14"/>
      <c r="C49" s="14"/>
      <c r="E49" s="14"/>
      <c r="G49" s="14"/>
      <c r="I49" s="14"/>
      <c r="K49" s="14"/>
      <c r="M49" s="14"/>
      <c r="O49" s="14"/>
      <c r="Q49" s="14"/>
      <c r="S49" s="14"/>
      <c r="U49" s="14"/>
      <c r="W49" s="14"/>
      <c r="Y49" s="14"/>
      <c r="AA49" s="14"/>
      <c r="AC49" s="14"/>
      <c r="AE49" s="14"/>
      <c r="AG49" s="14"/>
      <c r="AI49" s="14"/>
      <c r="AK49" s="14"/>
      <c r="AM49" s="14"/>
      <c r="AO49" s="14"/>
      <c r="AQ49" s="14"/>
      <c r="AS49" s="14"/>
      <c r="AU49" s="14"/>
      <c r="AW49" s="14"/>
      <c r="AY49" s="14"/>
      <c r="BA49" s="14"/>
      <c r="BC49" s="14"/>
      <c r="BE49" s="14"/>
      <c r="BG49" s="14"/>
      <c r="BI49" s="14"/>
      <c r="BK49" s="14"/>
    </row>
    <row r="50" spans="1:63" ht="5.0999999999999996" customHeight="1"/>
  </sheetData>
  <mergeCells count="1">
    <mergeCell ref="C3:I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Chapter</vt:lpstr>
      <vt:lpstr>Monster</vt:lpstr>
      <vt:lpstr>Item List</vt:lpstr>
      <vt:lpstr>Map</vt:lpstr>
      <vt:lpstr>1-1_저택 1층</vt:lpstr>
      <vt:lpstr>1-1_저택 2층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2023-02-25T15:27:45Z</dcterms:created>
  <dcterms:modified xsi:type="dcterms:W3CDTF">2023-03-04T22:08:34Z</dcterms:modified>
</cp:coreProperties>
</file>