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Public_Policy\Projects\Voter Turnout Analysis\data\"/>
    </mc:Choice>
  </mc:AlternateContent>
  <xr:revisionPtr revIDLastSave="0" documentId="13_ncr:1_{BD06A410-ABE8-4A43-9EA2-0A5606A85D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lean table" sheetId="2" r:id="rId1"/>
    <sheet name="age stats" sheetId="1" r:id="rId2"/>
    <sheet name="exit poll data" sheetId="3" r:id="rId3"/>
    <sheet name="partisan lean data" sheetId="4" r:id="rId4"/>
    <sheet name="age by indv years" sheetId="5" r:id="rId5"/>
    <sheet name="lean_data_cle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2" l="1"/>
  <c r="N4" i="2"/>
  <c r="N3" i="2"/>
  <c r="N2" i="2"/>
  <c r="L5" i="2"/>
  <c r="L4" i="2"/>
  <c r="L3" i="2"/>
  <c r="L2" i="2"/>
  <c r="M5" i="2"/>
  <c r="M4" i="2"/>
  <c r="M6" i="2" s="1"/>
  <c r="M3" i="2"/>
  <c r="K3" i="2"/>
  <c r="K4" i="2"/>
  <c r="K5" i="2"/>
  <c r="M2" i="2"/>
  <c r="K2" i="2"/>
  <c r="AH39" i="1"/>
  <c r="AH38" i="1"/>
  <c r="AH40" i="1" s="1"/>
  <c r="AH37" i="1"/>
  <c r="AH36" i="1"/>
  <c r="AF39" i="1"/>
  <c r="AF38" i="1"/>
  <c r="AF37" i="1"/>
  <c r="AF36" i="1"/>
  <c r="Z39" i="1"/>
  <c r="Z38" i="1"/>
  <c r="Z40" i="1" s="1"/>
  <c r="Z37" i="1"/>
  <c r="Z36" i="1"/>
  <c r="Y40" i="1"/>
  <c r="X40" i="1"/>
  <c r="U36" i="1"/>
  <c r="U37" i="1"/>
  <c r="U38" i="1"/>
  <c r="U39" i="1"/>
  <c r="W39" i="1" s="1"/>
  <c r="K6" i="2" l="1"/>
  <c r="L6" i="2"/>
  <c r="N6" i="2"/>
  <c r="W36" i="1"/>
  <c r="AE36" i="1" s="1"/>
  <c r="AA39" i="1"/>
  <c r="AB39" i="1" s="1"/>
  <c r="AF40" i="1"/>
  <c r="AG39" i="1"/>
  <c r="AE39" i="1"/>
  <c r="AG36" i="1"/>
  <c r="W37" i="1"/>
  <c r="W38" i="1"/>
  <c r="AA38" i="1" s="1"/>
  <c r="AB38" i="1" s="1"/>
  <c r="U40" i="1"/>
  <c r="V38" i="1" s="1"/>
  <c r="AA36" i="1" l="1"/>
  <c r="AB36" i="1" s="1"/>
  <c r="W40" i="1"/>
  <c r="AE38" i="1"/>
  <c r="AG38" i="1"/>
  <c r="V35" i="1"/>
  <c r="V39" i="1"/>
  <c r="AE37" i="1"/>
  <c r="AG37" i="1"/>
  <c r="AG40" i="1" s="1"/>
  <c r="AA37" i="1"/>
  <c r="V37" i="1"/>
  <c r="V36" i="1"/>
  <c r="AE40" i="1" l="1"/>
  <c r="AB37" i="1"/>
  <c r="AB40" i="1" s="1"/>
  <c r="AA40" i="1"/>
  <c r="V40" i="1"/>
</calcChain>
</file>

<file path=xl/sharedStrings.xml><?xml version="1.0" encoding="utf-8"?>
<sst xmlns="http://schemas.openxmlformats.org/spreadsheetml/2006/main" count="493" uniqueCount="204">
  <si>
    <t>United States</t>
  </si>
  <si>
    <t>Total</t>
  </si>
  <si>
    <t>Percent</t>
  </si>
  <si>
    <t>Male</t>
  </si>
  <si>
    <t>Percent Male</t>
  </si>
  <si>
    <t>Female</t>
  </si>
  <si>
    <t>Percent Female</t>
  </si>
  <si>
    <t>Estimate</t>
  </si>
  <si>
    <t>Margin of Error</t>
  </si>
  <si>
    <t>Total population</t>
  </si>
  <si>
    <t>*****</t>
  </si>
  <si>
    <t>(X)</t>
  </si>
  <si>
    <t>+/-27,812</t>
  </si>
  <si>
    <t>+/-27,815</t>
  </si>
  <si>
    <t>AGE</t>
  </si>
  <si>
    <t>Under 5 years</t>
  </si>
  <si>
    <t>+/-20,064</t>
  </si>
  <si>
    <t>+/-0.1</t>
  </si>
  <si>
    <t>+/-20,195</t>
  </si>
  <si>
    <t>+/-16,998</t>
  </si>
  <si>
    <t>5 to 9 years</t>
  </si>
  <si>
    <t>+/-57,046</t>
  </si>
  <si>
    <t>+/-40,077</t>
  </si>
  <si>
    <t>+/-40,383</t>
  </si>
  <si>
    <t>10 to 14 years</t>
  </si>
  <si>
    <t>+/-55,763</t>
  </si>
  <si>
    <t>+/-42,565</t>
  </si>
  <si>
    <t>+/-38,451</t>
  </si>
  <si>
    <t>15 to 19 years</t>
  </si>
  <si>
    <t>+/-43,048</t>
  </si>
  <si>
    <t>+/-27,930</t>
  </si>
  <si>
    <t>+/-30,231</t>
  </si>
  <si>
    <t>20 to 24 years</t>
  </si>
  <si>
    <t>+/-35,865</t>
  </si>
  <si>
    <t>+/-25,755</t>
  </si>
  <si>
    <t>+/-26,154</t>
  </si>
  <si>
    <t>25 to 29 years</t>
  </si>
  <si>
    <t>+/-28,744</t>
  </si>
  <si>
    <t>+/-19,178</t>
  </si>
  <si>
    <t>+/-17,253</t>
  </si>
  <si>
    <t>30 to 34 years</t>
  </si>
  <si>
    <t>+/-26,739</t>
  </si>
  <si>
    <t>+/-19,151</t>
  </si>
  <si>
    <t>+/-15,727</t>
  </si>
  <si>
    <t>35 to 39 years</t>
  </si>
  <si>
    <t>+/-75,253</t>
  </si>
  <si>
    <t>+/-45,684</t>
  </si>
  <si>
    <t>+/-49,242</t>
  </si>
  <si>
    <t>40 to 44 years</t>
  </si>
  <si>
    <t>+/-70,257</t>
  </si>
  <si>
    <t>+/-43,504</t>
  </si>
  <si>
    <t>+/-46,468</t>
  </si>
  <si>
    <t>45 to 49 years</t>
  </si>
  <si>
    <t>+/-27,506</t>
  </si>
  <si>
    <t>+/-17,141</t>
  </si>
  <si>
    <t>+/-17,514</t>
  </si>
  <si>
    <t>50 to 54 years</t>
  </si>
  <si>
    <t>+/-23,946</t>
  </si>
  <si>
    <t>+/-16,993</t>
  </si>
  <si>
    <t>+/-14,985</t>
  </si>
  <si>
    <t>55 to 59 years</t>
  </si>
  <si>
    <t>+/-56,826</t>
  </si>
  <si>
    <t>+/-40,902</t>
  </si>
  <si>
    <t>+/-33,803</t>
  </si>
  <si>
    <t>60 to 64 years</t>
  </si>
  <si>
    <t>+/-59,252</t>
  </si>
  <si>
    <t>+/-41,241</t>
  </si>
  <si>
    <t>+/-34,158</t>
  </si>
  <si>
    <t>65 to 69 years</t>
  </si>
  <si>
    <t>+/-43,407</t>
  </si>
  <si>
    <t>+/-29,916</t>
  </si>
  <si>
    <t>+/-31,914</t>
  </si>
  <si>
    <t>70 to 74 years</t>
  </si>
  <si>
    <t>+/-42,464</t>
  </si>
  <si>
    <t>+/-27,915</t>
  </si>
  <si>
    <t>+/-32,243</t>
  </si>
  <si>
    <t>75 to 79 years</t>
  </si>
  <si>
    <t>+/-38,876</t>
  </si>
  <si>
    <t>+/-23,854</t>
  </si>
  <si>
    <t>+/-27,605</t>
  </si>
  <si>
    <t>80 to 84 years</t>
  </si>
  <si>
    <t>+/-28,865</t>
  </si>
  <si>
    <t>+/-18,945</t>
  </si>
  <si>
    <t>+/-24,398</t>
  </si>
  <si>
    <t>85 years and over</t>
  </si>
  <si>
    <t>+/-31,356</t>
  </si>
  <si>
    <t>+/-19,806</t>
  </si>
  <si>
    <t>+/-23,588</t>
  </si>
  <si>
    <t>SELECTED AGE CATEGORIES</t>
  </si>
  <si>
    <t>5 to 14 years</t>
  </si>
  <si>
    <t>+/-36,042</t>
  </si>
  <si>
    <t>+/-23,578</t>
  </si>
  <si>
    <t>+/-20,645</t>
  </si>
  <si>
    <t>15 to 17 years</t>
  </si>
  <si>
    <t>+/-18,546</t>
  </si>
  <si>
    <t>+/-15,048</t>
  </si>
  <si>
    <t>+/-16,318</t>
  </si>
  <si>
    <t>Under 18 years</t>
  </si>
  <si>
    <t>+/-34,712</t>
  </si>
  <si>
    <t>+/-28,346</t>
  </si>
  <si>
    <t>+/-29,546</t>
  </si>
  <si>
    <t>18 to 24 years</t>
  </si>
  <si>
    <t>+/-47,866</t>
  </si>
  <si>
    <t>+/-30,705</t>
  </si>
  <si>
    <t>+/-26,503</t>
  </si>
  <si>
    <t>15 to 44 years</t>
  </si>
  <si>
    <t>+/-38,151</t>
  </si>
  <si>
    <t>+/-25,103</t>
  </si>
  <si>
    <t>+/-29,525</t>
  </si>
  <si>
    <t>16 years and over</t>
  </si>
  <si>
    <t>+/-45,377</t>
  </si>
  <si>
    <t>+/-33,338</t>
  </si>
  <si>
    <t>+/-33,965</t>
  </si>
  <si>
    <t>18 years and over</t>
  </si>
  <si>
    <t>+/-34,697</t>
  </si>
  <si>
    <t>+/-24,865</t>
  </si>
  <si>
    <t>+/-23,894</t>
  </si>
  <si>
    <t>21 years and over</t>
  </si>
  <si>
    <t>+/-81,742</t>
  </si>
  <si>
    <t>+/-51,169</t>
  </si>
  <si>
    <t>+/-49,267</t>
  </si>
  <si>
    <t>60 years and over</t>
  </si>
  <si>
    <t>+/-67,053</t>
  </si>
  <si>
    <t>+/-45,888</t>
  </si>
  <si>
    <t>+/-38,700</t>
  </si>
  <si>
    <t>62 years and over</t>
  </si>
  <si>
    <t>+/-60,876</t>
  </si>
  <si>
    <t>+/-37,502</t>
  </si>
  <si>
    <t>+/-35,787</t>
  </si>
  <si>
    <t>65 years and over</t>
  </si>
  <si>
    <t>+/-22,439</t>
  </si>
  <si>
    <t>+/-12,525</t>
  </si>
  <si>
    <t>+/-15,024</t>
  </si>
  <si>
    <t>75 years and over</t>
  </si>
  <si>
    <t>+/-15,500</t>
  </si>
  <si>
    <t>+/-11,881</t>
  </si>
  <si>
    <t>+/-9,954</t>
  </si>
  <si>
    <t>SUMMARY INDICATORS</t>
  </si>
  <si>
    <t>Median age (years)</t>
  </si>
  <si>
    <t>+/-0.2</t>
  </si>
  <si>
    <t>Sex ratio (males per 100 females)</t>
  </si>
  <si>
    <t>Age dependency ratio</t>
  </si>
  <si>
    <t>Old-age dependency ratio</t>
  </si>
  <si>
    <t>Child dependency ratio</t>
  </si>
  <si>
    <t>PERCENT ALLOCATED</t>
  </si>
  <si>
    <t>Sex</t>
  </si>
  <si>
    <t>Age</t>
  </si>
  <si>
    <t>18-35</t>
  </si>
  <si>
    <t>36-51</t>
  </si>
  <si>
    <t>52-70</t>
  </si>
  <si>
    <t>71-88</t>
  </si>
  <si>
    <t>Liberal Dem / Lean Dem</t>
  </si>
  <si>
    <t>Conservative / Moderate Dem / Lean Dem</t>
  </si>
  <si>
    <t>Moderate/Liberal Republican / Lean Rep</t>
  </si>
  <si>
    <t>Conservative Rep / Lean Rep</t>
  </si>
  <si>
    <t>No Lean</t>
  </si>
  <si>
    <t>California</t>
  </si>
  <si>
    <t>65+</t>
  </si>
  <si>
    <t>45-64</t>
  </si>
  <si>
    <t>30-44</t>
  </si>
  <si>
    <t>18-29</t>
  </si>
  <si>
    <t>Under 18</t>
  </si>
  <si>
    <t>Population</t>
  </si>
  <si>
    <t>Share of Voting Age Population</t>
  </si>
  <si>
    <t>Avg. Share</t>
  </si>
  <si>
    <t>Implied Population Size</t>
  </si>
  <si>
    <t>Implied Loss of Population</t>
  </si>
  <si>
    <t>TX Sanders Share</t>
  </si>
  <si>
    <t>TX Biden</t>
  </si>
  <si>
    <t>TX Biden Share</t>
  </si>
  <si>
    <t>TX Biden Share Pred</t>
  </si>
  <si>
    <t>TX Biden Actual</t>
  </si>
  <si>
    <t>TX Sanders Pred</t>
  </si>
  <si>
    <t>TX Sanders Actual</t>
  </si>
  <si>
    <t>Age Group</t>
  </si>
  <si>
    <t>Texas</t>
  </si>
  <si>
    <t>California Share of Electorate</t>
  </si>
  <si>
    <t>Texas Share of Electorate</t>
  </si>
  <si>
    <t>CA Share</t>
  </si>
  <si>
    <t>TX Share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</si>
  <si>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</si>
  <si>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</si>
  <si>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</si>
  <si>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</si>
  <si>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</si>
  <si>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</si>
  <si>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</si>
  <si>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</si>
  <si>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</si>
  <si>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 xml:space="preserve">  100+</t>
  </si>
  <si>
    <t>lib_dem</t>
  </si>
  <si>
    <t>mod_dem</t>
  </si>
  <si>
    <t>mod_rep</t>
  </si>
  <si>
    <t>con_rep</t>
  </si>
  <si>
    <t>no_lean</t>
  </si>
  <si>
    <t>age_group</t>
  </si>
  <si>
    <t>[18,35]</t>
  </si>
  <si>
    <t>(35,51]</t>
  </si>
  <si>
    <t>(51,70]</t>
  </si>
  <si>
    <t>(70,88]</t>
  </si>
  <si>
    <t>CA Sanders Share</t>
  </si>
  <si>
    <t>CA Biden Share</t>
  </si>
  <si>
    <t>Super Tuesday Avg</t>
  </si>
  <si>
    <t>Share of Voting Age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</si>
</sst>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43" applyFont="1"/>
    <xf numFmtId="164" fontId="0" fillId="0" borderId="0" xfId="43" applyNumberFormat="1" applyFont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166" fontId="0" fillId="0" borderId="0" xfId="42" applyNumberFormat="1" applyFont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9" fontId="0" fillId="0" borderId="0" xfId="43" applyFont="1" applyAlignment="1"/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168E7AC6-6584-4C87-A398-0C3C79162AC8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129540</xdr:rowOff>
    </xdr:from>
    <xdr:to>
      <xdr:col>17</xdr:col>
      <xdr:colOff>122514</xdr:colOff>
      <xdr:row>19</xdr:row>
      <xdr:rowOff>39628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CB368E-35C9-4651-8957-0897FC59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8180"/>
          <a:ext cx="10485714" cy="3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137160</xdr:rowOff>
    </xdr:from>
    <xdr:to>
      <xdr:col>15</xdr:col>
      <xdr:colOff>366049</xdr:colOff>
      <xdr:row>37</xdr:row>
      <xdr:rowOff>2911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26C8D-DBD0-4EEE-A50B-A681CC61D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43400"/>
          <a:ext cx="9510049" cy="2608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</xdr:colOff>
      <xdr:row>0</xdr:row>
      <xdr:rowOff>0</xdr:rowOff>
    </xdr:from>
    <xdr:to>
      <xdr:col>24</xdr:col>
      <xdr:colOff>583855</xdr:colOff>
      <xdr:row>24</xdr:row>
      <xdr:rowOff>22859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66DE84-390B-4267-92AA-8097F1DAA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0"/>
          <a:ext cx="7838095" cy="4411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4C4E-1AD3-4CD0-AFFF-3F372C3B1089}">
  <dimension ref="A1:P6"/>
  <sheetViews>
    <sheetView tabSelected="1" workbookViewId="0">
      <selection activeCell="H1" sqref="H1"/>
    </sheetView>
  </sheetViews>
  <sheetFormatPr defaultRowHeight="14.4" x14ac:dyDescent="0.3"/>
  <cols>
    <col min="2" max="2" width="13.77734375" customWidth="1"/>
    <col min="3" max="3" width="14.109375" customWidth="1"/>
    <col min="4" max="4" width="10.77734375" customWidth="1"/>
    <col min="5" max="5" width="10.6640625" bestFit="1" customWidth="1"/>
    <col min="6" max="6" width="9.44140625" bestFit="1" customWidth="1"/>
    <col min="7" max="7" width="20" bestFit="1" customWidth="1"/>
    <col min="8" max="8" width="18.21875" customWidth="1"/>
    <col min="9" max="9" width="15.109375" customWidth="1"/>
    <col min="10" max="10" width="11.109375" customWidth="1"/>
  </cols>
  <sheetData>
    <row r="1" spans="1:16" ht="43.2" x14ac:dyDescent="0.3">
      <c r="A1" s="10" t="s">
        <v>174</v>
      </c>
      <c r="B1" s="10" t="s">
        <v>162</v>
      </c>
      <c r="C1" s="10" t="s">
        <v>203</v>
      </c>
      <c r="D1" s="10" t="s">
        <v>178</v>
      </c>
      <c r="E1" s="10" t="s">
        <v>179</v>
      </c>
      <c r="F1" s="10" t="s">
        <v>202</v>
      </c>
      <c r="G1" s="10" t="s">
        <v>165</v>
      </c>
      <c r="H1" s="10" t="s">
        <v>166</v>
      </c>
      <c r="I1" s="10" t="s">
        <v>167</v>
      </c>
      <c r="J1" s="10" t="s">
        <v>169</v>
      </c>
      <c r="K1" s="10" t="s">
        <v>170</v>
      </c>
      <c r="L1" s="10" t="s">
        <v>172</v>
      </c>
      <c r="M1" s="10" t="s">
        <v>171</v>
      </c>
      <c r="N1" s="10" t="s">
        <v>173</v>
      </c>
      <c r="O1" s="10" t="s">
        <v>200</v>
      </c>
      <c r="P1" s="10" t="s">
        <v>201</v>
      </c>
    </row>
    <row r="2" spans="1:16" x14ac:dyDescent="0.3">
      <c r="A2" t="s">
        <v>160</v>
      </c>
      <c r="B2" s="9">
        <v>53977052</v>
      </c>
      <c r="C2" s="4">
        <v>0.21266280600211657</v>
      </c>
      <c r="D2" s="12">
        <v>0.11</v>
      </c>
      <c r="E2" s="12">
        <v>0.15</v>
      </c>
      <c r="F2" s="4">
        <v>0.13</v>
      </c>
      <c r="G2" s="9">
        <v>32995975.609999999</v>
      </c>
      <c r="H2" s="9">
        <v>-20981076.390000001</v>
      </c>
      <c r="I2" s="4">
        <v>0.57999999999999996</v>
      </c>
      <c r="J2" s="4">
        <v>0.13</v>
      </c>
      <c r="K2" s="4">
        <f>J2*C2</f>
        <v>2.7646164780275154E-2</v>
      </c>
      <c r="L2" s="4">
        <f>I2*C2</f>
        <v>0.12334442748122761</v>
      </c>
      <c r="M2" s="5">
        <f>J2*E2</f>
        <v>1.95E-2</v>
      </c>
      <c r="N2" s="5">
        <f>I2*E2</f>
        <v>8.6999999999999994E-2</v>
      </c>
      <c r="O2" s="3">
        <v>0.61</v>
      </c>
      <c r="P2" s="3">
        <v>7.0000000000000007E-2</v>
      </c>
    </row>
    <row r="3" spans="1:16" x14ac:dyDescent="0.3">
      <c r="A3" t="s">
        <v>159</v>
      </c>
      <c r="B3" s="9">
        <v>63522425</v>
      </c>
      <c r="C3" s="4">
        <v>0.25027037683641928</v>
      </c>
      <c r="D3" s="12">
        <v>0.24</v>
      </c>
      <c r="E3" s="12">
        <v>0.22</v>
      </c>
      <c r="F3" s="4">
        <v>0.22999999999999998</v>
      </c>
      <c r="G3" s="9">
        <v>58377495.310000002</v>
      </c>
      <c r="H3" s="9">
        <v>-5144929.6899999976</v>
      </c>
      <c r="I3" s="4">
        <v>0.42</v>
      </c>
      <c r="J3" s="4">
        <v>0.2</v>
      </c>
      <c r="K3" s="4">
        <f t="shared" ref="K3:K5" si="0">J3*C3</f>
        <v>5.005407536728386E-2</v>
      </c>
      <c r="L3" s="4">
        <f>I3*C3</f>
        <v>0.10511355827129609</v>
      </c>
      <c r="M3" s="5">
        <f t="shared" ref="M3:M5" si="1">J3*E3</f>
        <v>4.4000000000000004E-2</v>
      </c>
      <c r="N3" s="5">
        <f>I3*E3</f>
        <v>9.2399999999999996E-2</v>
      </c>
      <c r="O3" s="3">
        <v>0.56999999999999995</v>
      </c>
      <c r="P3" s="3">
        <v>0.1</v>
      </c>
    </row>
    <row r="4" spans="1:16" x14ac:dyDescent="0.3">
      <c r="A4" t="s">
        <v>158</v>
      </c>
      <c r="B4" s="9">
        <v>83892606</v>
      </c>
      <c r="C4" s="4">
        <v>0.33052633172315526</v>
      </c>
      <c r="D4" s="12">
        <v>0.35</v>
      </c>
      <c r="E4" s="12">
        <v>0.38</v>
      </c>
      <c r="F4" s="4">
        <v>0.36499999999999999</v>
      </c>
      <c r="G4" s="9">
        <v>92642546.904999986</v>
      </c>
      <c r="H4" s="9">
        <v>8749940.9049999863</v>
      </c>
      <c r="I4" s="4">
        <v>0.21</v>
      </c>
      <c r="J4" s="4">
        <v>0.42</v>
      </c>
      <c r="K4" s="4">
        <f t="shared" si="0"/>
        <v>0.13882105932372521</v>
      </c>
      <c r="L4" s="4">
        <f>I4*C4</f>
        <v>6.9410529661862605E-2</v>
      </c>
      <c r="M4" s="5">
        <f t="shared" si="1"/>
        <v>0.15959999999999999</v>
      </c>
      <c r="N4" s="5">
        <f>I4*E4</f>
        <v>7.9799999999999996E-2</v>
      </c>
      <c r="O4" s="3">
        <v>0.26</v>
      </c>
      <c r="P4" s="3">
        <v>0.27</v>
      </c>
    </row>
    <row r="5" spans="1:16" x14ac:dyDescent="0.3">
      <c r="A5" t="s">
        <v>157</v>
      </c>
      <c r="B5" s="9">
        <v>52423114</v>
      </c>
      <c r="C5" s="4">
        <v>0.20654048543830889</v>
      </c>
      <c r="D5" s="12">
        <v>0.3</v>
      </c>
      <c r="E5" s="12">
        <v>0.25</v>
      </c>
      <c r="F5" s="4">
        <v>0.27500000000000002</v>
      </c>
      <c r="G5" s="9">
        <v>69799179.174999997</v>
      </c>
      <c r="H5" s="9">
        <v>17376065.174999997</v>
      </c>
      <c r="I5" s="4">
        <v>0.16</v>
      </c>
      <c r="J5" s="4">
        <v>0.43</v>
      </c>
      <c r="K5" s="4">
        <f t="shared" si="0"/>
        <v>8.881240873847282E-2</v>
      </c>
      <c r="L5" s="4">
        <f>I5*C5</f>
        <v>3.3046477670129422E-2</v>
      </c>
      <c r="M5" s="5">
        <f t="shared" si="1"/>
        <v>0.1075</v>
      </c>
      <c r="N5" s="5">
        <f>I5*E5</f>
        <v>0.04</v>
      </c>
      <c r="O5" s="3">
        <v>0.18</v>
      </c>
      <c r="P5" s="3">
        <v>0.38</v>
      </c>
    </row>
    <row r="6" spans="1:16" x14ac:dyDescent="0.3">
      <c r="A6" t="s">
        <v>1</v>
      </c>
      <c r="B6" s="9">
        <v>253815197</v>
      </c>
      <c r="C6" s="4">
        <v>1</v>
      </c>
      <c r="D6" s="4">
        <v>1</v>
      </c>
      <c r="E6" s="4">
        <v>1</v>
      </c>
      <c r="F6" s="4">
        <v>1</v>
      </c>
      <c r="G6" s="9">
        <v>253815197</v>
      </c>
      <c r="H6">
        <v>0</v>
      </c>
      <c r="K6" s="4">
        <f>SUM(K2:K5)</f>
        <v>0.30533370820975703</v>
      </c>
      <c r="L6" s="4">
        <f>SUM(L2:L5)</f>
        <v>0.33091499308451572</v>
      </c>
      <c r="M6" s="5">
        <f>SUM(M2:M5)</f>
        <v>0.3306</v>
      </c>
      <c r="N6" s="5">
        <f>SUM(N2:N5)</f>
        <v>0.29919999999999997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"/>
  <sheetViews>
    <sheetView topLeftCell="H19" zoomScale="70" zoomScaleNormal="70" workbookViewId="0"/>
  </sheetViews>
  <sheetFormatPr defaultRowHeight="14.4" x14ac:dyDescent="0.3"/>
  <cols>
    <col min="3" max="3" width="20.5546875" customWidth="1"/>
    <col min="4" max="4" width="17.88671875" customWidth="1"/>
    <col min="20" max="20" width="10.44140625" customWidth="1"/>
    <col min="21" max="21" width="12.33203125" customWidth="1"/>
    <col min="22" max="23" width="12.109375" customWidth="1"/>
    <col min="24" max="24" width="9.88671875" customWidth="1"/>
    <col min="25" max="25" width="17.33203125" customWidth="1"/>
    <col min="26" max="26" width="10.77734375" customWidth="1"/>
    <col min="27" max="27" width="16.6640625" customWidth="1"/>
    <col min="28" max="28" width="11.44140625" customWidth="1"/>
    <col min="32" max="32" width="12.21875" customWidth="1"/>
    <col min="38" max="38" width="12.6640625" customWidth="1"/>
    <col min="39" max="39" width="13" customWidth="1"/>
    <col min="43" max="43" width="13" customWidth="1"/>
    <col min="44" max="44" width="11.44140625" customWidth="1"/>
    <col min="45" max="45" width="12.88671875" customWidth="1"/>
    <col min="48" max="48" width="16.33203125" customWidth="1"/>
    <col min="49" max="49" width="29.109375" bestFit="1" customWidth="1"/>
  </cols>
  <sheetData>
    <row r="1" spans="1:15" x14ac:dyDescent="0.3">
      <c r="D1" t="s">
        <v>0</v>
      </c>
    </row>
    <row r="2" spans="1:15" x14ac:dyDescent="0.3">
      <c r="D2" t="s">
        <v>1</v>
      </c>
      <c r="F2" t="s">
        <v>2</v>
      </c>
      <c r="H2" t="s">
        <v>3</v>
      </c>
      <c r="J2" t="s">
        <v>4</v>
      </c>
      <c r="L2" t="s">
        <v>5</v>
      </c>
      <c r="N2" t="s">
        <v>6</v>
      </c>
    </row>
    <row r="3" spans="1:15" x14ac:dyDescent="0.3"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  <c r="J3" t="s">
        <v>7</v>
      </c>
      <c r="K3" t="s">
        <v>8</v>
      </c>
      <c r="L3" t="s">
        <v>7</v>
      </c>
      <c r="M3" t="s">
        <v>8</v>
      </c>
      <c r="N3" t="s">
        <v>7</v>
      </c>
      <c r="O3" t="s">
        <v>8</v>
      </c>
    </row>
    <row r="4" spans="1:15" x14ac:dyDescent="0.3">
      <c r="A4" t="s">
        <v>9</v>
      </c>
      <c r="D4" s="1">
        <v>327167439</v>
      </c>
      <c r="E4" t="s">
        <v>10</v>
      </c>
      <c r="F4" t="s">
        <v>11</v>
      </c>
      <c r="G4" t="s">
        <v>11</v>
      </c>
      <c r="H4" s="1">
        <v>161118151</v>
      </c>
      <c r="I4" t="s">
        <v>12</v>
      </c>
      <c r="J4" t="s">
        <v>11</v>
      </c>
      <c r="K4" t="s">
        <v>11</v>
      </c>
      <c r="L4" s="1">
        <v>166049288</v>
      </c>
      <c r="M4" t="s">
        <v>13</v>
      </c>
      <c r="N4" t="s">
        <v>11</v>
      </c>
      <c r="O4" t="s">
        <v>11</v>
      </c>
    </row>
    <row r="5" spans="1:15" x14ac:dyDescent="0.3">
      <c r="A5" t="s">
        <v>9</v>
      </c>
      <c r="B5" t="s">
        <v>14</v>
      </c>
    </row>
    <row r="6" spans="1:15" x14ac:dyDescent="0.3">
      <c r="A6" t="s">
        <v>9</v>
      </c>
      <c r="B6" t="s">
        <v>14</v>
      </c>
      <c r="C6" t="s">
        <v>15</v>
      </c>
      <c r="D6" s="1">
        <v>19646315</v>
      </c>
      <c r="E6" t="s">
        <v>16</v>
      </c>
      <c r="F6" s="2">
        <v>0.06</v>
      </c>
      <c r="G6" t="s">
        <v>17</v>
      </c>
      <c r="H6" s="1">
        <v>10047966</v>
      </c>
      <c r="I6" t="s">
        <v>18</v>
      </c>
      <c r="J6" s="2">
        <v>6.2E-2</v>
      </c>
      <c r="K6" t="s">
        <v>17</v>
      </c>
      <c r="L6" s="1">
        <v>9598349</v>
      </c>
      <c r="M6" t="s">
        <v>19</v>
      </c>
      <c r="N6" s="2">
        <v>5.8000000000000003E-2</v>
      </c>
      <c r="O6" t="s">
        <v>17</v>
      </c>
    </row>
    <row r="7" spans="1:15" x14ac:dyDescent="0.3">
      <c r="A7" t="s">
        <v>9</v>
      </c>
      <c r="B7" t="s">
        <v>14</v>
      </c>
      <c r="C7" t="s">
        <v>20</v>
      </c>
      <c r="D7" s="1">
        <v>19805900</v>
      </c>
      <c r="E7" t="s">
        <v>21</v>
      </c>
      <c r="F7" s="2">
        <v>6.0999999999999999E-2</v>
      </c>
      <c r="G7" t="s">
        <v>17</v>
      </c>
      <c r="H7" s="1">
        <v>10095699</v>
      </c>
      <c r="I7" t="s">
        <v>22</v>
      </c>
      <c r="J7" s="2">
        <v>6.3E-2</v>
      </c>
      <c r="K7" t="s">
        <v>17</v>
      </c>
      <c r="L7" s="1">
        <v>9710201</v>
      </c>
      <c r="M7" t="s">
        <v>23</v>
      </c>
      <c r="N7" s="2">
        <v>5.8000000000000003E-2</v>
      </c>
      <c r="O7" t="s">
        <v>17</v>
      </c>
    </row>
    <row r="8" spans="1:15" x14ac:dyDescent="0.3">
      <c r="A8" t="s">
        <v>9</v>
      </c>
      <c r="B8" t="s">
        <v>14</v>
      </c>
      <c r="C8" t="s">
        <v>24</v>
      </c>
      <c r="D8" s="1">
        <v>21392922</v>
      </c>
      <c r="E8" t="s">
        <v>25</v>
      </c>
      <c r="F8" s="2">
        <v>6.5000000000000002E-2</v>
      </c>
      <c r="G8" t="s">
        <v>17</v>
      </c>
      <c r="H8" s="1">
        <v>11000943</v>
      </c>
      <c r="I8" t="s">
        <v>26</v>
      </c>
      <c r="J8" s="2">
        <v>6.8000000000000005E-2</v>
      </c>
      <c r="K8" t="s">
        <v>17</v>
      </c>
      <c r="L8" s="1">
        <v>10391979</v>
      </c>
      <c r="M8" t="s">
        <v>27</v>
      </c>
      <c r="N8" s="2">
        <v>6.3E-2</v>
      </c>
      <c r="O8" t="s">
        <v>17</v>
      </c>
    </row>
    <row r="9" spans="1:15" x14ac:dyDescent="0.3">
      <c r="A9" t="s">
        <v>9</v>
      </c>
      <c r="B9" t="s">
        <v>14</v>
      </c>
      <c r="C9" t="s">
        <v>28</v>
      </c>
      <c r="D9" s="1">
        <v>21445493</v>
      </c>
      <c r="E9" t="s">
        <v>29</v>
      </c>
      <c r="F9" s="2">
        <v>6.6000000000000003E-2</v>
      </c>
      <c r="G9" t="s">
        <v>17</v>
      </c>
      <c r="H9" s="1">
        <v>10972722</v>
      </c>
      <c r="I9" t="s">
        <v>30</v>
      </c>
      <c r="J9" s="2">
        <v>6.8000000000000005E-2</v>
      </c>
      <c r="K9" t="s">
        <v>17</v>
      </c>
      <c r="L9" s="1">
        <v>10472771</v>
      </c>
      <c r="M9" t="s">
        <v>31</v>
      </c>
      <c r="N9" s="2">
        <v>6.3E-2</v>
      </c>
      <c r="O9" t="s">
        <v>17</v>
      </c>
    </row>
    <row r="10" spans="1:15" x14ac:dyDescent="0.3">
      <c r="A10" t="s">
        <v>9</v>
      </c>
      <c r="B10" t="s">
        <v>14</v>
      </c>
      <c r="C10" t="s">
        <v>32</v>
      </c>
      <c r="D10" s="1">
        <v>21717962</v>
      </c>
      <c r="E10" t="s">
        <v>33</v>
      </c>
      <c r="F10" s="2">
        <v>6.6000000000000003E-2</v>
      </c>
      <c r="G10" t="s">
        <v>17</v>
      </c>
      <c r="H10" s="1">
        <v>11121699</v>
      </c>
      <c r="I10" t="s">
        <v>34</v>
      </c>
      <c r="J10" s="2">
        <v>6.9000000000000006E-2</v>
      </c>
      <c r="K10" t="s">
        <v>17</v>
      </c>
      <c r="L10" s="1">
        <v>10596263</v>
      </c>
      <c r="M10" t="s">
        <v>35</v>
      </c>
      <c r="N10" s="2">
        <v>6.4000000000000001E-2</v>
      </c>
      <c r="O10" t="s">
        <v>17</v>
      </c>
    </row>
    <row r="11" spans="1:15" x14ac:dyDescent="0.3">
      <c r="A11" t="s">
        <v>9</v>
      </c>
      <c r="B11" t="s">
        <v>14</v>
      </c>
      <c r="C11" t="s">
        <v>36</v>
      </c>
      <c r="D11" s="1">
        <v>23320702</v>
      </c>
      <c r="E11" t="s">
        <v>37</v>
      </c>
      <c r="F11" s="2">
        <v>7.0999999999999994E-2</v>
      </c>
      <c r="G11" t="s">
        <v>17</v>
      </c>
      <c r="H11" s="1">
        <v>11869477</v>
      </c>
      <c r="I11" t="s">
        <v>38</v>
      </c>
      <c r="J11" s="2">
        <v>7.3999999999999996E-2</v>
      </c>
      <c r="K11" t="s">
        <v>17</v>
      </c>
      <c r="L11" s="1">
        <v>11451225</v>
      </c>
      <c r="M11" t="s">
        <v>39</v>
      </c>
      <c r="N11" s="2">
        <v>6.9000000000000006E-2</v>
      </c>
      <c r="O11" t="s">
        <v>17</v>
      </c>
    </row>
    <row r="12" spans="1:15" x14ac:dyDescent="0.3">
      <c r="A12" t="s">
        <v>9</v>
      </c>
      <c r="B12" t="s">
        <v>14</v>
      </c>
      <c r="C12" t="s">
        <v>40</v>
      </c>
      <c r="D12" s="1">
        <v>22023972</v>
      </c>
      <c r="E12" t="s">
        <v>41</v>
      </c>
      <c r="F12" s="2">
        <v>6.7000000000000004E-2</v>
      </c>
      <c r="G12" t="s">
        <v>17</v>
      </c>
      <c r="H12" s="1">
        <v>11111452</v>
      </c>
      <c r="I12" t="s">
        <v>42</v>
      </c>
      <c r="J12" s="2">
        <v>6.9000000000000006E-2</v>
      </c>
      <c r="K12" t="s">
        <v>17</v>
      </c>
      <c r="L12" s="1">
        <v>10912520</v>
      </c>
      <c r="M12" t="s">
        <v>43</v>
      </c>
      <c r="N12" s="2">
        <v>6.6000000000000003E-2</v>
      </c>
      <c r="O12" t="s">
        <v>17</v>
      </c>
    </row>
    <row r="13" spans="1:15" x14ac:dyDescent="0.3">
      <c r="A13" t="s">
        <v>9</v>
      </c>
      <c r="B13" t="s">
        <v>14</v>
      </c>
      <c r="C13" t="s">
        <v>44</v>
      </c>
      <c r="D13" s="1">
        <v>21571302</v>
      </c>
      <c r="E13" t="s">
        <v>45</v>
      </c>
      <c r="F13" s="2">
        <v>6.6000000000000003E-2</v>
      </c>
      <c r="G13" t="s">
        <v>17</v>
      </c>
      <c r="H13" s="1">
        <v>10790784</v>
      </c>
      <c r="I13" t="s">
        <v>46</v>
      </c>
      <c r="J13" s="2">
        <v>6.7000000000000004E-2</v>
      </c>
      <c r="K13" t="s">
        <v>17</v>
      </c>
      <c r="L13" s="1">
        <v>10780518</v>
      </c>
      <c r="M13" t="s">
        <v>47</v>
      </c>
      <c r="N13" s="2">
        <v>6.5000000000000002E-2</v>
      </c>
      <c r="O13" t="s">
        <v>17</v>
      </c>
    </row>
    <row r="14" spans="1:15" x14ac:dyDescent="0.3">
      <c r="A14" t="s">
        <v>9</v>
      </c>
      <c r="B14" t="s">
        <v>14</v>
      </c>
      <c r="C14" t="s">
        <v>48</v>
      </c>
      <c r="D14" s="1">
        <v>19927151</v>
      </c>
      <c r="E14" t="s">
        <v>49</v>
      </c>
      <c r="F14" s="2">
        <v>6.0999999999999999E-2</v>
      </c>
      <c r="G14" t="s">
        <v>17</v>
      </c>
      <c r="H14" s="1">
        <v>9900261</v>
      </c>
      <c r="I14" t="s">
        <v>50</v>
      </c>
      <c r="J14" s="2">
        <v>6.0999999999999999E-2</v>
      </c>
      <c r="K14" t="s">
        <v>17</v>
      </c>
      <c r="L14" s="1">
        <v>10026890</v>
      </c>
      <c r="M14" t="s">
        <v>51</v>
      </c>
      <c r="N14" s="2">
        <v>0.06</v>
      </c>
      <c r="O14" t="s">
        <v>17</v>
      </c>
    </row>
    <row r="15" spans="1:15" x14ac:dyDescent="0.3">
      <c r="A15" t="s">
        <v>9</v>
      </c>
      <c r="B15" t="s">
        <v>14</v>
      </c>
      <c r="C15" t="s">
        <v>52</v>
      </c>
      <c r="D15" s="1">
        <v>20733440</v>
      </c>
      <c r="E15" t="s">
        <v>53</v>
      </c>
      <c r="F15" s="2">
        <v>6.3E-2</v>
      </c>
      <c r="G15" t="s">
        <v>17</v>
      </c>
      <c r="H15" s="1">
        <v>10253794</v>
      </c>
      <c r="I15" t="s">
        <v>54</v>
      </c>
      <c r="J15" s="2">
        <v>6.4000000000000001E-2</v>
      </c>
      <c r="K15" t="s">
        <v>17</v>
      </c>
      <c r="L15" s="1">
        <v>10479646</v>
      </c>
      <c r="M15" t="s">
        <v>55</v>
      </c>
      <c r="N15" s="2">
        <v>6.3E-2</v>
      </c>
      <c r="O15" t="s">
        <v>17</v>
      </c>
    </row>
    <row r="16" spans="1:15" x14ac:dyDescent="0.3">
      <c r="A16" t="s">
        <v>9</v>
      </c>
      <c r="B16" t="s">
        <v>14</v>
      </c>
      <c r="C16" t="s">
        <v>56</v>
      </c>
      <c r="D16" s="1">
        <v>20871804</v>
      </c>
      <c r="E16" t="s">
        <v>57</v>
      </c>
      <c r="F16" s="2">
        <v>6.4000000000000001E-2</v>
      </c>
      <c r="G16" t="s">
        <v>17</v>
      </c>
      <c r="H16" s="1">
        <v>10266496</v>
      </c>
      <c r="I16" t="s">
        <v>58</v>
      </c>
      <c r="J16" s="2">
        <v>6.4000000000000001E-2</v>
      </c>
      <c r="K16" t="s">
        <v>17</v>
      </c>
      <c r="L16" s="1">
        <v>10605308</v>
      </c>
      <c r="M16" t="s">
        <v>59</v>
      </c>
      <c r="N16" s="2">
        <v>6.4000000000000001E-2</v>
      </c>
      <c r="O16" t="s">
        <v>17</v>
      </c>
    </row>
    <row r="17" spans="1:33" x14ac:dyDescent="0.3">
      <c r="A17" t="s">
        <v>9</v>
      </c>
      <c r="B17" t="s">
        <v>14</v>
      </c>
      <c r="C17" t="s">
        <v>60</v>
      </c>
      <c r="D17" s="1">
        <v>21624541</v>
      </c>
      <c r="E17" t="s">
        <v>61</v>
      </c>
      <c r="F17" s="2">
        <v>6.6000000000000003E-2</v>
      </c>
      <c r="G17" t="s">
        <v>17</v>
      </c>
      <c r="H17" s="1">
        <v>10515549</v>
      </c>
      <c r="I17" t="s">
        <v>62</v>
      </c>
      <c r="J17" s="2">
        <v>6.5000000000000002E-2</v>
      </c>
      <c r="K17" t="s">
        <v>17</v>
      </c>
      <c r="L17" s="1">
        <v>11108992</v>
      </c>
      <c r="M17" t="s">
        <v>63</v>
      </c>
      <c r="N17" s="2">
        <v>6.7000000000000004E-2</v>
      </c>
      <c r="O17" t="s">
        <v>17</v>
      </c>
    </row>
    <row r="18" spans="1:33" x14ac:dyDescent="0.3">
      <c r="A18" t="s">
        <v>9</v>
      </c>
      <c r="B18" t="s">
        <v>14</v>
      </c>
      <c r="C18" t="s">
        <v>64</v>
      </c>
      <c r="D18" s="1">
        <v>20662821</v>
      </c>
      <c r="E18" t="s">
        <v>65</v>
      </c>
      <c r="F18" s="2">
        <v>6.3E-2</v>
      </c>
      <c r="G18" t="s">
        <v>17</v>
      </c>
      <c r="H18" s="1">
        <v>9880411</v>
      </c>
      <c r="I18" t="s">
        <v>66</v>
      </c>
      <c r="J18" s="2">
        <v>6.0999999999999999E-2</v>
      </c>
      <c r="K18" t="s">
        <v>17</v>
      </c>
      <c r="L18" s="1">
        <v>10782410</v>
      </c>
      <c r="M18" t="s">
        <v>67</v>
      </c>
      <c r="N18" s="2">
        <v>6.5000000000000002E-2</v>
      </c>
      <c r="O18" t="s">
        <v>17</v>
      </c>
    </row>
    <row r="19" spans="1:33" x14ac:dyDescent="0.3">
      <c r="A19" t="s">
        <v>9</v>
      </c>
      <c r="B19" t="s">
        <v>14</v>
      </c>
      <c r="C19" t="s">
        <v>68</v>
      </c>
      <c r="D19" s="1">
        <v>17107288</v>
      </c>
      <c r="E19" t="s">
        <v>69</v>
      </c>
      <c r="F19" s="2">
        <v>5.1999999999999998E-2</v>
      </c>
      <c r="G19" t="s">
        <v>17</v>
      </c>
      <c r="H19" s="1">
        <v>8055881</v>
      </c>
      <c r="I19" t="s">
        <v>70</v>
      </c>
      <c r="J19" s="2">
        <v>0.05</v>
      </c>
      <c r="K19" t="s">
        <v>17</v>
      </c>
      <c r="L19" s="1">
        <v>9051407</v>
      </c>
      <c r="M19" t="s">
        <v>71</v>
      </c>
      <c r="N19" s="2">
        <v>5.5E-2</v>
      </c>
      <c r="O19" t="s">
        <v>17</v>
      </c>
    </row>
    <row r="20" spans="1:33" x14ac:dyDescent="0.3">
      <c r="A20" t="s">
        <v>9</v>
      </c>
      <c r="B20" t="s">
        <v>14</v>
      </c>
      <c r="C20" t="s">
        <v>72</v>
      </c>
      <c r="D20" s="1">
        <v>13464025</v>
      </c>
      <c r="E20" t="s">
        <v>73</v>
      </c>
      <c r="F20" s="2">
        <v>4.1000000000000002E-2</v>
      </c>
      <c r="G20" t="s">
        <v>17</v>
      </c>
      <c r="H20" s="1">
        <v>6221547</v>
      </c>
      <c r="I20" t="s">
        <v>74</v>
      </c>
      <c r="J20" s="2">
        <v>3.9E-2</v>
      </c>
      <c r="K20" t="s">
        <v>17</v>
      </c>
      <c r="L20" s="1">
        <v>7242478</v>
      </c>
      <c r="M20" t="s">
        <v>75</v>
      </c>
      <c r="N20" s="2">
        <v>4.3999999999999997E-2</v>
      </c>
      <c r="O20" t="s">
        <v>17</v>
      </c>
    </row>
    <row r="21" spans="1:33" x14ac:dyDescent="0.3">
      <c r="A21" t="s">
        <v>9</v>
      </c>
      <c r="B21" t="s">
        <v>14</v>
      </c>
      <c r="C21" t="s">
        <v>76</v>
      </c>
      <c r="D21" s="1">
        <v>9378512</v>
      </c>
      <c r="E21" t="s">
        <v>77</v>
      </c>
      <c r="F21" s="2">
        <v>2.9000000000000001E-2</v>
      </c>
      <c r="G21" t="s">
        <v>17</v>
      </c>
      <c r="H21" s="1">
        <v>4195815</v>
      </c>
      <c r="I21" t="s">
        <v>78</v>
      </c>
      <c r="J21" s="2">
        <v>2.5999999999999999E-2</v>
      </c>
      <c r="K21" t="s">
        <v>17</v>
      </c>
      <c r="L21" s="1">
        <v>5182697</v>
      </c>
      <c r="M21" t="s">
        <v>79</v>
      </c>
      <c r="N21" s="2">
        <v>3.1E-2</v>
      </c>
      <c r="O21" t="s">
        <v>17</v>
      </c>
      <c r="U21" t="s">
        <v>101</v>
      </c>
      <c r="V21" s="1">
        <v>30656350</v>
      </c>
      <c r="Y21" t="s">
        <v>40</v>
      </c>
      <c r="Z21" s="1">
        <v>22023972</v>
      </c>
      <c r="AB21" t="s">
        <v>52</v>
      </c>
      <c r="AC21" s="1">
        <v>20733440</v>
      </c>
      <c r="AF21" t="s">
        <v>68</v>
      </c>
      <c r="AG21" s="1">
        <v>17107288</v>
      </c>
    </row>
    <row r="22" spans="1:33" x14ac:dyDescent="0.3">
      <c r="A22" t="s">
        <v>9</v>
      </c>
      <c r="B22" t="s">
        <v>14</v>
      </c>
      <c r="C22" t="s">
        <v>80</v>
      </c>
      <c r="D22" s="1">
        <v>6169441</v>
      </c>
      <c r="E22" t="s">
        <v>81</v>
      </c>
      <c r="F22" s="2">
        <v>1.9E-2</v>
      </c>
      <c r="G22" t="s">
        <v>17</v>
      </c>
      <c r="H22" s="1">
        <v>2591562</v>
      </c>
      <c r="I22" t="s">
        <v>82</v>
      </c>
      <c r="J22" s="2">
        <v>1.6E-2</v>
      </c>
      <c r="K22" t="s">
        <v>17</v>
      </c>
      <c r="L22" s="1">
        <v>3577879</v>
      </c>
      <c r="M22" t="s">
        <v>83</v>
      </c>
      <c r="N22" s="2">
        <v>2.1999999999999999E-2</v>
      </c>
      <c r="O22" t="s">
        <v>17</v>
      </c>
      <c r="U22" t="s">
        <v>36</v>
      </c>
      <c r="V22" s="1">
        <v>23320702</v>
      </c>
      <c r="Y22" t="s">
        <v>44</v>
      </c>
      <c r="Z22" s="1">
        <v>21571302</v>
      </c>
      <c r="AB22" t="s">
        <v>56</v>
      </c>
      <c r="AC22" s="1">
        <v>20871804</v>
      </c>
      <c r="AF22" t="s">
        <v>72</v>
      </c>
      <c r="AG22" s="1">
        <v>13464025</v>
      </c>
    </row>
    <row r="23" spans="1:33" x14ac:dyDescent="0.3">
      <c r="A23" t="s">
        <v>9</v>
      </c>
      <c r="B23" t="s">
        <v>14</v>
      </c>
      <c r="C23" t="s">
        <v>84</v>
      </c>
      <c r="D23" s="1">
        <v>6303848</v>
      </c>
      <c r="E23" t="s">
        <v>85</v>
      </c>
      <c r="F23" s="2">
        <v>1.9E-2</v>
      </c>
      <c r="G23" t="s">
        <v>17</v>
      </c>
      <c r="H23" s="1">
        <v>2226093</v>
      </c>
      <c r="I23" t="s">
        <v>86</v>
      </c>
      <c r="J23" s="2">
        <v>1.4E-2</v>
      </c>
      <c r="K23" t="s">
        <v>17</v>
      </c>
      <c r="L23" s="1">
        <v>4077755</v>
      </c>
      <c r="M23" t="s">
        <v>87</v>
      </c>
      <c r="N23" s="2">
        <v>2.5000000000000001E-2</v>
      </c>
      <c r="O23" t="s">
        <v>17</v>
      </c>
      <c r="V23" s="1"/>
      <c r="Y23" t="s">
        <v>48</v>
      </c>
      <c r="Z23" s="1">
        <v>19927151</v>
      </c>
      <c r="AB23" t="s">
        <v>60</v>
      </c>
      <c r="AC23" s="1">
        <v>21624541</v>
      </c>
      <c r="AF23" t="s">
        <v>76</v>
      </c>
      <c r="AG23" s="1">
        <v>9378512</v>
      </c>
    </row>
    <row r="24" spans="1:33" x14ac:dyDescent="0.3">
      <c r="A24" t="s">
        <v>9</v>
      </c>
      <c r="B24" t="s">
        <v>88</v>
      </c>
      <c r="AB24" t="s">
        <v>64</v>
      </c>
      <c r="AC24" s="1">
        <v>20662821</v>
      </c>
      <c r="AF24" t="s">
        <v>80</v>
      </c>
      <c r="AG24" s="1">
        <v>6169441</v>
      </c>
    </row>
    <row r="25" spans="1:33" x14ac:dyDescent="0.3">
      <c r="A25" t="s">
        <v>9</v>
      </c>
      <c r="B25" t="s">
        <v>88</v>
      </c>
      <c r="C25" t="s">
        <v>89</v>
      </c>
      <c r="D25" s="1">
        <v>41198822</v>
      </c>
      <c r="E25" t="s">
        <v>90</v>
      </c>
      <c r="F25" s="2">
        <v>0.126</v>
      </c>
      <c r="G25" t="s">
        <v>17</v>
      </c>
      <c r="H25" s="1">
        <v>21096642</v>
      </c>
      <c r="I25" t="s">
        <v>91</v>
      </c>
      <c r="J25" s="2">
        <v>0.13100000000000001</v>
      </c>
      <c r="K25" t="s">
        <v>17</v>
      </c>
      <c r="L25" s="1">
        <v>20102180</v>
      </c>
      <c r="M25" t="s">
        <v>92</v>
      </c>
      <c r="N25" s="2">
        <v>0.121</v>
      </c>
      <c r="O25" t="s">
        <v>17</v>
      </c>
      <c r="AF25" t="s">
        <v>84</v>
      </c>
      <c r="AG25" s="1">
        <v>6303848</v>
      </c>
    </row>
    <row r="26" spans="1:33" x14ac:dyDescent="0.3">
      <c r="A26" t="s">
        <v>9</v>
      </c>
      <c r="B26" t="s">
        <v>88</v>
      </c>
      <c r="C26" t="s">
        <v>93</v>
      </c>
      <c r="D26" s="1">
        <v>12507105</v>
      </c>
      <c r="E26" t="s">
        <v>94</v>
      </c>
      <c r="F26" s="2">
        <v>3.7999999999999999E-2</v>
      </c>
      <c r="G26" t="s">
        <v>17</v>
      </c>
      <c r="H26" s="1">
        <v>6394674</v>
      </c>
      <c r="I26" t="s">
        <v>95</v>
      </c>
      <c r="J26" s="2">
        <v>0.04</v>
      </c>
      <c r="K26" t="s">
        <v>17</v>
      </c>
      <c r="L26" s="1">
        <v>6112431</v>
      </c>
      <c r="M26" t="s">
        <v>96</v>
      </c>
      <c r="N26" s="2">
        <v>3.6999999999999998E-2</v>
      </c>
      <c r="O26" t="s">
        <v>17</v>
      </c>
    </row>
    <row r="27" spans="1:33" x14ac:dyDescent="0.3">
      <c r="A27" t="s">
        <v>9</v>
      </c>
      <c r="B27" t="s">
        <v>88</v>
      </c>
      <c r="C27" t="s">
        <v>97</v>
      </c>
      <c r="D27" s="1">
        <v>73352242</v>
      </c>
      <c r="E27" t="s">
        <v>98</v>
      </c>
      <c r="F27" s="2">
        <v>0.224</v>
      </c>
      <c r="G27" t="s">
        <v>17</v>
      </c>
      <c r="H27" s="1">
        <v>37539282</v>
      </c>
      <c r="I27" t="s">
        <v>99</v>
      </c>
      <c r="J27" s="2">
        <v>0.23300000000000001</v>
      </c>
      <c r="K27" t="s">
        <v>17</v>
      </c>
      <c r="L27" s="1">
        <v>35812960</v>
      </c>
      <c r="M27" t="s">
        <v>100</v>
      </c>
      <c r="N27" s="2">
        <v>0.216</v>
      </c>
      <c r="O27" t="s">
        <v>17</v>
      </c>
    </row>
    <row r="28" spans="1:33" x14ac:dyDescent="0.3">
      <c r="A28" t="s">
        <v>9</v>
      </c>
      <c r="B28" t="s">
        <v>88</v>
      </c>
      <c r="C28" t="s">
        <v>101</v>
      </c>
      <c r="D28" s="1">
        <v>30656350</v>
      </c>
      <c r="E28" t="s">
        <v>102</v>
      </c>
      <c r="F28" s="2">
        <v>9.4E-2</v>
      </c>
      <c r="G28" t="s">
        <v>17</v>
      </c>
      <c r="H28" s="1">
        <v>15699747</v>
      </c>
      <c r="I28" t="s">
        <v>103</v>
      </c>
      <c r="J28" s="2">
        <v>9.7000000000000003E-2</v>
      </c>
      <c r="K28" t="s">
        <v>17</v>
      </c>
      <c r="L28" s="1">
        <v>14956603</v>
      </c>
      <c r="M28" t="s">
        <v>104</v>
      </c>
      <c r="N28" s="2">
        <v>0.09</v>
      </c>
      <c r="O28" t="s">
        <v>17</v>
      </c>
    </row>
    <row r="29" spans="1:33" x14ac:dyDescent="0.3">
      <c r="A29" t="s">
        <v>9</v>
      </c>
      <c r="B29" t="s">
        <v>88</v>
      </c>
      <c r="C29" t="s">
        <v>105</v>
      </c>
      <c r="D29" s="1">
        <v>130006582</v>
      </c>
      <c r="E29" t="s">
        <v>106</v>
      </c>
      <c r="F29" s="2">
        <v>0.39700000000000002</v>
      </c>
      <c r="G29" t="s">
        <v>17</v>
      </c>
      <c r="H29" s="1">
        <v>65766395</v>
      </c>
      <c r="I29" t="s">
        <v>107</v>
      </c>
      <c r="J29" s="2">
        <v>0.40799999999999997</v>
      </c>
      <c r="K29" t="s">
        <v>17</v>
      </c>
      <c r="L29" s="1">
        <v>64240187</v>
      </c>
      <c r="M29" t="s">
        <v>108</v>
      </c>
      <c r="N29" s="2">
        <v>0.38700000000000001</v>
      </c>
      <c r="O29" t="s">
        <v>17</v>
      </c>
    </row>
    <row r="30" spans="1:33" x14ac:dyDescent="0.3">
      <c r="A30" t="s">
        <v>9</v>
      </c>
      <c r="B30" t="s">
        <v>88</v>
      </c>
      <c r="C30" t="s">
        <v>109</v>
      </c>
      <c r="D30" s="1">
        <v>262185951</v>
      </c>
      <c r="E30" t="s">
        <v>110</v>
      </c>
      <c r="F30" s="2">
        <v>0.80100000000000005</v>
      </c>
      <c r="G30" t="s">
        <v>17</v>
      </c>
      <c r="H30" s="1">
        <v>127867374</v>
      </c>
      <c r="I30" t="s">
        <v>111</v>
      </c>
      <c r="J30" s="2">
        <v>0.79400000000000004</v>
      </c>
      <c r="K30" t="s">
        <v>17</v>
      </c>
      <c r="L30" s="1">
        <v>134318577</v>
      </c>
      <c r="M30" t="s">
        <v>112</v>
      </c>
      <c r="N30" s="2">
        <v>0.80900000000000005</v>
      </c>
      <c r="O30" t="s">
        <v>17</v>
      </c>
    </row>
    <row r="31" spans="1:33" x14ac:dyDescent="0.3">
      <c r="A31" t="s">
        <v>9</v>
      </c>
      <c r="B31" t="s">
        <v>88</v>
      </c>
      <c r="C31" t="s">
        <v>113</v>
      </c>
      <c r="D31" s="1">
        <v>253815197</v>
      </c>
      <c r="E31" t="s">
        <v>114</v>
      </c>
      <c r="F31" s="2">
        <v>0.77600000000000002</v>
      </c>
      <c r="G31" t="s">
        <v>17</v>
      </c>
      <c r="H31" s="1">
        <v>123578869</v>
      </c>
      <c r="I31" t="s">
        <v>115</v>
      </c>
      <c r="J31" s="2">
        <v>0.76700000000000002</v>
      </c>
      <c r="K31" t="s">
        <v>17</v>
      </c>
      <c r="L31" s="1">
        <v>130236328</v>
      </c>
      <c r="M31" t="s">
        <v>116</v>
      </c>
      <c r="N31" s="2">
        <v>0.78400000000000003</v>
      </c>
      <c r="O31" t="s">
        <v>17</v>
      </c>
    </row>
    <row r="32" spans="1:33" x14ac:dyDescent="0.3">
      <c r="A32" t="s">
        <v>9</v>
      </c>
      <c r="B32" t="s">
        <v>88</v>
      </c>
      <c r="C32" t="s">
        <v>117</v>
      </c>
      <c r="D32" s="1">
        <v>240352655</v>
      </c>
      <c r="E32" t="s">
        <v>118</v>
      </c>
      <c r="F32" s="2">
        <v>0.73499999999999999</v>
      </c>
      <c r="G32" t="s">
        <v>17</v>
      </c>
      <c r="H32" s="1">
        <v>116666450</v>
      </c>
      <c r="I32" t="s">
        <v>119</v>
      </c>
      <c r="J32" s="2">
        <v>0.72399999999999998</v>
      </c>
      <c r="K32" t="s">
        <v>17</v>
      </c>
      <c r="L32" s="1">
        <v>123686205</v>
      </c>
      <c r="M32" t="s">
        <v>120</v>
      </c>
      <c r="N32" s="2">
        <v>0.745</v>
      </c>
      <c r="O32" t="s">
        <v>17</v>
      </c>
    </row>
    <row r="33" spans="1:48" x14ac:dyDescent="0.3">
      <c r="A33" t="s">
        <v>9</v>
      </c>
      <c r="B33" t="s">
        <v>88</v>
      </c>
      <c r="C33" t="s">
        <v>121</v>
      </c>
      <c r="D33" s="1">
        <v>73085935</v>
      </c>
      <c r="E33" t="s">
        <v>122</v>
      </c>
      <c r="F33" s="2">
        <v>0.223</v>
      </c>
      <c r="G33" t="s">
        <v>17</v>
      </c>
      <c r="H33" s="1">
        <v>33171309</v>
      </c>
      <c r="I33" t="s">
        <v>123</v>
      </c>
      <c r="J33" s="2">
        <v>0.20599999999999999</v>
      </c>
      <c r="K33" t="s">
        <v>17</v>
      </c>
      <c r="L33" s="1">
        <v>39914626</v>
      </c>
      <c r="M33" t="s">
        <v>124</v>
      </c>
      <c r="N33" s="2">
        <v>0.24</v>
      </c>
      <c r="O33" t="s">
        <v>17</v>
      </c>
    </row>
    <row r="34" spans="1:48" ht="72" x14ac:dyDescent="0.3">
      <c r="A34" t="s">
        <v>9</v>
      </c>
      <c r="B34" t="s">
        <v>88</v>
      </c>
      <c r="C34" t="s">
        <v>125</v>
      </c>
      <c r="D34" s="1">
        <v>64481209</v>
      </c>
      <c r="E34" t="s">
        <v>126</v>
      </c>
      <c r="F34" s="2">
        <v>0.19700000000000001</v>
      </c>
      <c r="G34" t="s">
        <v>17</v>
      </c>
      <c r="H34" s="1">
        <v>29036784</v>
      </c>
      <c r="I34" t="s">
        <v>127</v>
      </c>
      <c r="J34" s="2">
        <v>0.18</v>
      </c>
      <c r="K34" t="s">
        <v>17</v>
      </c>
      <c r="L34" s="1">
        <v>35444425</v>
      </c>
      <c r="M34" t="s">
        <v>128</v>
      </c>
      <c r="N34" s="2">
        <v>0.21299999999999999</v>
      </c>
      <c r="O34" t="s">
        <v>17</v>
      </c>
      <c r="T34" s="11" t="s">
        <v>174</v>
      </c>
      <c r="U34" s="10" t="s">
        <v>162</v>
      </c>
      <c r="V34" s="10" t="s">
        <v>2</v>
      </c>
      <c r="W34" s="10" t="s">
        <v>163</v>
      </c>
      <c r="X34" s="10" t="s">
        <v>176</v>
      </c>
      <c r="Y34" s="10" t="s">
        <v>177</v>
      </c>
      <c r="Z34" s="10" t="s">
        <v>164</v>
      </c>
      <c r="AA34" s="10" t="s">
        <v>165</v>
      </c>
      <c r="AB34" s="10" t="s">
        <v>166</v>
      </c>
      <c r="AC34" s="10" t="s">
        <v>167</v>
      </c>
      <c r="AD34" s="10" t="s">
        <v>168</v>
      </c>
      <c r="AE34" s="10" t="s">
        <v>170</v>
      </c>
      <c r="AF34" s="10" t="s">
        <v>171</v>
      </c>
      <c r="AG34" s="10" t="s">
        <v>172</v>
      </c>
      <c r="AH34" s="10" t="s">
        <v>173</v>
      </c>
      <c r="AT34" s="7"/>
    </row>
    <row r="35" spans="1:48" x14ac:dyDescent="0.3">
      <c r="A35" t="s">
        <v>9</v>
      </c>
      <c r="B35" t="s">
        <v>88</v>
      </c>
      <c r="C35" t="s">
        <v>129</v>
      </c>
      <c r="D35" s="1">
        <v>52423114</v>
      </c>
      <c r="E35" t="s">
        <v>130</v>
      </c>
      <c r="F35" s="2">
        <v>0.16</v>
      </c>
      <c r="G35" t="s">
        <v>17</v>
      </c>
      <c r="H35" s="1">
        <v>23290898</v>
      </c>
      <c r="I35" t="s">
        <v>131</v>
      </c>
      <c r="J35" s="2">
        <v>0.14499999999999999</v>
      </c>
      <c r="K35" t="s">
        <v>17</v>
      </c>
      <c r="L35" s="1">
        <v>29132216</v>
      </c>
      <c r="M35" t="s">
        <v>132</v>
      </c>
      <c r="N35" s="2">
        <v>0.17499999999999999</v>
      </c>
      <c r="O35" t="s">
        <v>17</v>
      </c>
      <c r="T35" t="s">
        <v>161</v>
      </c>
      <c r="U35" s="1">
        <v>73352242</v>
      </c>
      <c r="V35" s="5">
        <f>U35/$U$40</f>
        <v>0.22420398015219356</v>
      </c>
    </row>
    <row r="36" spans="1:48" x14ac:dyDescent="0.3">
      <c r="A36" t="s">
        <v>9</v>
      </c>
      <c r="B36" t="s">
        <v>88</v>
      </c>
      <c r="C36" t="s">
        <v>133</v>
      </c>
      <c r="D36" s="1">
        <v>21851801</v>
      </c>
      <c r="E36" t="s">
        <v>134</v>
      </c>
      <c r="F36" s="2">
        <v>6.7000000000000004E-2</v>
      </c>
      <c r="G36" t="s">
        <v>17</v>
      </c>
      <c r="H36" s="1">
        <v>9013470</v>
      </c>
      <c r="I36" t="s">
        <v>135</v>
      </c>
      <c r="J36" s="2">
        <v>5.6000000000000001E-2</v>
      </c>
      <c r="K36" t="s">
        <v>17</v>
      </c>
      <c r="L36" s="1">
        <v>12838331</v>
      </c>
      <c r="M36" t="s">
        <v>136</v>
      </c>
      <c r="N36" s="2">
        <v>7.6999999999999999E-2</v>
      </c>
      <c r="O36" t="s">
        <v>17</v>
      </c>
      <c r="T36" t="s">
        <v>160</v>
      </c>
      <c r="U36" s="1">
        <f>SUM(V21:V22)</f>
        <v>53977052</v>
      </c>
      <c r="V36" s="5">
        <f>U36/$U$40</f>
        <v>0.16498295846610825</v>
      </c>
      <c r="W36" s="4">
        <f>U36/SUM($U$36:$U$39)</f>
        <v>0.21266280600211657</v>
      </c>
      <c r="X36" s="3">
        <v>0.11</v>
      </c>
      <c r="Y36" s="3">
        <v>0.15</v>
      </c>
      <c r="Z36" s="3">
        <f>AVERAGE(X36:Y36)</f>
        <v>0.13</v>
      </c>
      <c r="AA36" s="9">
        <f>Z36/W36*U36</f>
        <v>32995975.609999999</v>
      </c>
      <c r="AB36" s="1">
        <f>AA36-U36</f>
        <v>-20981076.390000001</v>
      </c>
      <c r="AC36" s="3">
        <v>0.57999999999999996</v>
      </c>
      <c r="AD36" s="3">
        <v>0.13</v>
      </c>
      <c r="AE36" s="3">
        <f>AD36*W36</f>
        <v>2.7646164780275154E-2</v>
      </c>
      <c r="AF36" s="6">
        <f>AD36*Y36</f>
        <v>1.95E-2</v>
      </c>
      <c r="AG36" s="6">
        <f>AC36*W36</f>
        <v>0.12334442748122761</v>
      </c>
      <c r="AH36" s="6">
        <f>AC36*Y36</f>
        <v>8.6999999999999994E-2</v>
      </c>
      <c r="AT36" s="3"/>
      <c r="AU36" s="6"/>
      <c r="AV36" s="6"/>
    </row>
    <row r="37" spans="1:48" x14ac:dyDescent="0.3">
      <c r="A37" t="s">
        <v>9</v>
      </c>
      <c r="B37" t="s">
        <v>137</v>
      </c>
      <c r="T37" t="s">
        <v>159</v>
      </c>
      <c r="U37" s="1">
        <f>SUM(Z21:Z23)</f>
        <v>63522425</v>
      </c>
      <c r="V37" s="5">
        <f>U37/$U$40</f>
        <v>0.19415876223550474</v>
      </c>
      <c r="W37" s="4">
        <f>U37/SUM($U$36:$U$39)</f>
        <v>0.25027037683641928</v>
      </c>
      <c r="X37" s="3">
        <v>0.24</v>
      </c>
      <c r="Y37" s="3">
        <v>0.22</v>
      </c>
      <c r="Z37" s="3">
        <f>AVERAGE(X37:Y37)</f>
        <v>0.22999999999999998</v>
      </c>
      <c r="AA37" s="9">
        <f>Z37/W37*U37</f>
        <v>58377495.310000002</v>
      </c>
      <c r="AB37" s="1">
        <f>AA37-U37</f>
        <v>-5144929.6899999976</v>
      </c>
      <c r="AC37" s="3">
        <v>0.42</v>
      </c>
      <c r="AD37" s="3">
        <v>0.2</v>
      </c>
      <c r="AE37" s="3">
        <f>AD37*W37</f>
        <v>5.005407536728386E-2</v>
      </c>
      <c r="AF37" s="6">
        <f>AD37*Y37</f>
        <v>4.4000000000000004E-2</v>
      </c>
      <c r="AG37" s="6">
        <f>AC37*W37</f>
        <v>0.10511355827129609</v>
      </c>
      <c r="AH37" s="6">
        <f>AC37*Y37</f>
        <v>9.2399999999999996E-2</v>
      </c>
      <c r="AT37" s="3"/>
      <c r="AU37" s="6"/>
      <c r="AV37" s="6"/>
    </row>
    <row r="38" spans="1:48" x14ac:dyDescent="0.3">
      <c r="A38" t="s">
        <v>9</v>
      </c>
      <c r="B38" t="s">
        <v>137</v>
      </c>
      <c r="C38" t="s">
        <v>138</v>
      </c>
      <c r="D38">
        <v>38.200000000000003</v>
      </c>
      <c r="E38" t="s">
        <v>139</v>
      </c>
      <c r="F38" t="s">
        <v>11</v>
      </c>
      <c r="G38" t="s">
        <v>11</v>
      </c>
      <c r="H38">
        <v>36.9</v>
      </c>
      <c r="I38" t="s">
        <v>139</v>
      </c>
      <c r="J38" t="s">
        <v>11</v>
      </c>
      <c r="K38" t="s">
        <v>11</v>
      </c>
      <c r="L38">
        <v>39.6</v>
      </c>
      <c r="M38" t="s">
        <v>17</v>
      </c>
      <c r="N38" t="s">
        <v>11</v>
      </c>
      <c r="O38" t="s">
        <v>11</v>
      </c>
      <c r="T38" t="s">
        <v>158</v>
      </c>
      <c r="U38" s="1">
        <f>SUM(AC21:AC24)</f>
        <v>83892606</v>
      </c>
      <c r="V38" s="5">
        <f>U38/$U$40</f>
        <v>0.25642101260571959</v>
      </c>
      <c r="W38" s="4">
        <f>U38/SUM($U$36:$U$39)</f>
        <v>0.33052633172315526</v>
      </c>
      <c r="X38" s="3">
        <v>0.35</v>
      </c>
      <c r="Y38" s="3">
        <v>0.38</v>
      </c>
      <c r="Z38" s="3">
        <f>AVERAGE(X38:Y38)</f>
        <v>0.36499999999999999</v>
      </c>
      <c r="AA38" s="9">
        <f>Z38/W38*U38</f>
        <v>92642546.904999986</v>
      </c>
      <c r="AB38" s="1">
        <f>AA38-U38</f>
        <v>8749940.9049999863</v>
      </c>
      <c r="AC38" s="3">
        <v>0.21</v>
      </c>
      <c r="AD38" s="3">
        <v>0.42</v>
      </c>
      <c r="AE38" s="3">
        <f>AD38*W38</f>
        <v>0.13882105932372521</v>
      </c>
      <c r="AF38" s="6">
        <f>AD38*Y38</f>
        <v>0.15959999999999999</v>
      </c>
      <c r="AG38" s="6">
        <f>AC38*W38</f>
        <v>6.9410529661862605E-2</v>
      </c>
      <c r="AH38" s="6">
        <f>AC38*Y38</f>
        <v>7.9799999999999996E-2</v>
      </c>
      <c r="AT38" s="3"/>
      <c r="AU38" s="6"/>
      <c r="AV38" s="6"/>
    </row>
    <row r="39" spans="1:48" x14ac:dyDescent="0.3">
      <c r="A39" t="s">
        <v>9</v>
      </c>
      <c r="B39" t="s">
        <v>137</v>
      </c>
      <c r="C39" t="s">
        <v>140</v>
      </c>
      <c r="D39">
        <v>97</v>
      </c>
      <c r="E39" t="s">
        <v>17</v>
      </c>
      <c r="F39" t="s">
        <v>11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11</v>
      </c>
      <c r="T39" t="s">
        <v>157</v>
      </c>
      <c r="U39" s="1">
        <f>SUM(AG21:AG25)</f>
        <v>52423114</v>
      </c>
      <c r="V39" s="5">
        <f>U39/$U$40</f>
        <v>0.16023328654047386</v>
      </c>
      <c r="W39" s="4">
        <f>U39/SUM($U$36:$U$39)</f>
        <v>0.20654048543830889</v>
      </c>
      <c r="X39" s="3">
        <v>0.3</v>
      </c>
      <c r="Y39" s="3">
        <v>0.25</v>
      </c>
      <c r="Z39" s="3">
        <f>AVERAGE(X39:Y39)</f>
        <v>0.27500000000000002</v>
      </c>
      <c r="AA39" s="9">
        <f>Z39/W39*U39</f>
        <v>69799179.174999997</v>
      </c>
      <c r="AB39" s="1">
        <f>AA39-U39</f>
        <v>17376065.174999997</v>
      </c>
      <c r="AC39" s="3">
        <v>0.16</v>
      </c>
      <c r="AD39" s="3">
        <v>0.43</v>
      </c>
      <c r="AE39" s="3">
        <f>AD39*W39</f>
        <v>8.881240873847282E-2</v>
      </c>
      <c r="AF39" s="6">
        <f>AD39*Y39</f>
        <v>0.1075</v>
      </c>
      <c r="AG39" s="6">
        <f>AC39*W39</f>
        <v>3.3046477670129422E-2</v>
      </c>
      <c r="AH39" s="6">
        <f>AC39*Y39</f>
        <v>0.04</v>
      </c>
      <c r="AT39" s="3"/>
      <c r="AU39" s="6"/>
      <c r="AV39" s="6"/>
    </row>
    <row r="40" spans="1:48" x14ac:dyDescent="0.3">
      <c r="A40" t="s">
        <v>9</v>
      </c>
      <c r="B40" t="s">
        <v>137</v>
      </c>
      <c r="C40" t="s">
        <v>141</v>
      </c>
      <c r="D40">
        <v>62.5</v>
      </c>
      <c r="E40" t="s">
        <v>17</v>
      </c>
      <c r="F40" t="s">
        <v>11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  <c r="L40" t="s">
        <v>11</v>
      </c>
      <c r="M40" t="s">
        <v>11</v>
      </c>
      <c r="N40" t="s">
        <v>11</v>
      </c>
      <c r="O40" t="s">
        <v>11</v>
      </c>
      <c r="T40" t="s">
        <v>1</v>
      </c>
      <c r="U40" s="1">
        <f t="shared" ref="U40:Z40" si="0">SUM(U35:U39)</f>
        <v>327167439</v>
      </c>
      <c r="V40" s="4">
        <f t="shared" si="0"/>
        <v>1</v>
      </c>
      <c r="W40" s="4">
        <f t="shared" si="0"/>
        <v>1</v>
      </c>
      <c r="X40" s="4">
        <f t="shared" si="0"/>
        <v>1</v>
      </c>
      <c r="Y40" s="4">
        <f t="shared" si="0"/>
        <v>1</v>
      </c>
      <c r="Z40" s="4">
        <f t="shared" si="0"/>
        <v>1</v>
      </c>
      <c r="AA40" s="1">
        <f>SUM(AA36:AA39)</f>
        <v>253815197</v>
      </c>
      <c r="AB40" s="1">
        <f>SUM(AB36:AB39)</f>
        <v>0</v>
      </c>
      <c r="AE40" s="2">
        <f>SUM(AE36:AE39)</f>
        <v>0.30533370820975703</v>
      </c>
      <c r="AF40" s="2">
        <f>SUM(AF36:AF39)</f>
        <v>0.3306</v>
      </c>
      <c r="AG40" s="6">
        <f>SUM(AG36:AG39)</f>
        <v>0.33091499308451572</v>
      </c>
      <c r="AH40" s="6">
        <f>SUM(AH36:AH39)</f>
        <v>0.29919999999999997</v>
      </c>
      <c r="AU40" s="6"/>
      <c r="AV40" s="8"/>
    </row>
    <row r="41" spans="1:48" x14ac:dyDescent="0.3">
      <c r="A41" t="s">
        <v>9</v>
      </c>
      <c r="B41" t="s">
        <v>137</v>
      </c>
      <c r="C41" t="s">
        <v>142</v>
      </c>
      <c r="D41">
        <v>26</v>
      </c>
      <c r="E41" t="s">
        <v>17</v>
      </c>
      <c r="F41" t="s">
        <v>11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  <c r="L41" t="s">
        <v>11</v>
      </c>
      <c r="M41" t="s">
        <v>11</v>
      </c>
      <c r="N41" t="s">
        <v>11</v>
      </c>
      <c r="O41" t="s">
        <v>11</v>
      </c>
    </row>
    <row r="42" spans="1:48" x14ac:dyDescent="0.3">
      <c r="A42" t="s">
        <v>9</v>
      </c>
      <c r="B42" t="s">
        <v>137</v>
      </c>
      <c r="C42" t="s">
        <v>143</v>
      </c>
      <c r="D42">
        <v>36.4</v>
      </c>
      <c r="E42" t="s">
        <v>17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  <c r="L42" t="s">
        <v>11</v>
      </c>
      <c r="M42" t="s">
        <v>11</v>
      </c>
      <c r="N42" t="s">
        <v>11</v>
      </c>
      <c r="O42" t="s">
        <v>11</v>
      </c>
    </row>
    <row r="43" spans="1:48" x14ac:dyDescent="0.3">
      <c r="A43" t="s">
        <v>9</v>
      </c>
      <c r="B43" t="s">
        <v>144</v>
      </c>
    </row>
    <row r="44" spans="1:48" x14ac:dyDescent="0.3">
      <c r="A44" t="s">
        <v>9</v>
      </c>
      <c r="B44" t="s">
        <v>144</v>
      </c>
      <c r="C44" t="s">
        <v>145</v>
      </c>
      <c r="D44" t="s">
        <v>11</v>
      </c>
      <c r="E44" t="s">
        <v>11</v>
      </c>
      <c r="F44" s="2">
        <v>1E-3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  <c r="L44" t="s">
        <v>11</v>
      </c>
      <c r="M44" t="s">
        <v>11</v>
      </c>
      <c r="N44" t="s">
        <v>11</v>
      </c>
      <c r="O44" t="s">
        <v>11</v>
      </c>
    </row>
    <row r="45" spans="1:48" x14ac:dyDescent="0.3">
      <c r="A45" t="s">
        <v>9</v>
      </c>
      <c r="B45" t="s">
        <v>144</v>
      </c>
      <c r="C45" t="s">
        <v>146</v>
      </c>
      <c r="D45" t="s">
        <v>11</v>
      </c>
      <c r="E45" t="s">
        <v>11</v>
      </c>
      <c r="F45" s="2">
        <v>1.7000000000000001E-2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780D-73DA-43E5-84F9-AB0F0E6B23A5}">
  <dimension ref="A2:A22"/>
  <sheetViews>
    <sheetView workbookViewId="0">
      <selection activeCell="A2" sqref="A2:XFD2"/>
    </sheetView>
  </sheetViews>
  <sheetFormatPr defaultRowHeight="14.4" x14ac:dyDescent="0.3"/>
  <sheetData>
    <row r="2" spans="1:1" x14ac:dyDescent="0.3">
      <c r="A2" t="s">
        <v>156</v>
      </c>
    </row>
    <row r="22" spans="1:1" x14ac:dyDescent="0.3">
      <c r="A22" t="s">
        <v>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DA17-D321-4EF1-971D-C0B93F6A8DBC}">
  <dimension ref="B26:G31"/>
  <sheetViews>
    <sheetView topLeftCell="A10" workbookViewId="0">
      <selection activeCell="G31" sqref="B26:G31"/>
    </sheetView>
  </sheetViews>
  <sheetFormatPr defaultRowHeight="14.4" x14ac:dyDescent="0.3"/>
  <sheetData>
    <row r="26" spans="2:7" x14ac:dyDescent="0.3">
      <c r="C26" t="s">
        <v>151</v>
      </c>
      <c r="D26" t="s">
        <v>152</v>
      </c>
      <c r="E26" t="s">
        <v>153</v>
      </c>
      <c r="F26" t="s">
        <v>154</v>
      </c>
      <c r="G26" t="s">
        <v>155</v>
      </c>
    </row>
    <row r="27" spans="2:7" x14ac:dyDescent="0.3">
      <c r="B27" t="s">
        <v>1</v>
      </c>
      <c r="C27" s="3">
        <v>0.21</v>
      </c>
      <c r="D27" s="3">
        <v>0.27</v>
      </c>
      <c r="E27" s="3">
        <v>0.14000000000000001</v>
      </c>
      <c r="F27" s="3">
        <v>0.25</v>
      </c>
      <c r="G27" s="3">
        <v>0.11</v>
      </c>
    </row>
    <row r="28" spans="2:7" x14ac:dyDescent="0.3">
      <c r="B28" t="s">
        <v>147</v>
      </c>
      <c r="C28" s="3">
        <v>0.27</v>
      </c>
      <c r="D28" s="3">
        <v>0.27</v>
      </c>
      <c r="E28" s="3">
        <v>0.16</v>
      </c>
      <c r="F28" s="3">
        <v>0.17</v>
      </c>
      <c r="G28" s="3">
        <v>0.12</v>
      </c>
    </row>
    <row r="29" spans="2:7" x14ac:dyDescent="0.3">
      <c r="B29" t="s">
        <v>148</v>
      </c>
      <c r="C29" s="3">
        <v>0.21</v>
      </c>
      <c r="D29" s="3">
        <v>0.27</v>
      </c>
      <c r="E29" s="3">
        <v>0.14000000000000001</v>
      </c>
      <c r="F29" s="3">
        <v>0.23</v>
      </c>
      <c r="G29" s="3">
        <v>0.13</v>
      </c>
    </row>
    <row r="30" spans="2:7" x14ac:dyDescent="0.3">
      <c r="B30" t="s">
        <v>149</v>
      </c>
      <c r="C30" s="3">
        <v>0.17</v>
      </c>
      <c r="D30" s="3">
        <v>0.27</v>
      </c>
      <c r="E30" s="3">
        <v>0.13</v>
      </c>
      <c r="F30" s="3">
        <v>0.31</v>
      </c>
      <c r="G30" s="3">
        <v>0.09</v>
      </c>
    </row>
    <row r="31" spans="2:7" x14ac:dyDescent="0.3">
      <c r="B31" t="s">
        <v>150</v>
      </c>
      <c r="C31" s="3">
        <v>0.15</v>
      </c>
      <c r="D31" s="3">
        <v>0.26</v>
      </c>
      <c r="E31" s="3">
        <v>0.12</v>
      </c>
      <c r="F31" s="3">
        <v>0.36</v>
      </c>
      <c r="G31" s="3">
        <v>0.08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A6B8-3B6F-4BB0-983B-71CAF56E2298}">
  <dimension ref="A1:J102"/>
  <sheetViews>
    <sheetView topLeftCell="A80" workbookViewId="0">
      <selection activeCell="J20" sqref="J20:J102"/>
    </sheetView>
  </sheetViews>
  <sheetFormatPr defaultRowHeight="14.4" x14ac:dyDescent="0.3"/>
  <sheetData>
    <row r="1" spans="1:10" x14ac:dyDescent="0.3">
      <c r="A1" t="s">
        <v>146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</row>
    <row r="2" spans="1:10" x14ac:dyDescent="0.3">
      <c r="A2" s="13">
        <v>0</v>
      </c>
      <c r="B2" s="1">
        <v>3951430</v>
      </c>
      <c r="C2" s="1">
        <v>3963092</v>
      </c>
      <c r="D2" s="1">
        <v>3926570</v>
      </c>
      <c r="E2" s="1">
        <v>3931258</v>
      </c>
      <c r="F2" s="1">
        <v>3954786</v>
      </c>
      <c r="G2" s="1">
        <v>3983965</v>
      </c>
      <c r="H2" s="1">
        <v>3955192</v>
      </c>
      <c r="I2" s="1">
        <v>3893945</v>
      </c>
      <c r="J2" s="1">
        <v>3848208</v>
      </c>
    </row>
    <row r="3" spans="1:10" x14ac:dyDescent="0.3">
      <c r="A3" s="13">
        <v>1</v>
      </c>
      <c r="B3" s="1">
        <v>3957730</v>
      </c>
      <c r="C3" s="1">
        <v>3966225</v>
      </c>
      <c r="D3" s="1">
        <v>3977550</v>
      </c>
      <c r="E3" s="1">
        <v>3942696</v>
      </c>
      <c r="F3" s="1">
        <v>3948892</v>
      </c>
      <c r="G3" s="1">
        <v>3973192</v>
      </c>
      <c r="H3" s="1">
        <v>4003594</v>
      </c>
      <c r="I3" s="1">
        <v>3973803</v>
      </c>
      <c r="J3" s="1">
        <v>3912900</v>
      </c>
    </row>
    <row r="4" spans="1:10" x14ac:dyDescent="0.3">
      <c r="A4" s="13">
        <v>2</v>
      </c>
      <c r="B4" s="1">
        <v>4090621</v>
      </c>
      <c r="C4" s="1">
        <v>3970654</v>
      </c>
      <c r="D4" s="1">
        <v>3978924</v>
      </c>
      <c r="E4" s="1">
        <v>3991745</v>
      </c>
      <c r="F4" s="1">
        <v>3958708</v>
      </c>
      <c r="G4" s="1">
        <v>3966330</v>
      </c>
      <c r="H4" s="1">
        <v>3991543</v>
      </c>
      <c r="I4" s="1">
        <v>4020825</v>
      </c>
      <c r="J4" s="1">
        <v>3991437</v>
      </c>
    </row>
    <row r="5" spans="1:10" x14ac:dyDescent="0.3">
      <c r="A5" s="13">
        <v>3</v>
      </c>
      <c r="B5" s="1">
        <v>4111688</v>
      </c>
      <c r="C5" s="1">
        <v>4101644</v>
      </c>
      <c r="D5" s="1">
        <v>3981532</v>
      </c>
      <c r="E5" s="1">
        <v>3991019</v>
      </c>
      <c r="F5" s="1">
        <v>4005932</v>
      </c>
      <c r="G5" s="1">
        <v>3974354</v>
      </c>
      <c r="H5" s="1">
        <v>3982719</v>
      </c>
      <c r="I5" s="1">
        <v>4006802</v>
      </c>
      <c r="J5" s="1">
        <v>4036562</v>
      </c>
    </row>
    <row r="6" spans="1:10" x14ac:dyDescent="0.3">
      <c r="A6" s="13">
        <v>4</v>
      </c>
      <c r="B6" s="1">
        <v>4077346</v>
      </c>
      <c r="C6" s="1">
        <v>4121488</v>
      </c>
      <c r="D6" s="1">
        <v>4111490</v>
      </c>
      <c r="E6" s="1">
        <v>3992496</v>
      </c>
      <c r="F6" s="1">
        <v>4004035</v>
      </c>
      <c r="G6" s="1">
        <v>4020264</v>
      </c>
      <c r="H6" s="1">
        <v>3989317</v>
      </c>
      <c r="I6" s="1">
        <v>3996592</v>
      </c>
      <c r="J6" s="1">
        <v>4021168</v>
      </c>
    </row>
    <row r="7" spans="1:10" x14ac:dyDescent="0.3">
      <c r="A7" s="13">
        <v>5</v>
      </c>
      <c r="B7" s="1">
        <v>4064521</v>
      </c>
      <c r="C7" s="1">
        <v>4087054</v>
      </c>
      <c r="D7" s="1">
        <v>4131049</v>
      </c>
      <c r="E7" s="1">
        <v>4121876</v>
      </c>
      <c r="F7" s="1">
        <v>4004571</v>
      </c>
      <c r="G7" s="1">
        <v>4017585</v>
      </c>
      <c r="H7" s="1">
        <v>4034325</v>
      </c>
      <c r="I7" s="1">
        <v>4002285</v>
      </c>
      <c r="J7" s="1">
        <v>4010118</v>
      </c>
    </row>
    <row r="8" spans="1:10" x14ac:dyDescent="0.3">
      <c r="A8" s="13">
        <v>6</v>
      </c>
      <c r="B8" s="1">
        <v>4072904</v>
      </c>
      <c r="C8" s="1">
        <v>4074533</v>
      </c>
      <c r="D8" s="1">
        <v>4096633</v>
      </c>
      <c r="E8" s="1">
        <v>4141130</v>
      </c>
      <c r="F8" s="1">
        <v>4133374</v>
      </c>
      <c r="G8" s="1">
        <v>4017408</v>
      </c>
      <c r="H8" s="1">
        <v>4030894</v>
      </c>
      <c r="I8" s="1">
        <v>4046625</v>
      </c>
      <c r="J8" s="1">
        <v>4015259</v>
      </c>
    </row>
    <row r="9" spans="1:10" x14ac:dyDescent="0.3">
      <c r="A9" s="13">
        <v>7</v>
      </c>
      <c r="B9" s="1">
        <v>4042990</v>
      </c>
      <c r="C9" s="1">
        <v>4082824</v>
      </c>
      <c r="D9" s="1">
        <v>4084179</v>
      </c>
      <c r="E9" s="1">
        <v>4106760</v>
      </c>
      <c r="F9" s="1">
        <v>4152671</v>
      </c>
      <c r="G9" s="1">
        <v>4145890</v>
      </c>
      <c r="H9" s="1">
        <v>4030394</v>
      </c>
      <c r="I9" s="1">
        <v>4042957</v>
      </c>
      <c r="J9" s="1">
        <v>4059363</v>
      </c>
    </row>
    <row r="10" spans="1:10" x14ac:dyDescent="0.3">
      <c r="A10" s="13">
        <v>8</v>
      </c>
      <c r="B10" s="1">
        <v>4025502</v>
      </c>
      <c r="C10" s="1">
        <v>4052777</v>
      </c>
      <c r="D10" s="1">
        <v>4092566</v>
      </c>
      <c r="E10" s="1">
        <v>4094521</v>
      </c>
      <c r="F10" s="1">
        <v>4118353</v>
      </c>
      <c r="G10" s="1">
        <v>4165010</v>
      </c>
      <c r="H10" s="1">
        <v>4158761</v>
      </c>
      <c r="I10" s="1">
        <v>4042250</v>
      </c>
      <c r="J10" s="1">
        <v>4055624</v>
      </c>
    </row>
    <row r="11" spans="1:10" x14ac:dyDescent="0.3">
      <c r="A11" s="13">
        <v>9</v>
      </c>
      <c r="B11" s="1">
        <v>4125312</v>
      </c>
      <c r="C11" s="1">
        <v>4035330</v>
      </c>
      <c r="D11" s="1">
        <v>4062734</v>
      </c>
      <c r="E11" s="1">
        <v>4103065</v>
      </c>
      <c r="F11" s="1">
        <v>4106085</v>
      </c>
      <c r="G11" s="1">
        <v>4130850</v>
      </c>
      <c r="H11" s="1">
        <v>4178022</v>
      </c>
      <c r="I11" s="1">
        <v>4170820</v>
      </c>
      <c r="J11" s="1">
        <v>4055278</v>
      </c>
    </row>
    <row r="12" spans="1:10" x14ac:dyDescent="0.3">
      <c r="A12" s="13">
        <v>10</v>
      </c>
      <c r="B12" s="1">
        <v>4186957</v>
      </c>
      <c r="C12" s="1">
        <v>4135289</v>
      </c>
      <c r="D12" s="1">
        <v>4045469</v>
      </c>
      <c r="E12" s="1">
        <v>4072986</v>
      </c>
      <c r="F12" s="1">
        <v>4114582</v>
      </c>
      <c r="G12" s="1">
        <v>4118758</v>
      </c>
      <c r="H12" s="1">
        <v>4144072</v>
      </c>
      <c r="I12" s="1">
        <v>4190254</v>
      </c>
      <c r="J12" s="1">
        <v>4184077</v>
      </c>
    </row>
    <row r="13" spans="1:10" x14ac:dyDescent="0.3">
      <c r="A13" s="13">
        <v>11</v>
      </c>
      <c r="B13" s="1">
        <v>4115419</v>
      </c>
      <c r="C13" s="1">
        <v>4197147</v>
      </c>
      <c r="D13" s="1">
        <v>4145757</v>
      </c>
      <c r="E13" s="1">
        <v>4055866</v>
      </c>
      <c r="F13" s="1">
        <v>4084486</v>
      </c>
      <c r="G13" s="1">
        <v>4126853</v>
      </c>
      <c r="H13" s="1">
        <v>4131514</v>
      </c>
      <c r="I13" s="1">
        <v>4155802</v>
      </c>
      <c r="J13" s="1">
        <v>4203007</v>
      </c>
    </row>
    <row r="14" spans="1:10" x14ac:dyDescent="0.3">
      <c r="A14" s="13">
        <v>12</v>
      </c>
      <c r="B14" s="1">
        <v>4113237</v>
      </c>
      <c r="C14" s="1">
        <v>4125764</v>
      </c>
      <c r="D14" s="1">
        <v>4207720</v>
      </c>
      <c r="E14" s="1">
        <v>4156304</v>
      </c>
      <c r="F14" s="1">
        <v>4067268</v>
      </c>
      <c r="G14" s="1">
        <v>4096692</v>
      </c>
      <c r="H14" s="1">
        <v>4139568</v>
      </c>
      <c r="I14" s="1">
        <v>4143257</v>
      </c>
      <c r="J14" s="1">
        <v>4168485</v>
      </c>
    </row>
    <row r="15" spans="1:10" x14ac:dyDescent="0.3">
      <c r="A15" s="13">
        <v>13</v>
      </c>
      <c r="B15" s="1">
        <v>4119551</v>
      </c>
      <c r="C15" s="1">
        <v>4123876</v>
      </c>
      <c r="D15" s="1">
        <v>4136225</v>
      </c>
      <c r="E15" s="1">
        <v>4218387</v>
      </c>
      <c r="F15" s="1">
        <v>4168198</v>
      </c>
      <c r="G15" s="1">
        <v>4080243</v>
      </c>
      <c r="H15" s="1">
        <v>4110339</v>
      </c>
      <c r="I15" s="1">
        <v>4152283</v>
      </c>
      <c r="J15" s="1">
        <v>4156887</v>
      </c>
    </row>
    <row r="16" spans="1:10" x14ac:dyDescent="0.3">
      <c r="A16" s="13">
        <v>14</v>
      </c>
      <c r="B16" s="1">
        <v>4145478</v>
      </c>
      <c r="C16" s="1">
        <v>4130934</v>
      </c>
      <c r="D16" s="1">
        <v>4134916</v>
      </c>
      <c r="E16" s="1">
        <v>4147757</v>
      </c>
      <c r="F16" s="1">
        <v>4231541</v>
      </c>
      <c r="G16" s="1">
        <v>4182341</v>
      </c>
      <c r="H16" s="1">
        <v>4095187</v>
      </c>
      <c r="I16" s="1">
        <v>4124198</v>
      </c>
      <c r="J16" s="1">
        <v>4167071</v>
      </c>
    </row>
    <row r="17" spans="1:10" x14ac:dyDescent="0.3">
      <c r="A17" s="13">
        <v>15</v>
      </c>
      <c r="B17" s="1">
        <v>4230871</v>
      </c>
      <c r="C17" s="1">
        <v>4158361</v>
      </c>
      <c r="D17" s="1">
        <v>4143301</v>
      </c>
      <c r="E17" s="1">
        <v>4148033</v>
      </c>
      <c r="F17" s="1">
        <v>4163079</v>
      </c>
      <c r="G17" s="1">
        <v>4248058</v>
      </c>
      <c r="H17" s="1">
        <v>4199515</v>
      </c>
      <c r="I17" s="1">
        <v>4111285</v>
      </c>
      <c r="J17" s="1">
        <v>4141218</v>
      </c>
    </row>
    <row r="18" spans="1:10" x14ac:dyDescent="0.3">
      <c r="A18" s="13">
        <v>16</v>
      </c>
      <c r="B18" s="1">
        <v>4313059</v>
      </c>
      <c r="C18" s="1">
        <v>4246797</v>
      </c>
      <c r="D18" s="1">
        <v>4173683</v>
      </c>
      <c r="E18" s="1">
        <v>4159459</v>
      </c>
      <c r="F18" s="1">
        <v>4166238</v>
      </c>
      <c r="G18" s="1">
        <v>4182107</v>
      </c>
      <c r="H18" s="1">
        <v>4267900</v>
      </c>
      <c r="I18" s="1">
        <v>4218086</v>
      </c>
      <c r="J18" s="1">
        <v>4130744</v>
      </c>
    </row>
    <row r="19" spans="1:10" x14ac:dyDescent="0.3">
      <c r="A19" s="13">
        <v>17</v>
      </c>
      <c r="B19" s="1">
        <v>4376154</v>
      </c>
      <c r="C19" s="1">
        <v>4334275</v>
      </c>
      <c r="D19" s="1">
        <v>4267257</v>
      </c>
      <c r="E19" s="1">
        <v>4194516</v>
      </c>
      <c r="F19" s="1">
        <v>4182293</v>
      </c>
      <c r="G19" s="1">
        <v>4189775</v>
      </c>
      <c r="H19" s="1">
        <v>4206845</v>
      </c>
      <c r="I19" s="1">
        <v>4290946</v>
      </c>
      <c r="J19" s="1">
        <v>4241936</v>
      </c>
    </row>
    <row r="20" spans="1:10" x14ac:dyDescent="0.3">
      <c r="A20" s="13">
        <v>18</v>
      </c>
      <c r="B20" s="1">
        <v>4490362</v>
      </c>
      <c r="C20" s="1">
        <v>4401361</v>
      </c>
      <c r="D20" s="1">
        <v>4358454</v>
      </c>
      <c r="E20" s="1">
        <v>4292191</v>
      </c>
      <c r="F20" s="1">
        <v>4221746</v>
      </c>
      <c r="G20" s="1">
        <v>4211012</v>
      </c>
      <c r="H20" s="1">
        <v>4219736</v>
      </c>
      <c r="I20" s="1">
        <v>4234551</v>
      </c>
      <c r="J20" s="1">
        <v>4319722</v>
      </c>
    </row>
    <row r="21" spans="1:10" x14ac:dyDescent="0.3">
      <c r="A21" s="13">
        <v>19</v>
      </c>
      <c r="B21" s="1">
        <v>4570771</v>
      </c>
      <c r="C21" s="1">
        <v>4518285</v>
      </c>
      <c r="D21" s="1">
        <v>4427572</v>
      </c>
      <c r="E21" s="1">
        <v>4384726</v>
      </c>
      <c r="F21" s="1">
        <v>4321249</v>
      </c>
      <c r="G21" s="1">
        <v>4252218</v>
      </c>
      <c r="H21" s="1">
        <v>4241532</v>
      </c>
      <c r="I21" s="1">
        <v>4248464</v>
      </c>
      <c r="J21" s="1">
        <v>4263601</v>
      </c>
    </row>
    <row r="22" spans="1:10" x14ac:dyDescent="0.3">
      <c r="A22" s="13">
        <v>20</v>
      </c>
      <c r="B22" s="1">
        <v>4567982</v>
      </c>
      <c r="C22" s="1">
        <v>4598254</v>
      </c>
      <c r="D22" s="1">
        <v>4546565</v>
      </c>
      <c r="E22" s="1">
        <v>4452932</v>
      </c>
      <c r="F22" s="1">
        <v>4411460</v>
      </c>
      <c r="G22" s="1">
        <v>4349935</v>
      </c>
      <c r="H22" s="1">
        <v>4280974</v>
      </c>
      <c r="I22" s="1">
        <v>4266986</v>
      </c>
      <c r="J22" s="1">
        <v>4273822</v>
      </c>
    </row>
    <row r="23" spans="1:10" x14ac:dyDescent="0.3">
      <c r="A23" s="13">
        <v>21</v>
      </c>
      <c r="B23" s="1">
        <v>4387446</v>
      </c>
      <c r="C23" s="1">
        <v>4594238</v>
      </c>
      <c r="D23" s="1">
        <v>4629781</v>
      </c>
      <c r="E23" s="1">
        <v>4573739</v>
      </c>
      <c r="F23" s="1">
        <v>4480861</v>
      </c>
      <c r="G23" s="1">
        <v>4441331</v>
      </c>
      <c r="H23" s="1">
        <v>4379876</v>
      </c>
      <c r="I23" s="1">
        <v>4306515</v>
      </c>
      <c r="J23" s="1">
        <v>4292514</v>
      </c>
    </row>
    <row r="24" spans="1:10" x14ac:dyDescent="0.3">
      <c r="A24" s="13">
        <v>22</v>
      </c>
      <c r="B24" s="1">
        <v>4286369</v>
      </c>
      <c r="C24" s="1">
        <v>4413183</v>
      </c>
      <c r="D24" s="1">
        <v>4625563</v>
      </c>
      <c r="E24" s="1">
        <v>4660176</v>
      </c>
      <c r="F24" s="1">
        <v>4604726</v>
      </c>
      <c r="G24" s="1">
        <v>4514270</v>
      </c>
      <c r="H24" s="1">
        <v>4474812</v>
      </c>
      <c r="I24" s="1">
        <v>4408804</v>
      </c>
      <c r="J24" s="1">
        <v>4334743</v>
      </c>
    </row>
    <row r="25" spans="1:10" x14ac:dyDescent="0.3">
      <c r="A25" s="13">
        <v>23</v>
      </c>
      <c r="B25" s="1">
        <v>4216566</v>
      </c>
      <c r="C25" s="1">
        <v>4312279</v>
      </c>
      <c r="D25" s="1">
        <v>4443715</v>
      </c>
      <c r="E25" s="1">
        <v>4655563</v>
      </c>
      <c r="F25" s="1">
        <v>4692962</v>
      </c>
      <c r="G25" s="1">
        <v>4639623</v>
      </c>
      <c r="H25" s="1">
        <v>4549421</v>
      </c>
      <c r="I25" s="1">
        <v>4504903</v>
      </c>
      <c r="J25" s="1">
        <v>4438724</v>
      </c>
    </row>
    <row r="26" spans="1:10" x14ac:dyDescent="0.3">
      <c r="A26" s="13">
        <v>24</v>
      </c>
      <c r="B26" s="1">
        <v>4243118</v>
      </c>
      <c r="C26" s="1">
        <v>4242222</v>
      </c>
      <c r="D26" s="1">
        <v>4342062</v>
      </c>
      <c r="E26" s="1">
        <v>4472295</v>
      </c>
      <c r="F26" s="1">
        <v>4687077</v>
      </c>
      <c r="G26" s="1">
        <v>4727273</v>
      </c>
      <c r="H26" s="1">
        <v>4673465</v>
      </c>
      <c r="I26" s="1">
        <v>4578456</v>
      </c>
      <c r="J26" s="1">
        <v>4533776</v>
      </c>
    </row>
    <row r="27" spans="1:10" x14ac:dyDescent="0.3">
      <c r="A27" s="13">
        <v>25</v>
      </c>
      <c r="B27" s="1">
        <v>4288920</v>
      </c>
      <c r="C27" s="1">
        <v>4267974</v>
      </c>
      <c r="D27" s="1">
        <v>4271553</v>
      </c>
      <c r="E27" s="1">
        <v>4369332</v>
      </c>
      <c r="F27" s="1">
        <v>4502023</v>
      </c>
      <c r="G27" s="1">
        <v>4720482</v>
      </c>
      <c r="H27" s="1">
        <v>4760640</v>
      </c>
      <c r="I27" s="1">
        <v>4701396</v>
      </c>
      <c r="J27" s="1">
        <v>4606281</v>
      </c>
    </row>
    <row r="28" spans="1:10" x14ac:dyDescent="0.3">
      <c r="A28" s="13">
        <v>26</v>
      </c>
      <c r="B28" s="1">
        <v>4160369</v>
      </c>
      <c r="C28" s="1">
        <v>4311761</v>
      </c>
      <c r="D28" s="1">
        <v>4295651</v>
      </c>
      <c r="E28" s="1">
        <v>4297710</v>
      </c>
      <c r="F28" s="1">
        <v>4398014</v>
      </c>
      <c r="G28" s="1">
        <v>4534640</v>
      </c>
      <c r="H28" s="1">
        <v>4752063</v>
      </c>
      <c r="I28" s="1">
        <v>4787673</v>
      </c>
      <c r="J28" s="1">
        <v>4728714</v>
      </c>
    </row>
    <row r="29" spans="1:10" x14ac:dyDescent="0.3">
      <c r="A29" s="13">
        <v>27</v>
      </c>
      <c r="B29" s="1">
        <v>4236698</v>
      </c>
      <c r="C29" s="1">
        <v>4181532</v>
      </c>
      <c r="D29" s="1">
        <v>4337435</v>
      </c>
      <c r="E29" s="1">
        <v>4320571</v>
      </c>
      <c r="F29" s="1">
        <v>4325770</v>
      </c>
      <c r="G29" s="1">
        <v>4429797</v>
      </c>
      <c r="H29" s="1">
        <v>4565290</v>
      </c>
      <c r="I29" s="1">
        <v>4777879</v>
      </c>
      <c r="J29" s="1">
        <v>4813980</v>
      </c>
    </row>
    <row r="30" spans="1:10" x14ac:dyDescent="0.3">
      <c r="A30" s="13">
        <v>28</v>
      </c>
      <c r="B30" s="1">
        <v>4247187</v>
      </c>
      <c r="C30" s="1">
        <v>4256204</v>
      </c>
      <c r="D30" s="1">
        <v>4204927</v>
      </c>
      <c r="E30" s="1">
        <v>4359532</v>
      </c>
      <c r="F30" s="1">
        <v>4346330</v>
      </c>
      <c r="G30" s="1">
        <v>4355768</v>
      </c>
      <c r="H30" s="1">
        <v>4458321</v>
      </c>
      <c r="I30" s="1">
        <v>4588903</v>
      </c>
      <c r="J30" s="1">
        <v>4801711</v>
      </c>
    </row>
    <row r="31" spans="1:10" x14ac:dyDescent="0.3">
      <c r="A31" s="13">
        <v>29</v>
      </c>
      <c r="B31" s="1">
        <v>4209988</v>
      </c>
      <c r="C31" s="1">
        <v>4264567</v>
      </c>
      <c r="D31" s="1">
        <v>4277615</v>
      </c>
      <c r="E31" s="1">
        <v>4225749</v>
      </c>
      <c r="F31" s="1">
        <v>4383356</v>
      </c>
      <c r="G31" s="1">
        <v>4374175</v>
      </c>
      <c r="H31" s="1">
        <v>4382285</v>
      </c>
      <c r="I31" s="1">
        <v>4480324</v>
      </c>
      <c r="J31" s="1">
        <v>4611070</v>
      </c>
    </row>
    <row r="32" spans="1:10" x14ac:dyDescent="0.3">
      <c r="A32" s="13">
        <v>30</v>
      </c>
      <c r="B32" s="1">
        <v>4303926</v>
      </c>
      <c r="C32" s="1">
        <v>4225300</v>
      </c>
      <c r="D32" s="1">
        <v>4283270</v>
      </c>
      <c r="E32" s="1">
        <v>4296809</v>
      </c>
      <c r="F32" s="1">
        <v>4248227</v>
      </c>
      <c r="G32" s="1">
        <v>4409166</v>
      </c>
      <c r="H32" s="1">
        <v>4399278</v>
      </c>
      <c r="I32" s="1">
        <v>4402859</v>
      </c>
      <c r="J32" s="1">
        <v>4501282</v>
      </c>
    </row>
    <row r="33" spans="1:10" x14ac:dyDescent="0.3">
      <c r="A33" s="13">
        <v>31</v>
      </c>
      <c r="B33" s="1">
        <v>4042249</v>
      </c>
      <c r="C33" s="1">
        <v>4317294</v>
      </c>
      <c r="D33" s="1">
        <v>4241565</v>
      </c>
      <c r="E33" s="1">
        <v>4299447</v>
      </c>
      <c r="F33" s="1">
        <v>4315821</v>
      </c>
      <c r="G33" s="1">
        <v>4271733</v>
      </c>
      <c r="H33" s="1">
        <v>4431220</v>
      </c>
      <c r="I33" s="1">
        <v>4417496</v>
      </c>
      <c r="J33" s="1">
        <v>4421549</v>
      </c>
    </row>
    <row r="34" spans="1:10" x14ac:dyDescent="0.3">
      <c r="A34" s="13">
        <v>32</v>
      </c>
      <c r="B34" s="1">
        <v>3967254</v>
      </c>
      <c r="C34" s="1">
        <v>4053592</v>
      </c>
      <c r="D34" s="1">
        <v>4331495</v>
      </c>
      <c r="E34" s="1">
        <v>4255692</v>
      </c>
      <c r="F34" s="1">
        <v>4315699</v>
      </c>
      <c r="G34" s="1">
        <v>4336582</v>
      </c>
      <c r="H34" s="1">
        <v>4291082</v>
      </c>
      <c r="I34" s="1">
        <v>4446712</v>
      </c>
      <c r="J34" s="1">
        <v>4433749</v>
      </c>
    </row>
    <row r="35" spans="1:10" x14ac:dyDescent="0.3">
      <c r="A35" s="13">
        <v>33</v>
      </c>
      <c r="B35" s="1">
        <v>3933189</v>
      </c>
      <c r="C35" s="1">
        <v>3977570</v>
      </c>
      <c r="D35" s="1">
        <v>4065734</v>
      </c>
      <c r="E35" s="1">
        <v>4343476</v>
      </c>
      <c r="F35" s="1">
        <v>4269846</v>
      </c>
      <c r="G35" s="1">
        <v>4334080</v>
      </c>
      <c r="H35" s="1">
        <v>4353926</v>
      </c>
      <c r="I35" s="1">
        <v>4305136</v>
      </c>
      <c r="J35" s="1">
        <v>4461246</v>
      </c>
    </row>
    <row r="36" spans="1:10" x14ac:dyDescent="0.3">
      <c r="A36" s="13">
        <v>34</v>
      </c>
      <c r="B36" s="1">
        <v>3821850</v>
      </c>
      <c r="C36" s="1">
        <v>3942114</v>
      </c>
      <c r="D36" s="1">
        <v>3988622</v>
      </c>
      <c r="E36" s="1">
        <v>4075870</v>
      </c>
      <c r="F36" s="1">
        <v>4355717</v>
      </c>
      <c r="G36" s="1">
        <v>4286357</v>
      </c>
      <c r="H36" s="1">
        <v>4349411</v>
      </c>
      <c r="I36" s="1">
        <v>4366240</v>
      </c>
      <c r="J36" s="1">
        <v>4318192</v>
      </c>
    </row>
    <row r="37" spans="1:10" x14ac:dyDescent="0.3">
      <c r="A37" s="13">
        <v>35</v>
      </c>
      <c r="B37" s="1">
        <v>3947964</v>
      </c>
      <c r="C37" s="1">
        <v>3829864</v>
      </c>
      <c r="D37" s="1">
        <v>3951867</v>
      </c>
      <c r="E37" s="1">
        <v>3997698</v>
      </c>
      <c r="F37" s="1">
        <v>4085952</v>
      </c>
      <c r="G37" s="1">
        <v>4369587</v>
      </c>
      <c r="H37" s="1">
        <v>4299148</v>
      </c>
      <c r="I37" s="1">
        <v>4358839</v>
      </c>
      <c r="J37" s="1">
        <v>4376401</v>
      </c>
    </row>
    <row r="38" spans="1:10" x14ac:dyDescent="0.3">
      <c r="A38" s="13">
        <v>36</v>
      </c>
      <c r="B38" s="1">
        <v>3829828</v>
      </c>
      <c r="C38" s="1">
        <v>3954144</v>
      </c>
      <c r="D38" s="1">
        <v>3837924</v>
      </c>
      <c r="E38" s="1">
        <v>3959048</v>
      </c>
      <c r="F38" s="1">
        <v>4006330</v>
      </c>
      <c r="G38" s="1">
        <v>4097338</v>
      </c>
      <c r="H38" s="1">
        <v>4379832</v>
      </c>
      <c r="I38" s="1">
        <v>4306255</v>
      </c>
      <c r="J38" s="1">
        <v>4366923</v>
      </c>
    </row>
    <row r="39" spans="1:10" x14ac:dyDescent="0.3">
      <c r="A39" s="13">
        <v>37</v>
      </c>
      <c r="B39" s="1">
        <v>3896345</v>
      </c>
      <c r="C39" s="1">
        <v>3834765</v>
      </c>
      <c r="D39" s="1">
        <v>3960899</v>
      </c>
      <c r="E39" s="1">
        <v>3844203</v>
      </c>
      <c r="F39" s="1">
        <v>3966497</v>
      </c>
      <c r="G39" s="1">
        <v>4016464</v>
      </c>
      <c r="H39" s="1">
        <v>4106086</v>
      </c>
      <c r="I39" s="1">
        <v>4385828</v>
      </c>
      <c r="J39" s="1">
        <v>4313086</v>
      </c>
    </row>
    <row r="40" spans="1:10" x14ac:dyDescent="0.3">
      <c r="A40" s="13">
        <v>38</v>
      </c>
      <c r="B40" s="1">
        <v>4079778</v>
      </c>
      <c r="C40" s="1">
        <v>3899899</v>
      </c>
      <c r="D40" s="1">
        <v>3840318</v>
      </c>
      <c r="E40" s="1">
        <v>3965886</v>
      </c>
      <c r="F40" s="1">
        <v>3850942</v>
      </c>
      <c r="G40" s="1">
        <v>3975186</v>
      </c>
      <c r="H40" s="1">
        <v>4024381</v>
      </c>
      <c r="I40" s="1">
        <v>4111226</v>
      </c>
      <c r="J40" s="1">
        <v>4391406</v>
      </c>
    </row>
    <row r="41" spans="1:10" x14ac:dyDescent="0.3">
      <c r="A41" s="13">
        <v>39</v>
      </c>
      <c r="B41" s="1">
        <v>4323965</v>
      </c>
      <c r="C41" s="1">
        <v>4082351</v>
      </c>
      <c r="D41" s="1">
        <v>3903922</v>
      </c>
      <c r="E41" s="1">
        <v>3844285</v>
      </c>
      <c r="F41" s="1">
        <v>3971497</v>
      </c>
      <c r="G41" s="1">
        <v>3858343</v>
      </c>
      <c r="H41" s="1">
        <v>3981529</v>
      </c>
      <c r="I41" s="1">
        <v>4028306</v>
      </c>
      <c r="J41" s="1">
        <v>4115771</v>
      </c>
    </row>
    <row r="42" spans="1:10" x14ac:dyDescent="0.3">
      <c r="A42" s="13">
        <v>40</v>
      </c>
      <c r="B42" s="1">
        <v>4386945</v>
      </c>
      <c r="C42" s="1">
        <v>4324162</v>
      </c>
      <c r="D42" s="1">
        <v>4084648</v>
      </c>
      <c r="E42" s="1">
        <v>3906127</v>
      </c>
      <c r="F42" s="1">
        <v>3848087</v>
      </c>
      <c r="G42" s="1">
        <v>3976967</v>
      </c>
      <c r="H42" s="1">
        <v>3863180</v>
      </c>
      <c r="I42" s="1">
        <v>3983824</v>
      </c>
      <c r="J42" s="1">
        <v>4031314</v>
      </c>
    </row>
    <row r="43" spans="1:10" x14ac:dyDescent="0.3">
      <c r="A43" s="13">
        <v>41</v>
      </c>
      <c r="B43" s="1">
        <v>4163043</v>
      </c>
      <c r="C43" s="1">
        <v>4385306</v>
      </c>
      <c r="D43" s="1">
        <v>4324443</v>
      </c>
      <c r="E43" s="1">
        <v>4085581</v>
      </c>
      <c r="F43" s="1">
        <v>3908070</v>
      </c>
      <c r="G43" s="1">
        <v>3852433</v>
      </c>
      <c r="H43" s="1">
        <v>3980464</v>
      </c>
      <c r="I43" s="1">
        <v>3864969</v>
      </c>
      <c r="J43" s="1">
        <v>3986156</v>
      </c>
    </row>
    <row r="44" spans="1:10" x14ac:dyDescent="0.3">
      <c r="A44" s="13">
        <v>42</v>
      </c>
      <c r="B44" s="1">
        <v>4082337</v>
      </c>
      <c r="C44" s="1">
        <v>4160611</v>
      </c>
      <c r="D44" s="1">
        <v>4384058</v>
      </c>
      <c r="E44" s="1">
        <v>4323279</v>
      </c>
      <c r="F44" s="1">
        <v>4086109</v>
      </c>
      <c r="G44" s="1">
        <v>3910645</v>
      </c>
      <c r="H44" s="1">
        <v>3854650</v>
      </c>
      <c r="I44" s="1">
        <v>3980816</v>
      </c>
      <c r="J44" s="1">
        <v>3866067</v>
      </c>
    </row>
    <row r="45" spans="1:10" x14ac:dyDescent="0.3">
      <c r="A45" s="13">
        <v>43</v>
      </c>
      <c r="B45" s="1">
        <v>4093405</v>
      </c>
      <c r="C45" s="1">
        <v>4079076</v>
      </c>
      <c r="D45" s="1">
        <v>4158255</v>
      </c>
      <c r="E45" s="1">
        <v>4380908</v>
      </c>
      <c r="F45" s="1">
        <v>4321631</v>
      </c>
      <c r="G45" s="1">
        <v>4086686</v>
      </c>
      <c r="H45" s="1">
        <v>3910593</v>
      </c>
      <c r="I45" s="1">
        <v>3853250</v>
      </c>
      <c r="J45" s="1">
        <v>3979609</v>
      </c>
    </row>
    <row r="46" spans="1:10" x14ac:dyDescent="0.3">
      <c r="A46" s="13">
        <v>44</v>
      </c>
      <c r="B46" s="1">
        <v>4178062</v>
      </c>
      <c r="C46" s="1">
        <v>4089258</v>
      </c>
      <c r="D46" s="1">
        <v>4075927</v>
      </c>
      <c r="E46" s="1">
        <v>4154366</v>
      </c>
      <c r="F46" s="1">
        <v>4377751</v>
      </c>
      <c r="G46" s="1">
        <v>4320358</v>
      </c>
      <c r="H46" s="1">
        <v>4085258</v>
      </c>
      <c r="I46" s="1">
        <v>3907893</v>
      </c>
      <c r="J46" s="1">
        <v>3851155</v>
      </c>
    </row>
    <row r="47" spans="1:10" x14ac:dyDescent="0.3">
      <c r="A47" s="13">
        <v>45</v>
      </c>
      <c r="B47" s="1">
        <v>4438112</v>
      </c>
      <c r="C47" s="1">
        <v>4171964</v>
      </c>
      <c r="D47" s="1">
        <v>4084573</v>
      </c>
      <c r="E47" s="1">
        <v>4070522</v>
      </c>
      <c r="F47" s="1">
        <v>4149789</v>
      </c>
      <c r="G47" s="1">
        <v>4373961</v>
      </c>
      <c r="H47" s="1">
        <v>4316196</v>
      </c>
      <c r="I47" s="1">
        <v>4080348</v>
      </c>
      <c r="J47" s="1">
        <v>3904041</v>
      </c>
    </row>
    <row r="48" spans="1:10" x14ac:dyDescent="0.3">
      <c r="A48" s="13">
        <v>46</v>
      </c>
      <c r="B48" s="1">
        <v>4529302</v>
      </c>
      <c r="C48" s="1">
        <v>4430147</v>
      </c>
      <c r="D48" s="1">
        <v>4165313</v>
      </c>
      <c r="E48" s="1">
        <v>4077717</v>
      </c>
      <c r="F48" s="1">
        <v>4064470</v>
      </c>
      <c r="G48" s="1">
        <v>4144580</v>
      </c>
      <c r="H48" s="1">
        <v>4368043</v>
      </c>
      <c r="I48" s="1">
        <v>4309081</v>
      </c>
      <c r="J48" s="1">
        <v>4074459</v>
      </c>
    </row>
    <row r="49" spans="1:10" x14ac:dyDescent="0.3">
      <c r="A49" s="13">
        <v>47</v>
      </c>
      <c r="B49" s="1">
        <v>4535096</v>
      </c>
      <c r="C49" s="1">
        <v>4519326</v>
      </c>
      <c r="D49" s="1">
        <v>4421446</v>
      </c>
      <c r="E49" s="1">
        <v>4157081</v>
      </c>
      <c r="F49" s="1">
        <v>4070739</v>
      </c>
      <c r="G49" s="1">
        <v>4058161</v>
      </c>
      <c r="H49" s="1">
        <v>4137815</v>
      </c>
      <c r="I49" s="1">
        <v>4359465</v>
      </c>
      <c r="J49" s="1">
        <v>4301318</v>
      </c>
    </row>
    <row r="50" spans="1:10" x14ac:dyDescent="0.3">
      <c r="A50" s="13">
        <v>48</v>
      </c>
      <c r="B50" s="1">
        <v>4534267</v>
      </c>
      <c r="C50" s="1">
        <v>4523052</v>
      </c>
      <c r="D50" s="1">
        <v>4508452</v>
      </c>
      <c r="E50" s="1">
        <v>4410792</v>
      </c>
      <c r="F50" s="1">
        <v>4147945</v>
      </c>
      <c r="G50" s="1">
        <v>4062643</v>
      </c>
      <c r="H50" s="1">
        <v>4049911</v>
      </c>
      <c r="I50" s="1">
        <v>4128210</v>
      </c>
      <c r="J50" s="1">
        <v>4349714</v>
      </c>
    </row>
    <row r="51" spans="1:10" x14ac:dyDescent="0.3">
      <c r="A51" s="13">
        <v>49</v>
      </c>
      <c r="B51" s="1">
        <v>4598676</v>
      </c>
      <c r="C51" s="1">
        <v>4520386</v>
      </c>
      <c r="D51" s="1">
        <v>4510206</v>
      </c>
      <c r="E51" s="1">
        <v>4495612</v>
      </c>
      <c r="F51" s="1">
        <v>4399110</v>
      </c>
      <c r="G51" s="1">
        <v>4137833</v>
      </c>
      <c r="H51" s="1">
        <v>4052713</v>
      </c>
      <c r="I51" s="1">
        <v>4039082</v>
      </c>
      <c r="J51" s="1">
        <v>4117603</v>
      </c>
    </row>
    <row r="52" spans="1:10" x14ac:dyDescent="0.3">
      <c r="A52" s="13">
        <v>50</v>
      </c>
      <c r="B52" s="1">
        <v>4645792</v>
      </c>
      <c r="C52" s="1">
        <v>4582646</v>
      </c>
      <c r="D52" s="1">
        <v>4505720</v>
      </c>
      <c r="E52" s="1">
        <v>4495099</v>
      </c>
      <c r="F52" s="1">
        <v>4481212</v>
      </c>
      <c r="G52" s="1">
        <v>4385725</v>
      </c>
      <c r="H52" s="1">
        <v>4125155</v>
      </c>
      <c r="I52" s="1">
        <v>4039446</v>
      </c>
      <c r="J52" s="1">
        <v>4026474</v>
      </c>
    </row>
    <row r="53" spans="1:10" x14ac:dyDescent="0.3">
      <c r="A53" s="13">
        <v>51</v>
      </c>
      <c r="B53" s="1">
        <v>4498619</v>
      </c>
      <c r="C53" s="1">
        <v>4628125</v>
      </c>
      <c r="D53" s="1">
        <v>4565482</v>
      </c>
      <c r="E53" s="1">
        <v>4488150</v>
      </c>
      <c r="F53" s="1">
        <v>4478223</v>
      </c>
      <c r="G53" s="1">
        <v>4465234</v>
      </c>
      <c r="H53" s="1">
        <v>4370171</v>
      </c>
      <c r="I53" s="1">
        <v>4109944</v>
      </c>
      <c r="J53" s="1">
        <v>4025069</v>
      </c>
    </row>
    <row r="54" spans="1:10" x14ac:dyDescent="0.3">
      <c r="A54" s="13">
        <v>52</v>
      </c>
      <c r="B54" s="1">
        <v>4480236</v>
      </c>
      <c r="C54" s="1">
        <v>4479451</v>
      </c>
      <c r="D54" s="1">
        <v>4608768</v>
      </c>
      <c r="E54" s="1">
        <v>4545746</v>
      </c>
      <c r="F54" s="1">
        <v>4469592</v>
      </c>
      <c r="G54" s="1">
        <v>4460502</v>
      </c>
      <c r="H54" s="1">
        <v>4447792</v>
      </c>
      <c r="I54" s="1">
        <v>4352576</v>
      </c>
      <c r="J54" s="1">
        <v>4094079</v>
      </c>
    </row>
    <row r="55" spans="1:10" x14ac:dyDescent="0.3">
      <c r="A55" s="13">
        <v>53</v>
      </c>
      <c r="B55" s="1">
        <v>4439092</v>
      </c>
      <c r="C55" s="1">
        <v>4459275</v>
      </c>
      <c r="D55" s="1">
        <v>4458809</v>
      </c>
      <c r="E55" s="1">
        <v>4587606</v>
      </c>
      <c r="F55" s="1">
        <v>4525069</v>
      </c>
      <c r="G55" s="1">
        <v>4449929</v>
      </c>
      <c r="H55" s="1">
        <v>4440759</v>
      </c>
      <c r="I55" s="1">
        <v>4427431</v>
      </c>
      <c r="J55" s="1">
        <v>4333375</v>
      </c>
    </row>
    <row r="56" spans="1:10" x14ac:dyDescent="0.3">
      <c r="A56" s="13">
        <v>54</v>
      </c>
      <c r="B56" s="1">
        <v>4288142</v>
      </c>
      <c r="C56" s="1">
        <v>4416457</v>
      </c>
      <c r="D56" s="1">
        <v>4437155</v>
      </c>
      <c r="E56" s="1">
        <v>4436394</v>
      </c>
      <c r="F56" s="1">
        <v>4564933</v>
      </c>
      <c r="G56" s="1">
        <v>4502864</v>
      </c>
      <c r="H56" s="1">
        <v>4428032</v>
      </c>
      <c r="I56" s="1">
        <v>4418178</v>
      </c>
      <c r="J56" s="1">
        <v>4405567</v>
      </c>
    </row>
    <row r="57" spans="1:10" x14ac:dyDescent="0.3">
      <c r="A57" s="13">
        <v>55</v>
      </c>
      <c r="B57" s="1">
        <v>4258615</v>
      </c>
      <c r="C57" s="1">
        <v>4264196</v>
      </c>
      <c r="D57" s="1">
        <v>4392433</v>
      </c>
      <c r="E57" s="1">
        <v>4412604</v>
      </c>
      <c r="F57" s="1">
        <v>4412051</v>
      </c>
      <c r="G57" s="1">
        <v>4540553</v>
      </c>
      <c r="H57" s="1">
        <v>4478253</v>
      </c>
      <c r="I57" s="1">
        <v>4403109</v>
      </c>
      <c r="J57" s="1">
        <v>4393983</v>
      </c>
    </row>
    <row r="58" spans="1:10" x14ac:dyDescent="0.3">
      <c r="A58" s="13">
        <v>56</v>
      </c>
      <c r="B58" s="1">
        <v>4092857</v>
      </c>
      <c r="C58" s="1">
        <v>4233621</v>
      </c>
      <c r="D58" s="1">
        <v>4239081</v>
      </c>
      <c r="E58" s="1">
        <v>4365668</v>
      </c>
      <c r="F58" s="1">
        <v>4385972</v>
      </c>
      <c r="G58" s="1">
        <v>4385823</v>
      </c>
      <c r="H58" s="1">
        <v>4513951</v>
      </c>
      <c r="I58" s="1">
        <v>4451318</v>
      </c>
      <c r="J58" s="1">
        <v>4377130</v>
      </c>
    </row>
    <row r="59" spans="1:10" x14ac:dyDescent="0.3">
      <c r="A59" s="13">
        <v>57</v>
      </c>
      <c r="B59" s="1">
        <v>3946260</v>
      </c>
      <c r="C59" s="1">
        <v>4066825</v>
      </c>
      <c r="D59" s="1">
        <v>4207066</v>
      </c>
      <c r="E59" s="1">
        <v>4211538</v>
      </c>
      <c r="F59" s="1">
        <v>4337386</v>
      </c>
      <c r="G59" s="1">
        <v>4357770</v>
      </c>
      <c r="H59" s="1">
        <v>4357590</v>
      </c>
      <c r="I59" s="1">
        <v>4484471</v>
      </c>
      <c r="J59" s="1">
        <v>4422810</v>
      </c>
    </row>
    <row r="60" spans="1:10" x14ac:dyDescent="0.3">
      <c r="A60" s="13">
        <v>58</v>
      </c>
      <c r="B60" s="1">
        <v>3802193</v>
      </c>
      <c r="C60" s="1">
        <v>3919214</v>
      </c>
      <c r="D60" s="1">
        <v>4039562</v>
      </c>
      <c r="E60" s="1">
        <v>4177929</v>
      </c>
      <c r="F60" s="1">
        <v>4182257</v>
      </c>
      <c r="G60" s="1">
        <v>4307288</v>
      </c>
      <c r="H60" s="1">
        <v>4327523</v>
      </c>
      <c r="I60" s="1">
        <v>4326625</v>
      </c>
      <c r="J60" s="1">
        <v>4453038</v>
      </c>
    </row>
    <row r="61" spans="1:10" x14ac:dyDescent="0.3">
      <c r="A61" s="13">
        <v>59</v>
      </c>
      <c r="B61" s="1">
        <v>3694048</v>
      </c>
      <c r="C61" s="1">
        <v>3774178</v>
      </c>
      <c r="D61" s="1">
        <v>3891097</v>
      </c>
      <c r="E61" s="1">
        <v>4009527</v>
      </c>
      <c r="F61" s="1">
        <v>4147266</v>
      </c>
      <c r="G61" s="1">
        <v>4151179</v>
      </c>
      <c r="H61" s="1">
        <v>4275027</v>
      </c>
      <c r="I61" s="1">
        <v>4294387</v>
      </c>
      <c r="J61" s="1">
        <v>4294024</v>
      </c>
    </row>
    <row r="62" spans="1:10" x14ac:dyDescent="0.3">
      <c r="A62" s="13">
        <v>60</v>
      </c>
      <c r="B62" s="1">
        <v>3616506</v>
      </c>
      <c r="C62" s="1">
        <v>3665273</v>
      </c>
      <c r="D62" s="1">
        <v>3744816</v>
      </c>
      <c r="E62" s="1">
        <v>3860100</v>
      </c>
      <c r="F62" s="1">
        <v>3977732</v>
      </c>
      <c r="G62" s="1">
        <v>4114449</v>
      </c>
      <c r="H62" s="1">
        <v>4117822</v>
      </c>
      <c r="I62" s="1">
        <v>4239714</v>
      </c>
      <c r="J62" s="1">
        <v>4259361</v>
      </c>
    </row>
    <row r="63" spans="1:10" x14ac:dyDescent="0.3">
      <c r="A63" s="13">
        <v>61</v>
      </c>
      <c r="B63" s="1">
        <v>3519939</v>
      </c>
      <c r="C63" s="1">
        <v>3586699</v>
      </c>
      <c r="D63" s="1">
        <v>3634742</v>
      </c>
      <c r="E63" s="1">
        <v>3712717</v>
      </c>
      <c r="F63" s="1">
        <v>3826919</v>
      </c>
      <c r="G63" s="1">
        <v>3943386</v>
      </c>
      <c r="H63" s="1">
        <v>4079088</v>
      </c>
      <c r="I63" s="1">
        <v>4081356</v>
      </c>
      <c r="J63" s="1">
        <v>4202894</v>
      </c>
    </row>
    <row r="64" spans="1:10" x14ac:dyDescent="0.3">
      <c r="A64" s="13">
        <v>62</v>
      </c>
      <c r="B64" s="1">
        <v>3494915</v>
      </c>
      <c r="C64" s="1">
        <v>3488021</v>
      </c>
      <c r="D64" s="1">
        <v>3554736</v>
      </c>
      <c r="E64" s="1">
        <v>3601304</v>
      </c>
      <c r="F64" s="1">
        <v>3678575</v>
      </c>
      <c r="G64" s="1">
        <v>3791492</v>
      </c>
      <c r="H64" s="1">
        <v>3907097</v>
      </c>
      <c r="I64" s="1">
        <v>4040739</v>
      </c>
      <c r="J64" s="1">
        <v>4043396</v>
      </c>
    </row>
    <row r="65" spans="1:10" x14ac:dyDescent="0.3">
      <c r="A65" s="13">
        <v>63</v>
      </c>
      <c r="B65" s="1">
        <v>3652013</v>
      </c>
      <c r="C65" s="1">
        <v>3459942</v>
      </c>
      <c r="D65" s="1">
        <v>3453979</v>
      </c>
      <c r="E65" s="1">
        <v>3519573</v>
      </c>
      <c r="F65" s="1">
        <v>3565726</v>
      </c>
      <c r="G65" s="1">
        <v>3641819</v>
      </c>
      <c r="H65" s="1">
        <v>3753816</v>
      </c>
      <c r="I65" s="1">
        <v>3867581</v>
      </c>
      <c r="J65" s="1">
        <v>4000235</v>
      </c>
    </row>
    <row r="66" spans="1:10" x14ac:dyDescent="0.3">
      <c r="A66" s="13">
        <v>64</v>
      </c>
      <c r="B66" s="1">
        <v>2705937</v>
      </c>
      <c r="C66" s="1">
        <v>3613032</v>
      </c>
      <c r="D66" s="1">
        <v>3423248</v>
      </c>
      <c r="E66" s="1">
        <v>3416465</v>
      </c>
      <c r="F66" s="1">
        <v>3482828</v>
      </c>
      <c r="G66" s="1">
        <v>3527662</v>
      </c>
      <c r="H66" s="1">
        <v>3602450</v>
      </c>
      <c r="I66" s="1">
        <v>3712619</v>
      </c>
      <c r="J66" s="1">
        <v>3825765</v>
      </c>
    </row>
    <row r="67" spans="1:10" x14ac:dyDescent="0.3">
      <c r="A67" s="13">
        <v>65</v>
      </c>
      <c r="B67" s="1">
        <v>2678384</v>
      </c>
      <c r="C67" s="1">
        <v>2674636</v>
      </c>
      <c r="D67" s="1">
        <v>3572333</v>
      </c>
      <c r="E67" s="1">
        <v>3383252</v>
      </c>
      <c r="F67" s="1">
        <v>3377646</v>
      </c>
      <c r="G67" s="1">
        <v>3443249</v>
      </c>
      <c r="H67" s="1">
        <v>3487278</v>
      </c>
      <c r="I67" s="1">
        <v>3560160</v>
      </c>
      <c r="J67" s="1">
        <v>3669600</v>
      </c>
    </row>
    <row r="68" spans="1:10" x14ac:dyDescent="0.3">
      <c r="A68" s="13">
        <v>66</v>
      </c>
      <c r="B68" s="1">
        <v>2621243</v>
      </c>
      <c r="C68" s="1">
        <v>2645187</v>
      </c>
      <c r="D68" s="1">
        <v>2641789</v>
      </c>
      <c r="E68" s="1">
        <v>3527836</v>
      </c>
      <c r="F68" s="1">
        <v>3341609</v>
      </c>
      <c r="G68" s="1">
        <v>3336059</v>
      </c>
      <c r="H68" s="1">
        <v>3401348</v>
      </c>
      <c r="I68" s="1">
        <v>3444063</v>
      </c>
      <c r="J68" s="1">
        <v>3516436</v>
      </c>
    </row>
    <row r="69" spans="1:10" x14ac:dyDescent="0.3">
      <c r="A69" s="13">
        <v>67</v>
      </c>
      <c r="B69" s="1">
        <v>2693617</v>
      </c>
      <c r="C69" s="1">
        <v>2585272</v>
      </c>
      <c r="D69" s="1">
        <v>2609972</v>
      </c>
      <c r="E69" s="1">
        <v>2606024</v>
      </c>
      <c r="F69" s="1">
        <v>3480983</v>
      </c>
      <c r="G69" s="1">
        <v>3296821</v>
      </c>
      <c r="H69" s="1">
        <v>3291714</v>
      </c>
      <c r="I69" s="1">
        <v>3356013</v>
      </c>
      <c r="J69" s="1">
        <v>3398755</v>
      </c>
    </row>
    <row r="70" spans="1:10" x14ac:dyDescent="0.3">
      <c r="A70" s="13">
        <v>68</v>
      </c>
      <c r="B70" s="1">
        <v>2359748</v>
      </c>
      <c r="C70" s="1">
        <v>2653141</v>
      </c>
      <c r="D70" s="1">
        <v>2546904</v>
      </c>
      <c r="E70" s="1">
        <v>2571601</v>
      </c>
      <c r="F70" s="1">
        <v>2568311</v>
      </c>
      <c r="G70" s="1">
        <v>3431071</v>
      </c>
      <c r="H70" s="1">
        <v>3249412</v>
      </c>
      <c r="I70" s="1">
        <v>3244182</v>
      </c>
      <c r="J70" s="1">
        <v>3307833</v>
      </c>
    </row>
    <row r="71" spans="1:10" x14ac:dyDescent="0.3">
      <c r="A71" s="13">
        <v>69</v>
      </c>
      <c r="B71" s="1">
        <v>2167780</v>
      </c>
      <c r="C71" s="1">
        <v>2321074</v>
      </c>
      <c r="D71" s="1">
        <v>2610392</v>
      </c>
      <c r="E71" s="1">
        <v>2505262</v>
      </c>
      <c r="F71" s="1">
        <v>2531221</v>
      </c>
      <c r="G71" s="1">
        <v>2527820</v>
      </c>
      <c r="H71" s="1">
        <v>3377704</v>
      </c>
      <c r="I71" s="1">
        <v>3198582</v>
      </c>
      <c r="J71" s="1">
        <v>3194269</v>
      </c>
    </row>
    <row r="72" spans="1:10" x14ac:dyDescent="0.3">
      <c r="A72" s="13">
        <v>70</v>
      </c>
      <c r="B72" s="1">
        <v>2062528</v>
      </c>
      <c r="C72" s="1">
        <v>2128951</v>
      </c>
      <c r="D72" s="1">
        <v>2280611</v>
      </c>
      <c r="E72" s="1">
        <v>2563981</v>
      </c>
      <c r="F72" s="1">
        <v>2462460</v>
      </c>
      <c r="G72" s="1">
        <v>2487798</v>
      </c>
      <c r="H72" s="1">
        <v>2485189</v>
      </c>
      <c r="I72" s="1">
        <v>3320393</v>
      </c>
      <c r="J72" s="1">
        <v>3144466</v>
      </c>
    </row>
    <row r="73" spans="1:10" x14ac:dyDescent="0.3">
      <c r="A73" s="13">
        <v>71</v>
      </c>
      <c r="B73" s="1">
        <v>1953545</v>
      </c>
      <c r="C73" s="1">
        <v>2022303</v>
      </c>
      <c r="D73" s="1">
        <v>2088775</v>
      </c>
      <c r="E73" s="1">
        <v>2236637</v>
      </c>
      <c r="F73" s="1">
        <v>2517174</v>
      </c>
      <c r="G73" s="1">
        <v>2416513</v>
      </c>
      <c r="H73" s="1">
        <v>2443419</v>
      </c>
      <c r="I73" s="1">
        <v>2440099</v>
      </c>
      <c r="J73" s="1">
        <v>3260552</v>
      </c>
    </row>
    <row r="74" spans="1:10" x14ac:dyDescent="0.3">
      <c r="A74" s="13">
        <v>72</v>
      </c>
      <c r="B74" s="1">
        <v>1883778</v>
      </c>
      <c r="C74" s="1">
        <v>1911721</v>
      </c>
      <c r="D74" s="1">
        <v>1980516</v>
      </c>
      <c r="E74" s="1">
        <v>2044816</v>
      </c>
      <c r="F74" s="1">
        <v>2192013</v>
      </c>
      <c r="G74" s="1">
        <v>2465904</v>
      </c>
      <c r="H74" s="1">
        <v>2369270</v>
      </c>
      <c r="I74" s="1">
        <v>2395620</v>
      </c>
      <c r="J74" s="1">
        <v>2392283</v>
      </c>
    </row>
    <row r="75" spans="1:10" x14ac:dyDescent="0.3">
      <c r="A75" s="13">
        <v>73</v>
      </c>
      <c r="B75" s="1">
        <v>1750273</v>
      </c>
      <c r="C75" s="1">
        <v>1839514</v>
      </c>
      <c r="D75" s="1">
        <v>1868201</v>
      </c>
      <c r="E75" s="1">
        <v>1934694</v>
      </c>
      <c r="F75" s="1">
        <v>1999978</v>
      </c>
      <c r="G75" s="1">
        <v>2142810</v>
      </c>
      <c r="H75" s="1">
        <v>2412822</v>
      </c>
      <c r="I75" s="1">
        <v>2318273</v>
      </c>
      <c r="J75" s="1">
        <v>2344633</v>
      </c>
    </row>
    <row r="76" spans="1:10" x14ac:dyDescent="0.3">
      <c r="A76" s="13">
        <v>74</v>
      </c>
      <c r="B76" s="1">
        <v>1685969</v>
      </c>
      <c r="C76" s="1">
        <v>1705013</v>
      </c>
      <c r="D76" s="1">
        <v>1793547</v>
      </c>
      <c r="E76" s="1">
        <v>1820505</v>
      </c>
      <c r="F76" s="1">
        <v>1887914</v>
      </c>
      <c r="G76" s="1">
        <v>1950617</v>
      </c>
      <c r="H76" s="1">
        <v>2091825</v>
      </c>
      <c r="I76" s="1">
        <v>2355298</v>
      </c>
      <c r="J76" s="1">
        <v>2263489</v>
      </c>
    </row>
    <row r="77" spans="1:10" x14ac:dyDescent="0.3">
      <c r="A77" s="13">
        <v>75</v>
      </c>
      <c r="B77" s="1">
        <v>1631858</v>
      </c>
      <c r="C77" s="1">
        <v>1638171</v>
      </c>
      <c r="D77" s="1">
        <v>1658243</v>
      </c>
      <c r="E77" s="1">
        <v>1743292</v>
      </c>
      <c r="F77" s="1">
        <v>1772007</v>
      </c>
      <c r="G77" s="1">
        <v>1836635</v>
      </c>
      <c r="H77" s="1">
        <v>1899583</v>
      </c>
      <c r="I77" s="1">
        <v>2036694</v>
      </c>
      <c r="J77" s="1">
        <v>2293604</v>
      </c>
    </row>
    <row r="78" spans="1:10" x14ac:dyDescent="0.3">
      <c r="A78" s="13">
        <v>76</v>
      </c>
      <c r="B78" s="1">
        <v>1481686</v>
      </c>
      <c r="C78" s="1">
        <v>1580932</v>
      </c>
      <c r="D78" s="1">
        <v>1588625</v>
      </c>
      <c r="E78" s="1">
        <v>1607051</v>
      </c>
      <c r="F78" s="1">
        <v>1692284</v>
      </c>
      <c r="G78" s="1">
        <v>1718862</v>
      </c>
      <c r="H78" s="1">
        <v>1783719</v>
      </c>
      <c r="I78" s="1">
        <v>1844686</v>
      </c>
      <c r="J78" s="1">
        <v>1978012</v>
      </c>
    </row>
    <row r="79" spans="1:10" x14ac:dyDescent="0.3">
      <c r="A79" s="13">
        <v>77</v>
      </c>
      <c r="B79" s="1">
        <v>1449144</v>
      </c>
      <c r="C79" s="1">
        <v>1430449</v>
      </c>
      <c r="D79" s="1">
        <v>1528226</v>
      </c>
      <c r="E79" s="1">
        <v>1534528</v>
      </c>
      <c r="F79" s="1">
        <v>1555048</v>
      </c>
      <c r="G79" s="1">
        <v>1636338</v>
      </c>
      <c r="H79" s="1">
        <v>1664040</v>
      </c>
      <c r="I79" s="1">
        <v>1726841</v>
      </c>
      <c r="J79" s="1">
        <v>1786181</v>
      </c>
    </row>
    <row r="80" spans="1:10" x14ac:dyDescent="0.3">
      <c r="A80" s="13">
        <v>78</v>
      </c>
      <c r="B80" s="1">
        <v>1402187</v>
      </c>
      <c r="C80" s="1">
        <v>1394194</v>
      </c>
      <c r="D80" s="1">
        <v>1377628</v>
      </c>
      <c r="E80" s="1">
        <v>1470808</v>
      </c>
      <c r="F80" s="1">
        <v>1479551</v>
      </c>
      <c r="G80" s="1">
        <v>1498120</v>
      </c>
      <c r="H80" s="1">
        <v>1578721</v>
      </c>
      <c r="I80" s="1">
        <v>1605304</v>
      </c>
      <c r="J80" s="1">
        <v>1666402</v>
      </c>
    </row>
    <row r="81" spans="1:10" x14ac:dyDescent="0.3">
      <c r="A81" s="13">
        <v>79</v>
      </c>
      <c r="B81" s="1">
        <v>1354927</v>
      </c>
      <c r="C81" s="1">
        <v>1343437</v>
      </c>
      <c r="D81" s="1">
        <v>1337551</v>
      </c>
      <c r="E81" s="1">
        <v>1320178</v>
      </c>
      <c r="F81" s="1">
        <v>1412549</v>
      </c>
      <c r="G81" s="1">
        <v>1419595</v>
      </c>
      <c r="H81" s="1">
        <v>1439602</v>
      </c>
      <c r="I81" s="1">
        <v>1517003</v>
      </c>
      <c r="J81" s="1">
        <v>1542867</v>
      </c>
    </row>
    <row r="82" spans="1:10" x14ac:dyDescent="0.3">
      <c r="A82" s="13">
        <v>80</v>
      </c>
      <c r="B82" s="1">
        <v>1319737</v>
      </c>
      <c r="C82" s="1">
        <v>1292169</v>
      </c>
      <c r="D82" s="1">
        <v>1282872</v>
      </c>
      <c r="E82" s="1">
        <v>1276090</v>
      </c>
      <c r="F82" s="1">
        <v>1262012</v>
      </c>
      <c r="G82" s="1">
        <v>1349127</v>
      </c>
      <c r="H82" s="1">
        <v>1358070</v>
      </c>
      <c r="I82" s="1">
        <v>1377095</v>
      </c>
      <c r="J82" s="1">
        <v>1451583</v>
      </c>
    </row>
    <row r="83" spans="1:10" x14ac:dyDescent="0.3">
      <c r="A83" s="13">
        <v>81</v>
      </c>
      <c r="B83" s="1">
        <v>1212614</v>
      </c>
      <c r="C83" s="1">
        <v>1252185</v>
      </c>
      <c r="D83" s="1">
        <v>1227637</v>
      </c>
      <c r="E83" s="1">
        <v>1217537</v>
      </c>
      <c r="F83" s="1">
        <v>1214231</v>
      </c>
      <c r="G83" s="1">
        <v>1199043</v>
      </c>
      <c r="H83" s="1">
        <v>1284470</v>
      </c>
      <c r="I83" s="1">
        <v>1292937</v>
      </c>
      <c r="J83" s="1">
        <v>1311488</v>
      </c>
    </row>
    <row r="84" spans="1:10" x14ac:dyDescent="0.3">
      <c r="A84" s="13">
        <v>82</v>
      </c>
      <c r="B84" s="1">
        <v>1158364</v>
      </c>
      <c r="C84" s="1">
        <v>1143712</v>
      </c>
      <c r="D84" s="1">
        <v>1183074</v>
      </c>
      <c r="E84" s="1">
        <v>1158273</v>
      </c>
      <c r="F84" s="1">
        <v>1151948</v>
      </c>
      <c r="G84" s="1">
        <v>1147239</v>
      </c>
      <c r="H84" s="1">
        <v>1134886</v>
      </c>
      <c r="I84" s="1">
        <v>1215766</v>
      </c>
      <c r="J84" s="1">
        <v>1224165</v>
      </c>
    </row>
    <row r="85" spans="1:10" x14ac:dyDescent="0.3">
      <c r="A85" s="13">
        <v>83</v>
      </c>
      <c r="B85" s="1">
        <v>1081451</v>
      </c>
      <c r="C85" s="1">
        <v>1085157</v>
      </c>
      <c r="D85" s="1">
        <v>1073311</v>
      </c>
      <c r="E85" s="1">
        <v>1108791</v>
      </c>
      <c r="F85" s="1">
        <v>1088632</v>
      </c>
      <c r="G85" s="1">
        <v>1080801</v>
      </c>
      <c r="H85" s="1">
        <v>1079060</v>
      </c>
      <c r="I85" s="1">
        <v>1067044</v>
      </c>
      <c r="J85" s="1">
        <v>1143669</v>
      </c>
    </row>
    <row r="86" spans="1:10" x14ac:dyDescent="0.3">
      <c r="A86" s="13">
        <v>84</v>
      </c>
      <c r="B86" s="1">
        <v>987041</v>
      </c>
      <c r="C86" s="1">
        <v>1005202</v>
      </c>
      <c r="D86" s="1">
        <v>1010674</v>
      </c>
      <c r="E86" s="1">
        <v>997909</v>
      </c>
      <c r="F86" s="1">
        <v>1034570</v>
      </c>
      <c r="G86" s="1">
        <v>1013576</v>
      </c>
      <c r="H86" s="1">
        <v>1008889</v>
      </c>
      <c r="I86" s="1">
        <v>1007456</v>
      </c>
      <c r="J86" s="1">
        <v>996403</v>
      </c>
    </row>
    <row r="87" spans="1:10" x14ac:dyDescent="0.3">
      <c r="A87" s="13">
        <v>85</v>
      </c>
      <c r="B87" s="1">
        <v>915028</v>
      </c>
      <c r="C87" s="1">
        <v>909276</v>
      </c>
      <c r="D87" s="1">
        <v>928296</v>
      </c>
      <c r="E87" s="1">
        <v>931565</v>
      </c>
      <c r="F87" s="1">
        <v>923190</v>
      </c>
      <c r="G87" s="1">
        <v>955170</v>
      </c>
      <c r="H87" s="1">
        <v>938258</v>
      </c>
      <c r="I87" s="1">
        <v>933883</v>
      </c>
      <c r="J87" s="1">
        <v>933260</v>
      </c>
    </row>
    <row r="88" spans="1:10" x14ac:dyDescent="0.3">
      <c r="A88" s="13">
        <v>86</v>
      </c>
      <c r="B88" s="1">
        <v>821557</v>
      </c>
      <c r="C88" s="1">
        <v>834819</v>
      </c>
      <c r="D88" s="1">
        <v>831653</v>
      </c>
      <c r="E88" s="1">
        <v>847475</v>
      </c>
      <c r="F88" s="1">
        <v>853929</v>
      </c>
      <c r="G88" s="1">
        <v>844041</v>
      </c>
      <c r="H88" s="1">
        <v>876311</v>
      </c>
      <c r="I88" s="1">
        <v>860644</v>
      </c>
      <c r="J88" s="1">
        <v>857115</v>
      </c>
    </row>
    <row r="89" spans="1:10" x14ac:dyDescent="0.3">
      <c r="A89" s="13">
        <v>87</v>
      </c>
      <c r="B89" s="1">
        <v>721221</v>
      </c>
      <c r="C89" s="1">
        <v>741394</v>
      </c>
      <c r="D89" s="1">
        <v>755792</v>
      </c>
      <c r="E89" s="1">
        <v>751027</v>
      </c>
      <c r="F89" s="1">
        <v>769072</v>
      </c>
      <c r="G89" s="1">
        <v>772675</v>
      </c>
      <c r="H89" s="1">
        <v>766435</v>
      </c>
      <c r="I89" s="1">
        <v>795887</v>
      </c>
      <c r="J89" s="1">
        <v>781990</v>
      </c>
    </row>
    <row r="90" spans="1:10" x14ac:dyDescent="0.3">
      <c r="A90" s="13">
        <v>88</v>
      </c>
      <c r="B90" s="1">
        <v>636663</v>
      </c>
      <c r="C90" s="1">
        <v>643159</v>
      </c>
      <c r="D90" s="1">
        <v>663520</v>
      </c>
      <c r="E90" s="1">
        <v>674795</v>
      </c>
      <c r="F90" s="1">
        <v>673928</v>
      </c>
      <c r="G90" s="1">
        <v>688044</v>
      </c>
      <c r="H90" s="1">
        <v>693994</v>
      </c>
      <c r="I90" s="1">
        <v>688305</v>
      </c>
      <c r="J90" s="1">
        <v>715379</v>
      </c>
    </row>
    <row r="91" spans="1:10" x14ac:dyDescent="0.3">
      <c r="A91" s="13">
        <v>89</v>
      </c>
      <c r="B91" s="1">
        <v>546207</v>
      </c>
      <c r="C91" s="1">
        <v>560012</v>
      </c>
      <c r="D91" s="1">
        <v>568485</v>
      </c>
      <c r="E91" s="1">
        <v>584825</v>
      </c>
      <c r="F91" s="1">
        <v>598390</v>
      </c>
      <c r="G91" s="1">
        <v>595185</v>
      </c>
      <c r="H91" s="1">
        <v>610573</v>
      </c>
      <c r="I91" s="1">
        <v>615862</v>
      </c>
      <c r="J91" s="1">
        <v>611251</v>
      </c>
    </row>
    <row r="92" spans="1:10" x14ac:dyDescent="0.3">
      <c r="A92" s="13">
        <v>90</v>
      </c>
      <c r="B92" s="1">
        <v>448338</v>
      </c>
      <c r="C92" s="1">
        <v>473804</v>
      </c>
      <c r="D92" s="1">
        <v>487817</v>
      </c>
      <c r="E92" s="1">
        <v>494117</v>
      </c>
      <c r="F92" s="1">
        <v>511592</v>
      </c>
      <c r="G92" s="1">
        <v>521392</v>
      </c>
      <c r="H92" s="1">
        <v>520996</v>
      </c>
      <c r="I92" s="1">
        <v>534601</v>
      </c>
      <c r="J92" s="1">
        <v>539658</v>
      </c>
    </row>
    <row r="93" spans="1:10" x14ac:dyDescent="0.3">
      <c r="A93" s="13">
        <v>91</v>
      </c>
      <c r="B93" s="1">
        <v>344452</v>
      </c>
      <c r="C93" s="1">
        <v>382641</v>
      </c>
      <c r="D93" s="1">
        <v>406758</v>
      </c>
      <c r="E93" s="1">
        <v>417092</v>
      </c>
      <c r="F93" s="1">
        <v>426027</v>
      </c>
      <c r="G93" s="1">
        <v>438974</v>
      </c>
      <c r="H93" s="1">
        <v>450017</v>
      </c>
      <c r="I93" s="1">
        <v>449471</v>
      </c>
      <c r="J93" s="1">
        <v>461798</v>
      </c>
    </row>
    <row r="94" spans="1:10" x14ac:dyDescent="0.3">
      <c r="A94" s="13">
        <v>92</v>
      </c>
      <c r="B94" s="1">
        <v>288836</v>
      </c>
      <c r="C94" s="1">
        <v>289218</v>
      </c>
      <c r="D94" s="1">
        <v>322900</v>
      </c>
      <c r="E94" s="1">
        <v>342273</v>
      </c>
      <c r="F94" s="1">
        <v>353533</v>
      </c>
      <c r="G94" s="1">
        <v>359665</v>
      </c>
      <c r="H94" s="1">
        <v>372864</v>
      </c>
      <c r="I94" s="1">
        <v>382354</v>
      </c>
      <c r="J94" s="1">
        <v>382081</v>
      </c>
    </row>
    <row r="95" spans="1:10" x14ac:dyDescent="0.3">
      <c r="A95" s="13">
        <v>93</v>
      </c>
      <c r="B95" s="1">
        <v>219062</v>
      </c>
      <c r="C95" s="1">
        <v>238006</v>
      </c>
      <c r="D95" s="1">
        <v>240088</v>
      </c>
      <c r="E95" s="1">
        <v>266525</v>
      </c>
      <c r="F95" s="1">
        <v>285467</v>
      </c>
      <c r="G95" s="1">
        <v>292763</v>
      </c>
      <c r="H95" s="1">
        <v>300374</v>
      </c>
      <c r="I95" s="1">
        <v>311381</v>
      </c>
      <c r="J95" s="1">
        <v>319838</v>
      </c>
    </row>
    <row r="96" spans="1:10" x14ac:dyDescent="0.3">
      <c r="A96" s="13">
        <v>94</v>
      </c>
      <c r="B96" s="1">
        <v>170780</v>
      </c>
      <c r="C96" s="1">
        <v>176651</v>
      </c>
      <c r="D96" s="1">
        <v>193754</v>
      </c>
      <c r="E96" s="1">
        <v>194772</v>
      </c>
      <c r="F96" s="1">
        <v>217821</v>
      </c>
      <c r="G96" s="1">
        <v>232218</v>
      </c>
      <c r="H96" s="1">
        <v>239615</v>
      </c>
      <c r="I96" s="1">
        <v>246146</v>
      </c>
      <c r="J96" s="1">
        <v>255397</v>
      </c>
    </row>
    <row r="97" spans="1:10" x14ac:dyDescent="0.3">
      <c r="A97" s="13">
        <v>95</v>
      </c>
      <c r="B97" s="1">
        <v>131081</v>
      </c>
      <c r="C97" s="1">
        <v>135042</v>
      </c>
      <c r="D97" s="1">
        <v>140608</v>
      </c>
      <c r="E97" s="1">
        <v>153823</v>
      </c>
      <c r="F97" s="1">
        <v>156572</v>
      </c>
      <c r="G97" s="1">
        <v>173128</v>
      </c>
      <c r="H97" s="1">
        <v>186678</v>
      </c>
      <c r="I97" s="1">
        <v>192195</v>
      </c>
      <c r="J97" s="1">
        <v>198075</v>
      </c>
    </row>
    <row r="98" spans="1:10" x14ac:dyDescent="0.3">
      <c r="A98" s="13">
        <v>96</v>
      </c>
      <c r="B98" s="1">
        <v>97166</v>
      </c>
      <c r="C98" s="1">
        <v>101251</v>
      </c>
      <c r="D98" s="1">
        <v>105384</v>
      </c>
      <c r="E98" s="1">
        <v>108873</v>
      </c>
      <c r="F98" s="1">
        <v>120940</v>
      </c>
      <c r="G98" s="1">
        <v>122354</v>
      </c>
      <c r="H98" s="1">
        <v>135740</v>
      </c>
      <c r="I98" s="1">
        <v>146772</v>
      </c>
      <c r="J98" s="1">
        <v>150910</v>
      </c>
    </row>
    <row r="99" spans="1:10" x14ac:dyDescent="0.3">
      <c r="A99" s="13">
        <v>97</v>
      </c>
      <c r="B99" s="1">
        <v>68894</v>
      </c>
      <c r="C99" s="1">
        <v>73260</v>
      </c>
      <c r="D99" s="1">
        <v>77147</v>
      </c>
      <c r="E99" s="1">
        <v>79912</v>
      </c>
      <c r="F99" s="1">
        <v>83389</v>
      </c>
      <c r="G99" s="1">
        <v>92140</v>
      </c>
      <c r="H99" s="1">
        <v>94466</v>
      </c>
      <c r="I99" s="1">
        <v>103947</v>
      </c>
      <c r="J99" s="1">
        <v>113174</v>
      </c>
    </row>
    <row r="100" spans="1:10" x14ac:dyDescent="0.3">
      <c r="A100" s="13">
        <v>98</v>
      </c>
      <c r="B100" s="1">
        <v>47034</v>
      </c>
      <c r="C100" s="1">
        <v>50661</v>
      </c>
      <c r="D100" s="1">
        <v>54488</v>
      </c>
      <c r="E100" s="1">
        <v>56992</v>
      </c>
      <c r="F100" s="1">
        <v>59979</v>
      </c>
      <c r="G100" s="1">
        <v>61687</v>
      </c>
      <c r="H100" s="1">
        <v>69296</v>
      </c>
      <c r="I100" s="1">
        <v>71460</v>
      </c>
      <c r="J100" s="1">
        <v>77872</v>
      </c>
    </row>
    <row r="101" spans="1:10" x14ac:dyDescent="0.3">
      <c r="A101" s="13">
        <v>99</v>
      </c>
      <c r="B101" s="1">
        <v>32179</v>
      </c>
      <c r="C101" s="1">
        <v>33632</v>
      </c>
      <c r="D101" s="1">
        <v>36765</v>
      </c>
      <c r="E101" s="1">
        <v>39248</v>
      </c>
      <c r="F101" s="1">
        <v>41679</v>
      </c>
      <c r="G101" s="1">
        <v>43464</v>
      </c>
      <c r="H101" s="1">
        <v>44967</v>
      </c>
      <c r="I101" s="1">
        <v>50722</v>
      </c>
      <c r="J101" s="1">
        <v>52778</v>
      </c>
    </row>
    <row r="102" spans="1:10" x14ac:dyDescent="0.3">
      <c r="A102" t="s">
        <v>189</v>
      </c>
      <c r="B102" s="1">
        <v>54410</v>
      </c>
      <c r="C102" s="1">
        <v>57703</v>
      </c>
      <c r="D102" s="1">
        <v>61803</v>
      </c>
      <c r="E102" s="1">
        <v>66139</v>
      </c>
      <c r="F102" s="1">
        <v>72136</v>
      </c>
      <c r="G102" s="1">
        <v>76798</v>
      </c>
      <c r="H102" s="1">
        <v>82379</v>
      </c>
      <c r="I102" s="1">
        <v>86784</v>
      </c>
      <c r="J102" s="1">
        <v>93927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5563-698D-424C-803C-B80D00E8EAF1}">
  <dimension ref="A1:F6"/>
  <sheetViews>
    <sheetView workbookViewId="0"/>
  </sheetViews>
  <sheetFormatPr defaultRowHeight="14.4" x14ac:dyDescent="0.3"/>
  <cols>
    <col min="1" max="1" width="12" customWidth="1"/>
    <col min="2" max="2" width="9.6640625" customWidth="1"/>
  </cols>
  <sheetData>
    <row r="1" spans="1:6" x14ac:dyDescent="0.3">
      <c r="A1" t="s">
        <v>195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</row>
    <row r="2" spans="1:6" x14ac:dyDescent="0.3">
      <c r="A2" t="s">
        <v>1</v>
      </c>
      <c r="B2">
        <v>0.21</v>
      </c>
      <c r="C2">
        <v>0.27</v>
      </c>
      <c r="D2">
        <v>0.14000000000000001</v>
      </c>
      <c r="E2">
        <v>0.25</v>
      </c>
      <c r="F2">
        <v>0.11</v>
      </c>
    </row>
    <row r="3" spans="1:6" x14ac:dyDescent="0.3">
      <c r="A3" t="s">
        <v>196</v>
      </c>
      <c r="B3">
        <v>0.27</v>
      </c>
      <c r="C3">
        <v>0.27</v>
      </c>
      <c r="D3">
        <v>0.16</v>
      </c>
      <c r="E3">
        <v>0.17</v>
      </c>
      <c r="F3">
        <v>0.12</v>
      </c>
    </row>
    <row r="4" spans="1:6" x14ac:dyDescent="0.3">
      <c r="A4" t="s">
        <v>197</v>
      </c>
      <c r="B4">
        <v>0.21</v>
      </c>
      <c r="C4">
        <v>0.27</v>
      </c>
      <c r="D4">
        <v>0.14000000000000001</v>
      </c>
      <c r="E4">
        <v>0.23</v>
      </c>
      <c r="F4">
        <v>0.13</v>
      </c>
    </row>
    <row r="5" spans="1:6" x14ac:dyDescent="0.3">
      <c r="A5" t="s">
        <v>198</v>
      </c>
      <c r="B5">
        <v>0.17</v>
      </c>
      <c r="C5">
        <v>0.27</v>
      </c>
      <c r="D5">
        <v>0.13</v>
      </c>
      <c r="E5">
        <v>0.31</v>
      </c>
      <c r="F5">
        <v>0.09</v>
      </c>
    </row>
    <row r="6" spans="1:6" x14ac:dyDescent="0.3">
      <c r="A6" t="s">
        <v>199</v>
      </c>
      <c r="B6">
        <v>0.15</v>
      </c>
      <c r="C6">
        <v>0.26</v>
      </c>
      <c r="D6">
        <v>0.12</v>
      </c>
      <c r="E6">
        <v>0.36</v>
      </c>
      <c r="F6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 table</vt:lpstr>
      <vt:lpstr>age stats</vt:lpstr>
      <vt:lpstr>exit poll data</vt:lpstr>
      <vt:lpstr>partisan lean data</vt:lpstr>
      <vt:lpstr>age by indv years</vt:lpstr>
      <vt:lpstr>lean_data_clean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White</dc:creator>
  <cp:lastModifiedBy>Owner</cp:lastModifiedBy>
  <dcterms:created xsi:type="dcterms:W3CDTF">2020-03-04T18:10:52Z</dcterms:created>
  <dcterms:modified xsi:type="dcterms:W3CDTF">2020-03-06T23:15:53Z</dcterms:modified>
</cp:coreProperties>
</file>