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Default Extension="bin" ContentType="application/vnd.ms-office.vbaPro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tabRatio="722"/>
  </bookViews>
  <sheets>
    <sheet name="评价表" sheetId="11" r:id="rId1"/>
    <sheet name="分值计算表（公式自带）" sheetId="12" r:id="rId2"/>
    <sheet name="辅助表" sheetId="13" r:id="rId3"/>
    <sheet name="Sheet1" sheetId="14" r:id="rId4"/>
  </sheets>
  <definedNames>
    <definedName hidden="true" localSheetId="1" name="_xlnm._FilterDatabase">'分值计算表（公式自带）'!$A$4:$R$4</definedName>
  </definedNames>
  <calcPr calcId="191029"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s>
  <commentList>
    <comment ref="J5" authorId="0">
      <text>
        <r>
          <rPr>
            <b/>
            <sz val="9"/>
            <rFont val="宋体"/>
            <charset val="134"/>
          </rPr>
          <t>作者:</t>
        </r>
        <r>
          <rPr>
            <sz val="9"/>
            <rFont val="宋体"/>
            <charset val="134"/>
          </rPr>
          <t xml:space="preserve">
未承接重大项目0分
有承接重大项目并取得良好成绩1-5分，具体分值根据项目重要性和完成效果确定</t>
        </r>
      </text>
    </comment>
  </commentList>
</comments>
</file>

<file path=xl/comments2.xml><?xml version="1.0" encoding="utf-8"?>
<comments xmlns="http://schemas.openxmlformats.org/spreadsheetml/2006/main">
  <authors>
    <author>作者</author>
  </authors>
  <commentList>
    <comment ref="J4" authorId="0">
      <text>
        <r>
          <rPr>
            <b/>
            <sz val="9"/>
            <rFont val="宋体"/>
            <charset val="134"/>
          </rPr>
          <t>作者:</t>
        </r>
        <r>
          <rPr>
            <sz val="9"/>
            <rFont val="宋体"/>
            <charset val="134"/>
          </rPr>
          <t xml:space="preserve">
未承接重大项目0分
有承接重大项目并取得良好成绩1-5分，具体分值根据项目重要性和完成效果确定</t>
        </r>
      </text>
    </comment>
  </commentList>
</comments>
</file>

<file path=xl/comments3.xml><?xml version="1.0" encoding="utf-8"?>
<comments xmlns="http://schemas.openxmlformats.org/spreadsheetml/2006/main">
  <authors>
    <author>作者</author>
  </authors>
  <commentList>
    <comment ref="A6" authorId="0">
      <text>
        <r>
          <rPr>
            <b/>
            <sz val="9"/>
            <rFont val="宋体"/>
            <charset val="134"/>
          </rPr>
          <t>作者:</t>
        </r>
        <r>
          <rPr>
            <sz val="9"/>
            <rFont val="宋体"/>
            <charset val="134"/>
          </rPr>
          <t xml:space="preserve">
未承接重大项目0分
有承接重大项目并取得良好成绩1-5分，具体分值根据项目重要性和完成效果确定</t>
        </r>
      </text>
    </comment>
  </commentList>
</comments>
</file>

<file path=xl/sharedStrings.xml><?xml version="1.0" encoding="utf-8"?>
<sst xmlns="http://schemas.openxmlformats.org/spreadsheetml/2006/main" count="196" uniqueCount="147">
  <si>
    <t>评价表</t>
  </si>
  <si>
    <t>说明：总分为公式带出，其他需手动填写</t>
  </si>
  <si>
    <t>序号</t>
  </si>
  <si>
    <t>姓名</t>
  </si>
  <si>
    <t>部门</t>
  </si>
  <si>
    <t>岗位</t>
  </si>
  <si>
    <t>入职日期</t>
  </si>
  <si>
    <t>能力/潜力(0-100)</t>
  </si>
  <si>
    <t>团队建设(0-100)</t>
  </si>
  <si>
    <t>工作成果交付（0-100）</t>
  </si>
  <si>
    <t>继任者提名</t>
  </si>
  <si>
    <t>专业能力</t>
  </si>
  <si>
    <t>沟通影响</t>
  </si>
  <si>
    <t>执行力</t>
  </si>
  <si>
    <t>抗压能力</t>
  </si>
  <si>
    <t>战略理解力</t>
  </si>
  <si>
    <t>计划力</t>
  </si>
  <si>
    <t>学习力</t>
  </si>
  <si>
    <t>领导力</t>
  </si>
  <si>
    <t>工作指导与监控</t>
  </si>
  <si>
    <t>人才引进</t>
  </si>
  <si>
    <t>人才培养</t>
  </si>
  <si>
    <t>突出事件描述</t>
  </si>
  <si>
    <t>评分</t>
  </si>
  <si>
    <t>目标岗位</t>
  </si>
  <si>
    <t>培养/发展规划时间</t>
  </si>
  <si>
    <t>罗华</t>
  </si>
  <si>
    <t>财经管理中心</t>
  </si>
  <si>
    <t>副总经理</t>
  </si>
  <si>
    <t>曹昉</t>
  </si>
  <si>
    <t>技术中心</t>
  </si>
  <si>
    <t>吴丽苹</t>
  </si>
  <si>
    <t>医管中心</t>
  </si>
  <si>
    <t>葛婕</t>
  </si>
  <si>
    <t>运营中心</t>
  </si>
  <si>
    <t>总监</t>
  </si>
  <si>
    <t>代鑫</t>
  </si>
  <si>
    <t>总裁办</t>
  </si>
  <si>
    <t>总裁办主任</t>
  </si>
  <si>
    <t>范鹤林</t>
  </si>
  <si>
    <t>人力资源中心</t>
  </si>
  <si>
    <t>经理</t>
  </si>
  <si>
    <t>王浩冰</t>
  </si>
  <si>
    <t>行政后勤部</t>
  </si>
  <si>
    <t>行政副经理</t>
  </si>
  <si>
    <t>张俊林</t>
  </si>
  <si>
    <t>供应链管理部</t>
  </si>
  <si>
    <t>朱丽</t>
  </si>
  <si>
    <t>质管部</t>
  </si>
  <si>
    <t>副经理</t>
  </si>
  <si>
    <t>翁发林</t>
  </si>
  <si>
    <t>信息管理部</t>
  </si>
  <si>
    <t>李正兴</t>
  </si>
  <si>
    <t>前沿技术创新部</t>
  </si>
  <si>
    <t>Android开发工程师</t>
  </si>
  <si>
    <t>邱月</t>
  </si>
  <si>
    <t>院长办（经营）</t>
  </si>
  <si>
    <t>经营院长助理</t>
  </si>
  <si>
    <t>冯丽红</t>
  </si>
  <si>
    <t>经营副院长（主持工作）</t>
  </si>
  <si>
    <t>陈晓亚</t>
  </si>
  <si>
    <t>经营院长</t>
  </si>
  <si>
    <t>周丹丹</t>
  </si>
  <si>
    <t>李婵</t>
  </si>
  <si>
    <t>经营副院长兼运营科主任</t>
  </si>
  <si>
    <t>谷琴</t>
  </si>
  <si>
    <t>院长办（业务）</t>
  </si>
  <si>
    <t>业务副院长兼内科主任</t>
  </si>
  <si>
    <t>分值计算表</t>
  </si>
  <si>
    <t>说明：此表自动无需填写，仅供查阅</t>
  </si>
  <si>
    <t>占比</t>
  </si>
  <si>
    <t>能力/潜力</t>
  </si>
  <si>
    <t>得分
（总分100分）</t>
  </si>
  <si>
    <t>团队建设</t>
  </si>
  <si>
    <t>项目</t>
  </si>
  <si>
    <t>5级</t>
  </si>
  <si>
    <t>4级</t>
  </si>
  <si>
    <t>3级</t>
  </si>
  <si>
    <t>2级</t>
  </si>
  <si>
    <t>1级</t>
  </si>
  <si>
    <t>汇总</t>
  </si>
  <si>
    <t>精通专业知识，熟悉相关法律、政策，掌握本专业发展方向及最新知识，能够处理复杂的任务是公司乃至行业内的专家和权威</t>
  </si>
  <si>
    <t>熟练掌握岗位必备的专业知识，技巧、要领，具有较强的实际运用能力，能处理一般复杂度的任务</t>
  </si>
  <si>
    <t>基本掌握岗位所需的专业知识，能独立完成一些简单的工作任务</t>
  </si>
  <si>
    <t>了解岗位所需的最基本的知识，在别人的帮助下可以开展岗位相关的工作</t>
  </si>
  <si>
    <t>对本岗位所需专业知识知之甚少，经常需要充分的帮助和指导才能完成本职工作</t>
  </si>
  <si>
    <t>精通专业知识，熟悉相关法律、政策，掌握本专业发展方向及最新知识，能够处理复杂的任务是公司乃至行业内的专家和权威,熟练掌握岗位必备的专业知识，技巧、要领，具有较强的实际运用能力，能处理一般复杂度的任务,基本掌握岗位所需的专业知识，能独立完成一些简单的工作任务,了解岗位所需的最基本的知识，在别人的帮助下可以开展岗位相关的工作,对本岗位所需专业知识知之甚少，经常需要充分的帮助和指导才能完成本职工作</t>
  </si>
  <si>
    <t>能以清晰、说服力的方式表达想法，保持沟通简洁、客观，且切中要害，能针对不同听众调整适当的语言和表达方式，争取多方合作</t>
  </si>
  <si>
    <t>能较为清晰地表达自己的想法，善于倾听，适当提问以获得对信息的准确理解，并适时地给予反馈，说服他人</t>
  </si>
  <si>
    <t>尊重他人，能倾听别人的意见观点，基本能表达明白自己的主要观点，维持良好的工作关系</t>
  </si>
  <si>
    <t>经常固执己见，与他人沟通不良，对工作的顺利开展有一定的影响</t>
  </si>
  <si>
    <t>很难与他人沟通，经常与人冲突、争吵，对工作有很大的负面影响</t>
  </si>
  <si>
    <t>能以清晰、说服力的方式表达想法，保持沟通简洁、客观，且切中要害，能针对不同听众调整适当的语言和表达方式，争取多方合作,能较为清晰地表达自己的想法，善于倾听，适当提问以获得对信息的准确理解，并适时地给予反馈，说服他人,尊重他人，能倾听别人的意见观点，基本能表达明白自己的主要观点，维持良好的工作关系,经常固执己见，与他人沟通不良，对工作的顺利开展有一定的影响,很难与他人沟通，经常与人冲突、争吵，对工作有很大的负面影响</t>
  </si>
  <si>
    <t>经常提前、超标准地完成任务</t>
  </si>
  <si>
    <t>能够独立工作，按时、按质完成工作，偶尔超出常规标准</t>
  </si>
  <si>
    <t>基本能按时、按质完成任务，但有时需要他人协助</t>
  </si>
  <si>
    <t>偶尔延迟完成任务，或者未达到岗位要求，有待改进</t>
  </si>
  <si>
    <t>经常不能按时完成任务，且显著低于岗位的基本标准</t>
  </si>
  <si>
    <t>经常提前、超标准地完成任务,能够独立工作，按时、按质完成工作，偶尔超出常规标准,基本能按时、按质完成任务，但有时需要他人协助,偶尔延迟完成任务，或者未达到岗位要求，有待改进,经常不能按时完成任务，且显著低于岗位的基本标准</t>
  </si>
  <si>
    <t>在遭受诱惑、阻力、敌意、压力时，负面情绪较多，行动难以保持理智</t>
  </si>
  <si>
    <t>有一定的承受能力，较低的挫折感，能控制自己的情绪</t>
  </si>
  <si>
    <t>面对长时间、超负荷的工作压力，仍能够调动自己保持战斗力</t>
  </si>
  <si>
    <t>环境适应能力极强，经历过大风大雨，遇到任何挫折都毫不畏惧</t>
  </si>
  <si>
    <t>非常容易适应环境的变化，待人处事圆滑、周到；真正做到内心的平静</t>
  </si>
  <si>
    <t>在遭受诱惑、阻力、敌意、压力时，负面情绪较多，行动难以保持理智,有一定的承受能力，较低的挫折感，能控制自己的情绪,面对长时间、超负荷的工作压力，仍能够调动自己保持战斗力,环境适应能力极强，经历过大风大雨，遇到任何挫折都毫不畏惧,非常容易适应环境的变化，待人处事圆滑、周到；真正做到内心的平静</t>
  </si>
  <si>
    <t>对公司战略理解深刻，具备卓越的战略执行力，能够根据公司具体实际情况将战略落实到实处，同时采取各种方法使得战略的实施得以实现</t>
  </si>
  <si>
    <t>具备将战略目标落实为具体行动规划的能力，能够总结战略实施的成败经验，向上做出反馈，促进工作战略的不断调整与优化，对于公司发展所面临的机遇与挑战有着清晰透彻的认识</t>
  </si>
  <si>
    <t>了解组织的战略制定基本要素，对于公司发展将面临的机会与挑战又较清晰的认识，能够总结一部分公司战略成败的经验。</t>
  </si>
  <si>
    <t>不清楚公司目前发展中，自身优势与劣势，战略执行力差，并且对于战略实施成败没有反馈。</t>
  </si>
  <si>
    <t>不关心公司战略规划，与我无关</t>
  </si>
  <si>
    <t>对公司战略理解深刻，具备卓越的战略执行力，能够根据公司具体实际情况将战略落实到实处，同时采取各种方法使得战略的实施得以实现,具备将战略目标落实为具体行动规划的能力，能够总结战略实施的成败经验，向上做出反馈，促进工作战略的不断调整与优化，对于公司发展所面临的机遇与挑战有着清晰透彻的认识,了解组织的战略制定基本要素，对于公司发展将面临的机会与挑战又较清晰的认识，能够总结一部分公司战略成败的经验。,不清楚公司目前发展中，自身优势与劣势，战略执行力差，并且对于战略实施成败没有反馈。,不关心公司战略规划，与我无关</t>
  </si>
  <si>
    <t>积极搜集各方面信息，系统分析复杂问题，建立长期的工作计划</t>
  </si>
  <si>
    <t>有明确的中长期工作目标，并能制定具体可行的实施方案</t>
  </si>
  <si>
    <t>只能应付短期的工作计划</t>
  </si>
  <si>
    <t>工作计划模糊，制定不及时</t>
  </si>
  <si>
    <t>工作无计划，随意性很大</t>
  </si>
  <si>
    <t>积极搜集各方面信息，系统分析复杂问题，建立长期的工作计划,有明确的中长期工作目标，并能制定具体可行的实施方案,只能应付短期的工作计划,工作计划模糊，制定不及时,工作无计划，随意性很大</t>
  </si>
  <si>
    <t>深入了解专业领域当前最新的知识和管理工具，能够意识到将其与公司的管理需要联系起来，及时应用这些新知识和工具</t>
  </si>
  <si>
    <t>了解专业领域的最新发展情况，善于吸收和利用前人已经取得的工作成果，利用各种时间和机会提高专业技能</t>
  </si>
  <si>
    <t>主动了解工作当中的细节和技术，愿意并善于向其他同事学习，获得必备的工作知识或技能</t>
  </si>
  <si>
    <t>上级要求或碰到问题时才会去钻研资料、学习新知识，专业技能提高不大，尚需加以训练</t>
  </si>
  <si>
    <t>不愿意更新自己的知识结构，在工作中不注意向其他人学习，专业技能水平停滞不前</t>
  </si>
  <si>
    <t>深入了解专业领域当前最新的知识和管理工具，能够意识到将其与公司的管理需要联系起来，及时应用这些新知识和工具,了解专业领域的最新发展情况，善于吸收和利用前人已经取得的工作成果，利用各种时间和机会提高专业技能,主动了解工作当中的细节和技术，愿意并善于向其他同事学习，获得必备的工作知识或技能,上级要求或碰到问题时才会去钻研资料、学习新知识，专业技能提高不大，尚需加以训练,不愿意更新自己的知识结构，在工作中不注意向其他人学习，专业技能水平停滞不前</t>
  </si>
  <si>
    <t>善于领导下级，保持高昂的士气，有系统地策划工作，积极达成目标</t>
  </si>
  <si>
    <t>灵活运用下级，保证融洽的工作氛围，策划工作且顺利达成目标</t>
  </si>
  <si>
    <t>能够领导下级，并策划一般性工作，能够完成工作目标</t>
  </si>
  <si>
    <t>尚能领导下级，但士气不高，能够完成交办的事项，在策划改进方面尚待提高</t>
  </si>
  <si>
    <t>领导不佳，未得下级信赖，出现抱怨等情形，缺乏一定的策划力</t>
  </si>
  <si>
    <t>善于领导下级，保持高昂的士气，有系统地策划工作，积极达成目标,灵活运用下级，保证融洽的工作氛围，策划工作且顺利达成目标,能够领导下级，并策划一般性工作，能够完成工作目标,尚能领导下级，但士气不高，能够完成交办的事项，在策划改进方面尚待提高,领导不佳，未得下级信赖，出现抱怨等情形，缺乏一定的策划力</t>
  </si>
  <si>
    <t>对于下属的各项工作进行跟踪监控，要求其及时反馈，并根据相应的情况做出对策；能有效地做出总结并分享，建立学习型组织。</t>
  </si>
  <si>
    <t>跟踪下属工作进展并给予必要的指导，在某项业务结束后，督促相关人员做好经验总结，并以某种形式分享出去。</t>
  </si>
  <si>
    <t>能够较好地对下属工作进行督导并给予一定的指导，懂得事后总结，提倡经验风向。</t>
  </si>
  <si>
    <t>对下属的工作没有较好的督导以及给予相应的指导，下属没有成长，项目结束，很少做总结分享经验</t>
  </si>
  <si>
    <t>不清楚下属工作内容和工作进度，事后推卸责任给下属</t>
  </si>
  <si>
    <t>对于下属的各项工作进行跟踪监控，要求其及时反馈，并根据相应的情况做出对策；能有效地做出总结并分享，建立学习型组织。,跟踪下属工作进展并给予必要的指导，在某项业务结束后，督促相关人员做好经验总结，并以某种形式分享出去。,能够较好地对下属工作进行督导并给予一定的指导，懂得事后总结，提倡经验风向。,对下属的工作没有较好的督导以及给予相应的指导，下属没有成长，项目结束，很少做总结分享经验,不清楚下属工作内容和工作进度，事后推卸责任给下属</t>
  </si>
  <si>
    <t>团队组建已完成，留存情况良好，团队员工行业经验背景优秀</t>
  </si>
  <si>
    <t>团队组建已完成，留存情况好团队绩优员工多，但无行业背景突出员工</t>
  </si>
  <si>
    <t>团队组建已完成，留存情况良好，团队员工职称资质高</t>
  </si>
  <si>
    <t>团队组建未完成，核心员工流失较多</t>
  </si>
  <si>
    <t>团队组建未完成，整体主动流失较大，一直处于持续招聘状态</t>
  </si>
  <si>
    <t>团队组建已完成，留存情况良好，团队员工行业经验背景优秀,团队组建已完成，留存情况好团队绩优员工多，但无行业背景突出员工,团队组建已完成，留存情况良好，团队员工职称资质高,团队组建未完成，核心员工流失较多,团队组建未完成，整体主动流失较大，一直处于持续招聘状态</t>
  </si>
  <si>
    <t>经常与下属讨论工作，提升下属工作技巧及士气，有计划地培养和开发下属</t>
  </si>
  <si>
    <t>经常与下属讨论工作，协助下属工作改进，为下属提供资源支持与发展机会</t>
  </si>
  <si>
    <t>经常与下属讨论工作，协助下属改进，但培养缺乏计划性和系统性</t>
  </si>
  <si>
    <t>较少与下属讨论工作，偶尔提及改进和下属的发展和提高</t>
  </si>
  <si>
    <t>基本不与下属讨论工作，只提批评不提改进，提防下属超越自己</t>
  </si>
  <si>
    <t>经常与下属讨论工作，提升下属工作技巧及士气，有计划地培养和开发下属,经常与下属讨论工作，协助下属工作改进，为下属提供资源支持与发展机会,经常与下属讨论工作，协助下属改进，但培养缺乏计划性和系统性,较少与下属讨论工作，偶尔提及改进和下属的发展和提高,基本不与下属讨论工作，只提批评不提改进，提防下属超越自己</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</si>
</sst>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s>
  <fonts count="32">
    <font>
      <sz val="11"/>
      <color theme="1"/>
      <name val="宋体"/>
      <charset val="134"/>
      <scheme val="minor"/>
    </font>
    <font>
      <sz val="8"/>
      <name val="微软雅黑"/>
      <charset val="134"/>
    </font>
    <font>
      <sz val="10"/>
      <color theme="1"/>
      <name val="微软雅黑"/>
      <charset val="134"/>
    </font>
    <font>
      <b val="1"/>
      <sz val="10"/>
      <color theme="1"/>
      <name val="微软雅黑"/>
      <charset val="134"/>
    </font>
    <font>
      <b val="1"/>
      <sz val="16"/>
      <color theme="1"/>
      <name val="微软雅黑"/>
      <charset val="134"/>
    </font>
    <font>
      <b val="1"/>
      <sz val="10"/>
      <color rgb="FFFF0000"/>
      <name val="微软雅黑"/>
      <charset val="134"/>
    </font>
    <font>
      <b val="1"/>
      <sz val="11"/>
      <color theme="1"/>
      <name val="微软雅黑"/>
      <charset val="134"/>
    </font>
    <font>
      <sz val="10"/>
      <name val="微软雅黑"/>
      <charset val="134"/>
    </font>
    <font>
      <sz val="9"/>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val="1"/>
      <sz val="18"/>
      <color theme="3"/>
      <name val="宋体"/>
      <charset val="134"/>
      <scheme val="minor"/>
    </font>
    <font>
      <i val="1"/>
      <sz val="11"/>
      <color rgb="FF7F7F7F"/>
      <name val="宋体"/>
      <charset val="0"/>
      <scheme val="minor"/>
    </font>
    <font>
      <b val="1"/>
      <sz val="15"/>
      <color theme="3"/>
      <name val="宋体"/>
      <charset val="134"/>
      <scheme val="minor"/>
    </font>
    <font>
      <b val="1"/>
      <sz val="13"/>
      <color theme="3"/>
      <name val="宋体"/>
      <charset val="134"/>
      <scheme val="minor"/>
    </font>
    <font>
      <b val="1"/>
      <sz val="11"/>
      <color theme="3"/>
      <name val="宋体"/>
      <charset val="134"/>
      <scheme val="minor"/>
    </font>
    <font>
      <sz val="11"/>
      <color rgb="FF3F3F76"/>
      <name val="宋体"/>
      <charset val="0"/>
      <scheme val="minor"/>
    </font>
    <font>
      <b val="1"/>
      <sz val="11"/>
      <color rgb="FF3F3F3F"/>
      <name val="宋体"/>
      <charset val="0"/>
      <scheme val="minor"/>
    </font>
    <font>
      <b val="1"/>
      <sz val="11"/>
      <color rgb="FFFA7D00"/>
      <name val="宋体"/>
      <charset val="0"/>
      <scheme val="minor"/>
    </font>
    <font>
      <b val="1"/>
      <sz val="11"/>
      <color rgb="FFFFFFFF"/>
      <name val="宋体"/>
      <charset val="0"/>
      <scheme val="minor"/>
    </font>
    <font>
      <sz val="11"/>
      <color rgb="FFFA7D00"/>
      <name val="宋体"/>
      <charset val="0"/>
      <scheme val="minor"/>
    </font>
    <font>
      <b val="1"/>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font>
    <font>
      <b val="1"/>
      <sz val="9"/>
      <name val="宋体"/>
      <charset val="134"/>
    </font>
    <font>
      <sz val="9"/>
      <name val="宋体"/>
      <charset val="134"/>
    </font>
  </fonts>
  <fills count="37">
    <fill>
      <patternFill patternType="none"/>
    </fill>
    <fill>
      <patternFill patternType="gray125"/>
    </fill>
    <fill>
      <patternFill patternType="solid">
        <fgColor theme="0"/>
        <bgColor indexed="64"/>
      </patternFill>
    </fill>
    <fill>
      <patternFill patternType="solid">
        <fgColor theme="0" tint="-0.149998474074526"/>
        <bgColor indexed="64"/>
      </patternFill>
    </fill>
    <fill>
      <patternFill patternType="solid">
        <fgColor theme="5" tint="0.8"/>
        <bgColor indexed="64"/>
      </patternFill>
    </fill>
    <fill>
      <patternFill patternType="solid">
        <fgColor theme="8"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true"/>
      </left>
      <right style="thin">
        <color auto="true"/>
      </right>
      <top style="thin">
        <color auto="true"/>
      </top>
      <bottom style="thin">
        <color auto="true"/>
      </bottom>
      <diagonal/>
    </border>
    <border>
      <left style="hair">
        <color auto="true"/>
      </left>
      <right style="hair">
        <color auto="true"/>
      </right>
      <top style="hair">
        <color auto="true"/>
      </top>
      <bottom style="hair">
        <color auto="true"/>
      </bottom>
      <diagonal/>
    </border>
    <border>
      <left/>
      <right/>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diagonal/>
    </border>
    <border>
      <left style="dotted">
        <color auto="true"/>
      </left>
      <right style="dotted">
        <color auto="true"/>
      </right>
      <top style="dotted">
        <color auto="true"/>
      </top>
      <bottom style="dotted">
        <color auto="true"/>
      </bottom>
      <diagonal/>
    </border>
    <border>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right style="dotted">
        <color auto="true"/>
      </right>
      <top/>
      <bottom style="dotted">
        <color auto="true"/>
      </bottom>
      <diagonal/>
    </border>
    <border>
      <left style="dotted">
        <color auto="true"/>
      </left>
      <right style="dotted">
        <color auto="true"/>
      </right>
      <top/>
      <bottom style="dotted">
        <color auto="true"/>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false" applyFill="false" applyBorder="false" applyAlignment="false" applyProtection="false">
      <alignment vertical="center"/>
    </xf>
    <xf numFmtId="44" fontId="0" fillId="0" borderId="0" applyFont="false" applyFill="false" applyBorder="false" applyAlignment="false" applyProtection="false">
      <alignment vertical="center"/>
    </xf>
    <xf numFmtId="9" fontId="0" fillId="0" borderId="0" applyFont="false" applyFill="false" applyBorder="false" applyAlignment="false" applyProtection="false">
      <alignment vertical="center"/>
    </xf>
    <xf numFmtId="41" fontId="0" fillId="0" borderId="0" applyFon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0" fillId="6" borderId="12" applyNumberFormat="false" applyFont="false" applyAlignment="false" applyProtection="false">
      <alignment vertical="center"/>
    </xf>
    <xf numFmtId="0" fontId="12" fillId="0" borderId="0" applyNumberFormat="false" applyFill="false" applyBorder="false" applyAlignment="false" applyProtection="false">
      <alignment vertical="center"/>
    </xf>
    <xf numFmtId="0" fontId="13" fillId="0" borderId="0" applyNumberFormat="false" applyFill="false" applyBorder="false" applyAlignment="false" applyProtection="false">
      <alignment vertical="center"/>
    </xf>
    <xf numFmtId="0" fontId="14" fillId="0" borderId="0" applyNumberFormat="false" applyFill="false" applyBorder="false" applyAlignment="false" applyProtection="false">
      <alignment vertical="center"/>
    </xf>
    <xf numFmtId="0" fontId="15" fillId="0" borderId="13" applyNumberFormat="false" applyFill="false" applyAlignment="false" applyProtection="false">
      <alignment vertical="center"/>
    </xf>
    <xf numFmtId="0" fontId="16" fillId="0" borderId="13" applyNumberFormat="false" applyFill="false" applyAlignment="false" applyProtection="false">
      <alignment vertical="center"/>
    </xf>
    <xf numFmtId="0" fontId="17" fillId="0" borderId="14" applyNumberFormat="false" applyFill="false" applyAlignment="false" applyProtection="false">
      <alignment vertical="center"/>
    </xf>
    <xf numFmtId="0" fontId="17" fillId="0" borderId="0" applyNumberFormat="false" applyFill="false" applyBorder="false" applyAlignment="false" applyProtection="false">
      <alignment vertical="center"/>
    </xf>
    <xf numFmtId="0" fontId="18" fillId="7" borderId="15" applyNumberFormat="false" applyAlignment="false" applyProtection="false">
      <alignment vertical="center"/>
    </xf>
    <xf numFmtId="0" fontId="19" fillId="8" borderId="16" applyNumberFormat="false" applyAlignment="false" applyProtection="false">
      <alignment vertical="center"/>
    </xf>
    <xf numFmtId="0" fontId="20" fillId="8" borderId="15" applyNumberFormat="false" applyAlignment="false" applyProtection="false">
      <alignment vertical="center"/>
    </xf>
    <xf numFmtId="0" fontId="21" fillId="9" borderId="17" applyNumberFormat="false" applyAlignment="false" applyProtection="false">
      <alignment vertical="center"/>
    </xf>
    <xf numFmtId="0" fontId="22" fillId="0" borderId="18" applyNumberFormat="false" applyFill="false" applyAlignment="false" applyProtection="false">
      <alignment vertical="center"/>
    </xf>
    <xf numFmtId="0" fontId="23" fillId="0" borderId="19" applyNumberFormat="false" applyFill="false" applyAlignment="false" applyProtection="false">
      <alignment vertical="center"/>
    </xf>
    <xf numFmtId="0" fontId="24" fillId="10" borderId="0" applyNumberFormat="false" applyBorder="false" applyAlignment="false" applyProtection="false">
      <alignment vertical="center"/>
    </xf>
    <xf numFmtId="0" fontId="25" fillId="11" borderId="0" applyNumberFormat="false" applyBorder="false" applyAlignment="false" applyProtection="false">
      <alignment vertical="center"/>
    </xf>
    <xf numFmtId="0" fontId="26" fillId="12" borderId="0" applyNumberFormat="false" applyBorder="false" applyAlignment="false" applyProtection="false">
      <alignment vertical="center"/>
    </xf>
    <xf numFmtId="0" fontId="27" fillId="13" borderId="0" applyNumberFormat="false" applyBorder="false" applyAlignment="false" applyProtection="false">
      <alignment vertical="center"/>
    </xf>
    <xf numFmtId="0" fontId="28" fillId="14" borderId="0" applyNumberFormat="false" applyBorder="false" applyAlignment="false" applyProtection="false">
      <alignment vertical="center"/>
    </xf>
    <xf numFmtId="0" fontId="28" fillId="15" borderId="0" applyNumberFormat="false" applyBorder="false" applyAlignment="false" applyProtection="false">
      <alignment vertical="center"/>
    </xf>
    <xf numFmtId="0" fontId="27" fillId="16" borderId="0" applyNumberFormat="false" applyBorder="false" applyAlignment="false" applyProtection="false">
      <alignment vertical="center"/>
    </xf>
    <xf numFmtId="0" fontId="27" fillId="17" borderId="0" applyNumberFormat="false" applyBorder="false" applyAlignment="false" applyProtection="false">
      <alignment vertical="center"/>
    </xf>
    <xf numFmtId="0" fontId="28" fillId="18" borderId="0" applyNumberFormat="false" applyBorder="false" applyAlignment="false" applyProtection="false">
      <alignment vertical="center"/>
    </xf>
    <xf numFmtId="0" fontId="28" fillId="19" borderId="0" applyNumberFormat="false" applyBorder="false" applyAlignment="false" applyProtection="false">
      <alignment vertical="center"/>
    </xf>
    <xf numFmtId="0" fontId="27" fillId="20" borderId="0" applyNumberFormat="false" applyBorder="false" applyAlignment="false" applyProtection="false">
      <alignment vertical="center"/>
    </xf>
    <xf numFmtId="0" fontId="27" fillId="21" borderId="0" applyNumberFormat="false" applyBorder="false" applyAlignment="false" applyProtection="false">
      <alignment vertical="center"/>
    </xf>
    <xf numFmtId="0" fontId="28" fillId="22" borderId="0" applyNumberFormat="false" applyBorder="false" applyAlignment="false" applyProtection="false">
      <alignment vertical="center"/>
    </xf>
    <xf numFmtId="0" fontId="28" fillId="23" borderId="0" applyNumberFormat="false" applyBorder="false" applyAlignment="false" applyProtection="false">
      <alignment vertical="center"/>
    </xf>
    <xf numFmtId="0" fontId="27" fillId="24" borderId="0" applyNumberFormat="false" applyBorder="false" applyAlignment="false" applyProtection="false">
      <alignment vertical="center"/>
    </xf>
    <xf numFmtId="0" fontId="27" fillId="25" borderId="0" applyNumberFormat="false" applyBorder="false" applyAlignment="false" applyProtection="false">
      <alignment vertical="center"/>
    </xf>
    <xf numFmtId="0" fontId="28" fillId="26" borderId="0" applyNumberFormat="false" applyBorder="false" applyAlignment="false" applyProtection="false">
      <alignment vertical="center"/>
    </xf>
    <xf numFmtId="0" fontId="28" fillId="27" borderId="0" applyNumberFormat="false" applyBorder="false" applyAlignment="false" applyProtection="false">
      <alignment vertical="center"/>
    </xf>
    <xf numFmtId="0" fontId="27" fillId="28" borderId="0" applyNumberFormat="false" applyBorder="false" applyAlignment="false" applyProtection="false">
      <alignment vertical="center"/>
    </xf>
    <xf numFmtId="0" fontId="27" fillId="29" borderId="0" applyNumberFormat="false" applyBorder="false" applyAlignment="false" applyProtection="false">
      <alignment vertical="center"/>
    </xf>
    <xf numFmtId="0" fontId="28" fillId="30" borderId="0" applyNumberFormat="false" applyBorder="false" applyAlignment="false" applyProtection="false">
      <alignment vertical="center"/>
    </xf>
    <xf numFmtId="0" fontId="28" fillId="31" borderId="0" applyNumberFormat="false" applyBorder="false" applyAlignment="false" applyProtection="false">
      <alignment vertical="center"/>
    </xf>
    <xf numFmtId="0" fontId="27" fillId="32" borderId="0" applyNumberFormat="false" applyBorder="false" applyAlignment="false" applyProtection="false">
      <alignment vertical="center"/>
    </xf>
    <xf numFmtId="0" fontId="27" fillId="33" borderId="0" applyNumberFormat="false" applyBorder="false" applyAlignment="false" applyProtection="false">
      <alignment vertical="center"/>
    </xf>
    <xf numFmtId="0" fontId="28" fillId="34" borderId="0" applyNumberFormat="false" applyBorder="false" applyAlignment="false" applyProtection="false">
      <alignment vertical="center"/>
    </xf>
    <xf numFmtId="0" fontId="28" fillId="35" borderId="0" applyNumberFormat="false" applyBorder="false" applyAlignment="false" applyProtection="false">
      <alignment vertical="center"/>
    </xf>
    <xf numFmtId="0" fontId="27" fillId="36" borderId="0" applyNumberFormat="false" applyBorder="false" applyAlignment="false" applyProtection="false">
      <alignment vertical="center"/>
    </xf>
    <xf numFmtId="0" fontId="0" fillId="0" borderId="0">
      <alignment vertical="center"/>
    </xf>
    <xf numFmtId="0" fontId="29" fillId="0" borderId="0">
      <alignment vertical="center"/>
    </xf>
  </cellStyleXfs>
  <cellXfs count="56">
    <xf numFmtId="0" fontId="0" fillId="0" borderId="0" xfId="0"/>
    <xf numFmtId="0" fontId="1" fillId="0" borderId="1" xfId="0" applyFont="true" applyBorder="true" applyAlignment="true">
      <alignment horizontal="center" vertical="center" wrapText="true"/>
    </xf>
    <xf numFmtId="0" fontId="1" fillId="2" borderId="1" xfId="0" applyFont="true" applyFill="true" applyBorder="true" applyAlignment="true">
      <alignment horizontal="center" vertical="center" wrapText="true"/>
    </xf>
    <xf numFmtId="0" fontId="2" fillId="0" borderId="0" xfId="0" applyFont="true" applyAlignment="true">
      <alignment horizontal="center" vertical="center"/>
    </xf>
    <xf numFmtId="0" fontId="2" fillId="0" borderId="0" xfId="0" applyFont="true" applyFill="true"/>
    <xf numFmtId="0" fontId="2" fillId="0" borderId="0" xfId="0" applyFont="true"/>
    <xf numFmtId="0" fontId="3" fillId="3" borderId="2" xfId="0" applyFont="true" applyFill="true" applyBorder="true" applyAlignment="true">
      <alignment horizontal="center" vertical="center" wrapText="true"/>
    </xf>
    <xf numFmtId="0" fontId="2" fillId="0" borderId="0" xfId="0" applyFont="true" applyAlignment="true">
      <alignment wrapText="true"/>
    </xf>
    <xf numFmtId="0" fontId="3" fillId="2" borderId="2" xfId="0" applyFont="true" applyFill="true" applyBorder="true" applyAlignment="true">
      <alignment horizontal="center" vertical="center" wrapText="true"/>
    </xf>
    <xf numFmtId="0" fontId="2" fillId="0" borderId="2" xfId="0" applyFont="true" applyBorder="true" applyAlignment="true">
      <alignment horizontal="center" vertical="center" wrapText="true"/>
    </xf>
    <xf numFmtId="0" fontId="2" fillId="0" borderId="0" xfId="0" applyFont="true" applyAlignment="true">
      <alignment horizontal="center" vertical="center" wrapText="true"/>
    </xf>
    <xf numFmtId="0" fontId="3" fillId="0" borderId="2" xfId="0" applyFont="true" applyFill="true" applyBorder="true" applyAlignment="true">
      <alignment horizontal="center" vertical="center" wrapText="true"/>
    </xf>
    <xf numFmtId="0" fontId="2" fillId="0" borderId="2" xfId="0" applyFont="true" applyFill="true" applyBorder="true" applyAlignment="true">
      <alignment horizontal="center" vertical="center" wrapText="true"/>
    </xf>
    <xf numFmtId="0" fontId="2" fillId="0" borderId="0" xfId="0" applyFont="true" applyFill="true" applyAlignment="true">
      <alignment horizontal="center" vertical="center" wrapText="true"/>
    </xf>
    <xf numFmtId="0" fontId="2" fillId="2" borderId="0" xfId="0" applyFont="true" applyFill="true"/>
    <xf numFmtId="0" fontId="2" fillId="2" borderId="0" xfId="0" applyFont="true" applyFill="true" applyAlignment="true">
      <alignment vertical="center" wrapText="true"/>
    </xf>
    <xf numFmtId="0" fontId="0" fillId="2" borderId="0" xfId="0" applyFill="true"/>
    <xf numFmtId="14" fontId="0" fillId="2" borderId="0" xfId="0" applyNumberFormat="true" applyFill="true"/>
    <xf numFmtId="0" fontId="4" fillId="2" borderId="0" xfId="0" applyFont="true" applyFill="true" applyBorder="true" applyAlignment="true">
      <alignment horizontal="center" vertical="center"/>
    </xf>
    <xf numFmtId="0" fontId="2" fillId="2" borderId="3" xfId="0" applyFont="true" applyFill="true" applyBorder="true" applyAlignment="true">
      <alignment horizontal="left" vertical="center"/>
    </xf>
    <xf numFmtId="0" fontId="4" fillId="2" borderId="3" xfId="0" applyFont="true" applyFill="true" applyBorder="true" applyAlignment="true">
      <alignment horizontal="center" vertical="center"/>
    </xf>
    <xf numFmtId="9" fontId="5" fillId="2" borderId="3" xfId="0" applyNumberFormat="true" applyFont="true" applyFill="true" applyBorder="true" applyAlignment="true">
      <alignment horizontal="center" vertical="center"/>
    </xf>
    <xf numFmtId="0" fontId="5" fillId="2" borderId="3" xfId="0" applyNumberFormat="true" applyFont="true" applyFill="true" applyBorder="true" applyAlignment="true">
      <alignment horizontal="center" vertical="center"/>
    </xf>
    <xf numFmtId="0" fontId="3" fillId="2" borderId="1" xfId="0" applyFont="true" applyFill="true" applyBorder="true" applyAlignment="true">
      <alignment horizontal="center" vertical="center" wrapText="true"/>
    </xf>
    <xf numFmtId="14" fontId="3" fillId="2" borderId="1" xfId="0" applyNumberFormat="true" applyFont="true" applyFill="true" applyBorder="true" applyAlignment="true">
      <alignment horizontal="center" vertical="center" wrapText="true"/>
    </xf>
    <xf numFmtId="0" fontId="3" fillId="4" borderId="4" xfId="0" applyFont="true" applyFill="true" applyBorder="true" applyAlignment="true">
      <alignment horizontal="center" vertical="center" wrapText="true"/>
    </xf>
    <xf numFmtId="0" fontId="3" fillId="4" borderId="5" xfId="0" applyFont="true" applyFill="true" applyBorder="true" applyAlignment="true">
      <alignment horizontal="center" vertical="center" wrapText="true"/>
    </xf>
    <xf numFmtId="0" fontId="3" fillId="2" borderId="6" xfId="0" applyFont="true" applyFill="true" applyBorder="true" applyAlignment="true">
      <alignment horizontal="center" vertical="center" wrapText="true"/>
    </xf>
    <xf numFmtId="14" fontId="3" fillId="2" borderId="6" xfId="0" applyNumberFormat="true" applyFont="true" applyFill="true" applyBorder="true" applyAlignment="true">
      <alignment horizontal="center" vertical="center" wrapText="true"/>
    </xf>
    <xf numFmtId="0" fontId="3" fillId="4" borderId="2" xfId="0" applyFont="true" applyFill="true" applyBorder="true" applyAlignment="true">
      <alignment horizontal="center" vertical="center" wrapText="true"/>
    </xf>
    <xf numFmtId="0" fontId="2" fillId="2" borderId="7" xfId="0" applyFont="true" applyFill="true" applyBorder="true" applyAlignment="true">
      <alignment horizontal="center" vertical="center" wrapText="true"/>
    </xf>
    <xf numFmtId="14" fontId="2" fillId="2" borderId="7" xfId="0" applyNumberFormat="true" applyFont="true" applyFill="true" applyBorder="true" applyAlignment="true">
      <alignment horizontal="center" vertical="center" wrapText="true"/>
    </xf>
    <xf numFmtId="0" fontId="2" fillId="0" borderId="7" xfId="0" applyFont="true" applyBorder="true" applyAlignment="true">
      <alignment horizontal="center" vertical="center" wrapText="true"/>
    </xf>
    <xf numFmtId="0" fontId="6" fillId="2" borderId="3" xfId="0" applyFont="true" applyFill="true" applyBorder="true" applyAlignment="true">
      <alignment horizontal="center" vertical="center"/>
    </xf>
    <xf numFmtId="0" fontId="3" fillId="4" borderId="8" xfId="0" applyFont="true" applyFill="true" applyBorder="true" applyAlignment="true">
      <alignment horizontal="center" vertical="center" wrapText="true"/>
    </xf>
    <xf numFmtId="0" fontId="3" fillId="4" borderId="1" xfId="0" applyFont="true" applyFill="true" applyBorder="true" applyAlignment="true">
      <alignment horizontal="center" vertical="center" wrapText="true"/>
    </xf>
    <xf numFmtId="0" fontId="3" fillId="5" borderId="4" xfId="0" applyFont="true" applyFill="true" applyBorder="true" applyAlignment="true">
      <alignment horizontal="center" vertical="center" wrapText="true"/>
    </xf>
    <xf numFmtId="0" fontId="3" fillId="5" borderId="5" xfId="0" applyFont="true" applyFill="true" applyBorder="true" applyAlignment="true">
      <alignment horizontal="center" vertical="center" wrapText="true"/>
    </xf>
    <xf numFmtId="0" fontId="3" fillId="4" borderId="6" xfId="0" applyFont="true" applyFill="true" applyBorder="true" applyAlignment="true">
      <alignment horizontal="center" vertical="center" wrapText="true"/>
    </xf>
    <xf numFmtId="0" fontId="3" fillId="5" borderId="2" xfId="0" applyFont="true" applyFill="true" applyBorder="true" applyAlignment="true">
      <alignment horizontal="center" vertical="center" wrapText="true"/>
    </xf>
    <xf numFmtId="0" fontId="3" fillId="5" borderId="8" xfId="0" applyFont="true" applyFill="true" applyBorder="true" applyAlignment="true">
      <alignment horizontal="center" vertical="center" wrapText="true"/>
    </xf>
    <xf numFmtId="0" fontId="3" fillId="5" borderId="1" xfId="0" applyFont="true" applyFill="true" applyBorder="true" applyAlignment="true">
      <alignment horizontal="center" vertical="center" wrapText="true"/>
    </xf>
    <xf numFmtId="0" fontId="3" fillId="5" borderId="6" xfId="0" applyFont="true" applyFill="true" applyBorder="true" applyAlignment="true">
      <alignment horizontal="center" vertical="center" wrapText="true"/>
    </xf>
    <xf numFmtId="0" fontId="4" fillId="2" borderId="0" xfId="0" applyFont="true" applyFill="true" applyAlignment="true">
      <alignment horizontal="center" vertical="center"/>
    </xf>
    <xf numFmtId="0" fontId="3" fillId="2" borderId="9" xfId="0" applyFont="true" applyFill="true" applyBorder="true" applyAlignment="true">
      <alignment horizontal="center" vertical="center" wrapText="true"/>
    </xf>
    <xf numFmtId="0" fontId="2" fillId="2" borderId="1" xfId="0" applyFont="true" applyFill="true" applyBorder="true" applyAlignment="true">
      <alignment horizontal="center" vertical="center" wrapText="true"/>
    </xf>
    <xf numFmtId="176" fontId="7" fillId="0" borderId="1" xfId="0" applyNumberFormat="true" applyFont="true" applyFill="true" applyBorder="true" applyAlignment="true">
      <alignment horizontal="center" vertical="center" wrapText="true"/>
    </xf>
    <xf numFmtId="176" fontId="8" fillId="0" borderId="1" xfId="0" applyNumberFormat="true" applyFont="true" applyFill="true" applyBorder="true" applyAlignment="true">
      <alignment horizontal="center" vertical="center" wrapText="true"/>
    </xf>
    <xf numFmtId="14" fontId="8" fillId="0" borderId="1" xfId="50" applyNumberFormat="true" applyFont="true" applyFill="true" applyBorder="true" applyAlignment="true">
      <alignment horizontal="center" shrinkToFit="true" vertical="center"/>
    </xf>
    <xf numFmtId="0" fontId="9" fillId="0" borderId="10" xfId="0" applyFont="true" applyBorder="true" applyAlignment="true">
      <alignment horizontal="center" vertical="center" wrapText="true"/>
    </xf>
    <xf numFmtId="0" fontId="9" fillId="0" borderId="11" xfId="0" applyFont="true" applyBorder="true" applyAlignment="true">
      <alignment horizontal="center" vertical="center" wrapText="true"/>
    </xf>
    <xf numFmtId="0" fontId="9" fillId="2" borderId="11" xfId="0" applyFont="true" applyFill="true" applyBorder="true" applyAlignment="true">
      <alignment horizontal="center" vertical="center" wrapText="true"/>
    </xf>
    <xf numFmtId="0" fontId="7" fillId="0" borderId="1" xfId="0" applyFont="true" applyFill="true" applyBorder="true" applyAlignment="true">
      <alignment horizontal="center" vertical="center"/>
    </xf>
    <xf numFmtId="0" fontId="3" fillId="2" borderId="4" xfId="0" applyFont="true" applyFill="true" applyBorder="true" applyAlignment="true">
      <alignment horizontal="center" vertical="center" wrapText="true"/>
    </xf>
    <xf numFmtId="0" fontId="3" fillId="2" borderId="5" xfId="0" applyFont="true" applyFill="true" applyBorder="true" applyAlignment="true">
      <alignment horizontal="center" vertical="center" wrapText="true"/>
    </xf>
    <xf numFmtId="0" fontId="3" fillId="2" borderId="8" xfId="0" applyFont="true" applyFill="true" applyBorder="true" applyAlignment="true">
      <alignment horizontal="center" vertical="center" wrapText="true"/>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9" xfId="50"/>
  </cellStyles>
  <dxfs count="2">
    <dxf>
      <fill>
        <patternFill patternType="solid">
          <bgColor rgb="FFFF9900"/>
        </patternFill>
      </fill>
    </dxf>
    <dxf>
      <font>
        <color rgb="FF9C0006"/>
      </font>
      <fill>
        <patternFill patternType="solid">
          <bgColor rgb="FFFFC7CE"/>
        </patternFill>
      </fill>
    </dxf>
  </dxfs>
  <tableStyles count="0" defaultPivotStyle="PivotStyleMedium9"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7" Target="styles.xml" Type="http://schemas.openxmlformats.org/officeDocument/2006/relationships/styles"></Relationship><Relationship Id="rId6" Target="sharedStrings.xml" Type="http://schemas.openxmlformats.org/officeDocument/2006/relationships/sharedStrings"></Relationship><Relationship Id="rId5" Target="theme/theme1.xml" Type="http://schemas.openxmlformats.org/officeDocument/2006/relationships/theme"></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pageSetUpPr fitToPage="1"/>
  </sheetPr>
  <dimension ref="A1:U22"/>
  <sheetViews>
    <sheetView tabSelected="1" zoomScale="90" zoomScaleNormal="90" workbookViewId="0">
      <pane xSplit="2" ySplit="5" topLeftCell="C7" activePane="bottomRight" state="frozen"/>
      <selection/>
      <selection pane="topRight"/>
      <selection pane="bottomLeft"/>
      <selection pane="bottomRight" activeCell="J13" sqref="J13"/>
    </sheetView>
  </sheetViews>
  <sheetFormatPr defaultColWidth="9" defaultRowHeight="13.5"/>
  <cols>
    <col min="1" max="1" width="5.725" style="16" customWidth="1"/>
    <col min="2" max="2" width="8.725" style="16"/>
    <col min="3" max="3" width="10.2833333333333" style="16" customWidth="1"/>
    <col min="4" max="4" width="8.725" style="16"/>
    <col min="5" max="5" width="9.45" style="16" customWidth="1"/>
    <col min="6" max="18" width="12" style="16" customWidth="1"/>
    <col min="19" max="20" width="9.575" style="16" customWidth="1"/>
    <col min="21" max="21" width="26.2416666666667" style="16" customWidth="1"/>
    <col min="22" max="16377" width="8.725" style="16"/>
    <col min="16378" max="16384" width="9" style="16"/>
  </cols>
  <sheetData>
    <row r="1" s="14" customFormat="1" ht="33" customHeight="1" spans="1:18">
      <c r="A1" s="43" t="s">
        <v>0</v>
      </c>
      <c r="B1" s="43"/>
      <c r="C1" s="43"/>
      <c r="D1" s="43"/>
      <c r="E1" s="43"/>
      <c r="F1" s="43"/>
      <c r="G1" s="43"/>
      <c r="H1" s="43"/>
      <c r="I1" s="43"/>
      <c r="J1" s="43"/>
      <c r="K1" s="43"/>
      <c r="L1" s="43"/>
      <c r="M1" s="43"/>
      <c r="N1" s="43"/>
      <c r="O1" s="43"/>
      <c r="P1" s="43"/>
      <c r="Q1" s="43"/>
      <c r="R1" s="43"/>
    </row>
    <row r="2" s="14" customFormat="1" ht="18" customHeight="1" spans="1:18">
      <c r="A2" s="19" t="s">
        <v>1</v>
      </c>
      <c r="B2" s="20"/>
      <c r="C2" s="20"/>
      <c r="D2" s="20"/>
      <c r="E2" s="20"/>
      <c r="F2" s="20"/>
      <c r="G2" s="20"/>
      <c r="H2" s="20"/>
      <c r="I2" s="20"/>
      <c r="J2" s="20"/>
      <c r="K2" s="20"/>
      <c r="L2" s="20"/>
      <c r="M2" s="20"/>
      <c r="N2" s="20"/>
      <c r="O2" s="20"/>
      <c r="P2" s="20"/>
      <c r="Q2" s="20"/>
      <c r="R2" s="20"/>
    </row>
    <row r="3" s="14" customFormat="1" ht="18" customHeight="1" spans="1:18">
      <c r="A3" s="19"/>
      <c r="B3" s="20"/>
      <c r="C3" s="20"/>
      <c r="D3" s="20"/>
      <c r="E3" s="20"/>
      <c r="F3" s="20"/>
      <c r="G3" s="20"/>
      <c r="H3" s="20"/>
      <c r="I3" s="20"/>
      <c r="J3" s="20"/>
      <c r="K3" s="20"/>
      <c r="L3" s="20"/>
      <c r="M3" s="20"/>
      <c r="N3" s="20"/>
      <c r="O3" s="20"/>
      <c r="P3" s="20"/>
      <c r="Q3" s="43"/>
      <c r="R3" s="43"/>
    </row>
    <row r="4" s="14" customFormat="1" ht="38" customHeight="1" spans="1:21">
      <c r="A4" s="27" t="s">
        <v>2</v>
      </c>
      <c r="B4" s="27" t="s">
        <v>3</v>
      </c>
      <c r="C4" s="27" t="s">
        <v>4</v>
      </c>
      <c r="D4" s="27" t="s">
        <v>5</v>
      </c>
      <c r="E4" s="23" t="s">
        <v>6</v>
      </c>
      <c r="F4" s="36" t="s">
        <v>7</v>
      </c>
      <c r="G4" s="37"/>
      <c r="H4" s="37"/>
      <c r="I4" s="37"/>
      <c r="J4" s="37"/>
      <c r="K4" s="37"/>
      <c r="L4" s="37"/>
      <c r="M4" s="40"/>
      <c r="N4" s="36" t="s">
        <v>8</v>
      </c>
      <c r="O4" s="37"/>
      <c r="P4" s="40"/>
      <c r="Q4" s="37" t="s">
        <v>9</v>
      </c>
      <c r="R4" s="37"/>
      <c r="S4" s="53" t="s">
        <v>10</v>
      </c>
      <c r="T4" s="54"/>
      <c r="U4" s="55"/>
    </row>
    <row r="5" s="14" customFormat="1" ht="48" customHeight="1" spans="1:21">
      <c r="A5" s="44"/>
      <c r="B5" s="44"/>
      <c r="C5" s="44"/>
      <c r="D5" s="44"/>
      <c r="E5" s="23"/>
      <c r="F5" s="39" t="s">
        <v>11</v>
      </c>
      <c r="G5" s="39" t="s">
        <v>12</v>
      </c>
      <c r="H5" s="39" t="s">
        <v>13</v>
      </c>
      <c r="I5" s="39" t="s">
        <v>14</v>
      </c>
      <c r="J5" s="39" t="s">
        <v>15</v>
      </c>
      <c r="K5" s="39" t="s">
        <v>16</v>
      </c>
      <c r="L5" s="39" t="s">
        <v>17</v>
      </c>
      <c r="M5" s="39" t="s">
        <v>18</v>
      </c>
      <c r="N5" s="39" t="s">
        <v>19</v>
      </c>
      <c r="O5" s="39" t="s">
        <v>20</v>
      </c>
      <c r="P5" s="39" t="s">
        <v>21</v>
      </c>
      <c r="Q5" s="39" t="s">
        <v>22</v>
      </c>
      <c r="R5" s="39" t="s">
        <v>23</v>
      </c>
      <c r="S5" s="11" t="s">
        <v>3</v>
      </c>
      <c r="T5" s="11" t="s">
        <v>24</v>
      </c>
      <c r="U5" s="11" t="s">
        <v>25</v>
      </c>
    </row>
    <row r="6" ht="41" customHeight="1" spans="1:21">
      <c r="A6" s="45">
        <v>1</v>
      </c>
      <c r="B6" s="46" t="s">
        <v>26</v>
      </c>
      <c r="C6" s="47" t="s">
        <v>27</v>
      </c>
      <c r="D6" s="47" t="s">
        <v>28</v>
      </c>
      <c r="E6" s="48">
        <v>45446</v>
      </c>
      <c r="F6" s="49"/>
      <c r="G6" s="50"/>
      <c r="H6" s="51"/>
      <c r="I6" s="51"/>
      <c r="J6" s="51"/>
      <c r="K6" s="51"/>
      <c r="L6" s="51"/>
      <c r="M6" s="51"/>
      <c r="N6" s="51"/>
      <c r="O6" s="51"/>
      <c r="P6" s="51"/>
      <c r="Q6" s="51"/>
      <c r="R6" s="51"/>
      <c r="S6" s="51"/>
      <c r="T6" s="51"/>
      <c r="U6" s="51"/>
    </row>
    <row r="7" ht="41" customHeight="1" spans="1:21">
      <c r="A7" s="45">
        <v>2</v>
      </c>
      <c r="B7" s="52" t="s">
        <v>29</v>
      </c>
      <c r="C7" s="47" t="s">
        <v>30</v>
      </c>
      <c r="D7" s="47" t="s">
        <v>28</v>
      </c>
      <c r="E7" s="48">
        <v>44454</v>
      </c>
      <c r="F7" s="49"/>
      <c r="G7" s="50"/>
      <c r="H7" s="51"/>
      <c r="I7" s="51"/>
      <c r="J7" s="51"/>
      <c r="K7" s="51"/>
      <c r="L7" s="51"/>
      <c r="M7" s="51"/>
      <c r="N7" s="51"/>
      <c r="O7" s="51"/>
      <c r="P7" s="51"/>
      <c r="Q7" s="51"/>
      <c r="R7" s="51"/>
      <c r="S7" s="51"/>
      <c r="T7" s="51"/>
      <c r="U7" s="51"/>
    </row>
    <row r="8" ht="41" customHeight="1" spans="1:21">
      <c r="A8" s="45">
        <v>3</v>
      </c>
      <c r="B8" s="46" t="s">
        <v>31</v>
      </c>
      <c r="C8" s="47" t="s">
        <v>32</v>
      </c>
      <c r="D8" s="47" t="s">
        <v>28</v>
      </c>
      <c r="E8" s="48">
        <v>43160</v>
      </c>
      <c r="F8" s="49"/>
      <c r="G8" s="50"/>
      <c r="H8" s="51"/>
      <c r="I8" s="51"/>
      <c r="J8" s="51"/>
      <c r="K8" s="51"/>
      <c r="L8" s="51"/>
      <c r="M8" s="51"/>
      <c r="N8" s="51"/>
      <c r="O8" s="51"/>
      <c r="P8" s="51"/>
      <c r="Q8" s="51"/>
      <c r="R8" s="51"/>
      <c r="S8" s="51"/>
      <c r="T8" s="51"/>
      <c r="U8" s="51"/>
    </row>
    <row r="9" ht="41" customHeight="1" spans="1:21">
      <c r="A9" s="45">
        <v>4</v>
      </c>
      <c r="B9" s="46" t="s">
        <v>33</v>
      </c>
      <c r="C9" s="47" t="s">
        <v>34</v>
      </c>
      <c r="D9" s="47" t="s">
        <v>35</v>
      </c>
      <c r="E9" s="48">
        <v>39959</v>
      </c>
      <c r="F9" s="49"/>
      <c r="G9" s="50"/>
      <c r="H9" s="51"/>
      <c r="I9" s="51"/>
      <c r="J9" s="51"/>
      <c r="K9" s="51"/>
      <c r="L9" s="51"/>
      <c r="M9" s="51"/>
      <c r="N9" s="51"/>
      <c r="O9" s="51"/>
      <c r="P9" s="51"/>
      <c r="Q9" s="51"/>
      <c r="R9" s="51"/>
      <c r="S9" s="51"/>
      <c r="T9" s="51"/>
      <c r="U9" s="51"/>
    </row>
    <row r="10" ht="41" customHeight="1" spans="1:21">
      <c r="A10" s="45">
        <v>5</v>
      </c>
      <c r="B10" s="46" t="s">
        <v>36</v>
      </c>
      <c r="C10" s="47" t="s">
        <v>37</v>
      </c>
      <c r="D10" s="47" t="s">
        <v>38</v>
      </c>
      <c r="E10" s="48">
        <v>44322</v>
      </c>
      <c r="F10" s="49"/>
      <c r="G10" s="50"/>
      <c r="H10" s="51"/>
      <c r="I10" s="51"/>
      <c r="J10" s="51"/>
      <c r="K10" s="51"/>
      <c r="L10" s="51"/>
      <c r="M10" s="51"/>
      <c r="N10" s="51"/>
      <c r="O10" s="51"/>
      <c r="P10" s="51"/>
      <c r="Q10" s="51"/>
      <c r="R10" s="51"/>
      <c r="S10" s="51"/>
      <c r="T10" s="51"/>
      <c r="U10" s="51"/>
    </row>
    <row r="11" ht="41" customHeight="1" spans="1:21">
      <c r="A11" s="45">
        <v>6</v>
      </c>
      <c r="B11" s="46" t="s">
        <v>39</v>
      </c>
      <c r="C11" s="47" t="s">
        <v>40</v>
      </c>
      <c r="D11" s="47" t="s">
        <v>41</v>
      </c>
      <c r="E11" s="48">
        <v>45432</v>
      </c>
      <c r="F11" s="49"/>
      <c r="G11" s="50"/>
      <c r="H11" s="51"/>
      <c r="I11" s="51"/>
      <c r="J11" s="51"/>
      <c r="K11" s="51"/>
      <c r="L11" s="51"/>
      <c r="M11" s="51"/>
      <c r="N11" s="51"/>
      <c r="O11" s="51"/>
      <c r="P11" s="51"/>
      <c r="Q11" s="51"/>
      <c r="R11" s="51"/>
      <c r="S11" s="51"/>
      <c r="T11" s="51"/>
      <c r="U11" s="51"/>
    </row>
    <row r="12" ht="41" customHeight="1" spans="1:21">
      <c r="A12" s="45">
        <v>7</v>
      </c>
      <c r="B12" s="46" t="s">
        <v>42</v>
      </c>
      <c r="C12" s="47" t="s">
        <v>43</v>
      </c>
      <c r="D12" s="47" t="s">
        <v>44</v>
      </c>
      <c r="E12" s="48">
        <v>45363</v>
      </c>
      <c r="F12" s="49"/>
      <c r="G12" s="50"/>
      <c r="H12" s="51"/>
      <c r="I12" s="51"/>
      <c r="J12" s="51"/>
      <c r="K12" s="51"/>
      <c r="L12" s="51"/>
      <c r="M12" s="51"/>
      <c r="N12" s="51"/>
      <c r="O12" s="51"/>
      <c r="P12" s="51"/>
      <c r="Q12" s="51"/>
      <c r="R12" s="51"/>
      <c r="S12" s="51"/>
      <c r="T12" s="51"/>
      <c r="U12" s="51"/>
    </row>
    <row r="13" ht="41" customHeight="1" spans="1:21">
      <c r="A13" s="45">
        <v>8</v>
      </c>
      <c r="B13" s="46" t="s">
        <v>45</v>
      </c>
      <c r="C13" s="47" t="s">
        <v>46</v>
      </c>
      <c r="D13" s="47" t="s">
        <v>41</v>
      </c>
      <c r="E13" s="48">
        <v>45530</v>
      </c>
      <c r="F13" s="49"/>
      <c r="G13" s="50"/>
      <c r="H13" s="51"/>
      <c r="I13" s="51"/>
      <c r="J13" s="51"/>
      <c r="K13" s="51"/>
      <c r="L13" s="51"/>
      <c r="M13" s="51"/>
      <c r="N13" s="51"/>
      <c r="O13" s="51"/>
      <c r="P13" s="51"/>
      <c r="Q13" s="51"/>
      <c r="R13" s="51"/>
      <c r="S13" s="51"/>
      <c r="T13" s="51"/>
      <c r="U13" s="51"/>
    </row>
    <row r="14" ht="41" customHeight="1" spans="1:21">
      <c r="A14" s="45">
        <v>9</v>
      </c>
      <c r="B14" s="46" t="s">
        <v>47</v>
      </c>
      <c r="C14" s="47" t="s">
        <v>48</v>
      </c>
      <c r="D14" s="47" t="s">
        <v>49</v>
      </c>
      <c r="E14" s="48">
        <v>42107</v>
      </c>
      <c r="F14" s="49"/>
      <c r="G14" s="50"/>
      <c r="H14" s="51"/>
      <c r="I14" s="51"/>
      <c r="J14" s="51"/>
      <c r="K14" s="51"/>
      <c r="L14" s="51"/>
      <c r="M14" s="51"/>
      <c r="N14" s="51"/>
      <c r="O14" s="51"/>
      <c r="P14" s="51"/>
      <c r="Q14" s="51"/>
      <c r="R14" s="51"/>
      <c r="S14" s="51"/>
      <c r="T14" s="51"/>
      <c r="U14" s="51"/>
    </row>
    <row r="15" ht="41" customHeight="1" spans="1:21">
      <c r="A15" s="45">
        <v>10</v>
      </c>
      <c r="B15" s="46" t="s">
        <v>50</v>
      </c>
      <c r="C15" s="47" t="s">
        <v>51</v>
      </c>
      <c r="D15" s="47" t="s">
        <v>49</v>
      </c>
      <c r="E15" s="48">
        <v>44977</v>
      </c>
      <c r="F15" s="49"/>
      <c r="G15" s="50"/>
      <c r="H15" s="51"/>
      <c r="I15" s="51"/>
      <c r="J15" s="51"/>
      <c r="K15" s="51"/>
      <c r="L15" s="51"/>
      <c r="M15" s="51"/>
      <c r="N15" s="51"/>
      <c r="O15" s="51"/>
      <c r="P15" s="51"/>
      <c r="Q15" s="51"/>
      <c r="R15" s="51"/>
      <c r="S15" s="51"/>
      <c r="T15" s="51"/>
      <c r="U15" s="51"/>
    </row>
    <row r="16" ht="41" customHeight="1" spans="1:21">
      <c r="A16" s="45">
        <v>11</v>
      </c>
      <c r="B16" s="46" t="s">
        <v>52</v>
      </c>
      <c r="C16" s="47" t="s">
        <v>53</v>
      </c>
      <c r="D16" s="47" t="s">
        <v>54</v>
      </c>
      <c r="E16" s="48">
        <v>44284</v>
      </c>
      <c r="F16" s="49"/>
      <c r="G16" s="50"/>
      <c r="H16" s="51"/>
      <c r="I16" s="51"/>
      <c r="J16" s="51"/>
      <c r="K16" s="51"/>
      <c r="L16" s="51"/>
      <c r="M16" s="51"/>
      <c r="N16" s="51"/>
      <c r="O16" s="51"/>
      <c r="P16" s="51"/>
      <c r="Q16" s="51"/>
      <c r="R16" s="51"/>
      <c r="S16" s="51"/>
      <c r="T16" s="51"/>
      <c r="U16" s="51"/>
    </row>
    <row r="17" ht="41" customHeight="1" spans="1:21">
      <c r="A17" s="45">
        <v>12</v>
      </c>
      <c r="B17" s="46" t="s">
        <v>55</v>
      </c>
      <c r="C17" s="47" t="s">
        <v>56</v>
      </c>
      <c r="D17" s="47" t="s">
        <v>57</v>
      </c>
      <c r="E17" s="48">
        <v>45261</v>
      </c>
      <c r="F17" s="49"/>
      <c r="G17" s="50"/>
      <c r="H17" s="51"/>
      <c r="I17" s="51"/>
      <c r="J17" s="51"/>
      <c r="K17" s="51"/>
      <c r="L17" s="51"/>
      <c r="M17" s="51"/>
      <c r="N17" s="51"/>
      <c r="O17" s="51"/>
      <c r="P17" s="51"/>
      <c r="Q17" s="51"/>
      <c r="R17" s="51"/>
      <c r="S17" s="51"/>
      <c r="T17" s="51"/>
      <c r="U17" s="51"/>
    </row>
    <row r="18" ht="41" customHeight="1" spans="1:21">
      <c r="A18" s="45">
        <v>13</v>
      </c>
      <c r="B18" s="46" t="s">
        <v>58</v>
      </c>
      <c r="C18" s="47" t="s">
        <v>56</v>
      </c>
      <c r="D18" s="47" t="s">
        <v>59</v>
      </c>
      <c r="E18" s="48">
        <v>43192</v>
      </c>
      <c r="F18" s="49"/>
      <c r="G18" s="50"/>
      <c r="H18" s="51"/>
      <c r="I18" s="51"/>
      <c r="J18" s="51"/>
      <c r="K18" s="51"/>
      <c r="L18" s="51"/>
      <c r="M18" s="51"/>
      <c r="N18" s="51"/>
      <c r="O18" s="51"/>
      <c r="P18" s="51"/>
      <c r="Q18" s="51"/>
      <c r="R18" s="51"/>
      <c r="S18" s="51"/>
      <c r="T18" s="51"/>
      <c r="U18" s="51"/>
    </row>
    <row r="19" ht="41" customHeight="1" spans="1:21">
      <c r="A19" s="45">
        <v>14</v>
      </c>
      <c r="B19" s="46" t="s">
        <v>60</v>
      </c>
      <c r="C19" s="47" t="s">
        <v>56</v>
      </c>
      <c r="D19" s="47" t="s">
        <v>61</v>
      </c>
      <c r="E19" s="48">
        <v>44614</v>
      </c>
      <c r="F19" s="49"/>
      <c r="G19" s="50"/>
      <c r="H19" s="51"/>
      <c r="I19" s="51"/>
      <c r="J19" s="51"/>
      <c r="K19" s="51"/>
      <c r="L19" s="51"/>
      <c r="M19" s="51"/>
      <c r="N19" s="51"/>
      <c r="O19" s="51"/>
      <c r="P19" s="51"/>
      <c r="Q19" s="51"/>
      <c r="R19" s="51"/>
      <c r="S19" s="51"/>
      <c r="T19" s="51"/>
      <c r="U19" s="51"/>
    </row>
    <row r="20" ht="41" customHeight="1" spans="1:21">
      <c r="A20" s="45">
        <v>15</v>
      </c>
      <c r="B20" s="46" t="s">
        <v>62</v>
      </c>
      <c r="C20" s="47" t="s">
        <v>56</v>
      </c>
      <c r="D20" s="47" t="s">
        <v>57</v>
      </c>
      <c r="E20" s="48">
        <v>44502</v>
      </c>
      <c r="F20" s="49"/>
      <c r="G20" s="50"/>
      <c r="H20" s="51"/>
      <c r="I20" s="51"/>
      <c r="J20" s="51"/>
      <c r="K20" s="51"/>
      <c r="L20" s="51"/>
      <c r="M20" s="51"/>
      <c r="N20" s="51"/>
      <c r="O20" s="51"/>
      <c r="P20" s="51"/>
      <c r="Q20" s="51"/>
      <c r="R20" s="51"/>
      <c r="S20" s="51"/>
      <c r="T20" s="51"/>
      <c r="U20" s="51"/>
    </row>
    <row r="21" ht="41" customHeight="1" spans="1:21">
      <c r="A21" s="45">
        <v>16</v>
      </c>
      <c r="B21" s="46" t="s">
        <v>63</v>
      </c>
      <c r="C21" s="47" t="s">
        <v>56</v>
      </c>
      <c r="D21" s="47" t="s">
        <v>64</v>
      </c>
      <c r="E21" s="48">
        <v>45371</v>
      </c>
      <c r="F21" s="49"/>
      <c r="G21" s="50"/>
      <c r="H21" s="51"/>
      <c r="I21" s="51"/>
      <c r="J21" s="51"/>
      <c r="K21" s="51"/>
      <c r="L21" s="51"/>
      <c r="M21" s="51"/>
      <c r="N21" s="51"/>
      <c r="O21" s="51"/>
      <c r="P21" s="51"/>
      <c r="Q21" s="51"/>
      <c r="R21" s="51"/>
      <c r="S21" s="51"/>
      <c r="T21" s="51"/>
      <c r="U21" s="51"/>
    </row>
    <row r="22" ht="41" customHeight="1" spans="1:21">
      <c r="A22" s="45">
        <v>17</v>
      </c>
      <c r="B22" s="46" t="s">
        <v>65</v>
      </c>
      <c r="C22" s="47" t="s">
        <v>66</v>
      </c>
      <c r="D22" s="47" t="s">
        <v>67</v>
      </c>
      <c r="E22" s="48">
        <v>45222</v>
      </c>
      <c r="F22" s="49"/>
      <c r="G22" s="50"/>
      <c r="H22" s="51"/>
      <c r="I22" s="51"/>
      <c r="J22" s="51"/>
      <c r="K22" s="51"/>
      <c r="L22" s="51"/>
      <c r="M22" s="51"/>
      <c r="N22" s="51"/>
      <c r="O22" s="51"/>
      <c r="P22" s="51"/>
      <c r="Q22" s="51"/>
      <c r="R22" s="51"/>
      <c r="S22" s="51"/>
      <c r="T22" s="51"/>
      <c r="U22" s="51"/>
    </row>
  </sheetData>
  <mergeCells count="10">
    <mergeCell ref="A1:R1"/>
    <mergeCell ref="F4:M4"/>
    <mergeCell ref="N4:P4"/>
    <mergeCell ref="Q4:R4"/>
    <mergeCell ref="S4:U4"/>
    <mergeCell ref="A4:A5"/>
    <mergeCell ref="B4:B5"/>
    <mergeCell ref="C4:C5"/>
    <mergeCell ref="D4:D5"/>
    <mergeCell ref="E4:E5"/>
  </mergeCells>
  <conditionalFormatting sqref="B10">
    <cfRule type="duplicateValues" dxfId="0" priority="9"/>
  </conditionalFormatting>
  <conditionalFormatting sqref="B12">
    <cfRule type="duplicateValues" dxfId="0" priority="8"/>
  </conditionalFormatting>
  <conditionalFormatting sqref="B14">
    <cfRule type="duplicateValues" dxfId="0" priority="21"/>
  </conditionalFormatting>
  <conditionalFormatting sqref="B15">
    <cfRule type="duplicateValues" dxfId="0" priority="20"/>
  </conditionalFormatting>
  <conditionalFormatting sqref="B16">
    <cfRule type="duplicateValues" dxfId="0" priority="12"/>
  </conditionalFormatting>
  <conditionalFormatting sqref="B17">
    <cfRule type="duplicateValues" dxfId="0" priority="6"/>
  </conditionalFormatting>
  <conditionalFormatting sqref="B18">
    <cfRule type="duplicateValues" dxfId="0" priority="5"/>
  </conditionalFormatting>
  <conditionalFormatting sqref="B19">
    <cfRule type="duplicateValues" dxfId="0" priority="4"/>
  </conditionalFormatting>
  <conditionalFormatting sqref="B20">
    <cfRule type="duplicateValues" dxfId="0" priority="3"/>
  </conditionalFormatting>
  <conditionalFormatting sqref="B21">
    <cfRule type="duplicateValues" dxfId="0" priority="2"/>
  </conditionalFormatting>
  <conditionalFormatting sqref="B22">
    <cfRule type="duplicateValues" dxfId="0" priority="1"/>
  </conditionalFormatting>
  <conditionalFormatting sqref="B6:B9 B11 B13">
    <cfRule type="duplicateValues" dxfId="0" priority="22"/>
  </conditionalFormatting>
  <dataValidations count="12">
    <dataValidation type="list" allowBlank="1" showInputMessage="1" showErrorMessage="1" sqref="F6 F7 F8 F9 F10 F11 F12 F13 F14 F15 F16 F17 F18 F19 F20 F21 F22">
      <formula1>"精通专业知识，熟悉相关法律、政策，掌握本专业发展方向及最新知识，能够处理复杂的任务是公司乃至行业内的专家和权威,熟练掌握岗位必备的专业知识，技巧、要领，具有较强的实际运用能力，能处理一般复杂度的任务,基本掌握岗位所需的专业知识，能独立完成一些简单的工作任务,了解岗位所需的最基本的知识，在别人的帮助下可以开展岗位相关的工作,对本岗位所需专业知识知之甚少，经常需要充分的帮助和指导才能完成本职工作"</formula1>
    </dataValidation>
    <dataValidation type="list" allowBlank="1" showInputMessage="1" showErrorMessage="1" sqref="G6 G7 G8 G9 G10 G11 G12 G13 G14 G15 G16 G17 G18 G19 G20 G21 G22">
      <formula1>"能以清晰、说服力的方式表达想法，保持沟通简洁、客观，且切中要害，能针对不同听众调整适当的语言和表达方式，争取多方合作,能较为清晰地表达自己的想法，善于倾听，适当提问以获得对信息的准确理解，并适时地给予反馈，说服他人,尊重他人，能倾听别人的意见观点，基本能表达明白自己的主要观点，维持良好的工作关系,经常固执己见，与他人沟通不良，对工作的顺利开展有一定的影响,很难与他人沟通，经常与人冲突、争吵，对工作有很大的负面影响"</formula1>
    </dataValidation>
    <dataValidation type="list" allowBlank="1" showInputMessage="1" showErrorMessage="1" sqref="H6 H7 H8 H9 H10 H11 H12 H13 H14 H15 H16 H17 H18 H19 H20 H21 H22">
      <formula1>"经常提前、超标准地完成任务,能够独立工作，按时、按质完成工作，偶尔超出常规标准,基本能按时、按质完成任务，但有时需要他人协助,偶尔延迟完成任务，或者未达到岗位要求，有待改进,经常不能按时完成任务，且显著低于岗位的基本标准"</formula1>
    </dataValidation>
    <dataValidation type="list" allowBlank="1" showInputMessage="1" showErrorMessage="1" sqref="I6 I7 I8 I9 I10 I11 I12 I13 I14 I15 I16 I17 I18 I19 I20 I21 I22">
      <formula1>"在遭受诱惑、阻力、敌意、压力时，负面情绪较多，行动难以保持理智,有一定的承受能力，较低的挫折感，能控制自己的情绪,面对长时间、超负荷的工作压力，仍能够调动自己保持战斗力,环境适应能力极强，经历过大风大雨，遇到任何挫折都毫不畏惧,非常容易适应环境的变化，待人处事圆滑、周到；真正做到内心的平静"</formula1>
    </dataValidation>
    <dataValidation type="list" allowBlank="1" showInputMessage="1" showErrorMessage="1" sqref="J6 J7 J8 J9 J10 J11 J12 J13 J14 J15 J16 J17 J18 J19 J20 J21 J22">
      <formula1>"对公司战略理解深刻，具备卓越的战略执行力，能够根据公司具体实际情况将战略落实到实处，同时采取各种方法使得战略的实施得以实现,具备将战略目标落实为具体行动规划的能力，能够总结战略实施的成败经验，向上做出反馈，促进工作战略的不断调整与优化，对于公司发展所面临的机遇与挑战有着清晰透彻的认识,了解组织的战略制定基本要素，对于公司发展将面临的机会与挑战又较清晰的认识，能够总结一部分公司战略成败的经验。,不清楚公司目前发展中，自身优势与劣势，战略执行力差，并且对于战略实施成败没有反馈。,不关心公司战略规划，与我无关"</formula1>
    </dataValidation>
    <dataValidation type="list" allowBlank="1" showInputMessage="1" showErrorMessage="1" sqref="K6 K7 K8 K9 K10 K11 K12 K13 K14 K15 K16 K17 K18 K19 K20 K21 K22">
      <formula1>"积极搜集各方面信息，系统分析复杂问题，建立长期的工作计划,有明确的中长期工作目标，并能制定具体可行的实施方案,只能应付短期的工作计划,工作计划模糊，制定不及时,工作无计划，随意性很大"</formula1>
    </dataValidation>
    <dataValidation type="list" allowBlank="1" showInputMessage="1" showErrorMessage="1" sqref="L6 L7 L8 L9 L10 L11 L12 L13 L14 L15 L16 L17 L18 L19 L20 L21 L22">
      <formula1>"深入了解专业领域当前最新的知识和管理工具，能够意识到将其与公司的管理需要联系起来，及时应用这些新知识和工具,了解专业领域的最新发展情况，善于吸收和利用前人已经取得的工作成果，利用各种时间和机会提高专业技能,主动了解工作当中的细节和技术，愿意并善于向其他同事学习，获得必备的工作知识或技能,上级要求或碰到问题时才会去钻研资料、学习新知识，专业技能提高不大，尚需加以训练,不愿意更新自己的知识结构，在工作中不注意向其他人学习，专业技能水平停滞不前"</formula1>
    </dataValidation>
    <dataValidation type="list" allowBlank="1" showInputMessage="1" showErrorMessage="1" sqref="M6 M7 M8 M9 M10 M11 M12 M13 M14 M15 M16 M17 M18 M19 M20 M21 M22">
      <formula1>"善于领导下级，保持高昂的士气，有系统地策划工作，积极达成目标,灵活运用下级，保证融洽的工作氛围，策划工作且顺利达成目标,能够领导下级，并策划一般性工作，能够完成工作目标,尚能领导下级，但士气不高，能够完成交办的事项，在策划改进方面尚待提高,领导不佳，未得下级信赖，出现抱怨等情形，缺乏一定的策划力"</formula1>
    </dataValidation>
    <dataValidation type="list" allowBlank="1" showInputMessage="1" showErrorMessage="1" sqref="N6 N7 N8 N9 N10 N11 N12 N13 N14 N15 N16 N17 N18 N19 N20 N21 N22">
      <formula1>"对于下属的各项工作进行跟踪监控，要求其及时反馈，并根据相应的情况做出对策；能有效地做出总结并分享，建立学习型组织。,跟踪下属工作进展并给予必要的指导，在某项业务结束后，督促相关人员做好经验总结，并以某种形式分享出去。,能够较好地对下属工作进行督导并给予一定的指导，懂得事后总结，提倡经验风向。,对下属的工作没有较好的督导以及给予相应的指导，下属没有成长，项目结束，很少做总结分享经验,不清楚下属工作内容和工作进度，事后推卸责任给下属"</formula1>
    </dataValidation>
    <dataValidation type="list" allowBlank="1" showInputMessage="1" showErrorMessage="1" sqref="O6 O7 O8 O9 O10 O11 O12 O13 O14 O15 O16 O17 O18 O19 O20 O21 O22">
      <formula1>"团队组建已完成，留存情况良好，团队员工行业经验背景优秀,团队组建已完成，留存情况好团队绩优员工多，但无行业背景突出员工,团队组建已完成，留存情况良好，团队员工职称资质高,团队组建未完成，核心员工流失较多,团队组建未完成，整体主动流失较大，一直处于持续招聘状态"</formula1>
    </dataValidation>
    <dataValidation type="list" allowBlank="1" showInputMessage="1" showErrorMessage="1" sqref="P6 P7 P8 P9 P10 P11 P12 P13 P14 P15 P16 P17 P18 P19 P20 P21 P22">
      <formula1>"经常与下属讨论工作，提升下属工作技巧及士气，有计划地培养和开发下属,经常与下属讨论工作，协助下属工作改进，为下属提供资源支持与发展机会,经常与下属讨论工作，协助下属改进，但培养缺乏计划性和系统性,较少与下属讨论工作，偶尔提及改进和下属的发展和提高,基本不与下属讨论工作，只提批评不提改进，提防下属超越自己"</formula1>
    </dataValidation>
    <dataValidation type="list" allowBlank="1" showInputMessage="1" showErrorMessage="1" sqref="U6:U20">
      <formula1>"周期短：当具备SOP手册或者岗位操作步骤时，1个月内即可上岗操作,周期适中：他人指导下3-6个月,周期长：目前内部资源无法完全支撑培养"</formula1>
    </dataValidation>
  </dataValidations>
  <pageMargins left="0.156944444444444" right="0.156944444444444" top="0.75" bottom="0.75" header="0.3" footer="0.3"/>
  <pageSetup paperSize="9" scale="59" orientation="landscape"/>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R19"/>
  <sheetViews>
    <sheetView workbookViewId="0">
      <pane ySplit="4" topLeftCell="A12" activePane="bottomLeft" state="frozen"/>
      <selection/>
      <selection pane="bottomLeft" activeCell="F14" sqref="F14"/>
    </sheetView>
  </sheetViews>
  <sheetFormatPr defaultColWidth="9" defaultRowHeight="13.5"/>
  <cols>
    <col min="1" max="1" width="5.725" style="16" customWidth="1"/>
    <col min="2" max="4" width="8.725" style="16"/>
    <col min="5" max="5" width="11" style="17" customWidth="1"/>
    <col min="6" max="13" width="8.75" style="16" customWidth="1"/>
    <col min="14" max="14" width="11.875" style="16" customWidth="1"/>
    <col min="15" max="17" width="8.75" style="16" customWidth="1"/>
    <col min="18" max="18" width="12.8166666666667" style="16" customWidth="1"/>
    <col min="19" max="16383" width="8.725" style="16"/>
    <col min="16384" max="16384" width="9" style="16"/>
  </cols>
  <sheetData>
    <row r="1" s="14" customFormat="1" ht="33" customHeight="1" spans="1:18">
      <c r="A1" s="18" t="s">
        <v>68</v>
      </c>
      <c r="B1" s="18"/>
      <c r="C1" s="18"/>
      <c r="D1" s="18"/>
      <c r="E1" s="18"/>
      <c r="F1" s="18"/>
      <c r="G1" s="18"/>
      <c r="H1" s="18"/>
      <c r="I1" s="18"/>
      <c r="J1" s="18"/>
      <c r="K1" s="18"/>
      <c r="L1" s="18"/>
      <c r="M1" s="18"/>
      <c r="N1" s="18"/>
      <c r="O1" s="18"/>
      <c r="P1" s="18"/>
      <c r="Q1" s="18"/>
      <c r="R1" s="18"/>
    </row>
    <row r="2" s="14" customFormat="1" ht="18" customHeight="1" spans="1:18">
      <c r="A2" s="19" t="s">
        <v>69</v>
      </c>
      <c r="B2" s="20"/>
      <c r="C2" s="20"/>
      <c r="D2" s="20"/>
      <c r="E2" s="21" t="s">
        <v>70</v>
      </c>
      <c r="F2" s="22">
        <v>15</v>
      </c>
      <c r="G2" s="22">
        <v>12</v>
      </c>
      <c r="H2" s="22">
        <v>15</v>
      </c>
      <c r="I2" s="22">
        <v>12</v>
      </c>
      <c r="J2" s="22">
        <v>12</v>
      </c>
      <c r="K2" s="22">
        <v>12</v>
      </c>
      <c r="L2" s="22">
        <v>10</v>
      </c>
      <c r="M2" s="22">
        <v>12</v>
      </c>
      <c r="N2" s="33">
        <f>SUM(F2:M2)</f>
        <v>100</v>
      </c>
      <c r="O2" s="22">
        <v>40</v>
      </c>
      <c r="P2" s="22">
        <v>30</v>
      </c>
      <c r="Q2" s="22">
        <v>30</v>
      </c>
      <c r="R2" s="20"/>
    </row>
    <row r="3" s="14" customFormat="1" ht="32" customHeight="1" spans="1:18">
      <c r="A3" s="23" t="s">
        <v>2</v>
      </c>
      <c r="B3" s="23" t="s">
        <v>3</v>
      </c>
      <c r="C3" s="23" t="s">
        <v>4</v>
      </c>
      <c r="D3" s="23" t="s">
        <v>5</v>
      </c>
      <c r="E3" s="24" t="s">
        <v>6</v>
      </c>
      <c r="F3" s="25" t="s">
        <v>71</v>
      </c>
      <c r="G3" s="26"/>
      <c r="H3" s="26"/>
      <c r="I3" s="26"/>
      <c r="J3" s="26"/>
      <c r="K3" s="26"/>
      <c r="L3" s="26"/>
      <c r="M3" s="34"/>
      <c r="N3" s="35" t="s">
        <v>72</v>
      </c>
      <c r="O3" s="36" t="s">
        <v>73</v>
      </c>
      <c r="P3" s="37"/>
      <c r="Q3" s="40"/>
      <c r="R3" s="41" t="s">
        <v>72</v>
      </c>
    </row>
    <row r="4" s="14" customFormat="1" ht="32" customHeight="1" spans="1:18">
      <c r="A4" s="27"/>
      <c r="B4" s="27"/>
      <c r="C4" s="27"/>
      <c r="D4" s="27"/>
      <c r="E4" s="28"/>
      <c r="F4" s="29" t="s">
        <v>11</v>
      </c>
      <c r="G4" s="29" t="s">
        <v>12</v>
      </c>
      <c r="H4" s="29" t="s">
        <v>13</v>
      </c>
      <c r="I4" s="29" t="s">
        <v>14</v>
      </c>
      <c r="J4" s="29" t="s">
        <v>15</v>
      </c>
      <c r="K4" s="29" t="s">
        <v>16</v>
      </c>
      <c r="L4" s="29" t="s">
        <v>17</v>
      </c>
      <c r="M4" s="29" t="s">
        <v>18</v>
      </c>
      <c r="N4" s="38"/>
      <c r="O4" s="39" t="s">
        <v>19</v>
      </c>
      <c r="P4" s="39" t="s">
        <v>20</v>
      </c>
      <c r="Q4" s="39" t="s">
        <v>21</v>
      </c>
      <c r="R4" s="42"/>
    </row>
    <row r="5" s="15" customFormat="1" ht="56" customHeight="1" spans="1:18">
      <c r="A5" s="30">
        <f>评价表!A6</f>
        <v>1</v>
      </c>
      <c r="B5" s="30" t="str">
        <f>评价表!B6</f>
        <v>罗华</v>
      </c>
      <c r="C5" s="30" t="str">
        <f>评价表!C6</f>
        <v>财经管理中心</v>
      </c>
      <c r="D5" s="30" t="str">
        <f>评价表!D6</f>
        <v>副总经理</v>
      </c>
      <c r="E5" s="31">
        <f>评价表!E6</f>
        <v>45446</v>
      </c>
      <c r="F5" s="32">
        <f>IF(评价表!F6=辅助表!$B$2,15,IF(评价表!F6=辅助表!$C$2,10,IF(评价表!F6=辅助表!$D$2,8,IF(评价表!F6=辅助表!$E$2,5,IF(评价表!F6=辅助表!$F$2,0,0)))))</f>
        <v>0</v>
      </c>
      <c r="G5" s="32">
        <f>IF(评价表!G6=辅助表!$B$3,12,IF(评价表!G6=辅助表!$C$3,10,IF(评价表!G6=辅助表!$D$3,8,IF(评价表!G6=辅助表!$E$3,4,IF(评价表!G6=辅助表!$F$3,0,0)))))</f>
        <v>0</v>
      </c>
      <c r="H5" s="32">
        <f>IF(评价表!H6=辅助表!$B$4,15,IF(评价表!H6=辅助表!$C$4,10,IF(评价表!H6=辅助表!$D$4,8,IF(评价表!H6=辅助表!$E$4,5,IF(评价表!H6=辅助表!$F$4,0,0)))))</f>
        <v>0</v>
      </c>
      <c r="I5" s="32">
        <f>IF(评价表!I6=辅助表!$B$5,12,IF(评价表!I6=辅助表!$C$5,10,IF(评价表!I6=辅助表!$D$5,8,IF(评价表!I6=辅助表!$E$5,4,IF(评价表!I6=辅助表!$F$5,0,0)))))</f>
        <v>0</v>
      </c>
      <c r="J5" s="32">
        <f>IF(评价表!J6=辅助表!$B$6,12,IF(评价表!J6=辅助表!$C$6,10,IF(评价表!J6=辅助表!$D$6,8,IF(评价表!J6=辅助表!$E$6,4,IF(评价表!J6=辅助表!$F$6,0,0)))))</f>
        <v>0</v>
      </c>
      <c r="K5" s="32">
        <f>IF(评价表!K6=辅助表!$B$7,12,IF(评价表!K6=辅助表!$C$7,10,IF(评价表!K6=辅助表!$D$7,8,IF(评价表!K6=辅助表!$E$7,4,IF(评价表!K6=辅助表!$F$7,0,0)))))</f>
        <v>0</v>
      </c>
      <c r="L5" s="32">
        <f>IF(评价表!L6=辅助表!$B$8,10,IF(评价表!L6=辅助表!$C$8,8,IF(评价表!L6=辅助表!$D$8,5,IF(评价表!L6=辅助表!$E$8,2,IF(评价表!L6=辅助表!$F$8,0,0)))))</f>
        <v>0</v>
      </c>
      <c r="M5" s="32">
        <f>IF(评价表!M6=辅助表!$B$9,12,IF(评价表!M6=辅助表!$C$9,10,IF(评价表!M6=辅助表!$D$9,8,IF(评价表!M6=辅助表!$E$9,4,IF(评价表!M6=辅助表!$F$9,0,0)))))</f>
        <v>0</v>
      </c>
      <c r="N5" s="32">
        <f t="shared" ref="N5:N17" si="0">SUM(F5:M5)</f>
        <v>0</v>
      </c>
      <c r="O5" s="32">
        <f>IF(评价表!N6=辅助表!$B$10,40,IF(评价表!N6=辅助表!$C$10,20,IF(评价表!N6=辅助表!$D$10,10,IF(评价表!N6=辅助表!$E$10,5,IF(评价表!N6=辅助表!$F$10,0,0)))))</f>
        <v>0</v>
      </c>
      <c r="P5" s="32">
        <f>IF(评价表!O6=辅助表!$B$11,30,IF(评价表!O6=辅助表!$C$11,15,IF(评价表!O6=辅助表!$D$11,10,IF(评价表!O6=辅助表!$E$11,5,IF(评价表!O6=辅助表!$F$11,0,0)))))</f>
        <v>0</v>
      </c>
      <c r="Q5" s="32">
        <f>IF(评价表!P6=辅助表!$B$12,30,IF(评价表!P6=辅助表!$C$12,15,IF(评价表!P6=辅助表!$D$12,10,IF(评价表!P6=辅助表!$E$12,5,IF(评价表!P6=辅助表!$F$12,0,0)))))</f>
        <v>0</v>
      </c>
      <c r="R5" s="32">
        <f t="shared" ref="R5:R17" si="1">SUM(O5:Q5)</f>
        <v>0</v>
      </c>
    </row>
    <row r="6" s="15" customFormat="1" ht="56" customHeight="1" spans="1:18">
      <c r="A6" s="30">
        <f>评价表!A7</f>
        <v>2</v>
      </c>
      <c r="B6" s="30" t="str">
        <f>评价表!B7</f>
        <v>曹昉</v>
      </c>
      <c r="C6" s="30" t="str">
        <f>评价表!C7</f>
        <v>技术中心</v>
      </c>
      <c r="D6" s="30" t="str">
        <f>评价表!D7</f>
        <v>副总经理</v>
      </c>
      <c r="E6" s="31">
        <f>评价表!E7</f>
        <v>44454</v>
      </c>
      <c r="F6" s="32">
        <f>IF(评价表!F7=辅助表!$B$2,15,IF(评价表!F7=辅助表!$C$2,10,IF(评价表!F7=辅助表!$D$2,8,IF(评价表!F7=辅助表!$E$2,5,IF(评价表!F7=辅助表!$F$2,0,0)))))</f>
        <v>0</v>
      </c>
      <c r="G6" s="32">
        <f>IF(评价表!G7=辅助表!$B$3,12,IF(评价表!G7=辅助表!$C$3,10,IF(评价表!G7=辅助表!$D$3,8,IF(评价表!G7=辅助表!$E$3,4,IF(评价表!G7=辅助表!$F$3,0,0)))))</f>
        <v>0</v>
      </c>
      <c r="H6" s="32">
        <f>IF(评价表!H7=辅助表!$B$4,15,IF(评价表!H7=辅助表!$C$4,10,IF(评价表!H7=辅助表!$D$4,8,IF(评价表!H7=辅助表!$E$4,5,IF(评价表!H7=辅助表!$F$4,0,0)))))</f>
        <v>0</v>
      </c>
      <c r="I6" s="32">
        <f>IF(评价表!I7=辅助表!$B$5,12,IF(评价表!I7=辅助表!$C$5,10,IF(评价表!I7=辅助表!$D$5,8,IF(评价表!I7=辅助表!$E$5,4,IF(评价表!I7=辅助表!$F$5,0,0)))))</f>
        <v>0</v>
      </c>
      <c r="J6" s="32">
        <f>IF(评价表!J7=辅助表!$B$6,12,IF(评价表!J7=辅助表!$C$6,10,IF(评价表!J7=辅助表!$D$6,8,IF(评价表!J7=辅助表!$E$6,4,IF(评价表!J7=辅助表!$F$6,0,0)))))</f>
        <v>0</v>
      </c>
      <c r="K6" s="32">
        <f>IF(评价表!K7=辅助表!$B$7,12,IF(评价表!K7=辅助表!$C$7,10,IF(评价表!K7=辅助表!$D$7,8,IF(评价表!K7=辅助表!$E$7,4,IF(评价表!K7=辅助表!$F$7,0,0)))))</f>
        <v>0</v>
      </c>
      <c r="L6" s="32">
        <f>IF(评价表!L7=辅助表!$B$8,10,IF(评价表!L7=辅助表!$C$8,8,IF(评价表!L7=辅助表!$D$8,5,IF(评价表!L7=辅助表!$E$8,2,IF(评价表!L7=辅助表!$F$8,0,0)))))</f>
        <v>0</v>
      </c>
      <c r="M6" s="32">
        <f>IF(评价表!M7=辅助表!$B$9,12,IF(评价表!M7=辅助表!$C$9,10,IF(评价表!M7=辅助表!$D$9,8,IF(评价表!M7=辅助表!$E$9,4,IF(评价表!M7=辅助表!$F$9,0,0)))))</f>
        <v>0</v>
      </c>
      <c r="N6" s="32">
        <f t="shared" si="0"/>
        <v>0</v>
      </c>
      <c r="O6" s="32">
        <f>IF(评价表!N7=辅助表!$B$10,40,IF(评价表!N7=辅助表!$C$10,20,IF(评价表!N7=辅助表!$D$10,10,IF(评价表!N7=辅助表!$E$10,5,IF(评价表!N7=辅助表!$F$10,0,0)))))</f>
        <v>0</v>
      </c>
      <c r="P6" s="32">
        <f>IF(评价表!O7=辅助表!$B$11,30,IF(评价表!O7=辅助表!$C$11,15,IF(评价表!O7=辅助表!$D$11,10,IF(评价表!O7=辅助表!$E$11,5,IF(评价表!O7=辅助表!$F$11,0,0)))))</f>
        <v>0</v>
      </c>
      <c r="Q6" s="32">
        <f>IF(评价表!P7=辅助表!$B$12,30,IF(评价表!P7=辅助表!$C$12,15,IF(评价表!P7=辅助表!$D$12,10,IF(评价表!P7=辅助表!$E$12,5,IF(评价表!P7=辅助表!$F$12,0,0)))))</f>
        <v>0</v>
      </c>
      <c r="R6" s="32">
        <f t="shared" si="1"/>
        <v>0</v>
      </c>
    </row>
    <row r="7" s="15" customFormat="1" ht="56" customHeight="1" spans="1:18">
      <c r="A7" s="30">
        <f>评价表!A8</f>
        <v>3</v>
      </c>
      <c r="B7" s="30" t="str">
        <f>评价表!B8</f>
        <v>吴丽苹</v>
      </c>
      <c r="C7" s="30" t="str">
        <f>评价表!C8</f>
        <v>医管中心</v>
      </c>
      <c r="D7" s="30" t="str">
        <f>评价表!D8</f>
        <v>副总经理</v>
      </c>
      <c r="E7" s="31">
        <f>评价表!E8</f>
        <v>43160</v>
      </c>
      <c r="F7" s="32">
        <f>IF(评价表!F8=辅助表!$B$2,15,IF(评价表!F8=辅助表!$C$2,10,IF(评价表!F8=辅助表!$D$2,8,IF(评价表!F8=辅助表!$E$2,5,IF(评价表!F8=辅助表!$F$2,0,0)))))</f>
        <v>0</v>
      </c>
      <c r="G7" s="32">
        <f>IF(评价表!G8=辅助表!$B$3,12,IF(评价表!G8=辅助表!$C$3,10,IF(评价表!G8=辅助表!$D$3,8,IF(评价表!G8=辅助表!$E$3,4,IF(评价表!G8=辅助表!$F$3,0,0)))))</f>
        <v>0</v>
      </c>
      <c r="H7" s="32">
        <f>IF(评价表!H8=辅助表!$B$4,15,IF(评价表!H8=辅助表!$C$4,10,IF(评价表!H8=辅助表!$D$4,8,IF(评价表!H8=辅助表!$E$4,5,IF(评价表!H8=辅助表!$F$4,0,0)))))</f>
        <v>0</v>
      </c>
      <c r="I7" s="32">
        <f>IF(评价表!I8=辅助表!$B$5,12,IF(评价表!I8=辅助表!$C$5,10,IF(评价表!I8=辅助表!$D$5,8,IF(评价表!I8=辅助表!$E$5,4,IF(评价表!I8=辅助表!$F$5,0,0)))))</f>
        <v>0</v>
      </c>
      <c r="J7" s="32">
        <f>IF(评价表!J8=辅助表!$B$6,12,IF(评价表!J8=辅助表!$C$6,10,IF(评价表!J8=辅助表!$D$6,8,IF(评价表!J8=辅助表!$E$6,4,IF(评价表!J8=辅助表!$F$6,0,0)))))</f>
        <v>0</v>
      </c>
      <c r="K7" s="32">
        <f>IF(评价表!K8=辅助表!$B$7,12,IF(评价表!K8=辅助表!$C$7,10,IF(评价表!K8=辅助表!$D$7,8,IF(评价表!K8=辅助表!$E$7,4,IF(评价表!K8=辅助表!$F$7,0,0)))))</f>
        <v>0</v>
      </c>
      <c r="L7" s="32">
        <f>IF(评价表!L8=辅助表!$B$8,10,IF(评价表!L8=辅助表!$C$8,8,IF(评价表!L8=辅助表!$D$8,5,IF(评价表!L8=辅助表!$E$8,2,IF(评价表!L8=辅助表!$F$8,0,0)))))</f>
        <v>0</v>
      </c>
      <c r="M7" s="32">
        <f>IF(评价表!M8=辅助表!$B$9,12,IF(评价表!M8=辅助表!$C$9,10,IF(评价表!M8=辅助表!$D$9,8,IF(评价表!M8=辅助表!$E$9,4,IF(评价表!M8=辅助表!$F$9,0,0)))))</f>
        <v>0</v>
      </c>
      <c r="N7" s="32">
        <f t="shared" si="0"/>
        <v>0</v>
      </c>
      <c r="O7" s="32">
        <f>IF(评价表!N8=辅助表!$B$10,40,IF(评价表!N8=辅助表!$C$10,20,IF(评价表!N8=辅助表!$D$10,10,IF(评价表!N8=辅助表!$E$10,5,IF(评价表!N8=辅助表!$F$10,0,0)))))</f>
        <v>0</v>
      </c>
      <c r="P7" s="32">
        <f>IF(评价表!O8=辅助表!$B$11,30,IF(评价表!O8=辅助表!$C$11,15,IF(评价表!O8=辅助表!$D$11,10,IF(评价表!O8=辅助表!$E$11,5,IF(评价表!O8=辅助表!$F$11,0,0)))))</f>
        <v>0</v>
      </c>
      <c r="Q7" s="32">
        <f>IF(评价表!P8=辅助表!$B$12,30,IF(评价表!P8=辅助表!$C$12,15,IF(评价表!P8=辅助表!$D$12,10,IF(评价表!P8=辅助表!$E$12,5,IF(评价表!P8=辅助表!$F$12,0,0)))))</f>
        <v>0</v>
      </c>
      <c r="R7" s="32">
        <f t="shared" si="1"/>
        <v>0</v>
      </c>
    </row>
    <row r="8" s="15" customFormat="1" ht="56" customHeight="1" spans="1:18">
      <c r="A8" s="30">
        <f>评价表!A9</f>
        <v>4</v>
      </c>
      <c r="B8" s="30" t="str">
        <f>评价表!B9</f>
        <v>葛婕</v>
      </c>
      <c r="C8" s="30" t="str">
        <f>评价表!C9</f>
        <v>运营中心</v>
      </c>
      <c r="D8" s="30" t="str">
        <f>评价表!D9</f>
        <v>总监</v>
      </c>
      <c r="E8" s="31">
        <f>评价表!E9</f>
        <v>39959</v>
      </c>
      <c r="F8" s="32">
        <f>IF(评价表!F9=辅助表!$B$2,15,IF(评价表!F9=辅助表!$C$2,10,IF(评价表!F9=辅助表!$D$2,8,IF(评价表!F9=辅助表!$E$2,5,IF(评价表!F9=辅助表!$F$2,0,0)))))</f>
        <v>0</v>
      </c>
      <c r="G8" s="32">
        <f>IF(评价表!G9=辅助表!$B$3,12,IF(评价表!G9=辅助表!$C$3,10,IF(评价表!G9=辅助表!$D$3,8,IF(评价表!G9=辅助表!$E$3,4,IF(评价表!G9=辅助表!$F$3,0,0)))))</f>
        <v>0</v>
      </c>
      <c r="H8" s="32">
        <f>IF(评价表!H9=辅助表!$B$4,15,IF(评价表!H9=辅助表!$C$4,10,IF(评价表!H9=辅助表!$D$4,8,IF(评价表!H9=辅助表!$E$4,5,IF(评价表!H9=辅助表!$F$4,0,0)))))</f>
        <v>0</v>
      </c>
      <c r="I8" s="32">
        <f>IF(评价表!I9=辅助表!$B$5,12,IF(评价表!I9=辅助表!$C$5,10,IF(评价表!I9=辅助表!$D$5,8,IF(评价表!I9=辅助表!$E$5,4,IF(评价表!I9=辅助表!$F$5,0,0)))))</f>
        <v>0</v>
      </c>
      <c r="J8" s="32">
        <f>IF(评价表!J9=辅助表!$B$6,12,IF(评价表!J9=辅助表!$C$6,10,IF(评价表!J9=辅助表!$D$6,8,IF(评价表!J9=辅助表!$E$6,4,IF(评价表!J9=辅助表!$F$6,0,0)))))</f>
        <v>0</v>
      </c>
      <c r="K8" s="32">
        <f>IF(评价表!K9=辅助表!$B$7,12,IF(评价表!K9=辅助表!$C$7,10,IF(评价表!K9=辅助表!$D$7,8,IF(评价表!K9=辅助表!$E$7,4,IF(评价表!K9=辅助表!$F$7,0,0)))))</f>
        <v>0</v>
      </c>
      <c r="L8" s="32">
        <f>IF(评价表!L9=辅助表!$B$8,10,IF(评价表!L9=辅助表!$C$8,8,IF(评价表!L9=辅助表!$D$8,5,IF(评价表!L9=辅助表!$E$8,2,IF(评价表!L9=辅助表!$F$8,0,0)))))</f>
        <v>0</v>
      </c>
      <c r="M8" s="32">
        <f>IF(评价表!M9=辅助表!$B$9,12,IF(评价表!M9=辅助表!$C$9,10,IF(评价表!M9=辅助表!$D$9,8,IF(评价表!M9=辅助表!$E$9,4,IF(评价表!M9=辅助表!$F$9,0,0)))))</f>
        <v>0</v>
      </c>
      <c r="N8" s="32">
        <f t="shared" si="0"/>
        <v>0</v>
      </c>
      <c r="O8" s="32">
        <f>IF(评价表!N9=辅助表!$B$10,40,IF(评价表!N9=辅助表!$C$10,20,IF(评价表!N9=辅助表!$D$10,10,IF(评价表!N9=辅助表!$E$10,5,IF(评价表!N9=辅助表!$F$10,0,0)))))</f>
        <v>0</v>
      </c>
      <c r="P8" s="32">
        <f>IF(评价表!O9=辅助表!$B$11,30,IF(评价表!O9=辅助表!$C$11,15,IF(评价表!O9=辅助表!$D$11,10,IF(评价表!O9=辅助表!$E$11,5,IF(评价表!O9=辅助表!$F$11,0,0)))))</f>
        <v>0</v>
      </c>
      <c r="Q8" s="32">
        <f>IF(评价表!P9=辅助表!$B$12,30,IF(评价表!P9=辅助表!$C$12,15,IF(评价表!P9=辅助表!$D$12,10,IF(评价表!P9=辅助表!$E$12,5,IF(评价表!P9=辅助表!$F$12,0,0)))))</f>
        <v>0</v>
      </c>
      <c r="R8" s="32">
        <f t="shared" si="1"/>
        <v>0</v>
      </c>
    </row>
    <row r="9" s="15" customFormat="1" ht="56" customHeight="1" spans="1:18">
      <c r="A9" s="30">
        <f>评价表!A11</f>
        <v>6</v>
      </c>
      <c r="B9" s="30" t="str">
        <f>评价表!B11</f>
        <v>范鹤林</v>
      </c>
      <c r="C9" s="30" t="str">
        <f>评价表!C11</f>
        <v>人力资源中心</v>
      </c>
      <c r="D9" s="30" t="str">
        <f>评价表!D11</f>
        <v>经理</v>
      </c>
      <c r="E9" s="31">
        <f>评价表!E11</f>
        <v>45432</v>
      </c>
      <c r="F9" s="32">
        <f>IF(评价表!F11=辅助表!$B$2,15,IF(评价表!F11=辅助表!$C$2,10,IF(评价表!F11=辅助表!$D$2,8,IF(评价表!F11=辅助表!$E$2,5,IF(评价表!F11=辅助表!$F$2,0,0)))))</f>
        <v>0</v>
      </c>
      <c r="G9" s="32">
        <f>IF(评价表!G11=辅助表!$B$3,12,IF(评价表!G11=辅助表!$C$3,10,IF(评价表!G11=辅助表!$D$3,8,IF(评价表!G11=辅助表!$E$3,4,IF(评价表!G11=辅助表!$F$3,0,0)))))</f>
        <v>0</v>
      </c>
      <c r="H9" s="32">
        <f>IF(评价表!H11=辅助表!$B$4,15,IF(评价表!H11=辅助表!$C$4,10,IF(评价表!H11=辅助表!$D$4,8,IF(评价表!H11=辅助表!$E$4,5,IF(评价表!H11=辅助表!$F$4,0,0)))))</f>
        <v>0</v>
      </c>
      <c r="I9" s="32">
        <f>IF(评价表!I11=辅助表!$B$5,12,IF(评价表!I11=辅助表!$C$5,10,IF(评价表!I11=辅助表!$D$5,8,IF(评价表!I11=辅助表!$E$5,4,IF(评价表!I11=辅助表!$F$5,0,0)))))</f>
        <v>0</v>
      </c>
      <c r="J9" s="32">
        <f>IF(评价表!J11=辅助表!$B$6,12,IF(评价表!J11=辅助表!$C$6,10,IF(评价表!J11=辅助表!$D$6,8,IF(评价表!J11=辅助表!$E$6,4,IF(评价表!J11=辅助表!$F$6,0,0)))))</f>
        <v>0</v>
      </c>
      <c r="K9" s="32">
        <f>IF(评价表!K11=辅助表!$B$7,12,IF(评价表!K11=辅助表!$C$7,10,IF(评价表!K11=辅助表!$D$7,8,IF(评价表!K11=辅助表!$E$7,4,IF(评价表!K11=辅助表!$F$7,0,0)))))</f>
        <v>0</v>
      </c>
      <c r="L9" s="32">
        <f>IF(评价表!L11=辅助表!$B$8,10,IF(评价表!L11=辅助表!$C$8,8,IF(评价表!L11=辅助表!$D$8,5,IF(评价表!L11=辅助表!$E$8,2,IF(评价表!L11=辅助表!$F$8,0,0)))))</f>
        <v>0</v>
      </c>
      <c r="M9" s="32">
        <f>IF(评价表!M11=辅助表!$B$9,12,IF(评价表!M11=辅助表!$C$9,10,IF(评价表!M11=辅助表!$D$9,8,IF(评价表!M11=辅助表!$E$9,4,IF(评价表!M11=辅助表!$F$9,0,0)))))</f>
        <v>0</v>
      </c>
      <c r="N9" s="32">
        <f t="shared" si="0"/>
        <v>0</v>
      </c>
      <c r="O9" s="32">
        <f>IF(评价表!N11=辅助表!$B$10,40,IF(评价表!N11=辅助表!$C$10,20,IF(评价表!N11=辅助表!$D$10,10,IF(评价表!N11=辅助表!$E$10,5,IF(评价表!N11=辅助表!$F$10,0,0)))))</f>
        <v>0</v>
      </c>
      <c r="P9" s="32">
        <f>IF(评价表!O11=辅助表!$B$11,30,IF(评价表!O11=辅助表!$C$11,15,IF(评价表!O11=辅助表!$D$11,10,IF(评价表!O11=辅助表!$E$11,5,IF(评价表!O11=辅助表!$F$11,0,0)))))</f>
        <v>0</v>
      </c>
      <c r="Q9" s="32">
        <f>IF(评价表!P11=辅助表!$B$12,30,IF(评价表!P11=辅助表!$C$12,15,IF(评价表!P11=辅助表!$D$12,10,IF(评价表!P11=辅助表!$E$12,5,IF(评价表!P11=辅助表!$F$12,0,0)))))</f>
        <v>0</v>
      </c>
      <c r="R9" s="32">
        <f t="shared" si="1"/>
        <v>0</v>
      </c>
    </row>
    <row r="10" s="15" customFormat="1" ht="56" customHeight="1" spans="1:18">
      <c r="A10" s="30">
        <f>评价表!A13</f>
        <v>8</v>
      </c>
      <c r="B10" s="30" t="str">
        <f>评价表!B13</f>
        <v>张俊林</v>
      </c>
      <c r="C10" s="30" t="str">
        <f>评价表!C13</f>
        <v>供应链管理部</v>
      </c>
      <c r="D10" s="30" t="str">
        <f>评价表!D13</f>
        <v>经理</v>
      </c>
      <c r="E10" s="31">
        <f>评价表!E13</f>
        <v>45530</v>
      </c>
      <c r="F10" s="32">
        <f>IF(评价表!F13=辅助表!$B$2,15,IF(评价表!F13=辅助表!$C$2,10,IF(评价表!F13=辅助表!$D$2,8,IF(评价表!F13=辅助表!$E$2,5,IF(评价表!F13=辅助表!$F$2,0,0)))))</f>
        <v>0</v>
      </c>
      <c r="G10" s="32">
        <f>IF(评价表!G13=辅助表!$B$3,12,IF(评价表!G13=辅助表!$C$3,10,IF(评价表!G13=辅助表!$D$3,8,IF(评价表!G13=辅助表!$E$3,4,IF(评价表!G13=辅助表!$F$3,0,0)))))</f>
        <v>0</v>
      </c>
      <c r="H10" s="32">
        <f>IF(评价表!H13=辅助表!$B$4,15,IF(评价表!H13=辅助表!$C$4,10,IF(评价表!H13=辅助表!$D$4,8,IF(评价表!H13=辅助表!$E$4,5,IF(评价表!H13=辅助表!$F$4,0,0)))))</f>
        <v>0</v>
      </c>
      <c r="I10" s="32">
        <f>IF(评价表!I13=辅助表!$B$5,12,IF(评价表!I13=辅助表!$C$5,10,IF(评价表!I13=辅助表!$D$5,8,IF(评价表!I13=辅助表!$E$5,4,IF(评价表!I13=辅助表!$F$5,0,0)))))</f>
        <v>0</v>
      </c>
      <c r="J10" s="32">
        <f>IF(评价表!J13=辅助表!$B$6,12,IF(评价表!J13=辅助表!$C$6,10,IF(评价表!J13=辅助表!$D$6,8,IF(评价表!J13=辅助表!$E$6,4,IF(评价表!J13=辅助表!$F$6,0,0)))))</f>
        <v>0</v>
      </c>
      <c r="K10" s="32">
        <f>IF(评价表!K13=辅助表!$B$7,12,IF(评价表!K13=辅助表!$C$7,10,IF(评价表!K13=辅助表!$D$7,8,IF(评价表!K13=辅助表!$E$7,4,IF(评价表!K13=辅助表!$F$7,0,0)))))</f>
        <v>0</v>
      </c>
      <c r="L10" s="32">
        <f>IF(评价表!L13=辅助表!$B$8,10,IF(评价表!L13=辅助表!$C$8,8,IF(评价表!L13=辅助表!$D$8,5,IF(评价表!L13=辅助表!$E$8,2,IF(评价表!L13=辅助表!$F$8,0,0)))))</f>
        <v>0</v>
      </c>
      <c r="M10" s="32">
        <f>IF(评价表!M13=辅助表!$B$9,12,IF(评价表!M13=辅助表!$C$9,10,IF(评价表!M13=辅助表!$D$9,8,IF(评价表!M13=辅助表!$E$9,4,IF(评价表!M13=辅助表!$F$9,0,0)))))</f>
        <v>0</v>
      </c>
      <c r="N10" s="32">
        <f t="shared" si="0"/>
        <v>0</v>
      </c>
      <c r="O10" s="32">
        <f>IF(评价表!N13=辅助表!$B$10,40,IF(评价表!N13=辅助表!$C$10,20,IF(评价表!N13=辅助表!$D$10,10,IF(评价表!N13=辅助表!$E$10,5,IF(评价表!N13=辅助表!$F$10,0,0)))))</f>
        <v>0</v>
      </c>
      <c r="P10" s="32">
        <f>IF(评价表!O13=辅助表!$B$11,30,IF(评价表!O13=辅助表!$C$11,15,IF(评价表!O13=辅助表!$D$11,10,IF(评价表!O13=辅助表!$E$11,5,IF(评价表!O13=辅助表!$F$11,0,0)))))</f>
        <v>0</v>
      </c>
      <c r="Q10" s="32">
        <f>IF(评价表!P13=辅助表!$B$12,30,IF(评价表!P13=辅助表!$C$12,15,IF(评价表!P13=辅助表!$D$12,10,IF(评价表!P13=辅助表!$E$12,5,IF(评价表!P13=辅助表!$F$12,0,0)))))</f>
        <v>0</v>
      </c>
      <c r="R10" s="32">
        <f t="shared" si="1"/>
        <v>0</v>
      </c>
    </row>
    <row r="11" s="15" customFormat="1" ht="56" customHeight="1" spans="1:18">
      <c r="A11" s="30">
        <f>评价表!A14</f>
        <v>9</v>
      </c>
      <c r="B11" s="30" t="str">
        <f>评价表!B14</f>
        <v>朱丽</v>
      </c>
      <c r="C11" s="30" t="str">
        <f>评价表!C14</f>
        <v>质管部</v>
      </c>
      <c r="D11" s="30" t="str">
        <f>评价表!D14</f>
        <v>副经理</v>
      </c>
      <c r="E11" s="31">
        <f>评价表!E14</f>
        <v>42107</v>
      </c>
      <c r="F11" s="32">
        <f>IF(评价表!F14=辅助表!$B$2,15,IF(评价表!F14=辅助表!$C$2,10,IF(评价表!F14=辅助表!$D$2,8,IF(评价表!F14=辅助表!$E$2,5,IF(评价表!F14=辅助表!$F$2,0,0)))))</f>
        <v>0</v>
      </c>
      <c r="G11" s="32">
        <f>IF(评价表!G14=辅助表!$B$3,12,IF(评价表!G14=辅助表!$C$3,10,IF(评价表!G14=辅助表!$D$3,8,IF(评价表!G14=辅助表!$E$3,4,IF(评价表!G14=辅助表!$F$3,0,0)))))</f>
        <v>0</v>
      </c>
      <c r="H11" s="32">
        <f>IF(评价表!H14=辅助表!$B$4,15,IF(评价表!H14=辅助表!$C$4,10,IF(评价表!H14=辅助表!$D$4,8,IF(评价表!H14=辅助表!$E$4,5,IF(评价表!H14=辅助表!$F$4,0,0)))))</f>
        <v>0</v>
      </c>
      <c r="I11" s="32">
        <f>IF(评价表!I14=辅助表!$B$5,12,IF(评价表!I14=辅助表!$C$5,10,IF(评价表!I14=辅助表!$D$5,8,IF(评价表!I14=辅助表!$E$5,4,IF(评价表!I14=辅助表!$F$5,0,0)))))</f>
        <v>0</v>
      </c>
      <c r="J11" s="32">
        <f>IF(评价表!J14=辅助表!$B$6,12,IF(评价表!J14=辅助表!$C$6,10,IF(评价表!J14=辅助表!$D$6,8,IF(评价表!J14=辅助表!$E$6,4,IF(评价表!J14=辅助表!$F$6,0,0)))))</f>
        <v>0</v>
      </c>
      <c r="K11" s="32">
        <f>IF(评价表!K14=辅助表!$B$7,12,IF(评价表!K14=辅助表!$C$7,10,IF(评价表!K14=辅助表!$D$7,8,IF(评价表!K14=辅助表!$E$7,4,IF(评价表!K14=辅助表!$F$7,0,0)))))</f>
        <v>0</v>
      </c>
      <c r="L11" s="32">
        <f>IF(评价表!L14=辅助表!$B$8,10,IF(评价表!L14=辅助表!$C$8,8,IF(评价表!L14=辅助表!$D$8,5,IF(评价表!L14=辅助表!$E$8,2,IF(评价表!L14=辅助表!$F$8,0,0)))))</f>
        <v>0</v>
      </c>
      <c r="M11" s="32">
        <f>IF(评价表!M14=辅助表!$B$9,12,IF(评价表!M14=辅助表!$C$9,10,IF(评价表!M14=辅助表!$D$9,8,IF(评价表!M14=辅助表!$E$9,4,IF(评价表!M14=辅助表!$F$9,0,0)))))</f>
        <v>0</v>
      </c>
      <c r="N11" s="32">
        <f t="shared" si="0"/>
        <v>0</v>
      </c>
      <c r="O11" s="32">
        <f>IF(评价表!N14=辅助表!$B$10,40,IF(评价表!N14=辅助表!$C$10,20,IF(评价表!N14=辅助表!$D$10,10,IF(评价表!N14=辅助表!$E$10,5,IF(评价表!N14=辅助表!$F$10,0,0)))))</f>
        <v>0</v>
      </c>
      <c r="P11" s="32">
        <f>IF(评价表!O14=辅助表!$B$11,30,IF(评价表!O14=辅助表!$C$11,15,IF(评价表!O14=辅助表!$D$11,10,IF(评价表!O14=辅助表!$E$11,5,IF(评价表!O14=辅助表!$F$11,0,0)))))</f>
        <v>0</v>
      </c>
      <c r="Q11" s="32">
        <f>IF(评价表!P14=辅助表!$B$12,30,IF(评价表!P14=辅助表!$C$12,15,IF(评价表!P14=辅助表!$D$12,10,IF(评价表!P14=辅助表!$E$12,5,IF(评价表!P14=辅助表!$F$12,0,0)))))</f>
        <v>0</v>
      </c>
      <c r="R11" s="32">
        <f t="shared" si="1"/>
        <v>0</v>
      </c>
    </row>
    <row r="12" s="15" customFormat="1" ht="56" customHeight="1" spans="1:18">
      <c r="A12" s="30">
        <f>评价表!A15</f>
        <v>10</v>
      </c>
      <c r="B12" s="30" t="str">
        <f>评价表!B15</f>
        <v>翁发林</v>
      </c>
      <c r="C12" s="30" t="str">
        <f>评价表!C15</f>
        <v>信息管理部</v>
      </c>
      <c r="D12" s="30" t="str">
        <f>评价表!D15</f>
        <v>副经理</v>
      </c>
      <c r="E12" s="31">
        <f>评价表!E15</f>
        <v>44977</v>
      </c>
      <c r="F12" s="32">
        <f>IF(评价表!F15=辅助表!$B$2,15,IF(评价表!F15=辅助表!$C$2,10,IF(评价表!F15=辅助表!$D$2,8,IF(评价表!F15=辅助表!$E$2,5,IF(评价表!F15=辅助表!$F$2,0,0)))))</f>
        <v>0</v>
      </c>
      <c r="G12" s="32">
        <f>IF(评价表!G15=辅助表!$B$3,12,IF(评价表!G15=辅助表!$C$3,10,IF(评价表!G15=辅助表!$D$3,8,IF(评价表!G15=辅助表!$E$3,4,IF(评价表!G15=辅助表!$F$3,0,0)))))</f>
        <v>0</v>
      </c>
      <c r="H12" s="32">
        <f>IF(评价表!H15=辅助表!$B$4,15,IF(评价表!H15=辅助表!$C$4,10,IF(评价表!H15=辅助表!$D$4,8,IF(评价表!H15=辅助表!$E$4,5,IF(评价表!H15=辅助表!$F$4,0,0)))))</f>
        <v>0</v>
      </c>
      <c r="I12" s="32">
        <f>IF(评价表!I15=辅助表!$B$5,12,IF(评价表!I15=辅助表!$C$5,10,IF(评价表!I15=辅助表!$D$5,8,IF(评价表!I15=辅助表!$E$5,4,IF(评价表!I15=辅助表!$F$5,0,0)))))</f>
        <v>0</v>
      </c>
      <c r="J12" s="32">
        <f>IF(评价表!J15=辅助表!$B$6,12,IF(评价表!J15=辅助表!$C$6,10,IF(评价表!J15=辅助表!$D$6,8,IF(评价表!J15=辅助表!$E$6,4,IF(评价表!J15=辅助表!$F$6,0,0)))))</f>
        <v>0</v>
      </c>
      <c r="K12" s="32">
        <f>IF(评价表!K15=辅助表!$B$7,12,IF(评价表!K15=辅助表!$C$7,10,IF(评价表!K15=辅助表!$D$7,8,IF(评价表!K15=辅助表!$E$7,4,IF(评价表!K15=辅助表!$F$7,0,0)))))</f>
        <v>0</v>
      </c>
      <c r="L12" s="32">
        <f>IF(评价表!L15=辅助表!$B$8,10,IF(评价表!L15=辅助表!$C$8,8,IF(评价表!L15=辅助表!$D$8,5,IF(评价表!L15=辅助表!$E$8,2,IF(评价表!L15=辅助表!$F$8,0,0)))))</f>
        <v>0</v>
      </c>
      <c r="M12" s="32">
        <f>IF(评价表!M15=辅助表!$B$9,12,IF(评价表!M15=辅助表!$C$9,10,IF(评价表!M15=辅助表!$D$9,8,IF(评价表!M15=辅助表!$E$9,4,IF(评价表!M15=辅助表!$F$9,0,0)))))</f>
        <v>0</v>
      </c>
      <c r="N12" s="32">
        <f t="shared" si="0"/>
        <v>0</v>
      </c>
      <c r="O12" s="32">
        <f>IF(评价表!N15=辅助表!$B$10,40,IF(评价表!N15=辅助表!$C$10,20,IF(评价表!N15=辅助表!$D$10,10,IF(评价表!N15=辅助表!$E$10,5,IF(评价表!N15=辅助表!$F$10,0,0)))))</f>
        <v>0</v>
      </c>
      <c r="P12" s="32">
        <f>IF(评价表!O15=辅助表!$B$11,30,IF(评价表!O15=辅助表!$C$11,15,IF(评价表!O15=辅助表!$D$11,10,IF(评价表!O15=辅助表!$E$11,5,IF(评价表!O15=辅助表!$F$11,0,0)))))</f>
        <v>0</v>
      </c>
      <c r="Q12" s="32">
        <f>IF(评价表!P15=辅助表!$B$12,30,IF(评价表!P15=辅助表!$C$12,15,IF(评价表!P15=辅助表!$D$12,10,IF(评价表!P15=辅助表!$E$12,5,IF(评价表!P15=辅助表!$F$12,0,0)))))</f>
        <v>0</v>
      </c>
      <c r="R12" s="32">
        <f t="shared" si="1"/>
        <v>0</v>
      </c>
    </row>
    <row r="13" s="15" customFormat="1" ht="56" customHeight="1" spans="1:18">
      <c r="A13" s="30">
        <f>评价表!A16</f>
        <v>11</v>
      </c>
      <c r="B13" s="30" t="str">
        <f>评价表!B16</f>
        <v>李正兴</v>
      </c>
      <c r="C13" s="30" t="str">
        <f>评价表!C16</f>
        <v>前沿技术创新部</v>
      </c>
      <c r="D13" s="30" t="str">
        <f>评价表!D16</f>
        <v>Android开发工程师</v>
      </c>
      <c r="E13" s="31">
        <f>评价表!E16</f>
        <v>44284</v>
      </c>
      <c r="F13" s="32">
        <f>IF(评价表!F16=辅助表!$B$2,15,IF(评价表!F16=辅助表!$C$2,10,IF(评价表!F16=辅助表!$D$2,8,IF(评价表!F16=辅助表!$E$2,5,IF(评价表!F16=辅助表!$F$2,0,0)))))</f>
        <v>0</v>
      </c>
      <c r="G13" s="32">
        <f>IF(评价表!G16=辅助表!$B$3,12,IF(评价表!G16=辅助表!$C$3,10,IF(评价表!G16=辅助表!$D$3,8,IF(评价表!G16=辅助表!$E$3,4,IF(评价表!G16=辅助表!$F$3,0,0)))))</f>
        <v>0</v>
      </c>
      <c r="H13" s="32">
        <f>IF(评价表!H16=辅助表!$B$4,15,IF(评价表!H16=辅助表!$C$4,10,IF(评价表!H16=辅助表!$D$4,8,IF(评价表!H16=辅助表!$E$4,5,IF(评价表!H16=辅助表!$F$4,0,0)))))</f>
        <v>0</v>
      </c>
      <c r="I13" s="32">
        <f>IF(评价表!I16=辅助表!$B$5,12,IF(评价表!I16=辅助表!$C$5,10,IF(评价表!I16=辅助表!$D$5,8,IF(评价表!I16=辅助表!$E$5,4,IF(评价表!I16=辅助表!$F$5,0,0)))))</f>
        <v>0</v>
      </c>
      <c r="J13" s="32">
        <f>IF(评价表!J16=辅助表!$B$6,12,IF(评价表!J16=辅助表!$C$6,10,IF(评价表!J16=辅助表!$D$6,8,IF(评价表!J16=辅助表!$E$6,4,IF(评价表!J16=辅助表!$F$6,0,0)))))</f>
        <v>0</v>
      </c>
      <c r="K13" s="32">
        <f>IF(评价表!K16=辅助表!$B$7,12,IF(评价表!K16=辅助表!$C$7,10,IF(评价表!K16=辅助表!$D$7,8,IF(评价表!K16=辅助表!$E$7,4,IF(评价表!K16=辅助表!$F$7,0,0)))))</f>
        <v>0</v>
      </c>
      <c r="L13" s="32">
        <f>IF(评价表!L16=辅助表!$B$8,10,IF(评价表!L16=辅助表!$C$8,8,IF(评价表!L16=辅助表!$D$8,5,IF(评价表!L16=辅助表!$E$8,2,IF(评价表!L16=辅助表!$F$8,0,0)))))</f>
        <v>0</v>
      </c>
      <c r="M13" s="32">
        <f>IF(评价表!M16=辅助表!$B$9,12,IF(评价表!M16=辅助表!$C$9,10,IF(评价表!M16=辅助表!$D$9,8,IF(评价表!M16=辅助表!$E$9,4,IF(评价表!M16=辅助表!$F$9,0,0)))))</f>
        <v>0</v>
      </c>
      <c r="N13" s="32">
        <f t="shared" si="0"/>
        <v>0</v>
      </c>
      <c r="O13" s="32">
        <f>IF(评价表!N16=辅助表!$B$10,40,IF(评价表!N16=辅助表!$C$10,20,IF(评价表!N16=辅助表!$D$10,10,IF(评价表!N16=辅助表!$E$10,5,IF(评价表!N16=辅助表!$F$10,0,0)))))</f>
        <v>0</v>
      </c>
      <c r="P13" s="32">
        <f>IF(评价表!O16=辅助表!$B$11,30,IF(评价表!O16=辅助表!$C$11,15,IF(评价表!O16=辅助表!$D$11,10,IF(评价表!O16=辅助表!$E$11,5,IF(评价表!O16=辅助表!$F$11,0,0)))))</f>
        <v>0</v>
      </c>
      <c r="Q13" s="32">
        <f>IF(评价表!P16=辅助表!$B$12,30,IF(评价表!P16=辅助表!$C$12,15,IF(评价表!P16=辅助表!$D$12,10,IF(评价表!P16=辅助表!$E$12,5,IF(评价表!P16=辅助表!$F$12,0,0)))))</f>
        <v>0</v>
      </c>
      <c r="R13" s="32">
        <f t="shared" si="1"/>
        <v>0</v>
      </c>
    </row>
    <row r="14" s="15" customFormat="1" ht="56" customHeight="1" spans="1:18">
      <c r="A14" s="30">
        <f>评价表!A17</f>
        <v>12</v>
      </c>
      <c r="B14" s="30" t="str">
        <f>评价表!B17</f>
        <v>邱月</v>
      </c>
      <c r="C14" s="30" t="str">
        <f>评价表!C17</f>
        <v>院长办（经营）</v>
      </c>
      <c r="D14" s="30" t="str">
        <f>评价表!D17</f>
        <v>经营院长助理</v>
      </c>
      <c r="E14" s="31">
        <f>评价表!E17</f>
        <v>45261</v>
      </c>
      <c r="F14" s="32">
        <f>IF(评价表!F17=辅助表!$B$2,15,IF(评价表!F17=辅助表!$C$2,10,IF(评价表!F17=辅助表!$D$2,8,IF(评价表!F17=辅助表!$E$2,5,IF(评价表!F17=辅助表!$F$2,0,0)))))</f>
        <v>0</v>
      </c>
      <c r="G14" s="32">
        <f>IF(评价表!G17=辅助表!$B$3,12,IF(评价表!G17=辅助表!$C$3,10,IF(评价表!G17=辅助表!$D$3,8,IF(评价表!G17=辅助表!$E$3,4,IF(评价表!G17=辅助表!$F$3,0,0)))))</f>
        <v>0</v>
      </c>
      <c r="H14" s="32">
        <f>IF(评价表!H17=辅助表!$B$4,15,IF(评价表!H17=辅助表!$C$4,10,IF(评价表!H17=辅助表!$D$4,8,IF(评价表!H17=辅助表!$E$4,5,IF(评价表!H17=辅助表!$F$4,0,0)))))</f>
        <v>0</v>
      </c>
      <c r="I14" s="32">
        <f>IF(评价表!I17=辅助表!$B$5,12,IF(评价表!I17=辅助表!$C$5,10,IF(评价表!I17=辅助表!$D$5,8,IF(评价表!I17=辅助表!$E$5,4,IF(评价表!I17=辅助表!$F$5,0,0)))))</f>
        <v>0</v>
      </c>
      <c r="J14" s="32">
        <f>IF(评价表!J17=辅助表!$B$6,12,IF(评价表!J17=辅助表!$C$6,10,IF(评价表!J17=辅助表!$D$6,8,IF(评价表!J17=辅助表!$E$6,4,IF(评价表!J17=辅助表!$F$6,0,0)))))</f>
        <v>0</v>
      </c>
      <c r="K14" s="32">
        <f>IF(评价表!K17=辅助表!$B$7,12,IF(评价表!K17=辅助表!$C$7,10,IF(评价表!K17=辅助表!$D$7,8,IF(评价表!K17=辅助表!$E$7,4,IF(评价表!K17=辅助表!$F$7,0,0)))))</f>
        <v>0</v>
      </c>
      <c r="L14" s="32">
        <f>IF(评价表!L17=辅助表!$B$8,10,IF(评价表!L17=辅助表!$C$8,8,IF(评价表!L17=辅助表!$D$8,5,IF(评价表!L17=辅助表!$E$8,2,IF(评价表!L17=辅助表!$F$8,0,0)))))</f>
        <v>0</v>
      </c>
      <c r="M14" s="32">
        <f>IF(评价表!M17=辅助表!$B$9,12,IF(评价表!M17=辅助表!$C$9,10,IF(评价表!M17=辅助表!$D$9,8,IF(评价表!M17=辅助表!$E$9,4,IF(评价表!M17=辅助表!$F$9,0,0)))))</f>
        <v>0</v>
      </c>
      <c r="N14" s="32">
        <f t="shared" ref="N14:N19" si="2">SUM(F14:M14)</f>
        <v>0</v>
      </c>
      <c r="O14" s="32">
        <f>IF(评价表!N17=辅助表!$B$10,40,IF(评价表!N17=辅助表!$C$10,20,IF(评价表!N17=辅助表!$D$10,10,IF(评价表!N17=辅助表!$E$10,5,IF(评价表!N17=辅助表!$F$10,0,0)))))</f>
        <v>0</v>
      </c>
      <c r="P14" s="32">
        <f>IF(评价表!O17=辅助表!$B$11,30,IF(评价表!O17=辅助表!$C$11,15,IF(评价表!O17=辅助表!$D$11,10,IF(评价表!O17=辅助表!$E$11,5,IF(评价表!O17=辅助表!$F$11,0,0)))))</f>
        <v>0</v>
      </c>
      <c r="Q14" s="32">
        <f>IF(评价表!P17=辅助表!$B$12,30,IF(评价表!P17=辅助表!$C$12,15,IF(评价表!P17=辅助表!$D$12,10,IF(评价表!P17=辅助表!$E$12,5,IF(评价表!P17=辅助表!$F$12,0,0)))))</f>
        <v>0</v>
      </c>
      <c r="R14" s="32">
        <f t="shared" ref="R14:R19" si="3">SUM(O14:Q14)</f>
        <v>0</v>
      </c>
    </row>
    <row r="15" s="15" customFormat="1" ht="56" customHeight="1" spans="1:18">
      <c r="A15" s="30">
        <f>评价表!A18</f>
        <v>13</v>
      </c>
      <c r="B15" s="30" t="str">
        <f>评价表!B18</f>
        <v>冯丽红</v>
      </c>
      <c r="C15" s="30" t="str">
        <f>评价表!C18</f>
        <v>院长办（经营）</v>
      </c>
      <c r="D15" s="30" t="str">
        <f>评价表!D18</f>
        <v>经营副院长（主持工作）</v>
      </c>
      <c r="E15" s="31">
        <f>评价表!E18</f>
        <v>43192</v>
      </c>
      <c r="F15" s="32">
        <f>IF(评价表!F18=辅助表!$B$2,15,IF(评价表!F18=辅助表!$C$2,10,IF(评价表!F18=辅助表!$D$2,8,IF(评价表!F18=辅助表!$E$2,5,IF(评价表!F18=辅助表!$F$2,0,0)))))</f>
        <v>0</v>
      </c>
      <c r="G15" s="32">
        <f>IF(评价表!G18=辅助表!$B$3,12,IF(评价表!G18=辅助表!$C$3,10,IF(评价表!G18=辅助表!$D$3,8,IF(评价表!G18=辅助表!$E$3,4,IF(评价表!G18=辅助表!$F$3,0,0)))))</f>
        <v>0</v>
      </c>
      <c r="H15" s="32">
        <f>IF(评价表!H18=辅助表!$B$4,15,IF(评价表!H18=辅助表!$C$4,10,IF(评价表!H18=辅助表!$D$4,8,IF(评价表!H18=辅助表!$E$4,5,IF(评价表!H18=辅助表!$F$4,0,0)))))</f>
        <v>0</v>
      </c>
      <c r="I15" s="32">
        <f>IF(评价表!I18=辅助表!$B$5,12,IF(评价表!I18=辅助表!$C$5,10,IF(评价表!I18=辅助表!$D$5,8,IF(评价表!I18=辅助表!$E$5,4,IF(评价表!I18=辅助表!$F$5,0,0)))))</f>
        <v>0</v>
      </c>
      <c r="J15" s="32">
        <f>IF(评价表!J18=辅助表!$B$6,12,IF(评价表!J18=辅助表!$C$6,10,IF(评价表!J18=辅助表!$D$6,8,IF(评价表!J18=辅助表!$E$6,4,IF(评价表!J18=辅助表!$F$6,0,0)))))</f>
        <v>0</v>
      </c>
      <c r="K15" s="32">
        <f>IF(评价表!K18=辅助表!$B$7,12,IF(评价表!K18=辅助表!$C$7,10,IF(评价表!K18=辅助表!$D$7,8,IF(评价表!K18=辅助表!$E$7,4,IF(评价表!K18=辅助表!$F$7,0,0)))))</f>
        <v>0</v>
      </c>
      <c r="L15" s="32">
        <f>IF(评价表!L18=辅助表!$B$8,10,IF(评价表!L18=辅助表!$C$8,8,IF(评价表!L18=辅助表!$D$8,5,IF(评价表!L18=辅助表!$E$8,2,IF(评价表!L18=辅助表!$F$8,0,0)))))</f>
        <v>0</v>
      </c>
      <c r="M15" s="32">
        <f>IF(评价表!M18=辅助表!$B$9,12,IF(评价表!M18=辅助表!$C$9,10,IF(评价表!M18=辅助表!$D$9,8,IF(评价表!M18=辅助表!$E$9,4,IF(评价表!M18=辅助表!$F$9,0,0)))))</f>
        <v>0</v>
      </c>
      <c r="N15" s="32">
        <f t="shared" si="2"/>
        <v>0</v>
      </c>
      <c r="O15" s="32">
        <f>IF(评价表!N18=辅助表!$B$10,40,IF(评价表!N18=辅助表!$C$10,20,IF(评价表!N18=辅助表!$D$10,10,IF(评价表!N18=辅助表!$E$10,5,IF(评价表!N18=辅助表!$F$10,0,0)))))</f>
        <v>0</v>
      </c>
      <c r="P15" s="32">
        <f>IF(评价表!O18=辅助表!$B$11,30,IF(评价表!O18=辅助表!$C$11,15,IF(评价表!O18=辅助表!$D$11,10,IF(评价表!O18=辅助表!$E$11,5,IF(评价表!O18=辅助表!$F$11,0,0)))))</f>
        <v>0</v>
      </c>
      <c r="Q15" s="32">
        <f>IF(评价表!P18=辅助表!$B$12,30,IF(评价表!P18=辅助表!$C$12,15,IF(评价表!P18=辅助表!$D$12,10,IF(评价表!P18=辅助表!$E$12,5,IF(评价表!P18=辅助表!$F$12,0,0)))))</f>
        <v>0</v>
      </c>
      <c r="R15" s="32">
        <f t="shared" si="3"/>
        <v>0</v>
      </c>
    </row>
    <row r="16" s="15" customFormat="1" ht="56" customHeight="1" spans="1:18">
      <c r="A16" s="30">
        <f>评价表!A19</f>
        <v>14</v>
      </c>
      <c r="B16" s="30" t="str">
        <f>评价表!B19</f>
        <v>陈晓亚</v>
      </c>
      <c r="C16" s="30" t="str">
        <f>评价表!C19</f>
        <v>院长办（经营）</v>
      </c>
      <c r="D16" s="30" t="str">
        <f>评价表!D19</f>
        <v>经营院长</v>
      </c>
      <c r="E16" s="31">
        <f>评价表!E19</f>
        <v>44614</v>
      </c>
      <c r="F16" s="32">
        <f>IF(评价表!F19=辅助表!$B$2,15,IF(评价表!F19=辅助表!$C$2,10,IF(评价表!F19=辅助表!$D$2,8,IF(评价表!F19=辅助表!$E$2,5,IF(评价表!F19=辅助表!$F$2,0,0)))))</f>
        <v>0</v>
      </c>
      <c r="G16" s="32">
        <f>IF(评价表!G19=辅助表!$B$3,12,IF(评价表!G19=辅助表!$C$3,10,IF(评价表!G19=辅助表!$D$3,8,IF(评价表!G19=辅助表!$E$3,4,IF(评价表!G19=辅助表!$F$3,0,0)))))</f>
        <v>0</v>
      </c>
      <c r="H16" s="32">
        <f>IF(评价表!H19=辅助表!$B$4,15,IF(评价表!H19=辅助表!$C$4,10,IF(评价表!H19=辅助表!$D$4,8,IF(评价表!H19=辅助表!$E$4,5,IF(评价表!H19=辅助表!$F$4,0,0)))))</f>
        <v>0</v>
      </c>
      <c r="I16" s="32">
        <f>IF(评价表!I19=辅助表!$B$5,12,IF(评价表!I19=辅助表!$C$5,10,IF(评价表!I19=辅助表!$D$5,8,IF(评价表!I19=辅助表!$E$5,4,IF(评价表!I19=辅助表!$F$5,0,0)))))</f>
        <v>0</v>
      </c>
      <c r="J16" s="32">
        <f>IF(评价表!J19=辅助表!$B$6,12,IF(评价表!J19=辅助表!$C$6,10,IF(评价表!J19=辅助表!$D$6,8,IF(评价表!J19=辅助表!$E$6,4,IF(评价表!J19=辅助表!$F$6,0,0)))))</f>
        <v>0</v>
      </c>
      <c r="K16" s="32">
        <f>IF(评价表!K19=辅助表!$B$7,12,IF(评价表!K19=辅助表!$C$7,10,IF(评价表!K19=辅助表!$D$7,8,IF(评价表!K19=辅助表!$E$7,4,IF(评价表!K19=辅助表!$F$7,0,0)))))</f>
        <v>0</v>
      </c>
      <c r="L16" s="32">
        <f>IF(评价表!L19=辅助表!$B$8,10,IF(评价表!L19=辅助表!$C$8,8,IF(评价表!L19=辅助表!$D$8,5,IF(评价表!L19=辅助表!$E$8,2,IF(评价表!L19=辅助表!$F$8,0,0)))))</f>
        <v>0</v>
      </c>
      <c r="M16" s="32">
        <f>IF(评价表!M19=辅助表!$B$9,12,IF(评价表!M19=辅助表!$C$9,10,IF(评价表!M19=辅助表!$D$9,8,IF(评价表!M19=辅助表!$E$9,4,IF(评价表!M19=辅助表!$F$9,0,0)))))</f>
        <v>0</v>
      </c>
      <c r="N16" s="32">
        <f t="shared" si="2"/>
        <v>0</v>
      </c>
      <c r="O16" s="32">
        <f>IF(评价表!N19=辅助表!$B$10,40,IF(评价表!N19=辅助表!$C$10,20,IF(评价表!N19=辅助表!$D$10,10,IF(评价表!N19=辅助表!$E$10,5,IF(评价表!N19=辅助表!$F$10,0,0)))))</f>
        <v>0</v>
      </c>
      <c r="P16" s="32">
        <f>IF(评价表!O19=辅助表!$B$11,30,IF(评价表!O19=辅助表!$C$11,15,IF(评价表!O19=辅助表!$D$11,10,IF(评价表!O19=辅助表!$E$11,5,IF(评价表!O19=辅助表!$F$11,0,0)))))</f>
        <v>0</v>
      </c>
      <c r="Q16" s="32">
        <f>IF(评价表!P19=辅助表!$B$12,30,IF(评价表!P19=辅助表!$C$12,15,IF(评价表!P19=辅助表!$D$12,10,IF(评价表!P19=辅助表!$E$12,5,IF(评价表!P19=辅助表!$F$12,0,0)))))</f>
        <v>0</v>
      </c>
      <c r="R16" s="32">
        <f t="shared" si="3"/>
        <v>0</v>
      </c>
    </row>
    <row r="17" s="15" customFormat="1" ht="56" customHeight="1" spans="1:18">
      <c r="A17" s="30">
        <f>评价表!A20</f>
        <v>15</v>
      </c>
      <c r="B17" s="30" t="str">
        <f>评价表!B20</f>
        <v>周丹丹</v>
      </c>
      <c r="C17" s="30" t="str">
        <f>评价表!C20</f>
        <v>院长办（经营）</v>
      </c>
      <c r="D17" s="30" t="str">
        <f>评价表!D20</f>
        <v>经营院长助理</v>
      </c>
      <c r="E17" s="31">
        <f>评价表!E20</f>
        <v>44502</v>
      </c>
      <c r="F17" s="32">
        <f>IF(评价表!F20=辅助表!$B$2,15,IF(评价表!F20=辅助表!$C$2,10,IF(评价表!F20=辅助表!$D$2,8,IF(评价表!F20=辅助表!$E$2,5,IF(评价表!F20=辅助表!$F$2,0,0)))))</f>
        <v>0</v>
      </c>
      <c r="G17" s="32">
        <f>IF(评价表!G20=辅助表!$B$3,12,IF(评价表!G20=辅助表!$C$3,10,IF(评价表!G20=辅助表!$D$3,8,IF(评价表!G20=辅助表!$E$3,4,IF(评价表!G20=辅助表!$F$3,0,0)))))</f>
        <v>0</v>
      </c>
      <c r="H17" s="32">
        <f>IF(评价表!H20=辅助表!$B$4,15,IF(评价表!H20=辅助表!$C$4,10,IF(评价表!H20=辅助表!$D$4,8,IF(评价表!H20=辅助表!$E$4,5,IF(评价表!H20=辅助表!$F$4,0,0)))))</f>
        <v>0</v>
      </c>
      <c r="I17" s="32">
        <f>IF(评价表!I20=辅助表!$B$5,12,IF(评价表!I20=辅助表!$C$5,10,IF(评价表!I20=辅助表!$D$5,8,IF(评价表!I20=辅助表!$E$5,4,IF(评价表!I20=辅助表!$F$5,0,0)))))</f>
        <v>0</v>
      </c>
      <c r="J17" s="32">
        <f>IF(评价表!J20=辅助表!$B$6,12,IF(评价表!J20=辅助表!$C$6,10,IF(评价表!J20=辅助表!$D$6,8,IF(评价表!J20=辅助表!$E$6,4,IF(评价表!J20=辅助表!$F$6,0,0)))))</f>
        <v>0</v>
      </c>
      <c r="K17" s="32">
        <f>IF(评价表!K20=辅助表!$B$7,12,IF(评价表!K20=辅助表!$C$7,10,IF(评价表!K20=辅助表!$D$7,8,IF(评价表!K20=辅助表!$E$7,4,IF(评价表!K20=辅助表!$F$7,0,0)))))</f>
        <v>0</v>
      </c>
      <c r="L17" s="32">
        <f>IF(评价表!L20=辅助表!$B$8,10,IF(评价表!L20=辅助表!$C$8,8,IF(评价表!L20=辅助表!$D$8,5,IF(评价表!L20=辅助表!$E$8,2,IF(评价表!L20=辅助表!$F$8,0,0)))))</f>
        <v>0</v>
      </c>
      <c r="M17" s="32">
        <f>IF(评价表!M20=辅助表!$B$9,12,IF(评价表!M20=辅助表!$C$9,10,IF(评价表!M20=辅助表!$D$9,8,IF(评价表!M20=辅助表!$E$9,4,IF(评价表!M20=辅助表!$F$9,0,0)))))</f>
        <v>0</v>
      </c>
      <c r="N17" s="32">
        <f t="shared" si="2"/>
        <v>0</v>
      </c>
      <c r="O17" s="32">
        <f>IF(评价表!N20=辅助表!$B$10,40,IF(评价表!N20=辅助表!$C$10,20,IF(评价表!N20=辅助表!$D$10,10,IF(评价表!N20=辅助表!$E$10,5,IF(评价表!N20=辅助表!$F$10,0,0)))))</f>
        <v>0</v>
      </c>
      <c r="P17" s="32">
        <f>IF(评价表!O20=辅助表!$B$11,30,IF(评价表!O20=辅助表!$C$11,15,IF(评价表!O20=辅助表!$D$11,10,IF(评价表!O20=辅助表!$E$11,5,IF(评价表!O20=辅助表!$F$11,0,0)))))</f>
        <v>0</v>
      </c>
      <c r="Q17" s="32">
        <f>IF(评价表!P20=辅助表!$B$12,30,IF(评价表!P20=辅助表!$C$12,15,IF(评价表!P20=辅助表!$D$12,10,IF(评价表!P20=辅助表!$E$12,5,IF(评价表!P20=辅助表!$F$12,0,0)))))</f>
        <v>0</v>
      </c>
      <c r="R17" s="32">
        <f t="shared" si="3"/>
        <v>0</v>
      </c>
    </row>
    <row r="18" ht="49.5" spans="1:18">
      <c r="A18" s="30">
        <f>评价表!A21</f>
        <v>16</v>
      </c>
      <c r="B18" s="30" t="str">
        <f>评价表!B21</f>
        <v>李婵</v>
      </c>
      <c r="C18" s="30" t="str">
        <f>评价表!C21</f>
        <v>院长办（经营）</v>
      </c>
      <c r="D18" s="30" t="str">
        <f>评价表!D21</f>
        <v>经营副院长兼运营科主任</v>
      </c>
      <c r="E18" s="31">
        <f>评价表!E21</f>
        <v>45371</v>
      </c>
      <c r="F18" s="32">
        <f>IF(评价表!F21=辅助表!$B$2,15,IF(评价表!F21=辅助表!$C$2,10,IF(评价表!F21=辅助表!$D$2,8,IF(评价表!F21=辅助表!$E$2,5,IF(评价表!F21=辅助表!$F$2,0,0)))))</f>
        <v>0</v>
      </c>
      <c r="G18" s="32">
        <f>IF(评价表!G21=辅助表!$B$3,12,IF(评价表!G21=辅助表!$C$3,10,IF(评价表!G21=辅助表!$D$3,8,IF(评价表!G21=辅助表!$E$3,4,IF(评价表!G21=辅助表!$F$3,0,0)))))</f>
        <v>0</v>
      </c>
      <c r="H18" s="32">
        <f>IF(评价表!H21=辅助表!$B$4,15,IF(评价表!H21=辅助表!$C$4,10,IF(评价表!H21=辅助表!$D$4,8,IF(评价表!H21=辅助表!$E$4,5,IF(评价表!H21=辅助表!$F$4,0,0)))))</f>
        <v>0</v>
      </c>
      <c r="I18" s="32">
        <f>IF(评价表!I21=辅助表!$B$5,12,IF(评价表!I21=辅助表!$C$5,10,IF(评价表!I21=辅助表!$D$5,8,IF(评价表!I21=辅助表!$E$5,4,IF(评价表!I21=辅助表!$F$5,0,0)))))</f>
        <v>0</v>
      </c>
      <c r="J18" s="32">
        <f>IF(评价表!J21=辅助表!$B$6,12,IF(评价表!J21=辅助表!$C$6,10,IF(评价表!J21=辅助表!$D$6,8,IF(评价表!J21=辅助表!$E$6,4,IF(评价表!J21=辅助表!$F$6,0,0)))))</f>
        <v>0</v>
      </c>
      <c r="K18" s="32">
        <f>IF(评价表!K21=辅助表!$B$7,12,IF(评价表!K21=辅助表!$C$7,10,IF(评价表!K21=辅助表!$D$7,8,IF(评价表!K21=辅助表!$E$7,4,IF(评价表!K21=辅助表!$F$7,0,0)))))</f>
        <v>0</v>
      </c>
      <c r="L18" s="32">
        <f>IF(评价表!L21=辅助表!$B$8,10,IF(评价表!L21=辅助表!$C$8,8,IF(评价表!L21=辅助表!$D$8,5,IF(评价表!L21=辅助表!$E$8,2,IF(评价表!L21=辅助表!$F$8,0,0)))))</f>
        <v>0</v>
      </c>
      <c r="M18" s="32">
        <f>IF(评价表!M21=辅助表!$B$9,12,IF(评价表!M21=辅助表!$C$9,10,IF(评价表!M21=辅助表!$D$9,8,IF(评价表!M21=辅助表!$E$9,4,IF(评价表!M21=辅助表!$F$9,0,0)))))</f>
        <v>0</v>
      </c>
      <c r="N18" s="32">
        <f t="shared" si="2"/>
        <v>0</v>
      </c>
      <c r="O18" s="32">
        <f>IF(评价表!N21=辅助表!$B$10,40,IF(评价表!N21=辅助表!$C$10,20,IF(评价表!N21=辅助表!$D$10,10,IF(评价表!N21=辅助表!$E$10,5,IF(评价表!N21=辅助表!$F$10,0,0)))))</f>
        <v>0</v>
      </c>
      <c r="P18" s="32">
        <f>IF(评价表!O21=辅助表!$B$11,30,IF(评价表!O21=辅助表!$C$11,15,IF(评价表!O21=辅助表!$D$11,10,IF(评价表!O21=辅助表!$E$11,5,IF(评价表!O21=辅助表!$F$11,0,0)))))</f>
        <v>0</v>
      </c>
      <c r="Q18" s="32">
        <f>IF(评价表!P21=辅助表!$B$12,30,IF(评价表!P21=辅助表!$C$12,15,IF(评价表!P21=辅助表!$D$12,10,IF(评价表!P21=辅助表!$E$12,5,IF(评价表!P21=辅助表!$F$12,0,0)))))</f>
        <v>0</v>
      </c>
      <c r="R18" s="32">
        <f t="shared" si="3"/>
        <v>0</v>
      </c>
    </row>
    <row r="19" ht="49.5" spans="1:18">
      <c r="A19" s="30">
        <f>评价表!A22</f>
        <v>17</v>
      </c>
      <c r="B19" s="30" t="str">
        <f>评价表!B22</f>
        <v>谷琴</v>
      </c>
      <c r="C19" s="30" t="str">
        <f>评价表!C22</f>
        <v>院长办（业务）</v>
      </c>
      <c r="D19" s="30" t="str">
        <f>评价表!D22</f>
        <v>业务副院长兼内科主任</v>
      </c>
      <c r="E19" s="31">
        <f>评价表!E22</f>
        <v>45222</v>
      </c>
      <c r="F19" s="32">
        <f>IF(评价表!F22=辅助表!$B$2,15,IF(评价表!F22=辅助表!$C$2,10,IF(评价表!F22=辅助表!$D$2,8,IF(评价表!F22=辅助表!$E$2,5,IF(评价表!F22=辅助表!$F$2,0,0)))))</f>
        <v>0</v>
      </c>
      <c r="G19" s="32">
        <f>IF(评价表!G22=辅助表!$B$3,12,IF(评价表!G22=辅助表!$C$3,10,IF(评价表!G22=辅助表!$D$3,8,IF(评价表!G22=辅助表!$E$3,4,IF(评价表!G22=辅助表!$F$3,0,0)))))</f>
        <v>0</v>
      </c>
      <c r="H19" s="32">
        <f>IF(评价表!H22=辅助表!$B$4,15,IF(评价表!H22=辅助表!$C$4,10,IF(评价表!H22=辅助表!$D$4,8,IF(评价表!H22=辅助表!$E$4,5,IF(评价表!H22=辅助表!$F$4,0,0)))))</f>
        <v>0</v>
      </c>
      <c r="I19" s="32">
        <f>IF(评价表!I22=辅助表!$B$5,12,IF(评价表!I22=辅助表!$C$5,10,IF(评价表!I22=辅助表!$D$5,8,IF(评价表!I22=辅助表!$E$5,4,IF(评价表!I22=辅助表!$F$5,0,0)))))</f>
        <v>0</v>
      </c>
      <c r="J19" s="32">
        <f>IF(评价表!J22=辅助表!$B$6,12,IF(评价表!J22=辅助表!$C$6,10,IF(评价表!J22=辅助表!$D$6,8,IF(评价表!J22=辅助表!$E$6,4,IF(评价表!J22=辅助表!$F$6,0,0)))))</f>
        <v>0</v>
      </c>
      <c r="K19" s="32">
        <f>IF(评价表!K22=辅助表!$B$7,12,IF(评价表!K22=辅助表!$C$7,10,IF(评价表!K22=辅助表!$D$7,8,IF(评价表!K22=辅助表!$E$7,4,IF(评价表!K22=辅助表!$F$7,0,0)))))</f>
        <v>0</v>
      </c>
      <c r="L19" s="32">
        <f>IF(评价表!L22=辅助表!$B$8,10,IF(评价表!L22=辅助表!$C$8,8,IF(评价表!L22=辅助表!$D$8,5,IF(评价表!L22=辅助表!$E$8,2,IF(评价表!L22=辅助表!$F$8,0,0)))))</f>
        <v>0</v>
      </c>
      <c r="M19" s="32">
        <f>IF(评价表!M22=辅助表!$B$9,12,IF(评价表!M22=辅助表!$C$9,10,IF(评价表!M22=辅助表!$D$9,8,IF(评价表!M22=辅助表!$E$9,4,IF(评价表!M22=辅助表!$F$9,0,0)))))</f>
        <v>0</v>
      </c>
      <c r="N19" s="32">
        <f t="shared" si="2"/>
        <v>0</v>
      </c>
      <c r="O19" s="32">
        <f>IF(评价表!N22=辅助表!$B$10,40,IF(评价表!N22=辅助表!$C$10,20,IF(评价表!N22=辅助表!$D$10,10,IF(评价表!N22=辅助表!$E$10,5,IF(评价表!N22=辅助表!$F$10,0,0)))))</f>
        <v>0</v>
      </c>
      <c r="P19" s="32">
        <f>IF(评价表!O22=辅助表!$B$11,30,IF(评价表!O22=辅助表!$C$11,15,IF(评价表!O22=辅助表!$D$11,10,IF(评价表!O22=辅助表!$E$11,5,IF(评价表!O22=辅助表!$F$11,0,0)))))</f>
        <v>0</v>
      </c>
      <c r="Q19" s="32">
        <f>IF(评价表!P22=辅助表!$B$12,30,IF(评价表!P22=辅助表!$C$12,15,IF(评价表!P22=辅助表!$D$12,10,IF(评价表!P22=辅助表!$E$12,5,IF(评价表!P22=辅助表!$F$12,0,0)))))</f>
        <v>0</v>
      </c>
      <c r="R19" s="32">
        <f t="shared" si="3"/>
        <v>0</v>
      </c>
    </row>
  </sheetData>
  <mergeCells count="10">
    <mergeCell ref="A1:R1"/>
    <mergeCell ref="F3:M3"/>
    <mergeCell ref="O3:Q3"/>
    <mergeCell ref="A3:A4"/>
    <mergeCell ref="B3:B4"/>
    <mergeCell ref="C3:C4"/>
    <mergeCell ref="D3:D4"/>
    <mergeCell ref="E3:E4"/>
    <mergeCell ref="N3:N4"/>
    <mergeCell ref="R3:R4"/>
  </mergeCell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L12"/>
  <sheetViews>
    <sheetView zoomScale="80" zoomScaleNormal="80" workbookViewId="0">
      <pane xSplit="1" ySplit="1" topLeftCell="B2" activePane="bottomRight" state="frozen"/>
      <selection/>
      <selection pane="topRight"/>
      <selection pane="bottomLeft"/>
      <selection pane="bottomRight" activeCell="B11" sqref="B11"/>
    </sheetView>
  </sheetViews>
  <sheetFormatPr defaultColWidth="9" defaultRowHeight="16.5"/>
  <cols>
    <col min="1" max="1" width="12" style="5" customWidth="1"/>
    <col min="2" max="6" width="26.75" style="5" customWidth="1"/>
    <col min="7" max="7" width="12.8166666666667" style="5" customWidth="1"/>
    <col min="8" max="8" width="35.875" style="5" customWidth="1"/>
    <col min="9" max="10" width="12.8166666666667" style="5" customWidth="1"/>
    <col min="11" max="21" width="11" style="5" customWidth="1"/>
    <col min="22" max="16384" width="8.725" style="5"/>
  </cols>
  <sheetData>
    <row r="1" ht="20.5" customHeight="1" spans="1:11">
      <c r="A1" s="6" t="s">
        <v>74</v>
      </c>
      <c r="B1" s="6" t="s">
        <v>75</v>
      </c>
      <c r="C1" s="6" t="s">
        <v>76</v>
      </c>
      <c r="D1" s="6" t="s">
        <v>77</v>
      </c>
      <c r="E1" s="6" t="s">
        <v>78</v>
      </c>
      <c r="F1" s="6" t="s">
        <v>79</v>
      </c>
      <c r="G1" s="7"/>
      <c r="H1" s="7" t="s">
        <v>80</v>
      </c>
      <c r="I1" s="7" t="s">
        <v>80</v>
      </c>
      <c r="J1" s="7"/>
      <c r="K1" s="7"/>
    </row>
    <row r="2" s="3" customFormat="1" ht="63" customHeight="1" spans="1:12">
      <c r="A2" s="8" t="s">
        <v>11</v>
      </c>
      <c r="B2" s="9" t="s">
        <v>81</v>
      </c>
      <c r="C2" s="9" t="s">
        <v>82</v>
      </c>
      <c r="D2" s="9" t="s">
        <v>83</v>
      </c>
      <c r="E2" s="9" t="s">
        <v>84</v>
      </c>
      <c r="F2" s="9" t="s">
        <v>85</v>
      </c>
      <c r="G2" s="10"/>
      <c r="H2" s="10" t="str">
        <f>B2&amp;","&amp;C2&amp;","&amp;D2&amp;","&amp;E2&amp;","&amp;F2</f>
        <v>精通专业知识，熟悉相关法律、政策，掌握本专业发展方向及最新知识，能够处理复杂的任务是公司乃至行业内的专家和权威,熟练掌握岗位必备的专业知识，技巧、要领，具有较强的实际运用能力，能处理一般复杂度的任务,基本掌握岗位所需的专业知识，能独立完成一些简单的工作任务,了解岗位所需的最基本的知识，在别人的帮助下可以开展岗位相关的工作,对本岗位所需专业知识知之甚少，经常需要充分的帮助和指导才能完成本职工作</v>
      </c>
      <c r="I2" s="10" t="s">
        <v>86</v>
      </c>
      <c r="J2" s="10"/>
      <c r="K2" s="10"/>
      <c r="L2" s="10"/>
    </row>
    <row r="3" s="3" customFormat="1" ht="63" customHeight="1" spans="1:12">
      <c r="A3" s="8" t="s">
        <v>12</v>
      </c>
      <c r="B3" s="9" t="s">
        <v>87</v>
      </c>
      <c r="C3" s="9" t="s">
        <v>88</v>
      </c>
      <c r="D3" s="9" t="s">
        <v>89</v>
      </c>
      <c r="E3" s="9" t="s">
        <v>90</v>
      </c>
      <c r="F3" s="9" t="s">
        <v>91</v>
      </c>
      <c r="G3" s="10"/>
      <c r="H3" s="10" t="str">
        <f t="shared" ref="H3:H12" si="0">B3&amp;","&amp;C3&amp;","&amp;D3&amp;","&amp;E3&amp;","&amp;F3</f>
        <v>能以清晰、说服力的方式表达想法，保持沟通简洁、客观，且切中要害，能针对不同听众调整适当的语言和表达方式，争取多方合作,能较为清晰地表达自己的想法，善于倾听，适当提问以获得对信息的准确理解，并适时地给予反馈，说服他人,尊重他人，能倾听别人的意见观点，基本能表达明白自己的主要观点，维持良好的工作关系,经常固执己见，与他人沟通不良，对工作的顺利开展有一定的影响,很难与他人沟通，经常与人冲突、争吵，对工作有很大的负面影响</v>
      </c>
      <c r="I3" s="10" t="s">
        <v>92</v>
      </c>
      <c r="J3" s="10"/>
      <c r="K3" s="10"/>
      <c r="L3" s="10"/>
    </row>
    <row r="4" s="3" customFormat="1" ht="63" customHeight="1" spans="1:11">
      <c r="A4" s="8" t="s">
        <v>13</v>
      </c>
      <c r="B4" s="9" t="s">
        <v>93</v>
      </c>
      <c r="C4" s="9" t="s">
        <v>94</v>
      </c>
      <c r="D4" s="9" t="s">
        <v>95</v>
      </c>
      <c r="E4" s="9" t="s">
        <v>96</v>
      </c>
      <c r="F4" s="9" t="s">
        <v>97</v>
      </c>
      <c r="G4" s="10"/>
      <c r="H4" s="10" t="str">
        <f t="shared" si="0"/>
        <v>经常提前、超标准地完成任务,能够独立工作，按时、按质完成工作，偶尔超出常规标准,基本能按时、按质完成任务，但有时需要他人协助,偶尔延迟完成任务，或者未达到岗位要求，有待改进,经常不能按时完成任务，且显著低于岗位的基本标准</v>
      </c>
      <c r="I4" s="10" t="s">
        <v>98</v>
      </c>
      <c r="J4" s="10"/>
      <c r="K4" s="10"/>
    </row>
    <row r="5" s="3" customFormat="1" ht="63" customHeight="1" spans="1:11">
      <c r="A5" s="8" t="s">
        <v>14</v>
      </c>
      <c r="B5" s="9" t="s">
        <v>99</v>
      </c>
      <c r="C5" s="9" t="s">
        <v>100</v>
      </c>
      <c r="D5" s="9" t="s">
        <v>101</v>
      </c>
      <c r="E5" s="9" t="s">
        <v>102</v>
      </c>
      <c r="F5" s="9" t="s">
        <v>103</v>
      </c>
      <c r="G5" s="10"/>
      <c r="H5" s="10" t="str">
        <f t="shared" si="0"/>
        <v>在遭受诱惑、阻力、敌意、压力时，负面情绪较多，行动难以保持理智,有一定的承受能力，较低的挫折感，能控制自己的情绪,面对长时间、超负荷的工作压力，仍能够调动自己保持战斗力,环境适应能力极强，经历过大风大雨，遇到任何挫折都毫不畏惧,非常容易适应环境的变化，待人处事圆滑、周到；真正做到内心的平静</v>
      </c>
      <c r="I5" s="10" t="s">
        <v>104</v>
      </c>
      <c r="J5" s="10"/>
      <c r="K5" s="10"/>
    </row>
    <row r="6" s="3" customFormat="1" ht="63" customHeight="1" spans="1:11">
      <c r="A6" s="8" t="s">
        <v>15</v>
      </c>
      <c r="B6" s="9" t="s">
        <v>105</v>
      </c>
      <c r="C6" s="9" t="s">
        <v>106</v>
      </c>
      <c r="D6" s="9" t="s">
        <v>107</v>
      </c>
      <c r="E6" s="9" t="s">
        <v>108</v>
      </c>
      <c r="F6" s="9" t="s">
        <v>109</v>
      </c>
      <c r="G6" s="10"/>
      <c r="H6" s="10" t="str">
        <f t="shared" si="0"/>
        <v>对公司战略理解深刻，具备卓越的战略执行力，能够根据公司具体实际情况将战略落实到实处，同时采取各种方法使得战略的实施得以实现,具备将战略目标落实为具体行动规划的能力，能够总结战略实施的成败经验，向上做出反馈，促进工作战略的不断调整与优化，对于公司发展所面临的机遇与挑战有着清晰透彻的认识,了解组织的战略制定基本要素，对于公司发展将面临的机会与挑战又较清晰的认识，能够总结一部分公司战略成败的经验。,不清楚公司目前发展中，自身优势与劣势，战略执行力差，并且对于战略实施成败没有反馈。,不关心公司战略规划，与我无关</v>
      </c>
      <c r="I6" s="10" t="s">
        <v>110</v>
      </c>
      <c r="J6" s="10"/>
      <c r="K6" s="10"/>
    </row>
    <row r="7" ht="63" customHeight="1" spans="1:9">
      <c r="A7" s="8" t="s">
        <v>16</v>
      </c>
      <c r="B7" s="9" t="s">
        <v>111</v>
      </c>
      <c r="C7" s="9" t="s">
        <v>112</v>
      </c>
      <c r="D7" s="9" t="s">
        <v>113</v>
      </c>
      <c r="E7" s="9" t="s">
        <v>114</v>
      </c>
      <c r="F7" s="9" t="s">
        <v>115</v>
      </c>
      <c r="H7" s="10" t="str">
        <f t="shared" si="0"/>
        <v>积极搜集各方面信息，系统分析复杂问题，建立长期的工作计划,有明确的中长期工作目标，并能制定具体可行的实施方案,只能应付短期的工作计划,工作计划模糊，制定不及时,工作无计划，随意性很大</v>
      </c>
      <c r="I7" s="7" t="s">
        <v>116</v>
      </c>
    </row>
    <row r="8" ht="63" customHeight="1" spans="1:9">
      <c r="A8" s="8" t="s">
        <v>17</v>
      </c>
      <c r="B8" s="9" t="s">
        <v>117</v>
      </c>
      <c r="C8" s="9" t="s">
        <v>118</v>
      </c>
      <c r="D8" s="9" t="s">
        <v>119</v>
      </c>
      <c r="E8" s="9" t="s">
        <v>120</v>
      </c>
      <c r="F8" s="9" t="s">
        <v>121</v>
      </c>
      <c r="H8" s="10" t="str">
        <f t="shared" si="0"/>
        <v>深入了解专业领域当前最新的知识和管理工具，能够意识到将其与公司的管理需要联系起来，及时应用这些新知识和工具,了解专业领域的最新发展情况，善于吸收和利用前人已经取得的工作成果，利用各种时间和机会提高专业技能,主动了解工作当中的细节和技术，愿意并善于向其他同事学习，获得必备的工作知识或技能,上级要求或碰到问题时才会去钻研资料、学习新知识，专业技能提高不大，尚需加以训练,不愿意更新自己的知识结构，在工作中不注意向其他人学习，专业技能水平停滞不前</v>
      </c>
      <c r="I8" s="7" t="s">
        <v>122</v>
      </c>
    </row>
    <row r="9" ht="63" customHeight="1" spans="1:9">
      <c r="A9" s="8" t="s">
        <v>18</v>
      </c>
      <c r="B9" s="9" t="s">
        <v>123</v>
      </c>
      <c r="C9" s="9" t="s">
        <v>124</v>
      </c>
      <c r="D9" s="9" t="s">
        <v>125</v>
      </c>
      <c r="E9" s="9" t="s">
        <v>126</v>
      </c>
      <c r="F9" s="9" t="s">
        <v>127</v>
      </c>
      <c r="H9" s="10" t="str">
        <f t="shared" si="0"/>
        <v>善于领导下级，保持高昂的士气，有系统地策划工作，积极达成目标,灵活运用下级，保证融洽的工作氛围，策划工作且顺利达成目标,能够领导下级，并策划一般性工作，能够完成工作目标,尚能领导下级，但士气不高，能够完成交办的事项，在策划改进方面尚待提高,领导不佳，未得下级信赖，出现抱怨等情形，缺乏一定的策划力</v>
      </c>
      <c r="I9" s="7" t="s">
        <v>128</v>
      </c>
    </row>
    <row r="10" ht="63" customHeight="1" spans="1:12">
      <c r="A10" s="8" t="s">
        <v>19</v>
      </c>
      <c r="B10" s="9" t="s">
        <v>129</v>
      </c>
      <c r="C10" s="9" t="s">
        <v>130</v>
      </c>
      <c r="D10" s="9" t="s">
        <v>131</v>
      </c>
      <c r="E10" s="9" t="s">
        <v>132</v>
      </c>
      <c r="F10" s="9" t="s">
        <v>133</v>
      </c>
      <c r="H10" s="10" t="str">
        <f t="shared" si="0"/>
        <v>对于下属的各项工作进行跟踪监控，要求其及时反馈，并根据相应的情况做出对策；能有效地做出总结并分享，建立学习型组织。,跟踪下属工作进展并给予必要的指导，在某项业务结束后，督促相关人员做好经验总结，并以某种形式分享出去。,能够较好地对下属工作进行督导并给予一定的指导，懂得事后总结，提倡经验风向。,对下属的工作没有较好的督导以及给予相应的指导，下属没有成长，项目结束，很少做总结分享经验,不清楚下属工作内容和工作进度，事后推卸责任给下属</v>
      </c>
      <c r="I10" s="9" t="s">
        <v>134</v>
      </c>
      <c r="J10" s="9"/>
      <c r="K10" s="9"/>
      <c r="L10" s="9"/>
    </row>
    <row r="11" s="4" customFormat="1" ht="63" customHeight="1" spans="1:9">
      <c r="A11" s="11" t="s">
        <v>20</v>
      </c>
      <c r="B11" s="12" t="s">
        <v>135</v>
      </c>
      <c r="C11" s="12" t="s">
        <v>136</v>
      </c>
      <c r="D11" s="12" t="s">
        <v>137</v>
      </c>
      <c r="E11" s="12" t="s">
        <v>138</v>
      </c>
      <c r="F11" s="12" t="s">
        <v>139</v>
      </c>
      <c r="H11" s="13" t="str">
        <f t="shared" si="0"/>
        <v>团队组建已完成，留存情况良好，团队员工行业经验背景优秀,团队组建已完成，留存情况好团队绩优员工多，但无行业背景突出员工,团队组建已完成，留存情况良好，团队员工职称资质高,团队组建未完成，核心员工流失较多,团队组建未完成，整体主动流失较大，一直处于持续招聘状态</v>
      </c>
      <c r="I11" s="13" t="s">
        <v>140</v>
      </c>
    </row>
    <row r="12" ht="63" customHeight="1" spans="1:9">
      <c r="A12" s="8" t="s">
        <v>21</v>
      </c>
      <c r="B12" s="9" t="s">
        <v>141</v>
      </c>
      <c r="C12" s="9" t="s">
        <v>142</v>
      </c>
      <c r="D12" s="9" t="s">
        <v>143</v>
      </c>
      <c r="E12" s="9" t="s">
        <v>144</v>
      </c>
      <c r="F12" s="9" t="s">
        <v>145</v>
      </c>
      <c r="H12" s="10" t="str">
        <f t="shared" si="0"/>
        <v>经常与下属讨论工作，提升下属工作技巧及士气，有计划地培养和开发下属,经常与下属讨论工作，协助下属工作改进，为下属提供资源支持与发展机会,经常与下属讨论工作，协助下属改进，但培养缺乏计划性和系统性,较少与下属讨论工作，偶尔提及改进和下属的发展和提高,基本不与下属讨论工作，只提批评不提改进，提防下属超越自己</v>
      </c>
      <c r="I12" s="7" t="s">
        <v>146</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F14" sqref="F14"/>
    </sheetView>
  </sheetViews>
  <sheetFormatPr defaultColWidth="9" defaultRowHeight="13.5"/>
  <sheetData>
    <row r="1" spans="1:1">
      <c r="A1" s="1" t="s">
        <v>26</v>
      </c>
    </row>
    <row r="2" spans="1:1">
      <c r="A2" s="1" t="s">
        <v>29</v>
      </c>
    </row>
    <row r="3" spans="1:1">
      <c r="A3" s="1" t="s">
        <v>31</v>
      </c>
    </row>
    <row r="4" spans="1:1">
      <c r="A4" s="1" t="s">
        <v>33</v>
      </c>
    </row>
    <row r="5" spans="1:1">
      <c r="A5" s="1" t="s">
        <v>36</v>
      </c>
    </row>
    <row r="6" spans="1:1">
      <c r="A6" s="1" t="s">
        <v>45</v>
      </c>
    </row>
    <row r="7" spans="1:1">
      <c r="A7" s="1" t="s">
        <v>50</v>
      </c>
    </row>
    <row r="8" spans="1:1">
      <c r="A8" s="2" t="s">
        <v>52</v>
      </c>
    </row>
    <row r="9" spans="1:1">
      <c r="A9" s="1" t="s">
        <v>42</v>
      </c>
    </row>
    <row r="10" spans="1:1">
      <c r="A10" s="1" t="s">
        <v>39</v>
      </c>
    </row>
  </sheetData>
  <conditionalFormatting sqref="A1:A5 A6:A10">
    <cfRule type="duplicateValues" dxfId="1"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评价表</vt:lpstr>
      <vt:lpstr>分值计算表（公式自带）</vt:lpstr>
      <vt:lpstr>辅助表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阿盔</cp:lastModifiedBy>
  <dcterms:created xsi:type="dcterms:W3CDTF">2006-09-16T00:00:00Z</dcterms:created>
  <dcterms:modified xsi:type="dcterms:W3CDTF">2024-12-17T04:04:06Z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F29B67C2264441B78B2E4509AB270234_13</vt:lpwstr>
  </property>
  <property fmtid="{D5CDD505-2E9C-101B-9397-08002B2CF9AE}" pid="3" name="KSOProductBuildVer">
    <vt:lpwstr>2052-12.1.0.19302</vt:lpwstr>
  </property>
</Properties>
</file>