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ownloads\"/>
    </mc:Choice>
  </mc:AlternateContent>
  <bookViews>
    <workbookView xWindow="0" yWindow="0" windowWidth="23040" windowHeight="90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6" i="2" l="1"/>
  <c r="I4" i="2"/>
  <c r="H4" i="2"/>
  <c r="H5" i="2" s="1"/>
  <c r="I2" i="2"/>
  <c r="I6" i="2"/>
  <c r="I7" i="2" s="1"/>
  <c r="I8" i="2" l="1"/>
  <c r="H8" i="2"/>
  <c r="H7" i="2"/>
  <c r="I5" i="2"/>
  <c r="I3" i="2" l="1"/>
  <c r="H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E37" i="1"/>
  <c r="E36" i="1"/>
  <c r="E35" i="1"/>
  <c r="E34" i="1"/>
  <c r="E33" i="1"/>
  <c r="E32" i="1"/>
  <c r="E31" i="1"/>
  <c r="E30" i="1"/>
  <c r="B12" i="2" l="1"/>
  <c r="B16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<sst xmlns="http://schemas.openxmlformats.org/spreadsheetml/2006/main" count="38" uniqueCount="36">
  <si>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</si>
  <si>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</si>
  <si>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</si>
  <si>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</si>
  <si>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</si>
  <si>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</si>
  <si>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</si>
  <si>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</si>
  <si>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</si>
  <si>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</si>
  <si>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</si>
  <si>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</si>
  <si>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</si>
  <si>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Lambda bottle W K^-1</t>
  </si>
  <si>
    <t>Specific Heat Capacity of Water/J g^-1 K^-1</t>
  </si>
  <si>
    <t>lambda_water</t>
  </si>
  <si>
    <t>R_condglass</t>
  </si>
  <si>
    <t>lambda_glass</t>
  </si>
  <si>
    <t>1/hA</t>
  </si>
  <si>
    <t>L/kA</t>
  </si>
  <si>
    <t>lower limit</t>
  </si>
  <si>
    <t>upper limit</t>
  </si>
  <si>
    <t>lower limit h_water</t>
  </si>
  <si>
    <t>upper limit h_water</t>
  </si>
  <si>
    <t>lower limit k_plexi</t>
  </si>
  <si>
    <t>upper limit k_plexi</t>
  </si>
  <si>
    <t>https://www.electronics-cooling.com/2001/05/the-thermal-conductivity-of-unfilled-plastics/</t>
  </si>
  <si>
    <t>lambda bottle theory</t>
  </si>
  <si>
    <t>lower limit h_water25</t>
  </si>
  <si>
    <t>upper limit h_water25</t>
  </si>
  <si>
    <t>R_convwater_25</t>
  </si>
  <si>
    <t>R_convwater_35</t>
  </si>
  <si>
    <t>http://www.engineeringtoolbox.com/convective-heat-transfer-d_430.html</t>
  </si>
  <si>
    <t>forced convection</t>
  </si>
  <si>
    <t>free convection</t>
  </si>
  <si>
    <t>Total Surface Area/cm^2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</si>
</sst>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2" borderId="0" xfId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32" activePane="bottomLeft" state="frozen"/>
      <selection pane="bottomLeft" activeCell="L56" sqref="L56"/>
    </sheetView>
  </sheetViews>
  <sheetFormatPr defaultRowHeight="14.4" x14ac:dyDescent="0.3"/>
  <cols>
    <col min="1" max="2" width="8.88671875" style="2"/>
    <col min="3" max="3" width="8.88671875" style="1"/>
    <col min="5" max="5" width="8.88671875" style="1"/>
    <col min="7" max="7" width="15.6640625" customWidth="1"/>
  </cols>
  <sheetData>
    <row r="1" spans="1:7" x14ac:dyDescent="0.3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3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3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3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3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3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3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3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3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3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3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3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3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3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3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3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3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3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3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3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3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3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3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3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3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3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3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3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3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3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3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3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3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3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3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3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3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3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3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3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3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3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3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3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3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3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3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3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3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3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3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3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3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3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3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3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3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3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3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3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3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3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3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3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3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3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3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3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3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3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3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3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3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3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3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3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3">
      <c r="D77">
        <v>2</v>
      </c>
    </row>
    <row r="78" spans="1:6" x14ac:dyDescent="0.3">
      <c r="D78">
        <v>2</v>
      </c>
    </row>
    <row r="79" spans="1:6" x14ac:dyDescent="0.3">
      <c r="D79">
        <v>2</v>
      </c>
    </row>
    <row r="80" spans="1:6" x14ac:dyDescent="0.3">
      <c r="D80">
        <v>2</v>
      </c>
    </row>
    <row r="81" spans="4:4" x14ac:dyDescent="0.3">
      <c r="D81">
        <v>2</v>
      </c>
    </row>
    <row r="82" spans="4:4" x14ac:dyDescent="0.3">
      <c r="D82">
        <v>2</v>
      </c>
    </row>
    <row r="83" spans="4:4" x14ac:dyDescent="0.3">
      <c r="D83">
        <v>2</v>
      </c>
    </row>
    <row r="84" spans="4:4" x14ac:dyDescent="0.3">
      <c r="D84">
        <v>2</v>
      </c>
    </row>
    <row r="85" spans="4:4" x14ac:dyDescent="0.3">
      <c r="D85">
        <v>2</v>
      </c>
    </row>
    <row r="86" spans="4:4" x14ac:dyDescent="0.3">
      <c r="D86">
        <v>2</v>
      </c>
    </row>
    <row r="87" spans="4:4" x14ac:dyDescent="0.3">
      <c r="D87">
        <v>2</v>
      </c>
    </row>
    <row r="88" spans="4:4" x14ac:dyDescent="0.3">
      <c r="D88">
        <v>2</v>
      </c>
    </row>
    <row r="89" spans="4:4" x14ac:dyDescent="0.3">
      <c r="D89">
        <v>2</v>
      </c>
    </row>
    <row r="90" spans="4:4" x14ac:dyDescent="0.3">
      <c r="D90">
        <v>2</v>
      </c>
    </row>
    <row r="91" spans="4:4" x14ac:dyDescent="0.3">
      <c r="D91">
        <v>2</v>
      </c>
    </row>
    <row r="92" spans="4:4" x14ac:dyDescent="0.3">
      <c r="D92">
        <v>2</v>
      </c>
    </row>
    <row r="93" spans="4:4" x14ac:dyDescent="0.3">
      <c r="D93">
        <v>2</v>
      </c>
    </row>
    <row r="94" spans="4:4" x14ac:dyDescent="0.3">
      <c r="D94">
        <v>2</v>
      </c>
    </row>
    <row r="95" spans="4:4" x14ac:dyDescent="0.3">
      <c r="D95">
        <v>2</v>
      </c>
    </row>
    <row r="96" spans="4:4" x14ac:dyDescent="0.3">
      <c r="D96">
        <v>2</v>
      </c>
    </row>
    <row r="97" spans="4:4" x14ac:dyDescent="0.3">
      <c r="D97">
        <v>2</v>
      </c>
    </row>
    <row r="98" spans="4:4" x14ac:dyDescent="0.3">
      <c r="D98">
        <v>2</v>
      </c>
    </row>
    <row r="99" spans="4:4" x14ac:dyDescent="0.3">
      <c r="D99">
        <v>2</v>
      </c>
    </row>
    <row r="100" spans="4:4" x14ac:dyDescent="0.3">
      <c r="D100">
        <v>2</v>
      </c>
    </row>
    <row r="101" spans="4:4" x14ac:dyDescent="0.3">
      <c r="D101">
        <v>2</v>
      </c>
    </row>
    <row r="102" spans="4:4" x14ac:dyDescent="0.3">
      <c r="D102">
        <v>2</v>
      </c>
    </row>
    <row r="103" spans="4:4" x14ac:dyDescent="0.3">
      <c r="D103">
        <v>2</v>
      </c>
    </row>
    <row r="104" spans="4:4" x14ac:dyDescent="0.3">
      <c r="D104">
        <v>2</v>
      </c>
    </row>
    <row r="105" spans="4:4" x14ac:dyDescent="0.3">
      <c r="D105">
        <v>2</v>
      </c>
    </row>
    <row r="106" spans="4:4" x14ac:dyDescent="0.3">
      <c r="D106">
        <v>2</v>
      </c>
    </row>
    <row r="107" spans="4:4" x14ac:dyDescent="0.3">
      <c r="D107">
        <v>2</v>
      </c>
    </row>
    <row r="108" spans="4:4" x14ac:dyDescent="0.3">
      <c r="D108">
        <v>2</v>
      </c>
    </row>
    <row r="109" spans="4:4" x14ac:dyDescent="0.3">
      <c r="D109">
        <v>2</v>
      </c>
    </row>
    <row r="110" spans="4:4" x14ac:dyDescent="0.3">
      <c r="D110">
        <v>2</v>
      </c>
    </row>
    <row r="111" spans="4:4" x14ac:dyDescent="0.3">
      <c r="D111">
        <v>2</v>
      </c>
    </row>
    <row r="112" spans="4:4" x14ac:dyDescent="0.3">
      <c r="D112">
        <v>2</v>
      </c>
    </row>
    <row r="113" spans="4:4" x14ac:dyDescent="0.3">
      <c r="D113">
        <v>2</v>
      </c>
    </row>
    <row r="114" spans="4:4" x14ac:dyDescent="0.3">
      <c r="D114">
        <v>2</v>
      </c>
    </row>
    <row r="115" spans="4:4" x14ac:dyDescent="0.3">
      <c r="D115">
        <v>2</v>
      </c>
    </row>
    <row r="116" spans="4:4" x14ac:dyDescent="0.3">
      <c r="D116">
        <v>2</v>
      </c>
    </row>
    <row r="117" spans="4:4" x14ac:dyDescent="0.3">
      <c r="D117">
        <v>2</v>
      </c>
    </row>
    <row r="118" spans="4:4" x14ac:dyDescent="0.3">
      <c r="D118">
        <v>2</v>
      </c>
    </row>
    <row r="119" spans="4:4" x14ac:dyDescent="0.3">
      <c r="D119">
        <v>2</v>
      </c>
    </row>
    <row r="120" spans="4:4" x14ac:dyDescent="0.3">
      <c r="D120">
        <v>2</v>
      </c>
    </row>
    <row r="121" spans="4:4" x14ac:dyDescent="0.3">
      <c r="D121">
        <v>2</v>
      </c>
    </row>
    <row r="122" spans="4:4" x14ac:dyDescent="0.3">
      <c r="D122">
        <v>2</v>
      </c>
    </row>
    <row r="123" spans="4:4" x14ac:dyDescent="0.3">
      <c r="D123">
        <v>2</v>
      </c>
    </row>
    <row r="124" spans="4:4" x14ac:dyDescent="0.3">
      <c r="D124">
        <v>2</v>
      </c>
    </row>
    <row r="125" spans="4:4" x14ac:dyDescent="0.3">
      <c r="D125">
        <v>2</v>
      </c>
    </row>
    <row r="126" spans="4:4" x14ac:dyDescent="0.3">
      <c r="D126">
        <v>2</v>
      </c>
    </row>
    <row r="127" spans="4:4" x14ac:dyDescent="0.3">
      <c r="D127">
        <v>2</v>
      </c>
    </row>
    <row r="128" spans="4:4" x14ac:dyDescent="0.3">
      <c r="D128">
        <v>2</v>
      </c>
    </row>
    <row r="129" spans="4:4" x14ac:dyDescent="0.3">
      <c r="D129">
        <v>2</v>
      </c>
    </row>
    <row r="130" spans="4:4" x14ac:dyDescent="0.3">
      <c r="D130">
        <v>2</v>
      </c>
    </row>
    <row r="131" spans="4:4" x14ac:dyDescent="0.3">
      <c r="D131">
        <v>2</v>
      </c>
    </row>
    <row r="132" spans="4:4" x14ac:dyDescent="0.3">
      <c r="D132">
        <v>2</v>
      </c>
    </row>
    <row r="133" spans="4:4" x14ac:dyDescent="0.3">
      <c r="D133">
        <v>2</v>
      </c>
    </row>
    <row r="134" spans="4:4" x14ac:dyDescent="0.3">
      <c r="D134">
        <v>2</v>
      </c>
    </row>
    <row r="135" spans="4:4" x14ac:dyDescent="0.3">
      <c r="D135">
        <v>2</v>
      </c>
    </row>
    <row r="136" spans="4:4" x14ac:dyDescent="0.3">
      <c r="D136">
        <v>2</v>
      </c>
    </row>
    <row r="137" spans="4:4" x14ac:dyDescent="0.3">
      <c r="D137">
        <v>2</v>
      </c>
    </row>
    <row r="138" spans="4:4" x14ac:dyDescent="0.3">
      <c r="D138">
        <v>2</v>
      </c>
    </row>
    <row r="139" spans="4:4" x14ac:dyDescent="0.3">
      <c r="D139">
        <v>2</v>
      </c>
    </row>
    <row r="140" spans="4:4" x14ac:dyDescent="0.3">
      <c r="D140">
        <v>2</v>
      </c>
    </row>
    <row r="141" spans="4:4" x14ac:dyDescent="0.3">
      <c r="D141">
        <v>2</v>
      </c>
    </row>
    <row r="142" spans="4:4" x14ac:dyDescent="0.3">
      <c r="D142">
        <v>2</v>
      </c>
    </row>
    <row r="143" spans="4:4" x14ac:dyDescent="0.3">
      <c r="D143">
        <v>2</v>
      </c>
    </row>
    <row r="144" spans="4:4" x14ac:dyDescent="0.3">
      <c r="D144">
        <v>2</v>
      </c>
    </row>
    <row r="145" spans="4:4" x14ac:dyDescent="0.3">
      <c r="D145">
        <v>2</v>
      </c>
    </row>
    <row r="146" spans="4:4" x14ac:dyDescent="0.3">
      <c r="D146">
        <v>2</v>
      </c>
    </row>
    <row r="147" spans="4:4" x14ac:dyDescent="0.3">
      <c r="D147">
        <v>2</v>
      </c>
    </row>
    <row r="148" spans="4:4" x14ac:dyDescent="0.3">
      <c r="D148">
        <v>2</v>
      </c>
    </row>
    <row r="149" spans="4:4" x14ac:dyDescent="0.3">
      <c r="D149">
        <v>2</v>
      </c>
    </row>
    <row r="150" spans="4:4" x14ac:dyDescent="0.3">
      <c r="D150">
        <v>2</v>
      </c>
    </row>
    <row r="151" spans="4:4" x14ac:dyDescent="0.3">
      <c r="D151">
        <v>2</v>
      </c>
    </row>
    <row r="152" spans="4:4" x14ac:dyDescent="0.3">
      <c r="D152">
        <v>2</v>
      </c>
    </row>
    <row r="153" spans="4:4" x14ac:dyDescent="0.3">
      <c r="D153">
        <v>2</v>
      </c>
    </row>
    <row r="154" spans="4:4" x14ac:dyDescent="0.3">
      <c r="D154">
        <v>2</v>
      </c>
    </row>
    <row r="155" spans="4:4" x14ac:dyDescent="0.3">
      <c r="D155">
        <v>2</v>
      </c>
    </row>
    <row r="156" spans="4:4" x14ac:dyDescent="0.3">
      <c r="D156">
        <v>2</v>
      </c>
    </row>
    <row r="157" spans="4:4" x14ac:dyDescent="0.3">
      <c r="D157">
        <v>2</v>
      </c>
    </row>
    <row r="158" spans="4:4" x14ac:dyDescent="0.3">
      <c r="D158">
        <v>2</v>
      </c>
    </row>
    <row r="159" spans="4:4" x14ac:dyDescent="0.3">
      <c r="D159">
        <v>2</v>
      </c>
    </row>
    <row r="160" spans="4:4" x14ac:dyDescent="0.3">
      <c r="D160">
        <v>2</v>
      </c>
    </row>
    <row r="161" spans="4:4" x14ac:dyDescent="0.3">
      <c r="D161">
        <v>2</v>
      </c>
    </row>
    <row r="162" spans="4:4" x14ac:dyDescent="0.3">
      <c r="D162">
        <v>2</v>
      </c>
    </row>
    <row r="163" spans="4:4" x14ac:dyDescent="0.3">
      <c r="D163">
        <v>2</v>
      </c>
    </row>
    <row r="164" spans="4:4" x14ac:dyDescent="0.3">
      <c r="D164">
        <v>2</v>
      </c>
    </row>
    <row r="165" spans="4:4" x14ac:dyDescent="0.3">
      <c r="D165">
        <v>2</v>
      </c>
    </row>
    <row r="166" spans="4:4" x14ac:dyDescent="0.3">
      <c r="D166">
        <v>2</v>
      </c>
    </row>
    <row r="167" spans="4:4" x14ac:dyDescent="0.3">
      <c r="D167">
        <v>2</v>
      </c>
    </row>
    <row r="168" spans="4:4" x14ac:dyDescent="0.3">
      <c r="D168">
        <v>2</v>
      </c>
    </row>
    <row r="169" spans="4:4" x14ac:dyDescent="0.3">
      <c r="D169">
        <v>2</v>
      </c>
    </row>
    <row r="170" spans="4:4" x14ac:dyDescent="0.3">
      <c r="D170">
        <v>2</v>
      </c>
    </row>
    <row r="171" spans="4:4" x14ac:dyDescent="0.3">
      <c r="D171">
        <v>2</v>
      </c>
    </row>
    <row r="172" spans="4:4" x14ac:dyDescent="0.3">
      <c r="D172">
        <v>2</v>
      </c>
    </row>
    <row r="173" spans="4:4" x14ac:dyDescent="0.3">
      <c r="D173">
        <v>2</v>
      </c>
    </row>
    <row r="174" spans="4:4" x14ac:dyDescent="0.3">
      <c r="D174">
        <v>2</v>
      </c>
    </row>
    <row r="175" spans="4:4" x14ac:dyDescent="0.3">
      <c r="D175">
        <v>2</v>
      </c>
    </row>
    <row r="176" spans="4:4" x14ac:dyDescent="0.3">
      <c r="D176">
        <v>2</v>
      </c>
    </row>
    <row r="177" spans="4:4" x14ac:dyDescent="0.3">
      <c r="D177">
        <v>2</v>
      </c>
    </row>
    <row r="178" spans="4:4" x14ac:dyDescent="0.3">
      <c r="D178">
        <v>2</v>
      </c>
    </row>
    <row r="179" spans="4:4" x14ac:dyDescent="0.3">
      <c r="D179">
        <v>2</v>
      </c>
    </row>
    <row r="180" spans="4:4" x14ac:dyDescent="0.3">
      <c r="D180">
        <v>2</v>
      </c>
    </row>
    <row r="181" spans="4:4" x14ac:dyDescent="0.3">
      <c r="D181">
        <v>2</v>
      </c>
    </row>
    <row r="182" spans="4:4" x14ac:dyDescent="0.3">
      <c r="D182">
        <v>2</v>
      </c>
    </row>
    <row r="183" spans="4:4" x14ac:dyDescent="0.3">
      <c r="D183">
        <v>2</v>
      </c>
    </row>
    <row r="184" spans="4:4" x14ac:dyDescent="0.3">
      <c r="D184">
        <v>2</v>
      </c>
    </row>
    <row r="185" spans="4:4" x14ac:dyDescent="0.3">
      <c r="D185">
        <v>2</v>
      </c>
    </row>
    <row r="186" spans="4:4" x14ac:dyDescent="0.3">
      <c r="D186">
        <v>2</v>
      </c>
    </row>
    <row r="187" spans="4:4" x14ac:dyDescent="0.3">
      <c r="D187">
        <v>2</v>
      </c>
    </row>
    <row r="188" spans="4:4" x14ac:dyDescent="0.3">
      <c r="D188">
        <v>2</v>
      </c>
    </row>
    <row r="189" spans="4:4" x14ac:dyDescent="0.3">
      <c r="D189">
        <v>2</v>
      </c>
    </row>
    <row r="190" spans="4:4" x14ac:dyDescent="0.3">
      <c r="D190">
        <v>2</v>
      </c>
    </row>
    <row r="191" spans="4:4" x14ac:dyDescent="0.3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30" zoomScaleNormal="130" workbookViewId="0">
      <selection activeCell="H16" sqref="H16"/>
    </sheetView>
  </sheetViews>
  <sheetFormatPr defaultRowHeight="14.4" x14ac:dyDescent="0.3"/>
  <cols>
    <col min="1" max="1" width="35.109375" bestFit="1" customWidth="1"/>
    <col min="2" max="2" width="19.5546875" customWidth="1"/>
    <col min="6" max="6" width="18.21875" customWidth="1"/>
    <col min="8" max="8" width="13.77734375" customWidth="1"/>
    <col min="9" max="9" width="12.6640625" bestFit="1" customWidth="1"/>
    <col min="10" max="10" width="17.109375" customWidth="1"/>
  </cols>
  <sheetData>
    <row r="1" spans="1:10" x14ac:dyDescent="0.3">
      <c r="A1" t="s">
        <v>9</v>
      </c>
      <c r="B1" s="3">
        <v>5.2822530159999997E-3</v>
      </c>
      <c r="H1" t="s">
        <v>20</v>
      </c>
      <c r="I1" t="s">
        <v>21</v>
      </c>
    </row>
    <row r="2" spans="1:10" x14ac:dyDescent="0.3">
      <c r="F2" s="7" t="s">
        <v>30</v>
      </c>
      <c r="G2" s="7" t="s">
        <v>18</v>
      </c>
      <c r="H2" s="7">
        <f>1/($G$14*$B$14*10^-4)</f>
        <v>1.3918736846793678</v>
      </c>
      <c r="I2" s="7">
        <f>1/(G15*B14*10^-4)</f>
        <v>6.9593684233968398E-3</v>
      </c>
    </row>
    <row r="3" spans="1:10" x14ac:dyDescent="0.3">
      <c r="A3" t="s">
        <v>8</v>
      </c>
      <c r="B3">
        <f>(B1*B10*B8*B9)^-1</f>
        <v>1.514216957373038</v>
      </c>
      <c r="F3" t="s">
        <v>15</v>
      </c>
      <c r="H3">
        <f>1/$H$2</f>
        <v>0.71845600000000009</v>
      </c>
      <c r="I3">
        <f>1/I2</f>
        <v>143.69120000000001</v>
      </c>
    </row>
    <row r="4" spans="1:10" x14ac:dyDescent="0.3">
      <c r="F4" s="7" t="s">
        <v>16</v>
      </c>
      <c r="G4" s="7" t="s">
        <v>19</v>
      </c>
      <c r="H4" s="7">
        <f>B6*10^-3/(G18*B14*10^-4)</f>
        <v>0.57312445839738679</v>
      </c>
      <c r="I4" s="7">
        <f>(B6*10^-3)/(G19*B14*10^-4)</f>
        <v>0.51279556803976711</v>
      </c>
    </row>
    <row r="5" spans="1:10" x14ac:dyDescent="0.3">
      <c r="A5" t="s">
        <v>6</v>
      </c>
      <c r="B5">
        <v>20</v>
      </c>
      <c r="C5">
        <v>26.3</v>
      </c>
      <c r="D5">
        <v>46.8</v>
      </c>
      <c r="F5" t="s">
        <v>17</v>
      </c>
      <c r="H5">
        <f>1/H4</f>
        <v>1.7448217142857143</v>
      </c>
      <c r="I5">
        <f>1/I4</f>
        <v>1.9500948571428574</v>
      </c>
    </row>
    <row r="6" spans="1:10" x14ac:dyDescent="0.3">
      <c r="A6" s="10" t="s">
        <v>7</v>
      </c>
      <c r="B6" s="10">
        <v>1.4</v>
      </c>
      <c r="F6" s="7" t="s">
        <v>31</v>
      </c>
      <c r="G6" s="7" t="s">
        <v>18</v>
      </c>
      <c r="H6" s="7">
        <f>1/(I14*B14*10^-4)</f>
        <v>1.3918736846793678</v>
      </c>
      <c r="I6" s="7">
        <f>1/(I15*B14*10^-4)</f>
        <v>2.3197894744656129E-2</v>
      </c>
    </row>
    <row r="7" spans="1:10" x14ac:dyDescent="0.3">
      <c r="F7" t="s">
        <v>15</v>
      </c>
      <c r="H7">
        <f>1/H6</f>
        <v>0.71845600000000009</v>
      </c>
      <c r="I7">
        <f>1/I6</f>
        <v>43.107360000000007</v>
      </c>
    </row>
    <row r="8" spans="1:10" x14ac:dyDescent="0.3">
      <c r="A8" t="s">
        <v>10</v>
      </c>
      <c r="B8">
        <v>30</v>
      </c>
      <c r="F8" s="7" t="s">
        <v>27</v>
      </c>
      <c r="G8" s="7"/>
      <c r="H8" s="7">
        <f>1/(H2+H4+H6)</f>
        <v>0.29789639024390246</v>
      </c>
      <c r="I8" s="7">
        <f>1/(I2+I4+I6)</f>
        <v>1.8417806161457162</v>
      </c>
    </row>
    <row r="9" spans="1:10" x14ac:dyDescent="0.3">
      <c r="A9" t="s">
        <v>11</v>
      </c>
      <c r="B9">
        <v>0.997</v>
      </c>
    </row>
    <row r="10" spans="1:10" x14ac:dyDescent="0.3">
      <c r="A10" t="s">
        <v>14</v>
      </c>
      <c r="B10">
        <v>4.18</v>
      </c>
    </row>
    <row r="12" spans="1:10" x14ac:dyDescent="0.3">
      <c r="A12" t="s">
        <v>12</v>
      </c>
      <c r="B12" s="4">
        <f>B6*0.001/(B3*(2*(B5*C5+C5*D5)+B5*D5)*0.000001)</f>
        <v>0.2077835445403923</v>
      </c>
    </row>
    <row r="13" spans="1:10" x14ac:dyDescent="0.3">
      <c r="F13" s="7"/>
      <c r="G13" s="7" t="s">
        <v>33</v>
      </c>
      <c r="H13" s="7"/>
      <c r="I13" s="7" t="s">
        <v>34</v>
      </c>
      <c r="J13" s="7"/>
    </row>
    <row r="14" spans="1:10" x14ac:dyDescent="0.3">
      <c r="A14" s="10" t="s">
        <v>35</v>
      </c>
      <c r="B14" s="10">
        <v>143.69120000000001</v>
      </c>
      <c r="F14" s="8" t="s">
        <v>28</v>
      </c>
      <c r="G14" s="7">
        <v>50</v>
      </c>
      <c r="H14" s="8" t="s">
        <v>22</v>
      </c>
      <c r="I14" s="7">
        <v>50</v>
      </c>
      <c r="J14" s="7"/>
    </row>
    <row r="15" spans="1:10" x14ac:dyDescent="0.3">
      <c r="F15" s="7" t="s">
        <v>29</v>
      </c>
      <c r="G15" s="7">
        <v>10000</v>
      </c>
      <c r="H15" s="7" t="s">
        <v>23</v>
      </c>
      <c r="I15" s="7">
        <v>3000</v>
      </c>
      <c r="J15" s="7"/>
    </row>
    <row r="16" spans="1:10" x14ac:dyDescent="0.3">
      <c r="A16" t="s">
        <v>13</v>
      </c>
      <c r="B16">
        <f>B14*(1/B3)/(2*0.01*(B5*C5+B5*D5+C5*D5))</f>
        <v>1.7619822164985144</v>
      </c>
      <c r="F16" s="9"/>
      <c r="G16" s="7"/>
      <c r="H16" s="7"/>
      <c r="I16" s="7"/>
      <c r="J16" s="7"/>
    </row>
    <row r="17" spans="5:10" x14ac:dyDescent="0.3">
      <c r="F17" s="9" t="s">
        <v>32</v>
      </c>
      <c r="G17" s="7"/>
      <c r="H17" s="7"/>
      <c r="I17" s="7"/>
      <c r="J17" s="7"/>
    </row>
    <row r="18" spans="5:10" x14ac:dyDescent="0.3">
      <c r="F18" s="7" t="s">
        <v>24</v>
      </c>
      <c r="G18" s="7">
        <v>0.17</v>
      </c>
      <c r="H18" s="7"/>
      <c r="I18" s="7"/>
      <c r="J18" s="7"/>
    </row>
    <row r="19" spans="5:10" x14ac:dyDescent="0.3">
      <c r="E19" s="6"/>
      <c r="F19" s="7" t="s">
        <v>25</v>
      </c>
      <c r="G19" s="7">
        <v>0.19</v>
      </c>
      <c r="H19" s="7"/>
      <c r="I19" s="7"/>
      <c r="J19" s="7"/>
    </row>
    <row r="20" spans="5:10" x14ac:dyDescent="0.3">
      <c r="F20" s="7" t="s">
        <v>26</v>
      </c>
      <c r="G20" s="7"/>
      <c r="H20" s="7"/>
      <c r="I20" s="7"/>
      <c r="J20" s="7"/>
    </row>
  </sheetData>
  <hyperlinks>
    <hyperlink ref="F17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WKieee</cp:lastModifiedBy>
  <dcterms:created xsi:type="dcterms:W3CDTF">2017-04-08T14:15:48Z</dcterms:created>
  <dcterms:modified xsi:type="dcterms:W3CDTF">2017-04-13T09:49:14Z</dcterms:modified>
</cp:coreProperties>
</file>