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3763\Projects\HELLO_CREDIT\"/>
    </mc:Choice>
  </mc:AlternateContent>
  <xr:revisionPtr revIDLastSave="0" documentId="13_ncr:1_{FB5C8980-7799-4DFF-9FB4-01BA780BBEA1}" xr6:coauthVersionLast="47" xr6:coauthVersionMax="47" xr10:uidLastSave="{00000000-0000-0000-0000-000000000000}"/>
  <bookViews>
    <workbookView xWindow="-108" yWindow="-108" windowWidth="23256" windowHeight="13176" tabRatio="604" xr2:uid="{6F60156F-BA60-4520-88C1-6B205D71D032}"/>
  </bookViews>
  <sheets>
    <sheet name="templete" sheetId="5" r:id="rId1"/>
    <sheet name="sour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E8" i="5"/>
  <c r="F8" i="5"/>
  <c r="G8" i="5"/>
  <c r="H8" i="5"/>
  <c r="I8" i="5"/>
  <c r="J8" i="5"/>
  <c r="C8" i="5"/>
  <c r="D4" i="5"/>
  <c r="E4" i="5"/>
  <c r="F4" i="5"/>
  <c r="G4" i="5"/>
  <c r="H4" i="5"/>
  <c r="I4" i="5"/>
  <c r="J4" i="5"/>
  <c r="C4" i="5"/>
  <c r="D3" i="5"/>
  <c r="E3" i="5"/>
  <c r="F3" i="5"/>
  <c r="G3" i="5"/>
  <c r="H3" i="5"/>
  <c r="I3" i="5"/>
  <c r="J3" i="5"/>
  <c r="C3" i="5"/>
  <c r="B25" i="1"/>
  <c r="C25" i="1"/>
  <c r="D6" i="5" s="1"/>
  <c r="C6" i="5"/>
  <c r="D5" i="5"/>
  <c r="E5" i="5"/>
  <c r="F5" i="5"/>
  <c r="G5" i="5"/>
  <c r="H5" i="5"/>
  <c r="I5" i="5"/>
  <c r="J5" i="5"/>
  <c r="E6" i="5"/>
  <c r="F6" i="5"/>
  <c r="G6" i="5"/>
  <c r="H6" i="5"/>
  <c r="I6" i="5"/>
  <c r="J6" i="5"/>
  <c r="D7" i="5"/>
  <c r="E7" i="5"/>
  <c r="F7" i="5"/>
  <c r="G7" i="5"/>
  <c r="H7" i="5"/>
  <c r="I7" i="5"/>
  <c r="J7" i="5"/>
  <c r="J2" i="5"/>
  <c r="J1" i="5"/>
  <c r="D2" i="5"/>
  <c r="E2" i="5"/>
  <c r="F2" i="5"/>
  <c r="G2" i="5"/>
  <c r="H2" i="5"/>
  <c r="I2" i="5"/>
  <c r="C7" i="5"/>
  <c r="C5" i="5"/>
  <c r="C2" i="5"/>
  <c r="D1" i="5"/>
  <c r="E1" i="5"/>
  <c r="F1" i="5"/>
  <c r="G1" i="5"/>
  <c r="H1" i="5"/>
  <c r="I1" i="5"/>
  <c r="C1" i="5"/>
  <c r="K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<sst xmlns="http://schemas.openxmlformats.org/spreadsheetml/2006/main" count="49" uniqueCount="49">
  <si>
    <t>EBITDA (using Net Operating Income)</t>
  </si>
  <si>
    <t>Interest Expense</t>
  </si>
  <si>
    <t>Net Income (using Profit for the year)</t>
  </si>
  <si>
    <t>Tangible Common Equity (using Total Equity)</t>
  </si>
  <si>
    <t>Debt (using Total liabilities)</t>
  </si>
  <si>
    <t>Gross Loans (using Loans and advances)</t>
  </si>
  <si>
    <t>Total Investments</t>
  </si>
  <si>
    <t>Investments</t>
  </si>
  <si>
    <t>Strategic trading assets</t>
  </si>
  <si>
    <t>Hedging derivative assets</t>
  </si>
  <si>
    <t>2 619 887</t>
  </si>
  <si>
    <t>1 860 074</t>
  </si>
  <si>
    <t>9 617</t>
  </si>
  <si>
    <t>8 106</t>
  </si>
  <si>
    <t>9 896</t>
  </si>
  <si>
    <t>11 340</t>
  </si>
  <si>
    <t>2 133 387</t>
  </si>
  <si>
    <t>2 318 659</t>
  </si>
  <si>
    <t>1 321</t>
  </si>
  <si>
    <t>3 181 534</t>
  </si>
  <si>
    <t>80 587</t>
  </si>
  <si>
    <t>4 129 756</t>
  </si>
  <si>
    <t>3 956 298</t>
  </si>
  <si>
    <t>45 210 030</t>
  </si>
  <si>
    <t>Problem loans (using non-performing Loans Note 9)</t>
  </si>
  <si>
    <t>Intangible Assets</t>
  </si>
  <si>
    <t>Current Liabilities</t>
  </si>
  <si>
    <t>Short-term Debt</t>
  </si>
  <si>
    <t>Total managed assets (using Total Assets)</t>
  </si>
  <si>
    <t>Net Charge-offs (using Credit losses written off)</t>
  </si>
  <si>
    <t>Debt maturing within 1 year (using Loans by maturity profile)</t>
  </si>
  <si>
    <t>Gross Tangible Assets (using Property Plant &amp; Equipment)</t>
  </si>
  <si>
    <t>Senior Secured Loans (using Stage 1 loans)</t>
  </si>
  <si>
    <t>Investments (from Balalnce Sheet)</t>
  </si>
  <si>
    <t>Cash (using Cash and equivalents)</t>
  </si>
  <si>
    <t>Fund from Operations (using Cash flows from operations)</t>
  </si>
  <si>
    <t>Metric Category</t>
  </si>
  <si>
    <t>Metric Name</t>
  </si>
  <si>
    <t>profitability_metrics</t>
  </si>
  <si>
    <t>net_income_to_assets</t>
  </si>
  <si>
    <t>problem_loans_to_gross_loans</t>
  </si>
  <si>
    <t>cash_flow_and_liquidity_metrics</t>
  </si>
  <si>
    <t>capital_adequacy_and_leverage_metrics</t>
  </si>
  <si>
    <t>debt_maturities_coverage</t>
  </si>
  <si>
    <t>funds_from_operations_to_debt</t>
  </si>
  <si>
    <t>secured_debt_to_tangible_assets</t>
  </si>
  <si>
    <t>net_charge_offs_to_gross_loans</t>
  </si>
  <si>
    <t>equity_to_tangible_assets</t>
  </si>
  <si>
    <t>asset_quality_metrics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</si>
</sst>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0"/>
      <color theme="1"/>
      <name val="Aptos Narrow"/>
      <family val="2"/>
      <scheme val="minor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"/>
      <color rgb="FF111111"/>
      <name val="Times New Roman"/>
      <family val="1"/>
    </font>
    <font>
      <sz val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indent="1"/>
    </xf>
    <xf numFmtId="0" fontId="3" fillId="0" borderId="0" xfId="0" applyFont="1"/>
    <xf numFmtId="2" fontId="0" fillId="0" borderId="0" xfId="0" applyNumberFormat="1"/>
    <xf numFmtId="43" fontId="0" fillId="0" borderId="0" xfId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top"/>
    </xf>
    <xf numFmtId="0" fontId="4" fillId="0" borderId="0" xfId="0" applyFont="1"/>
    <xf numFmtId="0" fontId="6" fillId="0" borderId="0" xfId="0" applyFont="1" applyAlignment="1">
      <alignment horizontal="left" vertical="center" indent="1"/>
    </xf>
    <xf numFmtId="43" fontId="0" fillId="2" borderId="0" xfId="1" applyFont="1" applyFill="1" applyAlignment="1">
      <alignment horizontal="center" vertical="center"/>
    </xf>
    <xf numFmtId="10" fontId="4" fillId="0" borderId="0" xfId="2" applyNumberFormat="1" applyFont="1"/>
    <xf numFmtId="0" fontId="4" fillId="3" borderId="0" xfId="0" applyFont="1" applyFill="1"/>
    <xf numFmtId="10" fontId="4" fillId="3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C468-0D8B-443A-9FEF-00DB8B657143}">
  <dimension ref="A1:J21"/>
  <sheetViews>
    <sheetView tabSelected="1" zoomScale="115" zoomScaleNormal="115" workbookViewId="0">
      <selection activeCell="D15" sqref="D15"/>
    </sheetView>
  </sheetViews>
  <sheetFormatPr defaultRowHeight="13.8" x14ac:dyDescent="0.3"/>
  <cols>
    <col min="1" max="1" width="31.88671875" bestFit="1" customWidth="1"/>
    <col min="2" max="2" width="33.21875" bestFit="1" customWidth="1"/>
    <col min="3" max="3" width="12.21875" customWidth="1"/>
    <col min="4" max="6" width="9.88671875" bestFit="1" customWidth="1"/>
    <col min="7" max="9" width="10.88671875" bestFit="1" customWidth="1"/>
    <col min="10" max="10" width="10.5546875" customWidth="1"/>
  </cols>
  <sheetData>
    <row r="1" spans="1:10" ht="14.4" x14ac:dyDescent="0.3">
      <c r="A1" t="s">
        <v>36</v>
      </c>
      <c r="B1" t="s">
        <v>37</v>
      </c>
      <c r="C1" s="7">
        <f>DATE(source!B1, 1, 1)</f>
        <v>45292</v>
      </c>
      <c r="D1" s="7">
        <f>DATE(source!C1, 1, 1)</f>
        <v>44927</v>
      </c>
      <c r="E1" s="7">
        <f>DATE(source!D1, 1, 1)</f>
        <v>44562</v>
      </c>
      <c r="F1" s="7">
        <f>DATE(source!E1, 1, 1)</f>
        <v>44197</v>
      </c>
      <c r="G1" s="7">
        <f>DATE(source!F1, 1, 1)</f>
        <v>43831</v>
      </c>
      <c r="H1" s="7">
        <f>DATE(source!G1, 1, 1)</f>
        <v>43466</v>
      </c>
      <c r="I1" s="7">
        <f>DATE(source!H1, 1, 1)</f>
        <v>43101</v>
      </c>
      <c r="J1" s="7">
        <f>DATE(source!I1, 1, 1)</f>
        <v>42736</v>
      </c>
    </row>
    <row r="2" spans="1:10" x14ac:dyDescent="0.3">
      <c r="A2" s="12" t="s">
        <v>38</v>
      </c>
      <c r="B2" s="12" t="s">
        <v>39</v>
      </c>
      <c r="C2" s="13">
        <f>source!B2/source!B11</f>
        <v>3.7838639615074749E-3</v>
      </c>
      <c r="D2" s="13">
        <f>source!C2/source!C11</f>
        <v>1.5236971958421769E-2</v>
      </c>
      <c r="E2" s="13">
        <f>source!D2/source!D11</f>
        <v>3.5217038456721417E-2</v>
      </c>
      <c r="F2" s="13">
        <f>source!E2/source!E11</f>
        <v>-1.7787760087809686E-2</v>
      </c>
      <c r="G2" s="13">
        <f>source!F2/source!F11</f>
        <v>-3.4314016469615231E-2</v>
      </c>
      <c r="H2" s="13">
        <f>source!G2/source!G11</f>
        <v>3.5449328721544248E-3</v>
      </c>
      <c r="I2" s="13">
        <f>source!H2/source!H11</f>
        <v>5.1370440167947066E-3</v>
      </c>
      <c r="J2" s="13">
        <f>source!I2/source!I11</f>
        <v>8.0760381248680176E-3</v>
      </c>
    </row>
    <row r="3" spans="1:10" x14ac:dyDescent="0.3">
      <c r="A3" s="8" t="s">
        <v>42</v>
      </c>
      <c r="B3" s="8" t="s">
        <v>47</v>
      </c>
      <c r="C3" s="11">
        <f>source!B13/source!B10 / 100</f>
        <v>0.94111198711712019</v>
      </c>
      <c r="D3" s="11">
        <f>source!C13/source!C10 / 100</f>
        <v>1.4389265991716522</v>
      </c>
      <c r="E3" s="11">
        <f>source!D13/source!D10 / 100</f>
        <v>1.2379639157577005</v>
      </c>
      <c r="F3" s="11">
        <f>source!E13/source!E10 / 100</f>
        <v>1.1831663234957674</v>
      </c>
      <c r="G3" s="11">
        <f>source!F13/source!F10 / 100</f>
        <v>0.10249594422008215</v>
      </c>
      <c r="H3" s="11">
        <f>source!G13/source!G10 / 100</f>
        <v>2.1193002425825713</v>
      </c>
      <c r="I3" s="11">
        <f>source!H13/source!H10 / 100</f>
        <v>1.7404070467514792</v>
      </c>
      <c r="J3" s="11">
        <f>source!I13/source!I10 / 100</f>
        <v>1.4269263418516227</v>
      </c>
    </row>
    <row r="4" spans="1:10" x14ac:dyDescent="0.3">
      <c r="A4" s="8" t="s">
        <v>48</v>
      </c>
      <c r="B4" s="8" t="s">
        <v>40</v>
      </c>
      <c r="C4" s="11">
        <f>source!B26/source!B12 / 10</f>
        <v>5.3105984309253951E-2</v>
      </c>
      <c r="D4" s="11">
        <f>source!C26/source!C12 / 10</f>
        <v>5.1919270813142834E-2</v>
      </c>
      <c r="E4" s="11">
        <f>source!D26/source!D12 / 10</f>
        <v>6.0288617573491E-2</v>
      </c>
      <c r="F4" s="11">
        <f>source!E26/source!E12 / 10</f>
        <v>3.9121917413686411E-2</v>
      </c>
      <c r="G4" s="11">
        <f>source!F26/source!F12 / 10</f>
        <v>1.9684368223213462E-2</v>
      </c>
      <c r="H4" s="11">
        <f>source!G26/source!G12 / 10</f>
        <v>1.0068217214233562E-2</v>
      </c>
      <c r="I4" s="11">
        <f>source!H26/source!H12 / 10</f>
        <v>7.0416172156699697E-3</v>
      </c>
      <c r="J4" s="11">
        <f>source!I26/source!I12 / 10</f>
        <v>7.4751228500778786E-3</v>
      </c>
    </row>
    <row r="5" spans="1:10" x14ac:dyDescent="0.3">
      <c r="A5" s="8"/>
      <c r="B5" s="8" t="s">
        <v>46</v>
      </c>
      <c r="C5" s="11">
        <f>source!B5/source!B12</f>
        <v>-1.404027291868753E-2</v>
      </c>
      <c r="D5" s="11">
        <f>source!C5/source!C12</f>
        <v>-5.7578867846936693E-2</v>
      </c>
      <c r="E5" s="11">
        <f>source!D5/source!D12</f>
        <v>-4.4322433428007599E-4</v>
      </c>
      <c r="F5" s="11">
        <f>source!E5/source!E12</f>
        <v>-9.5606453562649494E-3</v>
      </c>
      <c r="G5" s="11">
        <f>source!F5/source!F12</f>
        <v>-6.0209709924963078E-3</v>
      </c>
      <c r="H5" s="11">
        <f>source!G5/source!G12</f>
        <v>-5.6413209343817352E-3</v>
      </c>
      <c r="I5" s="11">
        <f>source!H5/source!H12</f>
        <v>-6.6749836192064637E-3</v>
      </c>
      <c r="J5" s="11">
        <f>source!I5/source!I12</f>
        <v>-1.0326864647150347E-2</v>
      </c>
    </row>
    <row r="6" spans="1:10" x14ac:dyDescent="0.3">
      <c r="A6" s="8" t="s">
        <v>41</v>
      </c>
      <c r="B6" s="8" t="s">
        <v>43</v>
      </c>
      <c r="C6" s="11">
        <f>source!B7/source!B25</f>
        <v>0.74513930184141863</v>
      </c>
      <c r="D6" s="11">
        <f>source!C7/source!C25</f>
        <v>0.90111912505098013</v>
      </c>
      <c r="E6" s="11">
        <f>source!D7/source!D25</f>
        <v>0.60307601934231458</v>
      </c>
      <c r="F6" s="11">
        <f>source!E7/source!E25</f>
        <v>0.20635184256289499</v>
      </c>
      <c r="G6" s="11">
        <f>source!F7/source!F25</f>
        <v>4.7999930395514867E-2</v>
      </c>
      <c r="H6" s="11">
        <f>source!G7/source!G25</f>
        <v>0.21799694069471712</v>
      </c>
      <c r="I6" s="11">
        <f>source!H7/source!H25</f>
        <v>0.160806218619687</v>
      </c>
      <c r="J6" s="11">
        <f>source!I7/source!I25</f>
        <v>9.4947435553470502E-2</v>
      </c>
    </row>
    <row r="7" spans="1:10" x14ac:dyDescent="0.3">
      <c r="A7" s="8"/>
      <c r="B7" s="8" t="s">
        <v>44</v>
      </c>
      <c r="C7" s="11">
        <f>source!B16/source!B14</f>
        <v>0.10701997826988631</v>
      </c>
      <c r="D7" s="11">
        <f>source!C16/source!C14</f>
        <v>0.22876548755265574</v>
      </c>
      <c r="E7" s="11">
        <f>source!D16/source!D14</f>
        <v>0.37600444456258941</v>
      </c>
      <c r="F7" s="11">
        <f>source!E16/source!E14</f>
        <v>0.21731446398441806</v>
      </c>
      <c r="G7" s="11">
        <f>source!F16/source!F14</f>
        <v>8.4890203154206298E-2</v>
      </c>
      <c r="H7" s="11">
        <f>source!G16/source!G14</f>
        <v>-0.13680701847622739</v>
      </c>
      <c r="I7" s="11">
        <f>source!H16/source!H14</f>
        <v>-0.14101464350245133</v>
      </c>
      <c r="J7" s="11">
        <f>source!I16/source!I14</f>
        <v>-0.20438114333108848</v>
      </c>
    </row>
    <row r="8" spans="1:10" x14ac:dyDescent="0.3">
      <c r="A8" s="8"/>
      <c r="B8" s="8" t="s">
        <v>45</v>
      </c>
      <c r="C8" s="11">
        <f>source!B24/source!B10 / 100</f>
        <v>1.0928020263696447</v>
      </c>
      <c r="D8" s="11">
        <f>source!C24/source!C10 / 100</f>
        <v>2.1008723538886334</v>
      </c>
      <c r="E8" s="11">
        <f>source!D24/source!D10 / 100</f>
        <v>2.9244851478356315</v>
      </c>
      <c r="F8" s="11">
        <f>source!E24/source!E10 / 100</f>
        <v>6.2179784946236554</v>
      </c>
      <c r="G8" s="11">
        <f>source!F24/source!F10 / 100</f>
        <v>11.188586517552034</v>
      </c>
      <c r="H8" s="11">
        <f>source!G24/source!G10 / 100</f>
        <v>11.541994153138024</v>
      </c>
      <c r="I8" s="11">
        <f>source!H24/source!H10 / 100</f>
        <v>10.215857808491702</v>
      </c>
      <c r="J8" s="11">
        <f>source!I24/source!I10 / 100</f>
        <v>8.0209753293836759</v>
      </c>
    </row>
    <row r="9" spans="1:10" x14ac:dyDescent="0.3">
      <c r="C9" s="5"/>
      <c r="D9" s="5"/>
      <c r="E9" s="5"/>
      <c r="F9" s="5"/>
      <c r="G9" s="5"/>
      <c r="H9" s="5"/>
      <c r="I9" s="5"/>
      <c r="J9" s="5"/>
    </row>
    <row r="15" spans="1:10" ht="14.4" x14ac:dyDescent="0.3">
      <c r="A15" s="1"/>
    </row>
    <row r="16" spans="1:10" ht="14.4" x14ac:dyDescent="0.3">
      <c r="A16" s="1"/>
    </row>
    <row r="17" spans="1:1" ht="14.4" x14ac:dyDescent="0.3">
      <c r="A17" s="1"/>
    </row>
    <row r="18" spans="1:1" ht="14.4" x14ac:dyDescent="0.3">
      <c r="A18" s="1"/>
    </row>
    <row r="19" spans="1:1" ht="14.4" x14ac:dyDescent="0.3">
      <c r="A19" s="1"/>
    </row>
    <row r="20" spans="1:1" ht="14.4" x14ac:dyDescent="0.3">
      <c r="A20" s="1"/>
    </row>
    <row r="21" spans="1:1" ht="14.4" x14ac:dyDescent="0.3">
      <c r="A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1E93-70F0-4D18-A2B1-684D6A8511A0}">
  <dimension ref="A1:K41"/>
  <sheetViews>
    <sheetView zoomScale="70" zoomScaleNormal="70" workbookViewId="0">
      <selection activeCell="C25" sqref="C25"/>
    </sheetView>
  </sheetViews>
  <sheetFormatPr defaultRowHeight="13.8" x14ac:dyDescent="0.3"/>
  <cols>
    <col min="1" max="1" width="54.88671875" bestFit="1" customWidth="1"/>
    <col min="2" max="9" width="13.5546875" bestFit="1" customWidth="1"/>
  </cols>
  <sheetData>
    <row r="1" spans="1:11" x14ac:dyDescent="0.3">
      <c r="B1" s="2">
        <v>2024</v>
      </c>
      <c r="C1" s="2">
        <v>2023</v>
      </c>
      <c r="D1" s="2">
        <v>2022</v>
      </c>
      <c r="E1" s="2">
        <v>2021</v>
      </c>
      <c r="F1" s="2">
        <v>2020</v>
      </c>
      <c r="G1" s="2">
        <v>2019</v>
      </c>
      <c r="H1" s="2">
        <v>2018</v>
      </c>
      <c r="I1" s="2">
        <v>2017</v>
      </c>
    </row>
    <row r="2" spans="1:11" ht="14.4" x14ac:dyDescent="0.3">
      <c r="A2" s="3" t="s">
        <v>2</v>
      </c>
      <c r="B2" s="6">
        <v>109948</v>
      </c>
      <c r="C2" s="6">
        <v>506597</v>
      </c>
      <c r="D2" s="6">
        <v>1210802</v>
      </c>
      <c r="E2" s="6">
        <v>-711124</v>
      </c>
      <c r="F2" s="6">
        <v>-1583907</v>
      </c>
      <c r="G2" s="6">
        <v>181218</v>
      </c>
      <c r="H2" s="6">
        <v>254217</v>
      </c>
      <c r="I2" s="6">
        <v>366990</v>
      </c>
      <c r="J2" s="2"/>
      <c r="K2" s="2" t="str">
        <f t="shared" ref="K2" si="0">SUBSTITUTE(J2, " ", "")</f>
        <v/>
      </c>
    </row>
    <row r="3" spans="1:11" ht="14.4" x14ac:dyDescent="0.3">
      <c r="A3" s="3" t="s">
        <v>0</v>
      </c>
      <c r="B3" s="6">
        <v>659208</v>
      </c>
      <c r="C3" s="6">
        <v>1041243</v>
      </c>
      <c r="D3" s="6">
        <v>1846636</v>
      </c>
      <c r="E3" s="6">
        <v>-725707</v>
      </c>
      <c r="F3" s="6">
        <v>-798386</v>
      </c>
      <c r="G3" s="6">
        <v>240824</v>
      </c>
      <c r="H3" s="6">
        <v>360409</v>
      </c>
      <c r="I3" s="6">
        <v>382446</v>
      </c>
      <c r="J3" s="2"/>
    </row>
    <row r="4" spans="1:11" ht="14.4" x14ac:dyDescent="0.3">
      <c r="A4" s="3" t="s">
        <v>1</v>
      </c>
      <c r="B4" s="6">
        <v>-1876041</v>
      </c>
      <c r="C4" s="6">
        <v>-2149770</v>
      </c>
      <c r="D4" s="6">
        <v>-2374847</v>
      </c>
      <c r="E4" s="6">
        <v>-3067260</v>
      </c>
      <c r="F4" s="6">
        <v>-4078330</v>
      </c>
      <c r="G4" s="6">
        <v>-3824283</v>
      </c>
      <c r="H4" s="6">
        <v>-3568310</v>
      </c>
      <c r="I4" s="6">
        <v>-3043217</v>
      </c>
      <c r="J4" s="2"/>
    </row>
    <row r="5" spans="1:11" ht="14.4" x14ac:dyDescent="0.3">
      <c r="A5" s="3" t="s">
        <v>29</v>
      </c>
      <c r="B5" s="6">
        <v>-245209</v>
      </c>
      <c r="C5" s="6">
        <v>-1084271</v>
      </c>
      <c r="D5" s="6">
        <v>-9081</v>
      </c>
      <c r="E5" s="6">
        <v>-293516</v>
      </c>
      <c r="F5" s="6">
        <v>-250232</v>
      </c>
      <c r="G5" s="6">
        <v>-243847</v>
      </c>
      <c r="H5" s="6">
        <v>-288023</v>
      </c>
      <c r="I5" s="6">
        <v>-423149</v>
      </c>
    </row>
    <row r="7" spans="1:11" ht="14.4" x14ac:dyDescent="0.3">
      <c r="A7" s="9" t="s">
        <v>34</v>
      </c>
      <c r="B7" s="6">
        <v>13029825</v>
      </c>
      <c r="C7" s="6">
        <v>15757355</v>
      </c>
      <c r="D7" s="6">
        <v>10231485</v>
      </c>
      <c r="E7" s="6">
        <v>5589889</v>
      </c>
      <c r="F7" s="6">
        <v>722711</v>
      </c>
      <c r="G7" s="6">
        <v>3213121</v>
      </c>
      <c r="H7" s="6">
        <v>2421069</v>
      </c>
      <c r="I7" s="6">
        <v>1520331</v>
      </c>
      <c r="J7" s="2"/>
    </row>
    <row r="8" spans="1:11" ht="14.4" x14ac:dyDescent="0.3">
      <c r="A8" s="9" t="s">
        <v>25</v>
      </c>
      <c r="B8" s="6">
        <v>1062</v>
      </c>
      <c r="C8" s="6">
        <v>1555</v>
      </c>
      <c r="D8" s="6">
        <v>1615</v>
      </c>
      <c r="E8" s="6">
        <v>2766</v>
      </c>
      <c r="F8" s="6">
        <v>8044</v>
      </c>
      <c r="G8" s="6">
        <v>13548</v>
      </c>
      <c r="H8" s="6">
        <v>20279</v>
      </c>
      <c r="I8" s="6">
        <v>27275</v>
      </c>
      <c r="J8" s="2"/>
    </row>
    <row r="9" spans="1:11" ht="14.4" x14ac:dyDescent="0.3">
      <c r="A9" s="9" t="s">
        <v>33</v>
      </c>
      <c r="B9" s="6">
        <v>2152792</v>
      </c>
      <c r="C9" s="6">
        <v>1959513</v>
      </c>
      <c r="D9" s="6">
        <v>1885659</v>
      </c>
      <c r="E9" s="6">
        <v>2318659</v>
      </c>
      <c r="F9" s="6">
        <v>2148223</v>
      </c>
      <c r="G9" s="6">
        <v>3181534</v>
      </c>
      <c r="H9" s="6">
        <v>2619887</v>
      </c>
      <c r="I9" s="6">
        <v>1860074</v>
      </c>
      <c r="J9" s="2"/>
    </row>
    <row r="10" spans="1:11" ht="14.4" x14ac:dyDescent="0.3">
      <c r="A10" s="9" t="s">
        <v>31</v>
      </c>
      <c r="B10" s="6">
        <v>59614</v>
      </c>
      <c r="C10" s="6">
        <v>34768</v>
      </c>
      <c r="D10" s="6">
        <v>29154</v>
      </c>
      <c r="E10" s="6">
        <v>21855</v>
      </c>
      <c r="F10" s="6">
        <v>28971</v>
      </c>
      <c r="G10" s="6">
        <v>32154</v>
      </c>
      <c r="H10" s="6">
        <v>38202</v>
      </c>
      <c r="I10" s="6">
        <v>45236</v>
      </c>
    </row>
    <row r="11" spans="1:11" ht="14.4" x14ac:dyDescent="0.3">
      <c r="A11" s="9" t="s">
        <v>28</v>
      </c>
      <c r="B11" s="6">
        <v>29057070</v>
      </c>
      <c r="C11" s="6">
        <v>33247879</v>
      </c>
      <c r="D11" s="6">
        <v>34381142</v>
      </c>
      <c r="E11" s="6">
        <v>39978277</v>
      </c>
      <c r="F11" s="6">
        <v>46159184</v>
      </c>
      <c r="G11" s="6">
        <v>51120291</v>
      </c>
      <c r="H11" s="6">
        <v>49487020</v>
      </c>
      <c r="I11" s="6">
        <v>45441836</v>
      </c>
      <c r="J11" s="2"/>
    </row>
    <row r="12" spans="1:11" ht="14.4" x14ac:dyDescent="0.3">
      <c r="A12" s="9" t="s">
        <v>5</v>
      </c>
      <c r="B12" s="6">
        <v>17464689</v>
      </c>
      <c r="C12" s="6">
        <v>18831058</v>
      </c>
      <c r="D12" s="6">
        <v>20488496</v>
      </c>
      <c r="E12" s="6">
        <v>30700438</v>
      </c>
      <c r="F12" s="6">
        <v>41560074</v>
      </c>
      <c r="G12" s="6">
        <v>43225160</v>
      </c>
      <c r="H12" s="6">
        <v>43149619</v>
      </c>
      <c r="I12" s="6">
        <v>40975554</v>
      </c>
    </row>
    <row r="13" spans="1:11" ht="14.4" x14ac:dyDescent="0.3">
      <c r="A13" s="9" t="s">
        <v>3</v>
      </c>
      <c r="B13" s="6">
        <v>5610345</v>
      </c>
      <c r="C13" s="6">
        <v>5002860</v>
      </c>
      <c r="D13" s="6">
        <v>3609160</v>
      </c>
      <c r="E13" s="6">
        <v>2585810</v>
      </c>
      <c r="F13" s="6">
        <v>296941</v>
      </c>
      <c r="G13" s="6">
        <v>6814398</v>
      </c>
      <c r="H13" s="6">
        <v>6648703</v>
      </c>
      <c r="I13" s="6">
        <v>6454844</v>
      </c>
      <c r="J13" s="2"/>
    </row>
    <row r="14" spans="1:11" ht="14.4" x14ac:dyDescent="0.3">
      <c r="A14" s="9" t="s">
        <v>4</v>
      </c>
      <c r="B14" s="6">
        <v>23446725</v>
      </c>
      <c r="C14" s="6">
        <v>28245021</v>
      </c>
      <c r="D14" s="6">
        <v>30771982</v>
      </c>
      <c r="E14" s="6">
        <v>37579887</v>
      </c>
      <c r="F14" s="6">
        <v>4377266</v>
      </c>
      <c r="G14" s="6">
        <v>39025337</v>
      </c>
      <c r="H14" s="6">
        <v>42838317</v>
      </c>
      <c r="I14" s="6">
        <v>38986992</v>
      </c>
      <c r="J14" s="2"/>
    </row>
    <row r="16" spans="1:11" ht="14.4" x14ac:dyDescent="0.3">
      <c r="A16" s="9" t="s">
        <v>35</v>
      </c>
      <c r="B16" s="6">
        <v>2509268</v>
      </c>
      <c r="C16" s="6">
        <v>6461486</v>
      </c>
      <c r="D16" s="6">
        <v>11570402</v>
      </c>
      <c r="E16" s="6">
        <v>8166653</v>
      </c>
      <c r="F16" s="6">
        <v>371587</v>
      </c>
      <c r="G16" s="6">
        <v>-5338940</v>
      </c>
      <c r="H16" s="6">
        <v>-6040830</v>
      </c>
      <c r="I16" s="6">
        <v>-7968206</v>
      </c>
      <c r="J16" s="2"/>
    </row>
    <row r="17" spans="1:10" ht="14.4" hidden="1" x14ac:dyDescent="0.3">
      <c r="A17" s="9" t="s">
        <v>26</v>
      </c>
      <c r="B17" s="9"/>
      <c r="C17" s="2"/>
      <c r="E17" s="2"/>
      <c r="G17" s="2"/>
      <c r="H17" s="2"/>
      <c r="I17" s="2"/>
      <c r="J17" s="2"/>
    </row>
    <row r="18" spans="1:10" ht="14.4" hidden="1" x14ac:dyDescent="0.3">
      <c r="A18" s="9"/>
      <c r="B18" s="9"/>
      <c r="C18" s="2" t="s">
        <v>21</v>
      </c>
      <c r="D18" s="2"/>
      <c r="E18" s="2"/>
      <c r="F18" s="2"/>
      <c r="G18" s="2"/>
      <c r="H18" s="2"/>
      <c r="I18" s="2"/>
      <c r="J18" s="2"/>
    </row>
    <row r="19" spans="1:10" ht="14.4" hidden="1" x14ac:dyDescent="0.3">
      <c r="A19" s="9" t="s">
        <v>6</v>
      </c>
      <c r="B19" s="9"/>
      <c r="C19" s="2" t="s">
        <v>22</v>
      </c>
      <c r="D19" s="2"/>
      <c r="E19" s="2"/>
      <c r="F19" s="2"/>
      <c r="G19" s="2"/>
      <c r="H19" s="2"/>
      <c r="I19" s="2"/>
      <c r="J19" s="2"/>
    </row>
    <row r="20" spans="1:10" ht="14.4" hidden="1" x14ac:dyDescent="0.3">
      <c r="A20" s="9" t="s">
        <v>7</v>
      </c>
      <c r="B20" s="9"/>
      <c r="C20" s="2" t="s">
        <v>23</v>
      </c>
      <c r="D20" s="2" t="s">
        <v>16</v>
      </c>
      <c r="E20" s="2" t="s">
        <v>17</v>
      </c>
      <c r="F20" s="2"/>
      <c r="G20" s="2" t="s">
        <v>19</v>
      </c>
      <c r="H20" s="2" t="s">
        <v>10</v>
      </c>
      <c r="I20" s="2" t="s">
        <v>11</v>
      </c>
      <c r="J20" s="2"/>
    </row>
    <row r="21" spans="1:10" ht="14.4" hidden="1" x14ac:dyDescent="0.3">
      <c r="A21" s="9" t="s">
        <v>8</v>
      </c>
      <c r="B21" s="9"/>
      <c r="C21" s="2"/>
      <c r="D21" s="2"/>
      <c r="E21" s="2"/>
      <c r="F21" s="2"/>
      <c r="G21" s="2"/>
      <c r="H21" s="2"/>
      <c r="I21" s="2" t="s">
        <v>12</v>
      </c>
      <c r="J21" s="2"/>
    </row>
    <row r="22" spans="1:10" ht="14.4" hidden="1" x14ac:dyDescent="0.3">
      <c r="A22" s="9" t="s">
        <v>9</v>
      </c>
      <c r="B22" s="9"/>
      <c r="C22" s="2" t="s">
        <v>18</v>
      </c>
      <c r="D22" s="2" t="s">
        <v>14</v>
      </c>
      <c r="E22" s="2" t="s">
        <v>15</v>
      </c>
      <c r="F22" s="2"/>
      <c r="G22" s="2" t="s">
        <v>20</v>
      </c>
      <c r="H22" s="2" t="s">
        <v>13</v>
      </c>
      <c r="I22" s="2"/>
      <c r="J22" s="2"/>
    </row>
    <row r="23" spans="1:10" ht="14.4" hidden="1" x14ac:dyDescent="0.3">
      <c r="A23" s="9" t="s">
        <v>27</v>
      </c>
      <c r="B23" s="9"/>
      <c r="C23" s="2"/>
      <c r="D23" s="2"/>
      <c r="E23" s="2"/>
      <c r="I23" s="2"/>
      <c r="J23" s="2"/>
    </row>
    <row r="24" spans="1:10" ht="14.4" x14ac:dyDescent="0.3">
      <c r="A24" s="9" t="s">
        <v>32</v>
      </c>
      <c r="B24" s="6">
        <v>6514630</v>
      </c>
      <c r="C24" s="6">
        <v>7304313</v>
      </c>
      <c r="D24" s="6">
        <v>8526044</v>
      </c>
      <c r="E24" s="6">
        <v>13589392</v>
      </c>
      <c r="F24" s="6">
        <v>32414454</v>
      </c>
      <c r="G24" s="6">
        <v>37112128</v>
      </c>
      <c r="H24" s="6">
        <v>39026620</v>
      </c>
      <c r="I24" s="6">
        <v>36283684</v>
      </c>
      <c r="J24" s="2"/>
    </row>
    <row r="25" spans="1:10" ht="14.4" x14ac:dyDescent="0.3">
      <c r="A25" s="9" t="s">
        <v>30</v>
      </c>
      <c r="B25" s="10">
        <f>AVERAGE(C25:I25)</f>
        <v>17486428.333333332</v>
      </c>
      <c r="C25" s="10">
        <f>AVERAGE(D25:I25)</f>
        <v>17486428.333333332</v>
      </c>
      <c r="D25" s="6">
        <v>16965498</v>
      </c>
      <c r="E25" s="6">
        <v>27089116</v>
      </c>
      <c r="F25" s="6">
        <v>15056501</v>
      </c>
      <c r="G25" s="6">
        <v>14739294</v>
      </c>
      <c r="H25" s="6">
        <v>15055817</v>
      </c>
      <c r="I25" s="6">
        <v>16012344</v>
      </c>
      <c r="J25" s="2"/>
    </row>
    <row r="26" spans="1:10" ht="14.4" x14ac:dyDescent="0.3">
      <c r="A26" s="9" t="s">
        <v>24</v>
      </c>
      <c r="B26" s="6">
        <v>9274795</v>
      </c>
      <c r="C26" s="6">
        <v>9776948</v>
      </c>
      <c r="D26" s="6">
        <v>12352231</v>
      </c>
      <c r="E26" s="6">
        <v>12010600</v>
      </c>
      <c r="F26" s="6">
        <v>8180838</v>
      </c>
      <c r="G26" s="6">
        <v>4352003</v>
      </c>
      <c r="H26" s="6">
        <v>3038431</v>
      </c>
      <c r="I26" s="6">
        <v>3062973</v>
      </c>
      <c r="J26" s="2"/>
    </row>
    <row r="27" spans="1:10" x14ac:dyDescent="0.3">
      <c r="C27" s="2"/>
      <c r="D27" s="2"/>
      <c r="E27" s="2"/>
      <c r="F27" s="2"/>
      <c r="G27" s="2"/>
      <c r="H27" s="2"/>
      <c r="I27" s="2"/>
      <c r="J27" s="2"/>
    </row>
    <row r="28" spans="1:10" x14ac:dyDescent="0.3">
      <c r="C28" s="2"/>
      <c r="D28" s="2"/>
      <c r="E28" s="2"/>
      <c r="F28" s="2"/>
      <c r="G28" s="2"/>
      <c r="H28" s="2"/>
      <c r="I28" s="2"/>
      <c r="J28" s="2"/>
    </row>
    <row r="41" spans="1:2" x14ac:dyDescent="0.3">
      <c r="A41" s="4"/>
      <c r="B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templete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Thabang Ndhlovu</dc:creator>
  <cp:lastModifiedBy>Thabang Ndhlovu</cp:lastModifiedBy>
  <dcterms:created xsi:type="dcterms:W3CDTF">2024-11-29T14:39:55Z</dcterms:created>
  <dcterms:modified xsi:type="dcterms:W3CDTF">2024-12-02T18:20:00Z</dcterms:modified>
</cp:coreProperties>
</file>