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103763\Downloads\"/>
    </mc:Choice>
  </mc:AlternateContent>
  <xr:revisionPtr revIDLastSave="0" documentId="13_ncr:1_{3AB2F68B-F1D6-46D8-B905-2211F2344B30}" xr6:coauthVersionLast="47" xr6:coauthVersionMax="47" xr10:uidLastSave="{00000000-0000-0000-0000-000000000000}"/>
  <bookViews>
    <workbookView xWindow="20" yWindow="20" windowWidth="19180" windowHeight="10780" activeTab="1" xr2:uid="{00000000-000D-0000-FFFF-FFFF00000000}"/>
  </bookViews>
  <sheets>
    <sheet name="summary" sheetId="2" r:id="rId1"/>
    <sheet name="calculation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3" i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Q4" i="1"/>
  <c r="D3" i="1" l="1"/>
  <c r="F3" i="1" s="1"/>
  <c r="J3" i="1"/>
  <c r="L3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" i="1"/>
  <c r="D1" i="1" l="1"/>
  <c r="G3" i="1" s="1"/>
  <c r="J1" i="1"/>
  <c r="P1" i="1"/>
  <c r="E5" i="1"/>
  <c r="E6" i="1" s="1"/>
  <c r="P3" i="1"/>
  <c r="R3" i="1" s="1"/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4" i="1" s="1"/>
  <c r="E45" i="1" s="1"/>
  <c r="S3" i="1"/>
  <c r="T3" i="1" s="1"/>
  <c r="D7" i="2" s="1"/>
  <c r="M3" i="1"/>
  <c r="N3" i="1" s="1"/>
  <c r="H3" i="1"/>
  <c r="D4" i="1" l="1"/>
  <c r="F4" i="1" s="1"/>
  <c r="G4" i="1" s="1"/>
  <c r="H4" i="1" s="1"/>
  <c r="B8" i="2" s="1"/>
  <c r="B7" i="2"/>
  <c r="J4" i="1"/>
  <c r="L4" i="1" s="1"/>
  <c r="M4" i="1" s="1"/>
  <c r="C7" i="2"/>
  <c r="P4" i="1"/>
  <c r="R4" i="1" s="1"/>
  <c r="S4" i="1" s="1"/>
  <c r="N4" i="1" l="1"/>
  <c r="C8" i="2" s="1"/>
  <c r="T4" i="1"/>
  <c r="D8" i="2" s="1"/>
  <c r="D5" i="1"/>
  <c r="F5" i="1" s="1"/>
  <c r="J5" i="1"/>
  <c r="L5" i="1" s="1"/>
  <c r="M5" i="1" s="1"/>
  <c r="N5" i="1" l="1"/>
  <c r="C9" i="2" s="1"/>
  <c r="G5" i="1"/>
  <c r="H5" i="1" s="1"/>
  <c r="P5" i="1"/>
  <c r="R5" i="1" s="1"/>
  <c r="S5" i="1" s="1"/>
  <c r="D6" i="1" l="1"/>
  <c r="F6" i="1" s="1"/>
  <c r="G6" i="1" s="1"/>
  <c r="B9" i="2"/>
  <c r="T5" i="1"/>
  <c r="D9" i="2" s="1"/>
  <c r="J6" i="1"/>
  <c r="L6" i="1" s="1"/>
  <c r="M6" i="1" s="1"/>
  <c r="N6" i="1" l="1"/>
  <c r="H6" i="1"/>
  <c r="D7" i="1" s="1"/>
  <c r="P6" i="1"/>
  <c r="R6" i="1" s="1"/>
  <c r="S6" i="1" s="1"/>
  <c r="F7" i="1" l="1"/>
  <c r="G7" i="1" s="1"/>
  <c r="H7" i="1" s="1"/>
  <c r="B10" i="2"/>
  <c r="J7" i="1"/>
  <c r="L7" i="1" s="1"/>
  <c r="M7" i="1" s="1"/>
  <c r="C10" i="2"/>
  <c r="T6" i="1"/>
  <c r="D8" i="1" l="1"/>
  <c r="F8" i="1" s="1"/>
  <c r="B11" i="2"/>
  <c r="D10" i="2"/>
  <c r="P7" i="1"/>
  <c r="R7" i="1" s="1"/>
  <c r="S7" i="1" s="1"/>
  <c r="N7" i="1"/>
  <c r="G8" i="1"/>
  <c r="H8" i="1" s="1"/>
  <c r="D9" i="1" l="1"/>
  <c r="F9" i="1" s="1"/>
  <c r="G9" i="1" s="1"/>
  <c r="H9" i="1" s="1"/>
  <c r="B12" i="2"/>
  <c r="J8" i="1"/>
  <c r="L8" i="1" s="1"/>
  <c r="M8" i="1" s="1"/>
  <c r="C11" i="2"/>
  <c r="T7" i="1"/>
  <c r="N8" i="1" l="1"/>
  <c r="J9" i="1" s="1"/>
  <c r="L9" i="1" s="1"/>
  <c r="M9" i="1" s="1"/>
  <c r="C12" i="2"/>
  <c r="D10" i="1"/>
  <c r="F10" i="1" s="1"/>
  <c r="G10" i="1" s="1"/>
  <c r="H10" i="1" s="1"/>
  <c r="B13" i="2"/>
  <c r="D11" i="2"/>
  <c r="P8" i="1"/>
  <c r="R8" i="1" s="1"/>
  <c r="S8" i="1" s="1"/>
  <c r="D11" i="1" l="1"/>
  <c r="F11" i="1" s="1"/>
  <c r="G11" i="1" s="1"/>
  <c r="H11" i="1" s="1"/>
  <c r="B14" i="2"/>
  <c r="T8" i="1"/>
  <c r="N9" i="1"/>
  <c r="J10" i="1" l="1"/>
  <c r="L10" i="1" s="1"/>
  <c r="M10" i="1" s="1"/>
  <c r="C13" i="2"/>
  <c r="D12" i="1"/>
  <c r="F12" i="1" s="1"/>
  <c r="G12" i="1" s="1"/>
  <c r="H12" i="1" s="1"/>
  <c r="B15" i="2"/>
  <c r="D12" i="2"/>
  <c r="P9" i="1"/>
  <c r="R9" i="1" s="1"/>
  <c r="S9" i="1" s="1"/>
  <c r="D13" i="1" l="1"/>
  <c r="F13" i="1" s="1"/>
  <c r="G13" i="1" s="1"/>
  <c r="H13" i="1" s="1"/>
  <c r="B16" i="2"/>
  <c r="T9" i="1"/>
  <c r="N10" i="1"/>
  <c r="D14" i="1" l="1"/>
  <c r="F14" i="1" s="1"/>
  <c r="G14" i="1" s="1"/>
  <c r="H14" i="1" s="1"/>
  <c r="B17" i="2"/>
  <c r="J11" i="1"/>
  <c r="L11" i="1" s="1"/>
  <c r="M11" i="1" s="1"/>
  <c r="C14" i="2"/>
  <c r="D13" i="2"/>
  <c r="P10" i="1"/>
  <c r="R10" i="1" s="1"/>
  <c r="S10" i="1" s="1"/>
  <c r="D15" i="1" l="1"/>
  <c r="F15" i="1" s="1"/>
  <c r="G15" i="1" s="1"/>
  <c r="H15" i="1" s="1"/>
  <c r="B18" i="2"/>
  <c r="T10" i="1"/>
  <c r="N11" i="1"/>
  <c r="J12" i="1" l="1"/>
  <c r="C15" i="2"/>
  <c r="D16" i="1"/>
  <c r="F16" i="1" s="1"/>
  <c r="G16" i="1" s="1"/>
  <c r="H16" i="1" s="1"/>
  <c r="B19" i="2"/>
  <c r="D14" i="2"/>
  <c r="P11" i="1"/>
  <c r="R11" i="1" s="1"/>
  <c r="S11" i="1" s="1"/>
  <c r="L12" i="1"/>
  <c r="M12" i="1" s="1"/>
  <c r="D17" i="1" l="1"/>
  <c r="F17" i="1" s="1"/>
  <c r="G17" i="1" s="1"/>
  <c r="H17" i="1" s="1"/>
  <c r="B20" i="2"/>
  <c r="T11" i="1"/>
  <c r="N12" i="1"/>
  <c r="J13" i="1" l="1"/>
  <c r="L13" i="1" s="1"/>
  <c r="M13" i="1" s="1"/>
  <c r="C16" i="2"/>
  <c r="D18" i="1"/>
  <c r="F18" i="1" s="1"/>
  <c r="G18" i="1" s="1"/>
  <c r="H18" i="1" s="1"/>
  <c r="B21" i="2"/>
  <c r="D15" i="2"/>
  <c r="P12" i="1"/>
  <c r="R12" i="1" s="1"/>
  <c r="S12" i="1" s="1"/>
  <c r="D19" i="1" l="1"/>
  <c r="F19" i="1" s="1"/>
  <c r="G19" i="1" s="1"/>
  <c r="H19" i="1" s="1"/>
  <c r="B22" i="2"/>
  <c r="T12" i="1"/>
  <c r="N13" i="1"/>
  <c r="J14" i="1" l="1"/>
  <c r="L14" i="1" s="1"/>
  <c r="M14" i="1" s="1"/>
  <c r="C17" i="2"/>
  <c r="D20" i="1"/>
  <c r="F20" i="1" s="1"/>
  <c r="G20" i="1" s="1"/>
  <c r="H20" i="1" s="1"/>
  <c r="B23" i="2"/>
  <c r="D16" i="2"/>
  <c r="P13" i="1"/>
  <c r="R13" i="1" s="1"/>
  <c r="S13" i="1" s="1"/>
  <c r="D21" i="1" l="1"/>
  <c r="F21" i="1" s="1"/>
  <c r="G21" i="1" s="1"/>
  <c r="H21" i="1" s="1"/>
  <c r="B24" i="2"/>
  <c r="T13" i="1"/>
  <c r="N14" i="1"/>
  <c r="J15" i="1" l="1"/>
  <c r="C18" i="2"/>
  <c r="D22" i="1"/>
  <c r="F22" i="1" s="1"/>
  <c r="G22" i="1" s="1"/>
  <c r="H22" i="1" s="1"/>
  <c r="B25" i="2"/>
  <c r="D17" i="2"/>
  <c r="P14" i="1"/>
  <c r="R14" i="1" s="1"/>
  <c r="S14" i="1" s="1"/>
  <c r="L15" i="1"/>
  <c r="M15" i="1" s="1"/>
  <c r="D23" i="1" l="1"/>
  <c r="F23" i="1" s="1"/>
  <c r="G23" i="1" s="1"/>
  <c r="H23" i="1" s="1"/>
  <c r="B26" i="2"/>
  <c r="T14" i="1"/>
  <c r="N15" i="1"/>
  <c r="J16" i="1" l="1"/>
  <c r="L16" i="1" s="1"/>
  <c r="M16" i="1" s="1"/>
  <c r="C19" i="2"/>
  <c r="D24" i="1"/>
  <c r="F24" i="1" s="1"/>
  <c r="G24" i="1" s="1"/>
  <c r="H24" i="1" s="1"/>
  <c r="B27" i="2"/>
  <c r="D18" i="2"/>
  <c r="P15" i="1"/>
  <c r="R15" i="1" s="1"/>
  <c r="S15" i="1" s="1"/>
  <c r="D25" i="1" l="1"/>
  <c r="F25" i="1" s="1"/>
  <c r="G25" i="1" s="1"/>
  <c r="H25" i="1" s="1"/>
  <c r="B28" i="2"/>
  <c r="T15" i="1"/>
  <c r="N16" i="1"/>
  <c r="J17" i="1" l="1"/>
  <c r="C20" i="2"/>
  <c r="D26" i="1"/>
  <c r="F26" i="1" s="1"/>
  <c r="G26" i="1" s="1"/>
  <c r="H26" i="1" s="1"/>
  <c r="B29" i="2"/>
  <c r="D19" i="2"/>
  <c r="P16" i="1"/>
  <c r="R16" i="1" s="1"/>
  <c r="S16" i="1" s="1"/>
  <c r="L17" i="1"/>
  <c r="M17" i="1" s="1"/>
  <c r="D27" i="1" l="1"/>
  <c r="F27" i="1" s="1"/>
  <c r="G27" i="1" s="1"/>
  <c r="H27" i="1" s="1"/>
  <c r="B30" i="2"/>
  <c r="T16" i="1"/>
  <c r="N17" i="1"/>
  <c r="J18" i="1" l="1"/>
  <c r="L18" i="1" s="1"/>
  <c r="M18" i="1" s="1"/>
  <c r="C21" i="2"/>
  <c r="D28" i="1"/>
  <c r="F28" i="1" s="1"/>
  <c r="G28" i="1" s="1"/>
  <c r="H28" i="1" s="1"/>
  <c r="B31" i="2"/>
  <c r="D20" i="2"/>
  <c r="P17" i="1"/>
  <c r="R17" i="1" s="1"/>
  <c r="S17" i="1" s="1"/>
  <c r="D29" i="1" l="1"/>
  <c r="F29" i="1" s="1"/>
  <c r="G29" i="1" s="1"/>
  <c r="H29" i="1" s="1"/>
  <c r="B32" i="2"/>
  <c r="T17" i="1"/>
  <c r="N18" i="1"/>
  <c r="J19" i="1" l="1"/>
  <c r="L19" i="1" s="1"/>
  <c r="M19" i="1" s="1"/>
  <c r="C22" i="2"/>
  <c r="D30" i="1"/>
  <c r="F30" i="1" s="1"/>
  <c r="G30" i="1" s="1"/>
  <c r="H30" i="1" s="1"/>
  <c r="B33" i="2"/>
  <c r="D21" i="2"/>
  <c r="P18" i="1"/>
  <c r="R18" i="1" s="1"/>
  <c r="S18" i="1" s="1"/>
  <c r="D31" i="1" l="1"/>
  <c r="F31" i="1" s="1"/>
  <c r="G31" i="1" s="1"/>
  <c r="H31" i="1" s="1"/>
  <c r="B34" i="2"/>
  <c r="T18" i="1"/>
  <c r="N19" i="1"/>
  <c r="J20" i="1" l="1"/>
  <c r="L20" i="1" s="1"/>
  <c r="M20" i="1" s="1"/>
  <c r="C23" i="2"/>
  <c r="D32" i="1"/>
  <c r="F32" i="1" s="1"/>
  <c r="G32" i="1" s="1"/>
  <c r="H32" i="1" s="1"/>
  <c r="B35" i="2"/>
  <c r="D22" i="2"/>
  <c r="P19" i="1"/>
  <c r="R19" i="1" s="1"/>
  <c r="S19" i="1" s="1"/>
  <c r="D33" i="1" l="1"/>
  <c r="F33" i="1" s="1"/>
  <c r="G33" i="1" s="1"/>
  <c r="H33" i="1" s="1"/>
  <c r="B36" i="2"/>
  <c r="T19" i="1"/>
  <c r="N20" i="1"/>
  <c r="D34" i="1" l="1"/>
  <c r="F34" i="1" s="1"/>
  <c r="G34" i="1" s="1"/>
  <c r="H34" i="1" s="1"/>
  <c r="B37" i="2"/>
  <c r="J21" i="1"/>
  <c r="L21" i="1" s="1"/>
  <c r="M21" i="1" s="1"/>
  <c r="C24" i="2"/>
  <c r="D23" i="2"/>
  <c r="P20" i="1"/>
  <c r="R20" i="1" s="1"/>
  <c r="S20" i="1" s="1"/>
  <c r="D35" i="1" l="1"/>
  <c r="F35" i="1" s="1"/>
  <c r="G35" i="1" s="1"/>
  <c r="H35" i="1" s="1"/>
  <c r="B38" i="2"/>
  <c r="T20" i="1"/>
  <c r="N21" i="1"/>
  <c r="J22" i="1" l="1"/>
  <c r="L22" i="1" s="1"/>
  <c r="M22" i="1" s="1"/>
  <c r="C25" i="2"/>
  <c r="D36" i="1"/>
  <c r="F36" i="1" s="1"/>
  <c r="G36" i="1" s="1"/>
  <c r="H36" i="1" s="1"/>
  <c r="B39" i="2"/>
  <c r="D24" i="2"/>
  <c r="P21" i="1"/>
  <c r="R21" i="1" s="1"/>
  <c r="S21" i="1" s="1"/>
  <c r="D37" i="1" l="1"/>
  <c r="F37" i="1" s="1"/>
  <c r="G37" i="1" s="1"/>
  <c r="H37" i="1" s="1"/>
  <c r="B40" i="2"/>
  <c r="T21" i="1"/>
  <c r="N22" i="1"/>
  <c r="J23" i="1" l="1"/>
  <c r="L23" i="1" s="1"/>
  <c r="M23" i="1" s="1"/>
  <c r="C26" i="2"/>
  <c r="D38" i="1"/>
  <c r="F38" i="1" s="1"/>
  <c r="G38" i="1" s="1"/>
  <c r="H38" i="1" s="1"/>
  <c r="B41" i="2"/>
  <c r="D25" i="2"/>
  <c r="P22" i="1"/>
  <c r="R22" i="1" s="1"/>
  <c r="S22" i="1" s="1"/>
  <c r="D39" i="1" l="1"/>
  <c r="F39" i="1" s="1"/>
  <c r="G39" i="1" s="1"/>
  <c r="H39" i="1" s="1"/>
  <c r="B42" i="2"/>
  <c r="T22" i="1"/>
  <c r="N23" i="1"/>
  <c r="J24" i="1" l="1"/>
  <c r="L24" i="1" s="1"/>
  <c r="M24" i="1" s="1"/>
  <c r="C27" i="2"/>
  <c r="D40" i="1"/>
  <c r="F40" i="1" s="1"/>
  <c r="G40" i="1" s="1"/>
  <c r="H40" i="1" s="1"/>
  <c r="B43" i="2"/>
  <c r="D26" i="2"/>
  <c r="P23" i="1"/>
  <c r="R23" i="1" s="1"/>
  <c r="S23" i="1" s="1"/>
  <c r="D41" i="1" l="1"/>
  <c r="F41" i="1" s="1"/>
  <c r="G41" i="1" s="1"/>
  <c r="H41" i="1" s="1"/>
  <c r="B44" i="2"/>
  <c r="T23" i="1"/>
  <c r="N24" i="1"/>
  <c r="J25" i="1" l="1"/>
  <c r="L25" i="1" s="1"/>
  <c r="M25" i="1" s="1"/>
  <c r="C28" i="2"/>
  <c r="D42" i="1"/>
  <c r="F42" i="1" s="1"/>
  <c r="G42" i="1" s="1"/>
  <c r="H42" i="1" s="1"/>
  <c r="B45" i="2"/>
  <c r="D27" i="2"/>
  <c r="P24" i="1"/>
  <c r="R24" i="1" s="1"/>
  <c r="S24" i="1" s="1"/>
  <c r="D43" i="1" l="1"/>
  <c r="F43" i="1" s="1"/>
  <c r="G43" i="1" s="1"/>
  <c r="H43" i="1" s="1"/>
  <c r="B46" i="2"/>
  <c r="T24" i="1"/>
  <c r="N25" i="1"/>
  <c r="J26" i="1" l="1"/>
  <c r="C29" i="2"/>
  <c r="D44" i="1"/>
  <c r="F44" i="1" s="1"/>
  <c r="G44" i="1" s="1"/>
  <c r="H44" i="1" s="1"/>
  <c r="B47" i="2"/>
  <c r="D28" i="2"/>
  <c r="P25" i="1"/>
  <c r="R25" i="1" s="1"/>
  <c r="S25" i="1" s="1"/>
  <c r="L26" i="1"/>
  <c r="M26" i="1" s="1"/>
  <c r="D45" i="1" l="1"/>
  <c r="F45" i="1" s="1"/>
  <c r="G45" i="1" s="1"/>
  <c r="H45" i="1" s="1"/>
  <c r="B48" i="2"/>
  <c r="T25" i="1"/>
  <c r="N26" i="1"/>
  <c r="J27" i="1" l="1"/>
  <c r="L27" i="1" s="1"/>
  <c r="M27" i="1" s="1"/>
  <c r="C30" i="2"/>
  <c r="B49" i="2"/>
  <c r="D29" i="2"/>
  <c r="P26" i="1"/>
  <c r="R26" i="1" s="1"/>
  <c r="S26" i="1" s="1"/>
  <c r="T26" i="1" l="1"/>
  <c r="N27" i="1"/>
  <c r="J28" i="1" l="1"/>
  <c r="L28" i="1" s="1"/>
  <c r="M28" i="1" s="1"/>
  <c r="C31" i="2"/>
  <c r="D30" i="2"/>
  <c r="P27" i="1"/>
  <c r="R27" i="1" s="1"/>
  <c r="S27" i="1" s="1"/>
  <c r="T27" i="1" l="1"/>
  <c r="N28" i="1"/>
  <c r="J29" i="1" l="1"/>
  <c r="L29" i="1" s="1"/>
  <c r="M29" i="1" s="1"/>
  <c r="C32" i="2"/>
  <c r="D31" i="2"/>
  <c r="P28" i="1"/>
  <c r="R28" i="1" s="1"/>
  <c r="S28" i="1" s="1"/>
  <c r="T28" i="1" l="1"/>
  <c r="N29" i="1"/>
  <c r="J30" i="1" l="1"/>
  <c r="L30" i="1" s="1"/>
  <c r="M30" i="1" s="1"/>
  <c r="C33" i="2"/>
  <c r="D32" i="2"/>
  <c r="P29" i="1"/>
  <c r="R29" i="1" s="1"/>
  <c r="S29" i="1" s="1"/>
  <c r="T29" i="1" l="1"/>
  <c r="N30" i="1"/>
  <c r="J31" i="1" l="1"/>
  <c r="L31" i="1" s="1"/>
  <c r="M31" i="1" s="1"/>
  <c r="C34" i="2"/>
  <c r="D33" i="2"/>
  <c r="P30" i="1"/>
  <c r="R30" i="1" s="1"/>
  <c r="S30" i="1" s="1"/>
  <c r="T30" i="1" l="1"/>
  <c r="N31" i="1"/>
  <c r="J32" i="1" l="1"/>
  <c r="L32" i="1" s="1"/>
  <c r="M32" i="1" s="1"/>
  <c r="C35" i="2"/>
  <c r="D34" i="2"/>
  <c r="P31" i="1"/>
  <c r="R31" i="1" s="1"/>
  <c r="S31" i="1" s="1"/>
  <c r="T31" i="1" l="1"/>
  <c r="N32" i="1"/>
  <c r="J33" i="1" l="1"/>
  <c r="L33" i="1" s="1"/>
  <c r="M33" i="1" s="1"/>
  <c r="C36" i="2"/>
  <c r="D35" i="2"/>
  <c r="P32" i="1"/>
  <c r="R32" i="1" s="1"/>
  <c r="S32" i="1" s="1"/>
  <c r="T32" i="1" l="1"/>
  <c r="N33" i="1"/>
  <c r="J34" i="1" l="1"/>
  <c r="L34" i="1" s="1"/>
  <c r="M34" i="1" s="1"/>
  <c r="C37" i="2"/>
  <c r="D36" i="2"/>
  <c r="P33" i="1"/>
  <c r="R33" i="1" s="1"/>
  <c r="S33" i="1" s="1"/>
  <c r="T33" i="1" l="1"/>
  <c r="N34" i="1"/>
  <c r="J35" i="1" l="1"/>
  <c r="L35" i="1" s="1"/>
  <c r="M35" i="1" s="1"/>
  <c r="C38" i="2"/>
  <c r="D37" i="2"/>
  <c r="P34" i="1"/>
  <c r="R34" i="1" s="1"/>
  <c r="S34" i="1" s="1"/>
  <c r="T34" i="1" l="1"/>
  <c r="N35" i="1"/>
  <c r="J36" i="1" l="1"/>
  <c r="L36" i="1" s="1"/>
  <c r="M36" i="1" s="1"/>
  <c r="C39" i="2"/>
  <c r="D38" i="2"/>
  <c r="P35" i="1"/>
  <c r="R35" i="1" s="1"/>
  <c r="S35" i="1" s="1"/>
  <c r="T35" i="1" l="1"/>
  <c r="N36" i="1"/>
  <c r="J37" i="1" l="1"/>
  <c r="L37" i="1" s="1"/>
  <c r="M37" i="1" s="1"/>
  <c r="C40" i="2"/>
  <c r="D39" i="2"/>
  <c r="P36" i="1"/>
  <c r="R36" i="1" s="1"/>
  <c r="S36" i="1" s="1"/>
  <c r="T36" i="1" l="1"/>
  <c r="N37" i="1"/>
  <c r="J38" i="1" l="1"/>
  <c r="L38" i="1" s="1"/>
  <c r="M38" i="1" s="1"/>
  <c r="C41" i="2"/>
  <c r="D40" i="2"/>
  <c r="P37" i="1"/>
  <c r="R37" i="1" s="1"/>
  <c r="S37" i="1" s="1"/>
  <c r="T37" i="1" l="1"/>
  <c r="N38" i="1"/>
  <c r="J39" i="1" l="1"/>
  <c r="L39" i="1" s="1"/>
  <c r="M39" i="1" s="1"/>
  <c r="C42" i="2"/>
  <c r="D41" i="2"/>
  <c r="P38" i="1"/>
  <c r="R38" i="1" s="1"/>
  <c r="S38" i="1" s="1"/>
  <c r="T38" i="1" l="1"/>
  <c r="N39" i="1"/>
  <c r="J40" i="1" l="1"/>
  <c r="L40" i="1" s="1"/>
  <c r="M40" i="1" s="1"/>
  <c r="C43" i="2"/>
  <c r="D42" i="2"/>
  <c r="P39" i="1"/>
  <c r="R39" i="1" s="1"/>
  <c r="S39" i="1" s="1"/>
  <c r="T39" i="1" l="1"/>
  <c r="N40" i="1"/>
  <c r="J41" i="1" l="1"/>
  <c r="L41" i="1" s="1"/>
  <c r="M41" i="1" s="1"/>
  <c r="C44" i="2"/>
  <c r="D43" i="2"/>
  <c r="P40" i="1"/>
  <c r="R40" i="1" s="1"/>
  <c r="S40" i="1" s="1"/>
  <c r="T40" i="1" l="1"/>
  <c r="N41" i="1"/>
  <c r="J42" i="1" l="1"/>
  <c r="L42" i="1" s="1"/>
  <c r="M42" i="1" s="1"/>
  <c r="C45" i="2"/>
  <c r="D44" i="2"/>
  <c r="P41" i="1"/>
  <c r="R41" i="1" s="1"/>
  <c r="S41" i="1" s="1"/>
  <c r="T41" i="1" l="1"/>
  <c r="N42" i="1"/>
  <c r="J43" i="1" l="1"/>
  <c r="L43" i="1" s="1"/>
  <c r="M43" i="1" s="1"/>
  <c r="C46" i="2"/>
  <c r="D45" i="2"/>
  <c r="P42" i="1"/>
  <c r="R42" i="1" s="1"/>
  <c r="S42" i="1" s="1"/>
  <c r="T42" i="1" l="1"/>
  <c r="N43" i="1"/>
  <c r="J44" i="1" l="1"/>
  <c r="L44" i="1" s="1"/>
  <c r="M44" i="1" s="1"/>
  <c r="C47" i="2"/>
  <c r="D46" i="2"/>
  <c r="P43" i="1"/>
  <c r="R43" i="1" s="1"/>
  <c r="S43" i="1" s="1"/>
  <c r="T43" i="1" l="1"/>
  <c r="N44" i="1"/>
  <c r="J45" i="1" l="1"/>
  <c r="L45" i="1" s="1"/>
  <c r="M45" i="1" s="1"/>
  <c r="C48" i="2"/>
  <c r="D47" i="2"/>
  <c r="P44" i="1"/>
  <c r="R44" i="1" s="1"/>
  <c r="S44" i="1" s="1"/>
  <c r="T44" i="1" l="1"/>
  <c r="N45" i="1"/>
  <c r="C49" i="2" l="1"/>
  <c r="D48" i="2"/>
  <c r="P45" i="1"/>
  <c r="R45" i="1" s="1"/>
  <c r="S45" i="1" s="1"/>
  <c r="T45" i="1" l="1"/>
  <c r="D49" i="2" l="1"/>
</calcChain>
</file>

<file path=xl/sharedStrings.xml><?xml version="1.0" encoding="utf-8"?>
<sst xmlns="http://schemas.openxmlformats.org/spreadsheetml/2006/main" count="24" uniqueCount="13">
  <si>
    <t>Initial Investment</t>
  </si>
  <si>
    <t xml:space="preserve">Contributions </t>
  </si>
  <si>
    <t>Contributions Growth</t>
  </si>
  <si>
    <t>Growth Rates</t>
  </si>
  <si>
    <t>Date</t>
  </si>
  <si>
    <t>Month</t>
  </si>
  <si>
    <t>Starting Balance</t>
  </si>
  <si>
    <t>Contribution</t>
  </si>
  <si>
    <t>Value + contribution</t>
  </si>
  <si>
    <t>Growth</t>
  </si>
  <si>
    <t>Ending Balance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</si>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</sst>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%"/>
    <numFmt numFmtId="166" formatCode="&quot;R&quot;#,##0.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/>
    <xf numFmtId="9" fontId="0" fillId="0" borderId="0" xfId="1" applyFont="1" applyAlignment="1">
      <alignment horizontal="left"/>
    </xf>
    <xf numFmtId="164" fontId="0" fillId="2" borderId="1" xfId="0" applyNumberFormat="1" applyFill="1" applyBorder="1"/>
    <xf numFmtId="0" fontId="0" fillId="2" borderId="1" xfId="0" applyFill="1" applyBorder="1"/>
    <xf numFmtId="4" fontId="0" fillId="2" borderId="1" xfId="0" applyNumberFormat="1" applyFill="1" applyBorder="1"/>
    <xf numFmtId="0" fontId="0" fillId="3" borderId="1" xfId="0" applyFill="1" applyBorder="1"/>
    <xf numFmtId="4" fontId="0" fillId="3" borderId="1" xfId="0" applyNumberFormat="1" applyFill="1" applyBorder="1"/>
    <xf numFmtId="0" fontId="3" fillId="0" borderId="0" xfId="0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0" fillId="0" borderId="0" xfId="0" applyNumberFormat="1"/>
    <xf numFmtId="164" fontId="0" fillId="5" borderId="1" xfId="0" applyNumberFormat="1" applyFill="1" applyBorder="1"/>
    <xf numFmtId="0" fontId="0" fillId="5" borderId="1" xfId="0" applyFill="1" applyBorder="1"/>
    <xf numFmtId="4" fontId="0" fillId="5" borderId="1" xfId="0" applyNumberFormat="1" applyFill="1" applyBorder="1"/>
    <xf numFmtId="166" fontId="0" fillId="0" borderId="0" xfId="0" applyNumberFormat="1"/>
    <xf numFmtId="2" fontId="0" fillId="0" borderId="0" xfId="1" applyNumberFormat="1" applyFont="1"/>
    <xf numFmtId="0" fontId="3" fillId="0" borderId="0" xfId="0" applyFont="1" applyAlignment="1">
      <alignment horizontal="center"/>
    </xf>
    <xf numFmtId="10" fontId="4" fillId="4" borderId="0" xfId="0" applyNumberFormat="1" applyFont="1" applyFill="1" applyAlignment="1">
      <alignment horizontal="center"/>
    </xf>
    <xf numFmtId="10" fontId="0" fillId="4" borderId="0" xfId="1" applyNumberFormat="1" applyFont="1" applyFill="1" applyAlignment="1">
      <alignment horizontal="center"/>
    </xf>
    <xf numFmtId="10" fontId="4" fillId="4" borderId="0" xfId="1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Fill="1" applyBorder="1"/>
    <xf numFmtId="0" fontId="0" fillId="0" borderId="0" xfId="0" applyFill="1"/>
    <xf numFmtId="164" fontId="0" fillId="6" borderId="1" xfId="0" applyNumberFormat="1" applyFill="1" applyBorder="1"/>
    <xf numFmtId="0" fontId="0" fillId="2" borderId="0" xfId="0" applyFill="1"/>
    <xf numFmtId="4" fontId="0" fillId="6" borderId="1" xfId="0" applyNumberFormat="1" applyFill="1" applyBorder="1"/>
    <xf numFmtId="0" fontId="0" fillId="6" borderId="2" xfId="0" applyFill="1" applyBorder="1"/>
    <xf numFmtId="166" fontId="0" fillId="3" borderId="1" xfId="0" applyNumberFormat="1" applyFill="1" applyBorder="1"/>
    <xf numFmtId="0" fontId="0" fillId="0" borderId="1" xfId="0" applyFill="1" applyBorder="1"/>
    <xf numFmtId="4" fontId="0" fillId="0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summary!$B$6:$B$6</c:f>
              <c:strCache>
                <c:ptCount val="1"/>
                <c:pt idx="0">
                  <c:v>5.0%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summary!$A$7:$A$49</c:f>
              <c:numCache>
                <c:formatCode>yyyy\-mm\-dd</c:formatCode>
                <c:ptCount val="43"/>
                <c:pt idx="0">
                  <c:v>45443</c:v>
                </c:pt>
                <c:pt idx="1">
                  <c:v>45473</c:v>
                </c:pt>
                <c:pt idx="2">
                  <c:v>45504</c:v>
                </c:pt>
                <c:pt idx="3">
                  <c:v>45535</c:v>
                </c:pt>
                <c:pt idx="4">
                  <c:v>45565</c:v>
                </c:pt>
                <c:pt idx="5">
                  <c:v>45596</c:v>
                </c:pt>
                <c:pt idx="6">
                  <c:v>45626</c:v>
                </c:pt>
                <c:pt idx="7">
                  <c:v>45657</c:v>
                </c:pt>
                <c:pt idx="8">
                  <c:v>45688</c:v>
                </c:pt>
                <c:pt idx="9">
                  <c:v>45716</c:v>
                </c:pt>
                <c:pt idx="10">
                  <c:v>45747</c:v>
                </c:pt>
                <c:pt idx="11">
                  <c:v>45777</c:v>
                </c:pt>
                <c:pt idx="12">
                  <c:v>45808</c:v>
                </c:pt>
                <c:pt idx="13">
                  <c:v>45838</c:v>
                </c:pt>
                <c:pt idx="14">
                  <c:v>45869</c:v>
                </c:pt>
                <c:pt idx="15">
                  <c:v>45900</c:v>
                </c:pt>
                <c:pt idx="16">
                  <c:v>45930</c:v>
                </c:pt>
                <c:pt idx="17">
                  <c:v>45961</c:v>
                </c:pt>
                <c:pt idx="18">
                  <c:v>45991</c:v>
                </c:pt>
                <c:pt idx="19">
                  <c:v>46022</c:v>
                </c:pt>
                <c:pt idx="20">
                  <c:v>46053</c:v>
                </c:pt>
                <c:pt idx="21">
                  <c:v>46081</c:v>
                </c:pt>
                <c:pt idx="22">
                  <c:v>46112</c:v>
                </c:pt>
                <c:pt idx="23">
                  <c:v>46142</c:v>
                </c:pt>
                <c:pt idx="24">
                  <c:v>46173</c:v>
                </c:pt>
                <c:pt idx="25">
                  <c:v>46203</c:v>
                </c:pt>
                <c:pt idx="26">
                  <c:v>46234</c:v>
                </c:pt>
                <c:pt idx="27">
                  <c:v>46265</c:v>
                </c:pt>
                <c:pt idx="28">
                  <c:v>46295</c:v>
                </c:pt>
                <c:pt idx="29">
                  <c:v>46326</c:v>
                </c:pt>
                <c:pt idx="30">
                  <c:v>46356</c:v>
                </c:pt>
                <c:pt idx="31">
                  <c:v>46387</c:v>
                </c:pt>
                <c:pt idx="32">
                  <c:v>46418</c:v>
                </c:pt>
                <c:pt idx="33">
                  <c:v>46446</c:v>
                </c:pt>
                <c:pt idx="34">
                  <c:v>46477</c:v>
                </c:pt>
                <c:pt idx="35">
                  <c:v>46507</c:v>
                </c:pt>
                <c:pt idx="36">
                  <c:v>46538</c:v>
                </c:pt>
                <c:pt idx="37">
                  <c:v>46568</c:v>
                </c:pt>
                <c:pt idx="38">
                  <c:v>46599</c:v>
                </c:pt>
                <c:pt idx="39">
                  <c:v>46630</c:v>
                </c:pt>
                <c:pt idx="40">
                  <c:v>46660</c:v>
                </c:pt>
                <c:pt idx="41">
                  <c:v>46691</c:v>
                </c:pt>
                <c:pt idx="42">
                  <c:v>46721</c:v>
                </c:pt>
              </c:numCache>
            </c:numRef>
          </c:cat>
          <c:val>
            <c:numRef>
              <c:f>summary!$B$7:$B$49</c:f>
              <c:numCache>
                <c:formatCode>#,##0.00</c:formatCode>
                <c:ptCount val="43"/>
                <c:pt idx="0">
                  <c:v>1004074.1237836484</c:v>
                </c:pt>
                <c:pt idx="1">
                  <c:v>1024481.0505633855</c:v>
                </c:pt>
                <c:pt idx="2">
                  <c:v>1044971.1176888671</c:v>
                </c:pt>
                <c:pt idx="3">
                  <c:v>1065544.6638841534</c:v>
                </c:pt>
                <c:pt idx="4">
                  <c:v>1087017.8394788818</c:v>
                </c:pt>
                <c:pt idx="5">
                  <c:v>1108578.4994490112</c:v>
                </c:pt>
                <c:pt idx="6">
                  <c:v>1130227.0002167162</c:v>
                </c:pt>
                <c:pt idx="7">
                  <c:v>1151963.6996562791</c:v>
                </c:pt>
                <c:pt idx="8">
                  <c:v>1173788.9571000068</c:v>
                </c:pt>
                <c:pt idx="9">
                  <c:v>1195703.1333441702</c:v>
                </c:pt>
                <c:pt idx="10">
                  <c:v>1217706.590654969</c:v>
                </c:pt>
                <c:pt idx="11">
                  <c:v>1239799.6927745203</c:v>
                </c:pt>
                <c:pt idx="12">
                  <c:v>1261982.8049268713</c:v>
                </c:pt>
                <c:pt idx="13">
                  <c:v>1284256.2938240375</c:v>
                </c:pt>
                <c:pt idx="14">
                  <c:v>1306620.5276720647</c:v>
                </c:pt>
                <c:pt idx="15">
                  <c:v>1329075.8761771151</c:v>
                </c:pt>
                <c:pt idx="16">
                  <c:v>1352479.3112884329</c:v>
                </c:pt>
                <c:pt idx="17">
                  <c:v>1375978.094891357</c:v>
                </c:pt>
                <c:pt idx="18">
                  <c:v>1399572.6154474444</c:v>
                </c:pt>
                <c:pt idx="19">
                  <c:v>1423263.2630008932</c:v>
                </c:pt>
                <c:pt idx="20">
                  <c:v>1447050.4291849895</c:v>
                </c:pt>
                <c:pt idx="21">
                  <c:v>1470934.5072285822</c:v>
                </c:pt>
                <c:pt idx="22">
                  <c:v>1494915.8919625827</c:v>
                </c:pt>
                <c:pt idx="23">
                  <c:v>1518994.9798264927</c:v>
                </c:pt>
                <c:pt idx="24">
                  <c:v>1543172.1688749576</c:v>
                </c:pt>
                <c:pt idx="25">
                  <c:v>1567447.8587843466</c:v>
                </c:pt>
                <c:pt idx="26">
                  <c:v>1591822.4508593599</c:v>
                </c:pt>
                <c:pt idx="27">
                  <c:v>1616296.3480396629</c:v>
                </c:pt>
                <c:pt idx="28">
                  <c:v>1641769.3856802422</c:v>
                </c:pt>
                <c:pt idx="29">
                  <c:v>1667346.2036293149</c:v>
                </c:pt>
                <c:pt idx="30">
                  <c:v>1693027.224700704</c:v>
                </c:pt>
                <c:pt idx="31">
                  <c:v>1718812.8734308283</c:v>
                </c:pt>
                <c:pt idx="32">
                  <c:v>1744703.5760857209</c:v>
                </c:pt>
                <c:pt idx="33">
                  <c:v>1770699.7606680752</c:v>
                </c:pt>
                <c:pt idx="34">
                  <c:v>1796801.8569243203</c:v>
                </c:pt>
                <c:pt idx="35">
                  <c:v>1823010.2963517262</c:v>
                </c:pt>
                <c:pt idx="36">
                  <c:v>1849325.5122055355</c:v>
                </c:pt>
                <c:pt idx="37">
                  <c:v>1875747.9395061268</c:v>
                </c:pt>
                <c:pt idx="38">
                  <c:v>1902278.0150462051</c:v>
                </c:pt>
                <c:pt idx="39">
                  <c:v>1928916.1773980232</c:v>
                </c:pt>
                <c:pt idx="40">
                  <c:v>1956607.2692330119</c:v>
                </c:pt>
                <c:pt idx="41">
                  <c:v>1984411.1780038406</c:v>
                </c:pt>
                <c:pt idx="42">
                  <c:v>2012328.3633406709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F-4536-98BA-13688D9871D3}"/>
            </c:ext>
          </c:extLst>
        </c:ser>
        <c:ser>
          <c:idx val="1"/>
          <c:order val="1"/>
          <c:tx>
            <c:strRef>
              <c:f>summary!$C$6:$C$6</c:f>
              <c:strCache>
                <c:ptCount val="1"/>
                <c:pt idx="0">
                  <c:v>7.5%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summary!$A$7:$A$49</c:f>
              <c:numCache>
                <c:formatCode>yyyy\-mm\-dd</c:formatCode>
                <c:ptCount val="43"/>
                <c:pt idx="0">
                  <c:v>45443</c:v>
                </c:pt>
                <c:pt idx="1">
                  <c:v>45473</c:v>
                </c:pt>
                <c:pt idx="2">
                  <c:v>45504</c:v>
                </c:pt>
                <c:pt idx="3">
                  <c:v>45535</c:v>
                </c:pt>
                <c:pt idx="4">
                  <c:v>45565</c:v>
                </c:pt>
                <c:pt idx="5">
                  <c:v>45596</c:v>
                </c:pt>
                <c:pt idx="6">
                  <c:v>45626</c:v>
                </c:pt>
                <c:pt idx="7">
                  <c:v>45657</c:v>
                </c:pt>
                <c:pt idx="8">
                  <c:v>45688</c:v>
                </c:pt>
                <c:pt idx="9">
                  <c:v>45716</c:v>
                </c:pt>
                <c:pt idx="10">
                  <c:v>45747</c:v>
                </c:pt>
                <c:pt idx="11">
                  <c:v>45777</c:v>
                </c:pt>
                <c:pt idx="12">
                  <c:v>45808</c:v>
                </c:pt>
                <c:pt idx="13">
                  <c:v>45838</c:v>
                </c:pt>
                <c:pt idx="14">
                  <c:v>45869</c:v>
                </c:pt>
                <c:pt idx="15">
                  <c:v>45900</c:v>
                </c:pt>
                <c:pt idx="16">
                  <c:v>45930</c:v>
                </c:pt>
                <c:pt idx="17">
                  <c:v>45961</c:v>
                </c:pt>
                <c:pt idx="18">
                  <c:v>45991</c:v>
                </c:pt>
                <c:pt idx="19">
                  <c:v>46022</c:v>
                </c:pt>
                <c:pt idx="20">
                  <c:v>46053</c:v>
                </c:pt>
                <c:pt idx="21">
                  <c:v>46081</c:v>
                </c:pt>
                <c:pt idx="22">
                  <c:v>46112</c:v>
                </c:pt>
                <c:pt idx="23">
                  <c:v>46142</c:v>
                </c:pt>
                <c:pt idx="24">
                  <c:v>46173</c:v>
                </c:pt>
                <c:pt idx="25">
                  <c:v>46203</c:v>
                </c:pt>
                <c:pt idx="26">
                  <c:v>46234</c:v>
                </c:pt>
                <c:pt idx="27">
                  <c:v>46265</c:v>
                </c:pt>
                <c:pt idx="28">
                  <c:v>46295</c:v>
                </c:pt>
                <c:pt idx="29">
                  <c:v>46326</c:v>
                </c:pt>
                <c:pt idx="30">
                  <c:v>46356</c:v>
                </c:pt>
                <c:pt idx="31">
                  <c:v>46387</c:v>
                </c:pt>
                <c:pt idx="32">
                  <c:v>46418</c:v>
                </c:pt>
                <c:pt idx="33">
                  <c:v>46446</c:v>
                </c:pt>
                <c:pt idx="34">
                  <c:v>46477</c:v>
                </c:pt>
                <c:pt idx="35">
                  <c:v>46507</c:v>
                </c:pt>
                <c:pt idx="36">
                  <c:v>46538</c:v>
                </c:pt>
                <c:pt idx="37">
                  <c:v>46568</c:v>
                </c:pt>
                <c:pt idx="38">
                  <c:v>46599</c:v>
                </c:pt>
                <c:pt idx="39">
                  <c:v>46630</c:v>
                </c:pt>
                <c:pt idx="40">
                  <c:v>46660</c:v>
                </c:pt>
                <c:pt idx="41">
                  <c:v>46691</c:v>
                </c:pt>
                <c:pt idx="42">
                  <c:v>46721</c:v>
                </c:pt>
              </c:numCache>
            </c:numRef>
          </c:cat>
          <c:val>
            <c:numRef>
              <c:f>summary!$C$7:$C$49</c:f>
              <c:numCache>
                <c:formatCode>#,##0.00</c:formatCode>
                <c:ptCount val="43"/>
                <c:pt idx="0">
                  <c:v>1006044.9190242917</c:v>
                </c:pt>
                <c:pt idx="1">
                  <c:v>1028474.6090287383</c:v>
                </c:pt>
                <c:pt idx="2">
                  <c:v>1051039.8846930019</c:v>
                </c:pt>
                <c:pt idx="3">
                  <c:v>1073741.5656214168</c:v>
                </c:pt>
                <c:pt idx="4">
                  <c:v>1097397.8878694663</c:v>
                </c:pt>
                <c:pt idx="5">
                  <c:v>1121197.210669918</c:v>
                </c:pt>
                <c:pt idx="6">
                  <c:v>1145140.3984495313</c:v>
                </c:pt>
                <c:pt idx="7">
                  <c:v>1169228.3208604557</c:v>
                </c:pt>
                <c:pt idx="8">
                  <c:v>1193461.8528118178</c:v>
                </c:pt>
                <c:pt idx="9">
                  <c:v>1217841.8745014984</c:v>
                </c:pt>
                <c:pt idx="10">
                  <c:v>1242369.2714481035</c:v>
                </c:pt>
                <c:pt idx="11">
                  <c:v>1267044.9345231275</c:v>
                </c:pt>
                <c:pt idx="12">
                  <c:v>1291869.7599833107</c:v>
                </c:pt>
                <c:pt idx="13">
                  <c:v>1316844.6495031929</c:v>
                </c:pt>
                <c:pt idx="14">
                  <c:v>1341970.5102078635</c:v>
                </c:pt>
                <c:pt idx="15">
                  <c:v>1367248.2547059094</c:v>
                </c:pt>
                <c:pt idx="16">
                  <c:v>1393537.0831941054</c:v>
                </c:pt>
                <c:pt idx="17">
                  <c:v>1419984.825521756</c:v>
                </c:pt>
                <c:pt idx="18">
                  <c:v>1446592.4423101526</c:v>
                </c:pt>
                <c:pt idx="19">
                  <c:v>1473360.8999874643</c:v>
                </c:pt>
                <c:pt idx="20">
                  <c:v>1500291.1708238407</c:v>
                </c:pt>
                <c:pt idx="21">
                  <c:v>1527384.2329667252</c:v>
                </c:pt>
                <c:pt idx="22">
                  <c:v>1554641.0704763837</c:v>
                </c:pt>
                <c:pt idx="23">
                  <c:v>1582062.6733616462</c:v>
                </c:pt>
                <c:pt idx="24">
                  <c:v>1609650.0376158664</c:v>
                </c:pt>
                <c:pt idx="25">
                  <c:v>1637404.165253097</c:v>
                </c:pt>
                <c:pt idx="26">
                  <c:v>1665326.0643444846</c:v>
                </c:pt>
                <c:pt idx="27">
                  <c:v>1693416.7490548841</c:v>
                </c:pt>
                <c:pt idx="28">
                  <c:v>1722578.4358548145</c:v>
                </c:pt>
                <c:pt idx="29">
                  <c:v>1751916.4026900623</c:v>
                </c:pt>
                <c:pt idx="30">
                  <c:v>1781431.7151591664</c:v>
                </c:pt>
                <c:pt idx="31">
                  <c:v>1811125.445302123</c:v>
                </c:pt>
                <c:pt idx="32">
                  <c:v>1840998.671639323</c:v>
                </c:pt>
                <c:pt idx="33">
                  <c:v>1871052.4792107255</c:v>
                </c:pt>
                <c:pt idx="34">
                  <c:v>1901287.959615269</c:v>
                </c:pt>
                <c:pt idx="35">
                  <c:v>1931706.2110505183</c:v>
                </c:pt>
                <c:pt idx="36">
                  <c:v>1962308.3383525545</c:v>
                </c:pt>
                <c:pt idx="37">
                  <c:v>1993095.4530361025</c:v>
                </c:pt>
                <c:pt idx="38">
                  <c:v>2024068.673334904</c:v>
                </c:pt>
                <c:pt idx="39">
                  <c:v>2055229.1242423335</c:v>
                </c:pt>
                <c:pt idx="40">
                  <c:v>2087524.1935361344</c:v>
                </c:pt>
                <c:pt idx="41">
                  <c:v>2120014.4839087003</c:v>
                </c:pt>
                <c:pt idx="42">
                  <c:v>2152701.1754556438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F-4536-98BA-13688D9871D3}"/>
            </c:ext>
          </c:extLst>
        </c:ser>
        <c:ser>
          <c:idx val="2"/>
          <c:order val="2"/>
          <c:tx>
            <c:strRef>
              <c:f>summary!$D$6:$D$6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summary!$A$7:$A$49</c:f>
              <c:numCache>
                <c:formatCode>yyyy\-mm\-dd</c:formatCode>
                <c:ptCount val="43"/>
                <c:pt idx="0">
                  <c:v>45443</c:v>
                </c:pt>
                <c:pt idx="1">
                  <c:v>45473</c:v>
                </c:pt>
                <c:pt idx="2">
                  <c:v>45504</c:v>
                </c:pt>
                <c:pt idx="3">
                  <c:v>45535</c:v>
                </c:pt>
                <c:pt idx="4">
                  <c:v>45565</c:v>
                </c:pt>
                <c:pt idx="5">
                  <c:v>45596</c:v>
                </c:pt>
                <c:pt idx="6">
                  <c:v>45626</c:v>
                </c:pt>
                <c:pt idx="7">
                  <c:v>45657</c:v>
                </c:pt>
                <c:pt idx="8">
                  <c:v>45688</c:v>
                </c:pt>
                <c:pt idx="9">
                  <c:v>45716</c:v>
                </c:pt>
                <c:pt idx="10">
                  <c:v>45747</c:v>
                </c:pt>
                <c:pt idx="11">
                  <c:v>45777</c:v>
                </c:pt>
                <c:pt idx="12">
                  <c:v>45808</c:v>
                </c:pt>
                <c:pt idx="13">
                  <c:v>45838</c:v>
                </c:pt>
                <c:pt idx="14">
                  <c:v>45869</c:v>
                </c:pt>
                <c:pt idx="15">
                  <c:v>45900</c:v>
                </c:pt>
                <c:pt idx="16">
                  <c:v>45930</c:v>
                </c:pt>
                <c:pt idx="17">
                  <c:v>45961</c:v>
                </c:pt>
                <c:pt idx="18">
                  <c:v>45991</c:v>
                </c:pt>
                <c:pt idx="19">
                  <c:v>46022</c:v>
                </c:pt>
                <c:pt idx="20">
                  <c:v>46053</c:v>
                </c:pt>
                <c:pt idx="21">
                  <c:v>46081</c:v>
                </c:pt>
                <c:pt idx="22">
                  <c:v>46112</c:v>
                </c:pt>
                <c:pt idx="23">
                  <c:v>46142</c:v>
                </c:pt>
                <c:pt idx="24">
                  <c:v>46173</c:v>
                </c:pt>
                <c:pt idx="25">
                  <c:v>46203</c:v>
                </c:pt>
                <c:pt idx="26">
                  <c:v>46234</c:v>
                </c:pt>
                <c:pt idx="27">
                  <c:v>46265</c:v>
                </c:pt>
                <c:pt idx="28">
                  <c:v>46295</c:v>
                </c:pt>
                <c:pt idx="29">
                  <c:v>46326</c:v>
                </c:pt>
                <c:pt idx="30">
                  <c:v>46356</c:v>
                </c:pt>
                <c:pt idx="31">
                  <c:v>46387</c:v>
                </c:pt>
                <c:pt idx="32">
                  <c:v>46418</c:v>
                </c:pt>
                <c:pt idx="33">
                  <c:v>46446</c:v>
                </c:pt>
                <c:pt idx="34">
                  <c:v>46477</c:v>
                </c:pt>
                <c:pt idx="35">
                  <c:v>46507</c:v>
                </c:pt>
                <c:pt idx="36">
                  <c:v>46538</c:v>
                </c:pt>
                <c:pt idx="37">
                  <c:v>46568</c:v>
                </c:pt>
                <c:pt idx="38">
                  <c:v>46599</c:v>
                </c:pt>
                <c:pt idx="39">
                  <c:v>46630</c:v>
                </c:pt>
                <c:pt idx="40">
                  <c:v>46660</c:v>
                </c:pt>
                <c:pt idx="41">
                  <c:v>46691</c:v>
                </c:pt>
                <c:pt idx="42">
                  <c:v>46721</c:v>
                </c:pt>
              </c:numCache>
            </c:numRef>
          </c:cat>
          <c:val>
            <c:numRef>
              <c:f>summary!$D$7:$D$49</c:f>
              <c:numCache>
                <c:formatCode>#,##0.00</c:formatCode>
                <c:ptCount val="43"/>
                <c:pt idx="0">
                  <c:v>1007974.1404289037</c:v>
                </c:pt>
                <c:pt idx="1">
                  <c:v>1032391.4475553571</c:v>
                </c:pt>
                <c:pt idx="2">
                  <c:v>1057003.4617177325</c:v>
                </c:pt>
                <c:pt idx="3">
                  <c:v>1081811.7355372768</c:v>
                </c:pt>
                <c:pt idx="4">
                  <c:v>1107636.8130051554</c:v>
                </c:pt>
                <c:pt idx="5">
                  <c:v>1133667.8232673502</c:v>
                </c:pt>
                <c:pt idx="6">
                  <c:v>1159906.4084608818</c:v>
                </c:pt>
                <c:pt idx="7">
                  <c:v>1186354.2238174025</c:v>
                </c:pt>
                <c:pt idx="8">
                  <c:v>1213012.9377676137</c:v>
                </c:pt>
                <c:pt idx="9">
                  <c:v>1239884.232046518</c:v>
                </c:pt>
                <c:pt idx="10">
                  <c:v>1266969.8017995085</c:v>
                </c:pt>
                <c:pt idx="11">
                  <c:v>1294271.3556893063</c:v>
                </c:pt>
                <c:pt idx="12">
                  <c:v>1321790.6160037487</c:v>
                </c:pt>
                <c:pt idx="13">
                  <c:v>1349529.3187644379</c:v>
                </c:pt>
                <c:pt idx="14">
                  <c:v>1377489.2138362566</c:v>
                </c:pt>
                <c:pt idx="15">
                  <c:v>1405672.0650377553</c:v>
                </c:pt>
                <c:pt idx="16">
                  <c:v>1434939.5781909751</c:v>
                </c:pt>
                <c:pt idx="17">
                  <c:v>1464440.4746040835</c:v>
                </c:pt>
                <c:pt idx="18">
                  <c:v>1494176.6153079686</c:v>
                </c:pt>
                <c:pt idx="19">
                  <c:v>1524149.8761736399</c:v>
                </c:pt>
                <c:pt idx="20">
                  <c:v>1554362.1480305663</c:v>
                </c:pt>
                <c:pt idx="21">
                  <c:v>1584815.3367859561</c:v>
                </c:pt>
                <c:pt idx="22">
                  <c:v>1615511.3635449891</c:v>
                </c:pt>
                <c:pt idx="23">
                  <c:v>1646452.1647320082</c:v>
                </c:pt>
                <c:pt idx="24">
                  <c:v>1677639.6922126755</c:v>
                </c:pt>
                <c:pt idx="25">
                  <c:v>1709075.9134171037</c:v>
                </c:pt>
                <c:pt idx="26">
                  <c:v>1740762.8114639702</c:v>
                </c:pt>
                <c:pt idx="27">
                  <c:v>1772702.3852856187</c:v>
                </c:pt>
                <c:pt idx="28">
                  <c:v>1805799.5740896414</c:v>
                </c:pt>
                <c:pt idx="29">
                  <c:v>1839160.6845249895</c:v>
                </c:pt>
                <c:pt idx="30">
                  <c:v>1872787.8211398132</c:v>
                </c:pt>
                <c:pt idx="31">
                  <c:v>1906683.1052642255</c:v>
                </c:pt>
                <c:pt idx="32">
                  <c:v>1940848.6751441234</c:v>
                </c:pt>
                <c:pt idx="33">
                  <c:v>1975286.6860760772</c:v>
                </c:pt>
                <c:pt idx="34">
                  <c:v>2009999.3105432943</c:v>
                </c:pt>
                <c:pt idx="35">
                  <c:v>2044988.7383526689</c:v>
                </c:pt>
                <c:pt idx="36">
                  <c:v>2080257.1767729225</c:v>
                </c:pt>
                <c:pt idx="37">
                  <c:v>2115806.8506738469</c:v>
                </c:pt>
                <c:pt idx="38">
                  <c:v>2151640.0026666597</c:v>
                </c:pt>
                <c:pt idx="39">
                  <c:v>2187758.893245473</c:v>
                </c:pt>
                <c:pt idx="40">
                  <c:v>2225113.8714821534</c:v>
                </c:pt>
                <c:pt idx="41">
                  <c:v>2262766.7235610117</c:v>
                </c:pt>
                <c:pt idx="42">
                  <c:v>2300719.8247698955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F-4536-98BA-13688D987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735583"/>
        <c:axId val="1165722623"/>
      </c:lineChart>
      <c:dateAx>
        <c:axId val="1165735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22623"/>
        <c:crosses val="autoZero"/>
        <c:auto val="1"/>
        <c:lblOffset val="100"/>
        <c:baseTimeUnit val="days"/>
      </c:dateAx>
      <c:valAx>
        <c:axId val="11657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165653</xdr:rowOff>
    </xdr:from>
    <xdr:to>
      <xdr:col>11</xdr:col>
      <xdr:colOff>546652</xdr:colOff>
      <xdr:row>26</xdr:row>
      <xdr:rowOff>75372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A8B0F-78D8-1F4C-D17B-62251CA76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CD04-A21B-4E52-9409-AAF021935504}">
  <dimension ref="A1:E49"/>
  <sheetViews>
    <sheetView zoomScaleNormal="100" workbookViewId="0">
      <selection activeCell="E47" sqref="E47"/>
    </sheetView>
  </sheetViews>
  <sheetFormatPr defaultRowHeight="15" x14ac:dyDescent="0.25"/>
  <cols>
    <col min="1" max="1" width="19.42578125" bestFit="1" customWidth="1"/>
    <col min="2" max="2" width="20" customWidth="1"/>
    <col min="3" max="5" width="17.7109375" bestFit="1" customWidth="1"/>
  </cols>
  <sheetData>
    <row r="1" spans="1:5" x14ac:dyDescent="0.25">
      <c r="A1" s="11" t="s">
        <v>0</v>
      </c>
      <c r="B1" s="18">
        <v>1000000</v>
      </c>
      <c r="C1" s="11"/>
    </row>
    <row r="2" spans="1:5" x14ac:dyDescent="0.25">
      <c r="A2" s="11" t="s">
        <v>1</v>
      </c>
      <c r="B2" s="18">
        <v>16250</v>
      </c>
      <c r="C2" s="5"/>
    </row>
    <row r="3" spans="1:5" x14ac:dyDescent="0.25">
      <c r="A3" s="11" t="s">
        <v>2</v>
      </c>
      <c r="B3" s="14">
        <v>0.05</v>
      </c>
    </row>
    <row r="4" spans="1:5" x14ac:dyDescent="0.25">
      <c r="B4" s="14"/>
    </row>
    <row r="5" spans="1:5" x14ac:dyDescent="0.25">
      <c r="B5" s="20" t="s">
        <v>3</v>
      </c>
      <c r="C5" s="20"/>
      <c r="D5" s="20"/>
    </row>
    <row r="6" spans="1:5" x14ac:dyDescent="0.25">
      <c r="A6" s="1" t="s">
        <v>4</v>
      </c>
      <c r="B6" s="13">
        <v>0.05</v>
      </c>
      <c r="C6" s="13">
        <v>7.4999999999999997E-2</v>
      </c>
      <c r="D6" s="12">
        <v>0.1</v>
      </c>
      <c r="E6" s="12"/>
    </row>
    <row r="7" spans="1:5" x14ac:dyDescent="0.25">
      <c r="A7" s="2">
        <f>calculations!B3</f>
        <v>45443</v>
      </c>
      <c r="B7" s="3">
        <f>calculations!H3</f>
        <v>1004074.1237836484</v>
      </c>
      <c r="C7" s="3">
        <f>calculations!N3</f>
        <v>1006044.9190242917</v>
      </c>
      <c r="D7" s="3">
        <f>calculations!T3</f>
        <v>1007974.1404289037</v>
      </c>
    </row>
    <row r="8" spans="1:5" x14ac:dyDescent="0.25">
      <c r="A8" s="2">
        <f>calculations!B4</f>
        <v>45473</v>
      </c>
      <c r="B8" s="3">
        <f>calculations!H4</f>
        <v>1024481.0505633855</v>
      </c>
      <c r="C8" s="3">
        <f>calculations!N4</f>
        <v>1028474.6090287383</v>
      </c>
      <c r="D8" s="3">
        <f>calculations!T4</f>
        <v>1032391.4475553571</v>
      </c>
    </row>
    <row r="9" spans="1:5" x14ac:dyDescent="0.25">
      <c r="A9" s="2">
        <f>calculations!B5</f>
        <v>45504</v>
      </c>
      <c r="B9" s="3">
        <f>calculations!H5</f>
        <v>1044971.1176888671</v>
      </c>
      <c r="C9" s="3">
        <f>calculations!N5</f>
        <v>1051039.8846930019</v>
      </c>
      <c r="D9" s="3">
        <f>calculations!T5</f>
        <v>1057003.4617177325</v>
      </c>
    </row>
    <row r="10" spans="1:5" x14ac:dyDescent="0.25">
      <c r="A10" s="2">
        <f>calculations!B6</f>
        <v>45535</v>
      </c>
      <c r="B10" s="3">
        <f>calculations!H6</f>
        <v>1065544.6638841534</v>
      </c>
      <c r="C10" s="3">
        <f>calculations!N6</f>
        <v>1073741.5656214168</v>
      </c>
      <c r="D10" s="3">
        <f>calculations!T6</f>
        <v>1081811.7355372768</v>
      </c>
    </row>
    <row r="11" spans="1:5" x14ac:dyDescent="0.25">
      <c r="A11" s="2">
        <f>calculations!B7</f>
        <v>45565</v>
      </c>
      <c r="B11" s="3">
        <f>calculations!H7</f>
        <v>1087017.8394788818</v>
      </c>
      <c r="C11" s="3">
        <f>calculations!N7</f>
        <v>1097397.8878694663</v>
      </c>
      <c r="D11" s="3">
        <f>calculations!T7</f>
        <v>1107636.8130051554</v>
      </c>
    </row>
    <row r="12" spans="1:5" x14ac:dyDescent="0.25">
      <c r="A12" s="2">
        <f>calculations!B8</f>
        <v>45596</v>
      </c>
      <c r="B12" s="3">
        <f>calculations!H8</f>
        <v>1108578.4994490112</v>
      </c>
      <c r="C12" s="3">
        <f>calculations!N8</f>
        <v>1121197.210669918</v>
      </c>
      <c r="D12" s="3">
        <f>calculations!T8</f>
        <v>1133667.8232673502</v>
      </c>
    </row>
    <row r="13" spans="1:5" x14ac:dyDescent="0.25">
      <c r="A13" s="2">
        <f>calculations!B9</f>
        <v>45626</v>
      </c>
      <c r="B13" s="3">
        <f>calculations!H9</f>
        <v>1130227.0002167162</v>
      </c>
      <c r="C13" s="3">
        <f>calculations!N9</f>
        <v>1145140.3984495313</v>
      </c>
      <c r="D13" s="3">
        <f>calculations!T9</f>
        <v>1159906.4084608818</v>
      </c>
    </row>
    <row r="14" spans="1:5" x14ac:dyDescent="0.25">
      <c r="A14" s="2">
        <f>calculations!B10</f>
        <v>45657</v>
      </c>
      <c r="B14" s="3">
        <f>calculations!H10</f>
        <v>1151963.6996562791</v>
      </c>
      <c r="C14" s="3">
        <f>calculations!N10</f>
        <v>1169228.3208604557</v>
      </c>
      <c r="D14" s="3">
        <f>calculations!T10</f>
        <v>1186354.2238174025</v>
      </c>
    </row>
    <row r="15" spans="1:5" x14ac:dyDescent="0.25">
      <c r="A15" s="2">
        <f>calculations!B11</f>
        <v>45688</v>
      </c>
      <c r="B15" s="3">
        <f>calculations!H11</f>
        <v>1173788.9571000068</v>
      </c>
      <c r="C15" s="3">
        <f>calculations!N11</f>
        <v>1193461.8528118178</v>
      </c>
      <c r="D15" s="3">
        <f>calculations!T11</f>
        <v>1213012.9377676137</v>
      </c>
    </row>
    <row r="16" spans="1:5" x14ac:dyDescent="0.25">
      <c r="A16" s="2">
        <f>calculations!B12</f>
        <v>45716</v>
      </c>
      <c r="B16" s="3">
        <f>calculations!H12</f>
        <v>1195703.1333441702</v>
      </c>
      <c r="C16" s="3">
        <f>calculations!N12</f>
        <v>1217841.8745014984</v>
      </c>
      <c r="D16" s="3">
        <f>calculations!T12</f>
        <v>1239884.232046518</v>
      </c>
    </row>
    <row r="17" spans="1:4" x14ac:dyDescent="0.25">
      <c r="A17" s="2">
        <f>calculations!B13</f>
        <v>45747</v>
      </c>
      <c r="B17" s="3">
        <f>calculations!H13</f>
        <v>1217706.590654969</v>
      </c>
      <c r="C17" s="3">
        <f>calculations!N13</f>
        <v>1242369.2714481035</v>
      </c>
      <c r="D17" s="3">
        <f>calculations!T13</f>
        <v>1266969.8017995085</v>
      </c>
    </row>
    <row r="18" spans="1:4" x14ac:dyDescent="0.25">
      <c r="A18" s="2">
        <f>calculations!B14</f>
        <v>45777</v>
      </c>
      <c r="B18" s="3">
        <f>calculations!H14</f>
        <v>1239799.6927745203</v>
      </c>
      <c r="C18" s="3">
        <f>calculations!N14</f>
        <v>1267044.9345231275</v>
      </c>
      <c r="D18" s="3">
        <f>calculations!T14</f>
        <v>1294271.3556893063</v>
      </c>
    </row>
    <row r="19" spans="1:4" x14ac:dyDescent="0.25">
      <c r="A19" s="2">
        <f>calculations!B15</f>
        <v>45808</v>
      </c>
      <c r="B19" s="3">
        <f>calculations!H15</f>
        <v>1261982.8049268713</v>
      </c>
      <c r="C19" s="3">
        <f>calculations!N15</f>
        <v>1291869.7599833107</v>
      </c>
      <c r="D19" s="3">
        <f>calculations!T15</f>
        <v>1321790.6160037487</v>
      </c>
    </row>
    <row r="20" spans="1:4" x14ac:dyDescent="0.25">
      <c r="A20" s="2">
        <f>calculations!B16</f>
        <v>45838</v>
      </c>
      <c r="B20" s="3">
        <f>calculations!H16</f>
        <v>1284256.2938240375</v>
      </c>
      <c r="C20" s="3">
        <f>calculations!N16</f>
        <v>1316844.6495031929</v>
      </c>
      <c r="D20" s="3">
        <f>calculations!T16</f>
        <v>1349529.3187644379</v>
      </c>
    </row>
    <row r="21" spans="1:4" x14ac:dyDescent="0.25">
      <c r="A21" s="2">
        <f>calculations!B17</f>
        <v>45869</v>
      </c>
      <c r="B21" s="3">
        <f>calculations!H17</f>
        <v>1306620.5276720647</v>
      </c>
      <c r="C21" s="3">
        <f>calculations!N17</f>
        <v>1341970.5102078635</v>
      </c>
      <c r="D21" s="3">
        <f>calculations!T17</f>
        <v>1377489.2138362566</v>
      </c>
    </row>
    <row r="22" spans="1:4" x14ac:dyDescent="0.25">
      <c r="A22" s="2">
        <f>calculations!B18</f>
        <v>45900</v>
      </c>
      <c r="B22" s="3">
        <f>calculations!H18</f>
        <v>1329075.8761771151</v>
      </c>
      <c r="C22" s="3">
        <f>calculations!N18</f>
        <v>1367248.2547059094</v>
      </c>
      <c r="D22" s="3">
        <f>calculations!T18</f>
        <v>1405672.0650377553</v>
      </c>
    </row>
    <row r="23" spans="1:4" x14ac:dyDescent="0.25">
      <c r="A23" s="2">
        <f>calculations!B19</f>
        <v>45930</v>
      </c>
      <c r="B23" s="3">
        <f>calculations!H19</f>
        <v>1352479.3112884329</v>
      </c>
      <c r="C23" s="3">
        <f>calculations!N19</f>
        <v>1393537.0831941054</v>
      </c>
      <c r="D23" s="3">
        <f>calculations!T19</f>
        <v>1434939.5781909751</v>
      </c>
    </row>
    <row r="24" spans="1:4" x14ac:dyDescent="0.25">
      <c r="A24" s="2">
        <f>calculations!B20</f>
        <v>45961</v>
      </c>
      <c r="B24" s="3">
        <f>calculations!H20</f>
        <v>1375978.094891357</v>
      </c>
      <c r="C24" s="3">
        <f>calculations!N20</f>
        <v>1419984.825521756</v>
      </c>
      <c r="D24" s="3">
        <f>calculations!T20</f>
        <v>1464440.4746040835</v>
      </c>
    </row>
    <row r="25" spans="1:4" x14ac:dyDescent="0.25">
      <c r="A25" s="2">
        <f>calculations!B21</f>
        <v>45991</v>
      </c>
      <c r="B25" s="3">
        <f>calculations!H21</f>
        <v>1399572.6154474444</v>
      </c>
      <c r="C25" s="3">
        <f>calculations!N21</f>
        <v>1446592.4423101526</v>
      </c>
      <c r="D25" s="3">
        <f>calculations!T21</f>
        <v>1494176.6153079686</v>
      </c>
    </row>
    <row r="26" spans="1:4" x14ac:dyDescent="0.25">
      <c r="A26" s="2">
        <f>calculations!B22</f>
        <v>46022</v>
      </c>
      <c r="B26" s="3">
        <f>calculations!H22</f>
        <v>1423263.2630008932</v>
      </c>
      <c r="C26" s="3">
        <f>calculations!N22</f>
        <v>1473360.8999874643</v>
      </c>
      <c r="D26" s="3">
        <f>calculations!T22</f>
        <v>1524149.8761736399</v>
      </c>
    </row>
    <row r="27" spans="1:4" x14ac:dyDescent="0.25">
      <c r="A27" s="2">
        <f>calculations!B23</f>
        <v>46053</v>
      </c>
      <c r="B27" s="3">
        <f>calculations!H23</f>
        <v>1447050.4291849895</v>
      </c>
      <c r="C27" s="3">
        <f>calculations!N23</f>
        <v>1500291.1708238407</v>
      </c>
      <c r="D27" s="3">
        <f>calculations!T23</f>
        <v>1554362.1480305663</v>
      </c>
    </row>
    <row r="28" spans="1:4" x14ac:dyDescent="0.25">
      <c r="A28" s="2">
        <f>calculations!B24</f>
        <v>46081</v>
      </c>
      <c r="B28" s="3">
        <f>calculations!H24</f>
        <v>1470934.5072285822</v>
      </c>
      <c r="C28" s="3">
        <f>calculations!N24</f>
        <v>1527384.2329667252</v>
      </c>
      <c r="D28" s="3">
        <f>calculations!T24</f>
        <v>1584815.3367859561</v>
      </c>
    </row>
    <row r="29" spans="1:4" x14ac:dyDescent="0.25">
      <c r="A29" s="2">
        <f>calculations!B25</f>
        <v>46112</v>
      </c>
      <c r="B29" s="3">
        <f>calculations!H25</f>
        <v>1494915.8919625827</v>
      </c>
      <c r="C29" s="3">
        <f>calculations!N25</f>
        <v>1554641.0704763837</v>
      </c>
      <c r="D29" s="3">
        <f>calculations!T25</f>
        <v>1615511.3635449891</v>
      </c>
    </row>
    <row r="30" spans="1:4" x14ac:dyDescent="0.25">
      <c r="A30" s="2">
        <f>calculations!B26</f>
        <v>46142</v>
      </c>
      <c r="B30" s="3">
        <f>calculations!H26</f>
        <v>1518994.9798264927</v>
      </c>
      <c r="C30" s="3">
        <f>calculations!N26</f>
        <v>1582062.6733616462</v>
      </c>
      <c r="D30" s="3">
        <f>calculations!T26</f>
        <v>1646452.1647320082</v>
      </c>
    </row>
    <row r="31" spans="1:4" x14ac:dyDescent="0.25">
      <c r="A31" s="2">
        <f>calculations!B27</f>
        <v>46173</v>
      </c>
      <c r="B31" s="3">
        <f>calculations!H27</f>
        <v>1543172.1688749576</v>
      </c>
      <c r="C31" s="3">
        <f>calculations!N27</f>
        <v>1609650.0376158664</v>
      </c>
      <c r="D31" s="3">
        <f>calculations!T27</f>
        <v>1677639.6922126755</v>
      </c>
    </row>
    <row r="32" spans="1:4" x14ac:dyDescent="0.25">
      <c r="A32" s="2">
        <f>calculations!B28</f>
        <v>46203</v>
      </c>
      <c r="B32" s="3">
        <f>calculations!H28</f>
        <v>1567447.8587843466</v>
      </c>
      <c r="C32" s="3">
        <f>calculations!N28</f>
        <v>1637404.165253097</v>
      </c>
      <c r="D32" s="3">
        <f>calculations!T28</f>
        <v>1709075.9134171037</v>
      </c>
    </row>
    <row r="33" spans="1:4" x14ac:dyDescent="0.25">
      <c r="A33" s="2">
        <f>calculations!B29</f>
        <v>46234</v>
      </c>
      <c r="B33" s="3">
        <f>calculations!H29</f>
        <v>1591822.4508593599</v>
      </c>
      <c r="C33" s="3">
        <f>calculations!N29</f>
        <v>1665326.0643444846</v>
      </c>
      <c r="D33" s="3">
        <f>calculations!T29</f>
        <v>1740762.8114639702</v>
      </c>
    </row>
    <row r="34" spans="1:4" x14ac:dyDescent="0.25">
      <c r="A34" s="2">
        <f>calculations!B30</f>
        <v>46265</v>
      </c>
      <c r="B34" s="3">
        <f>calculations!H30</f>
        <v>1616296.3480396629</v>
      </c>
      <c r="C34" s="3">
        <f>calculations!N30</f>
        <v>1693416.7490548841</v>
      </c>
      <c r="D34" s="3">
        <f>calculations!T30</f>
        <v>1772702.3852856187</v>
      </c>
    </row>
    <row r="35" spans="1:4" x14ac:dyDescent="0.25">
      <c r="A35" s="2">
        <f>calculations!B31</f>
        <v>46295</v>
      </c>
      <c r="B35" s="3">
        <f>calculations!H31</f>
        <v>1641769.3856802422</v>
      </c>
      <c r="C35" s="3">
        <f>calculations!N31</f>
        <v>1722578.4358548145</v>
      </c>
      <c r="D35" s="3">
        <f>calculations!T31</f>
        <v>1805799.5740896414</v>
      </c>
    </row>
    <row r="36" spans="1:4" x14ac:dyDescent="0.25">
      <c r="A36" s="2">
        <f>calculations!B32</f>
        <v>46326</v>
      </c>
      <c r="B36" s="3">
        <f>calculations!H32</f>
        <v>1667346.2036293149</v>
      </c>
      <c r="C36" s="3">
        <f>calculations!N32</f>
        <v>1751916.4026900623</v>
      </c>
      <c r="D36" s="3">
        <f>calculations!T32</f>
        <v>1839160.6845249895</v>
      </c>
    </row>
    <row r="37" spans="1:4" x14ac:dyDescent="0.25">
      <c r="A37" s="2">
        <f>calculations!B33</f>
        <v>46356</v>
      </c>
      <c r="B37" s="3">
        <f>calculations!H33</f>
        <v>1693027.224700704</v>
      </c>
      <c r="C37" s="3">
        <f>calculations!N33</f>
        <v>1781431.7151591664</v>
      </c>
      <c r="D37" s="3">
        <f>calculations!T33</f>
        <v>1872787.8211398132</v>
      </c>
    </row>
    <row r="38" spans="1:4" x14ac:dyDescent="0.25">
      <c r="A38" s="2">
        <f>calculations!B34</f>
        <v>46387</v>
      </c>
      <c r="B38" s="3">
        <f>calculations!H34</f>
        <v>1718812.8734308283</v>
      </c>
      <c r="C38" s="3">
        <f>calculations!N34</f>
        <v>1811125.445302123</v>
      </c>
      <c r="D38" s="3">
        <f>calculations!T34</f>
        <v>1906683.1052642255</v>
      </c>
    </row>
    <row r="39" spans="1:4" x14ac:dyDescent="0.25">
      <c r="A39" s="2">
        <f>calculations!B35</f>
        <v>46418</v>
      </c>
      <c r="B39" s="3">
        <f>calculations!H35</f>
        <v>1744703.5760857209</v>
      </c>
      <c r="C39" s="3">
        <f>calculations!N35</f>
        <v>1840998.671639323</v>
      </c>
      <c r="D39" s="3">
        <f>calculations!T35</f>
        <v>1940848.6751441234</v>
      </c>
    </row>
    <row r="40" spans="1:4" x14ac:dyDescent="0.25">
      <c r="A40" s="2">
        <f>calculations!B36</f>
        <v>46446</v>
      </c>
      <c r="B40" s="3">
        <f>calculations!H36</f>
        <v>1770699.7606680752</v>
      </c>
      <c r="C40" s="3">
        <f>calculations!N36</f>
        <v>1871052.4792107255</v>
      </c>
      <c r="D40" s="3">
        <f>calculations!T36</f>
        <v>1975286.6860760772</v>
      </c>
    </row>
    <row r="41" spans="1:4" x14ac:dyDescent="0.25">
      <c r="A41" s="2">
        <f>calculations!B37</f>
        <v>46477</v>
      </c>
      <c r="B41" s="3">
        <f>calculations!H37</f>
        <v>1796801.8569243203</v>
      </c>
      <c r="C41" s="3">
        <f>calculations!N37</f>
        <v>1901287.959615269</v>
      </c>
      <c r="D41" s="3">
        <f>calculations!T37</f>
        <v>2009999.3105432943</v>
      </c>
    </row>
    <row r="42" spans="1:4" x14ac:dyDescent="0.25">
      <c r="A42" s="2">
        <f>calculations!B38</f>
        <v>46507</v>
      </c>
      <c r="B42" s="3">
        <f>calculations!H38</f>
        <v>1823010.2963517262</v>
      </c>
      <c r="C42" s="3">
        <f>calculations!N38</f>
        <v>1931706.2110505183</v>
      </c>
      <c r="D42" s="3">
        <f>calculations!T38</f>
        <v>2044988.7383526689</v>
      </c>
    </row>
    <row r="43" spans="1:4" x14ac:dyDescent="0.25">
      <c r="A43" s="2">
        <f>calculations!B39</f>
        <v>46538</v>
      </c>
      <c r="B43" s="3">
        <f>calculations!H39</f>
        <v>1849325.5122055355</v>
      </c>
      <c r="C43" s="3">
        <f>calculations!N39</f>
        <v>1962308.3383525545</v>
      </c>
      <c r="D43" s="3">
        <f>calculations!T39</f>
        <v>2080257.1767729225</v>
      </c>
    </row>
    <row r="44" spans="1:4" x14ac:dyDescent="0.25">
      <c r="A44" s="2">
        <f>calculations!B40</f>
        <v>46568</v>
      </c>
      <c r="B44" s="3">
        <f>calculations!H40</f>
        <v>1875747.9395061268</v>
      </c>
      <c r="C44" s="3">
        <f>calculations!N40</f>
        <v>1993095.4530361025</v>
      </c>
      <c r="D44" s="3">
        <f>calculations!T40</f>
        <v>2115806.8506738469</v>
      </c>
    </row>
    <row r="45" spans="1:4" x14ac:dyDescent="0.25">
      <c r="A45" s="2">
        <f>calculations!B41</f>
        <v>46599</v>
      </c>
      <c r="B45" s="3">
        <f>calculations!H41</f>
        <v>1902278.0150462051</v>
      </c>
      <c r="C45" s="3">
        <f>calculations!N41</f>
        <v>2024068.673334904</v>
      </c>
      <c r="D45" s="3">
        <f>calculations!T41</f>
        <v>2151640.0026666597</v>
      </c>
    </row>
    <row r="46" spans="1:4" x14ac:dyDescent="0.25">
      <c r="A46" s="2">
        <f>calculations!B42</f>
        <v>46630</v>
      </c>
      <c r="B46" s="3">
        <f>calculations!H42</f>
        <v>1928916.1773980232</v>
      </c>
      <c r="C46" s="3">
        <f>calculations!N42</f>
        <v>2055229.1242423335</v>
      </c>
      <c r="D46" s="3">
        <f>calculations!T42</f>
        <v>2187758.893245473</v>
      </c>
    </row>
    <row r="47" spans="1:4" x14ac:dyDescent="0.25">
      <c r="A47" s="2">
        <f>calculations!B43</f>
        <v>46660</v>
      </c>
      <c r="B47" s="3">
        <f>calculations!H43</f>
        <v>1956607.2692330119</v>
      </c>
      <c r="C47" s="3">
        <f>calculations!N43</f>
        <v>2087524.1935361344</v>
      </c>
      <c r="D47" s="3">
        <f>calculations!T43</f>
        <v>2225113.8714821534</v>
      </c>
    </row>
    <row r="48" spans="1:4" x14ac:dyDescent="0.25">
      <c r="A48" s="2">
        <f>calculations!B44</f>
        <v>46691</v>
      </c>
      <c r="B48" s="3">
        <f>calculations!H44</f>
        <v>1984411.1780038406</v>
      </c>
      <c r="C48" s="3">
        <f>calculations!N44</f>
        <v>2120014.4839087003</v>
      </c>
      <c r="D48" s="3">
        <f>calculations!T44</f>
        <v>2262766.7235610117</v>
      </c>
    </row>
    <row r="49" spans="1:4" x14ac:dyDescent="0.25">
      <c r="A49" s="2">
        <f>calculations!B45</f>
        <v>46721</v>
      </c>
      <c r="B49" s="3">
        <f>calculations!H45</f>
        <v>2012328.3633406709</v>
      </c>
      <c r="C49" s="3">
        <f>calculations!N45</f>
        <v>2152701.1754556438</v>
      </c>
      <c r="D49" s="3">
        <f>calculations!T45</f>
        <v>2300719.8247698955</v>
      </c>
    </row>
  </sheetData>
  <mergeCells count="1"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zoomScale="70" zoomScaleNormal="70" workbookViewId="0">
      <selection activeCell="E16" sqref="E16"/>
    </sheetView>
  </sheetViews>
  <sheetFormatPr defaultColWidth="8.7109375" defaultRowHeight="15" x14ac:dyDescent="0.25"/>
  <cols>
    <col min="1" max="1" width="10.85546875" style="26" bestFit="1" customWidth="1"/>
    <col min="2" max="2" width="11.5703125" customWidth="1"/>
    <col min="3" max="3" width="8" customWidth="1"/>
    <col min="4" max="4" width="20" customWidth="1"/>
    <col min="5" max="5" width="12.28515625" bestFit="1" customWidth="1"/>
    <col min="6" max="6" width="18.140625" bestFit="1" customWidth="1"/>
    <col min="7" max="7" width="16.28515625" customWidth="1"/>
    <col min="8" max="8" width="13.42578125" bestFit="1" customWidth="1"/>
    <col min="9" max="9" width="3.42578125" customWidth="1"/>
    <col min="10" max="10" width="14.7109375" bestFit="1" customWidth="1"/>
    <col min="11" max="12" width="20.28515625" customWidth="1"/>
    <col min="13" max="13" width="10" bestFit="1" customWidth="1"/>
    <col min="14" max="14" width="13.5703125" bestFit="1" customWidth="1"/>
    <col min="15" max="15" width="2.42578125" customWidth="1"/>
    <col min="16" max="16" width="14.7109375" bestFit="1" customWidth="1"/>
    <col min="17" max="18" width="21.28515625" customWidth="1"/>
    <col min="19" max="19" width="10" bestFit="1" customWidth="1"/>
    <col min="20" max="20" width="14.42578125" bestFit="1" customWidth="1"/>
    <col min="21" max="21" width="23" bestFit="1" customWidth="1"/>
  </cols>
  <sheetData>
    <row r="1" spans="1:21" ht="15.75" x14ac:dyDescent="0.25">
      <c r="A1" s="24" t="s">
        <v>4</v>
      </c>
      <c r="B1" s="24"/>
      <c r="D1" s="23">
        <f>summary!B6</f>
        <v>0.05</v>
      </c>
      <c r="E1" s="23"/>
      <c r="F1" s="23"/>
      <c r="G1" s="23"/>
      <c r="H1" s="23"/>
      <c r="J1" s="22">
        <f>summary!C6</f>
        <v>7.4999999999999997E-2</v>
      </c>
      <c r="K1" s="22"/>
      <c r="L1" s="22"/>
      <c r="M1" s="22"/>
      <c r="N1" s="22"/>
      <c r="P1" s="21">
        <f>summary!D6</f>
        <v>0.1</v>
      </c>
      <c r="Q1" s="21"/>
      <c r="R1" s="21"/>
      <c r="S1" s="21"/>
      <c r="T1" s="21"/>
    </row>
    <row r="2" spans="1:21" x14ac:dyDescent="0.25">
      <c r="A2" s="1" t="s">
        <v>11</v>
      </c>
      <c r="B2" s="1" t="s">
        <v>12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</row>
    <row r="3" spans="1:21" x14ac:dyDescent="0.25">
      <c r="A3" s="27">
        <f>DATE(YEAR(B3), MONTH(B3), 1)</f>
        <v>45413</v>
      </c>
      <c r="B3" s="27">
        <v>45443</v>
      </c>
      <c r="C3" s="9">
        <v>1</v>
      </c>
      <c r="D3" s="10">
        <f>summary!$B$1</f>
        <v>1000000</v>
      </c>
      <c r="E3" s="9">
        <v>0</v>
      </c>
      <c r="F3" s="10">
        <f>SUM(D3:E3)</f>
        <v>1000000</v>
      </c>
      <c r="G3" s="10">
        <f>(POWER((1+$D$1),(1/12))-1) * F3</f>
        <v>4074.1237836483533</v>
      </c>
      <c r="H3" s="10">
        <f>SUM(F3:G3)</f>
        <v>1004074.1237836484</v>
      </c>
      <c r="J3" s="10">
        <f>summary!$B$1</f>
        <v>1000000</v>
      </c>
      <c r="K3" s="9"/>
      <c r="L3" s="31">
        <f>SUM(J3:K3)</f>
        <v>1000000</v>
      </c>
      <c r="M3" s="10">
        <f>(POWER((1+$J$1),(1/12))-1) * L3</f>
        <v>6044.9190242917175</v>
      </c>
      <c r="N3" s="10">
        <f>SUM(L3:M3)</f>
        <v>1006044.9190242917</v>
      </c>
      <c r="P3" s="29">
        <f>summary!$B$1</f>
        <v>1000000</v>
      </c>
      <c r="Q3" s="30"/>
      <c r="R3" s="9">
        <f>SUM(P3:Q3)</f>
        <v>1000000</v>
      </c>
      <c r="S3" s="10">
        <f>(POWER((1+$P$1),(1/12))-1) * R3</f>
        <v>7974.1404289037646</v>
      </c>
      <c r="T3" s="10">
        <f>SUM(R3:S3)</f>
        <v>1007974.1404289037</v>
      </c>
      <c r="U3" s="19"/>
    </row>
    <row r="4" spans="1:21" x14ac:dyDescent="0.25">
      <c r="A4" s="25">
        <f t="shared" ref="A4:A45" si="0">DATE(YEAR(B4), MONTH(B4), 1)</f>
        <v>45444</v>
      </c>
      <c r="B4" s="2">
        <v>45473</v>
      </c>
      <c r="C4" s="4">
        <v>2</v>
      </c>
      <c r="D4" s="3">
        <f>H3</f>
        <v>1004074.1237836484</v>
      </c>
      <c r="E4" s="3">
        <f>summary!$B$2</f>
        <v>16250</v>
      </c>
      <c r="F4" s="3">
        <f>SUM(D4:E4)</f>
        <v>1020324.1237836484</v>
      </c>
      <c r="G4" s="3">
        <f>(POWER((1+$D$1),(1/12))-1) * F4</f>
        <v>4156.9267797371285</v>
      </c>
      <c r="H4" s="3">
        <f>SUM(F4:G4)</f>
        <v>1024481.0505633855</v>
      </c>
      <c r="J4" s="3">
        <f>N3</f>
        <v>1006044.9190242917</v>
      </c>
      <c r="K4" s="3">
        <f>summary!$B$2</f>
        <v>16250</v>
      </c>
      <c r="L4" s="3">
        <f>SUM(J4:K4)</f>
        <v>1022294.9190242917</v>
      </c>
      <c r="M4" s="3">
        <f t="shared" ref="M4:M45" si="1">(POWER((1+$J$1),(1/12))-1) * L4</f>
        <v>6179.6900044467011</v>
      </c>
      <c r="N4" s="3">
        <f>SUM(L4:M4)</f>
        <v>1028474.6090287383</v>
      </c>
      <c r="P4" s="3">
        <f>T3</f>
        <v>1007974.1404289037</v>
      </c>
      <c r="Q4" s="3">
        <f>summary!$B$2</f>
        <v>16250</v>
      </c>
      <c r="R4" s="3">
        <f>SUM(P4:Q4)</f>
        <v>1024224.1404289037</v>
      </c>
      <c r="S4" s="3">
        <f t="shared" ref="S4:S45" si="2">(POWER((1+$P$1),(1/12))-1) * R4</f>
        <v>8167.3071264533282</v>
      </c>
      <c r="T4" s="3">
        <f>SUM(R4:S4)</f>
        <v>1032391.4475553571</v>
      </c>
    </row>
    <row r="5" spans="1:21" x14ac:dyDescent="0.25">
      <c r="A5" s="25">
        <f t="shared" si="0"/>
        <v>45474</v>
      </c>
      <c r="B5" s="2">
        <v>45504</v>
      </c>
      <c r="C5" s="4">
        <v>3</v>
      </c>
      <c r="D5" s="3">
        <f>H4</f>
        <v>1024481.0505633855</v>
      </c>
      <c r="E5" s="3">
        <f>summary!$B$2</f>
        <v>16250</v>
      </c>
      <c r="F5" s="3">
        <f t="shared" ref="F5" si="3">SUM(D5:E5)</f>
        <v>1040731.0505633855</v>
      </c>
      <c r="G5" s="3">
        <f>(POWER((1+$D$1),(1/12))-1) * F5</f>
        <v>4240.0671254816261</v>
      </c>
      <c r="H5" s="3">
        <f>SUM(F5:G5)</f>
        <v>1044971.1176888671</v>
      </c>
      <c r="J5" s="3">
        <f>N4</f>
        <v>1028474.6090287383</v>
      </c>
      <c r="K5" s="3">
        <f>summary!$B$2</f>
        <v>16250</v>
      </c>
      <c r="L5" s="3">
        <f t="shared" ref="L5" si="4">SUM(J5:K5)</f>
        <v>1044724.6090287383</v>
      </c>
      <c r="M5" s="3">
        <f t="shared" si="1"/>
        <v>6315.2756642635468</v>
      </c>
      <c r="N5" s="3">
        <f>SUM(L5:M5)</f>
        <v>1051039.8846930019</v>
      </c>
      <c r="P5" s="3">
        <f>T4</f>
        <v>1032391.4475553571</v>
      </c>
      <c r="Q5" s="3">
        <f>summary!$B$2</f>
        <v>16250</v>
      </c>
      <c r="R5" s="3">
        <f t="shared" ref="R5" si="5">SUM(P5:Q5)</f>
        <v>1048641.4475553571</v>
      </c>
      <c r="S5" s="3">
        <f t="shared" si="2"/>
        <v>8362.0141623753389</v>
      </c>
      <c r="T5" s="3">
        <f>SUM(R5:S5)</f>
        <v>1057003.4617177325</v>
      </c>
    </row>
    <row r="6" spans="1:21" x14ac:dyDescent="0.25">
      <c r="A6" s="25">
        <f t="shared" si="0"/>
        <v>45505</v>
      </c>
      <c r="B6" s="2">
        <v>45535</v>
      </c>
      <c r="C6" s="4">
        <v>4</v>
      </c>
      <c r="D6" s="3">
        <f>H5</f>
        <v>1044971.1176888671</v>
      </c>
      <c r="E6" s="3">
        <f>IF($C6=12, E5*(1 + summary!$B$3), E5)</f>
        <v>16250</v>
      </c>
      <c r="F6" s="3">
        <f>SUM(D6:E6)</f>
        <v>1061221.1176888673</v>
      </c>
      <c r="G6" s="3">
        <f>(POWER((1+$D$1),(1/12))-1) * F6</f>
        <v>4323.5461952861024</v>
      </c>
      <c r="H6" s="3">
        <f>SUM(F6:G6)</f>
        <v>1065544.6638841534</v>
      </c>
      <c r="J6" s="3">
        <f>N5</f>
        <v>1051039.8846930019</v>
      </c>
      <c r="K6" s="3">
        <f>IF($C6=12, K5*(1 + summary!$B$3), K5)</f>
        <v>16250</v>
      </c>
      <c r="L6" s="3">
        <f>SUM(J6:K6)</f>
        <v>1067289.8846930019</v>
      </c>
      <c r="M6" s="3">
        <f t="shared" si="1"/>
        <v>6451.6809284148403</v>
      </c>
      <c r="N6" s="3">
        <f>SUM(L6:M6)</f>
        <v>1073741.5656214168</v>
      </c>
      <c r="P6" s="3">
        <f>T5</f>
        <v>1057003.4617177325</v>
      </c>
      <c r="Q6" s="3">
        <f>IF($C6=12, Q5*(1 + summary!$B$3), Q5)</f>
        <v>16250</v>
      </c>
      <c r="R6" s="3">
        <f>SUM(P6:Q6)</f>
        <v>1073253.4617177325</v>
      </c>
      <c r="S6" s="3">
        <f t="shared" si="2"/>
        <v>8558.2738195442889</v>
      </c>
      <c r="T6" s="3">
        <f>SUM(R6:S6)</f>
        <v>1081811.7355372768</v>
      </c>
    </row>
    <row r="7" spans="1:21" x14ac:dyDescent="0.25">
      <c r="A7" s="15">
        <f t="shared" si="0"/>
        <v>45536</v>
      </c>
      <c r="B7" s="15">
        <v>45565</v>
      </c>
      <c r="C7" s="16">
        <v>1</v>
      </c>
      <c r="D7" s="17">
        <f>H6</f>
        <v>1065544.6638841534</v>
      </c>
      <c r="E7" s="17">
        <f>E6*(1 + summary!$B$3)</f>
        <v>17062.5</v>
      </c>
      <c r="F7" s="17">
        <f>SUM(D7:E7)</f>
        <v>1082607.1638841534</v>
      </c>
      <c r="G7" s="17">
        <f>(POWER((1+$D$1),(1/12))-1) * F7</f>
        <v>4410.6755947285201</v>
      </c>
      <c r="H7" s="17">
        <f>SUM(F7:G7)</f>
        <v>1087017.8394788818</v>
      </c>
      <c r="J7" s="17">
        <f>N6</f>
        <v>1073741.5656214168</v>
      </c>
      <c r="K7" s="17">
        <f>K6*(1 + summary!$B$3)</f>
        <v>17062.5</v>
      </c>
      <c r="L7" s="17">
        <f>SUM(J7:K7)</f>
        <v>1090804.0656214168</v>
      </c>
      <c r="M7" s="17">
        <f t="shared" si="1"/>
        <v>6593.8222480496534</v>
      </c>
      <c r="N7" s="17">
        <f>SUM(L7:M7)</f>
        <v>1097397.8878694663</v>
      </c>
      <c r="P7" s="17">
        <f>T6</f>
        <v>1081811.7355372768</v>
      </c>
      <c r="Q7" s="17">
        <f>Q6*(1 + summary!$B$3)</f>
        <v>17062.5</v>
      </c>
      <c r="R7" s="17">
        <f>SUM(P7:Q7)</f>
        <v>1098874.2355372768</v>
      </c>
      <c r="S7" s="17">
        <f t="shared" si="2"/>
        <v>8762.5774678785165</v>
      </c>
      <c r="T7" s="17">
        <f>SUM(R7:S7)</f>
        <v>1107636.8130051554</v>
      </c>
    </row>
    <row r="8" spans="1:21" x14ac:dyDescent="0.25">
      <c r="A8" s="25">
        <f t="shared" si="0"/>
        <v>45566</v>
      </c>
      <c r="B8" s="2">
        <v>45596</v>
      </c>
      <c r="C8" s="4">
        <v>2</v>
      </c>
      <c r="D8" s="3">
        <f>H7</f>
        <v>1087017.8394788818</v>
      </c>
      <c r="E8" s="3">
        <f>IF($C8=1, E7*(1 + summary!$B$3), E7)</f>
        <v>17062.5</v>
      </c>
      <c r="F8" s="3">
        <f>SUM(D8:E8)</f>
        <v>1104080.3394788818</v>
      </c>
      <c r="G8" s="3">
        <f>(POWER((1+$D$1),(1/12))-1) * F8</f>
        <v>4498.1599701294608</v>
      </c>
      <c r="H8" s="3">
        <f>SUM(F8:G8)</f>
        <v>1108578.4994490112</v>
      </c>
      <c r="J8" s="3">
        <f>N7</f>
        <v>1097397.8878694663</v>
      </c>
      <c r="K8" s="3">
        <f>IF($C8=1, K7*(1 + summary!$B$3), K7)</f>
        <v>17062.5</v>
      </c>
      <c r="L8" s="3">
        <f>SUM(J8:K8)</f>
        <v>1114460.3878694663</v>
      </c>
      <c r="M8" s="3">
        <f>(POWER((1+$J$1),(1/12))-1) * L8</f>
        <v>6736.8228004516632</v>
      </c>
      <c r="N8" s="3">
        <f>SUM(L8:M8)</f>
        <v>1121197.210669918</v>
      </c>
      <c r="P8" s="3">
        <f>T7</f>
        <v>1107636.8130051554</v>
      </c>
      <c r="Q8" s="3">
        <f>IF($C8=1, Q7*(1 + summary!$B$3), Q7)</f>
        <v>17062.5</v>
      </c>
      <c r="R8" s="3">
        <f>SUM(P8:Q8)</f>
        <v>1124699.3130051554</v>
      </c>
      <c r="S8" s="3">
        <f t="shared" si="2"/>
        <v>8968.510262194699</v>
      </c>
      <c r="T8" s="3">
        <f>SUM(R8:S8)</f>
        <v>1133667.8232673502</v>
      </c>
    </row>
    <row r="9" spans="1:21" x14ac:dyDescent="0.25">
      <c r="A9" s="25">
        <f t="shared" si="0"/>
        <v>45597</v>
      </c>
      <c r="B9" s="2">
        <v>45626</v>
      </c>
      <c r="C9" s="4">
        <v>3</v>
      </c>
      <c r="D9" s="3">
        <f t="shared" ref="D9:D45" si="6">H8</f>
        <v>1108578.4994490112</v>
      </c>
      <c r="E9" s="3">
        <f>IF($C9=1, E8*(1 + summary!$B$3), E8)</f>
        <v>17062.5</v>
      </c>
      <c r="F9" s="3">
        <f>SUM(D9:E9)</f>
        <v>1125640.9994490112</v>
      </c>
      <c r="G9" s="3">
        <f>(POWER((1+$D$1),(1/12))-1) * F9</f>
        <v>4586.0007677049198</v>
      </c>
      <c r="H9" s="3">
        <f>SUM(F9:G9)</f>
        <v>1130227.0002167162</v>
      </c>
      <c r="J9" s="3">
        <f>N8</f>
        <v>1121197.210669918</v>
      </c>
      <c r="K9" s="3">
        <f>IF($C9=1, K8*(1 + summary!$B$3), K8)</f>
        <v>17062.5</v>
      </c>
      <c r="L9" s="3">
        <f>SUM(J9:K9)</f>
        <v>1138259.710669918</v>
      </c>
      <c r="M9" s="3">
        <f t="shared" si="1"/>
        <v>6880.6877796133731</v>
      </c>
      <c r="N9" s="3">
        <f>SUM(L9:M9)</f>
        <v>1145140.3984495313</v>
      </c>
      <c r="P9" s="3">
        <f>T8</f>
        <v>1133667.8232673502</v>
      </c>
      <c r="Q9" s="3">
        <f>IF($C9=1, Q8*(1 + summary!$B$3), Q8)</f>
        <v>17062.5</v>
      </c>
      <c r="R9" s="3">
        <f>SUM(P9:Q9)</f>
        <v>1150730.3232673502</v>
      </c>
      <c r="S9" s="3">
        <f t="shared" si="2"/>
        <v>9176.085193531675</v>
      </c>
      <c r="T9" s="3">
        <f>SUM(R9:S9)</f>
        <v>1159906.4084608818</v>
      </c>
    </row>
    <row r="10" spans="1:21" x14ac:dyDescent="0.25">
      <c r="A10" s="25">
        <f t="shared" si="0"/>
        <v>45627</v>
      </c>
      <c r="B10" s="2">
        <v>45657</v>
      </c>
      <c r="C10" s="4">
        <v>4</v>
      </c>
      <c r="D10" s="3">
        <f t="shared" si="6"/>
        <v>1130227.0002167162</v>
      </c>
      <c r="E10" s="3">
        <f>IF($C10=1, E9*(1 + summary!$B$3), E9)</f>
        <v>17062.5</v>
      </c>
      <c r="F10" s="3">
        <f>SUM(D10:E10)</f>
        <v>1147289.5002167162</v>
      </c>
      <c r="G10" s="3">
        <f>(POWER((1+$D$1),(1/12))-1) * F10</f>
        <v>4674.1994395629563</v>
      </c>
      <c r="H10" s="3">
        <f>SUM(F10:G10)</f>
        <v>1151963.6996562791</v>
      </c>
      <c r="J10" s="3">
        <f>N9</f>
        <v>1145140.3984495313</v>
      </c>
      <c r="K10" s="3">
        <f>IF($C10=1, K9*(1 + summary!$B$3), K9)</f>
        <v>17062.5</v>
      </c>
      <c r="L10" s="3">
        <f>SUM(J10:K10)</f>
        <v>1162202.8984495313</v>
      </c>
      <c r="M10" s="3">
        <f t="shared" si="1"/>
        <v>7025.4224109245461</v>
      </c>
      <c r="N10" s="3">
        <f>SUM(L10:M10)</f>
        <v>1169228.3208604557</v>
      </c>
      <c r="P10" s="3">
        <f>T9</f>
        <v>1159906.4084608818</v>
      </c>
      <c r="Q10" s="3">
        <f>IF($C10=1, Q9*(1 + summary!$B$3), Q9)</f>
        <v>17062.5</v>
      </c>
      <c r="R10" s="3">
        <f>SUM(P10:Q10)</f>
        <v>1176968.9084608818</v>
      </c>
      <c r="S10" s="3">
        <f t="shared" si="2"/>
        <v>9385.3153565206521</v>
      </c>
      <c r="T10" s="3">
        <f>SUM(R10:S10)</f>
        <v>1186354.2238174025</v>
      </c>
    </row>
    <row r="11" spans="1:21" x14ac:dyDescent="0.25">
      <c r="A11" s="25">
        <f t="shared" si="0"/>
        <v>45658</v>
      </c>
      <c r="B11" s="2">
        <v>45688</v>
      </c>
      <c r="C11" s="4">
        <v>5</v>
      </c>
      <c r="D11" s="3">
        <f t="shared" si="6"/>
        <v>1151963.6996562791</v>
      </c>
      <c r="E11" s="3">
        <f>IF($C11=1, E10*(1 + summary!$B$3), E10)</f>
        <v>17062.5</v>
      </c>
      <c r="F11" s="3">
        <f>SUM(D11:E11)</f>
        <v>1169026.1996562791</v>
      </c>
      <c r="G11" s="3">
        <f>(POWER((1+$D$1),(1/12))-1) * F11</f>
        <v>4762.7574437276953</v>
      </c>
      <c r="H11" s="3">
        <f>SUM(F11:G11)</f>
        <v>1173788.9571000068</v>
      </c>
      <c r="J11" s="3">
        <f>N10</f>
        <v>1169228.3208604557</v>
      </c>
      <c r="K11" s="3">
        <f>IF($C11=1, K10*(1 + summary!$B$3), K10)</f>
        <v>17062.5</v>
      </c>
      <c r="L11" s="3">
        <f>SUM(J11:K11)</f>
        <v>1186290.8208604557</v>
      </c>
      <c r="M11" s="3">
        <f t="shared" si="1"/>
        <v>7171.0319513620061</v>
      </c>
      <c r="N11" s="3">
        <f>SUM(L11:M11)</f>
        <v>1193461.8528118178</v>
      </c>
      <c r="P11" s="3">
        <f>T10</f>
        <v>1186354.2238174025</v>
      </c>
      <c r="Q11" s="3">
        <f>IF($C11=1, Q10*(1 + summary!$B$3), Q10)</f>
        <v>17062.5</v>
      </c>
      <c r="R11" s="3">
        <f>SUM(P11:Q11)</f>
        <v>1203416.7238174025</v>
      </c>
      <c r="S11" s="3">
        <f t="shared" si="2"/>
        <v>9596.2139502112641</v>
      </c>
      <c r="T11" s="3">
        <f>SUM(R11:S11)</f>
        <v>1213012.9377676137</v>
      </c>
    </row>
    <row r="12" spans="1:21" x14ac:dyDescent="0.25">
      <c r="A12" s="25">
        <f t="shared" si="0"/>
        <v>45689</v>
      </c>
      <c r="B12" s="2">
        <v>45716</v>
      </c>
      <c r="C12" s="4">
        <v>6</v>
      </c>
      <c r="D12" s="3">
        <f t="shared" si="6"/>
        <v>1173788.9571000068</v>
      </c>
      <c r="E12" s="3">
        <f>IF($C12=1, E11*(1 + summary!$B$3), E11)</f>
        <v>17062.5</v>
      </c>
      <c r="F12" s="3">
        <f>SUM(D12:E12)</f>
        <v>1190851.4571000068</v>
      </c>
      <c r="G12" s="3">
        <f>(POWER((1+$D$1),(1/12))-1) * F12</f>
        <v>4851.6762441634346</v>
      </c>
      <c r="H12" s="3">
        <f>SUM(F12:G12)</f>
        <v>1195703.1333441702</v>
      </c>
      <c r="J12" s="3">
        <f>N11</f>
        <v>1193461.8528118178</v>
      </c>
      <c r="K12" s="3">
        <f>IF($C12=1, K11*(1 + summary!$B$3), K11)</f>
        <v>17062.5</v>
      </c>
      <c r="L12" s="3">
        <f>SUM(J12:K12)</f>
        <v>1210524.3528118178</v>
      </c>
      <c r="M12" s="3">
        <f t="shared" si="1"/>
        <v>7317.5216896805759</v>
      </c>
      <c r="N12" s="3">
        <f>SUM(L12:M12)</f>
        <v>1217841.8745014984</v>
      </c>
      <c r="P12" s="3">
        <f>T11</f>
        <v>1213012.9377676137</v>
      </c>
      <c r="Q12" s="3">
        <f>IF($C12=1, Q11*(1 + summary!$B$3), Q11)</f>
        <v>17062.5</v>
      </c>
      <c r="R12" s="3">
        <f>SUM(P12:Q12)</f>
        <v>1230075.4377676137</v>
      </c>
      <c r="S12" s="3">
        <f t="shared" si="2"/>
        <v>9808.7942789042245</v>
      </c>
      <c r="T12" s="3">
        <f>SUM(R12:S12)</f>
        <v>1239884.232046518</v>
      </c>
    </row>
    <row r="13" spans="1:21" x14ac:dyDescent="0.25">
      <c r="A13" s="25">
        <f t="shared" si="0"/>
        <v>45717</v>
      </c>
      <c r="B13" s="2">
        <v>45747</v>
      </c>
      <c r="C13" s="4">
        <v>7</v>
      </c>
      <c r="D13" s="3">
        <f t="shared" si="6"/>
        <v>1195703.1333441702</v>
      </c>
      <c r="E13" s="3">
        <f>IF($C13=1, E12*(1 + summary!$B$3), E12)</f>
        <v>17062.5</v>
      </c>
      <c r="F13" s="3">
        <f>SUM(D13:E13)</f>
        <v>1212765.6333441702</v>
      </c>
      <c r="G13" s="3">
        <f>(POWER((1+$D$1),(1/12))-1) * F13</f>
        <v>4940.9573107988426</v>
      </c>
      <c r="H13" s="3">
        <f>SUM(F13:G13)</f>
        <v>1217706.590654969</v>
      </c>
      <c r="J13" s="3">
        <f>N12</f>
        <v>1217841.8745014984</v>
      </c>
      <c r="K13" s="3">
        <f>IF($C13=1, K12*(1 + summary!$B$3), K12)</f>
        <v>17062.5</v>
      </c>
      <c r="L13" s="3">
        <f>SUM(J13:K13)</f>
        <v>1234904.3745014984</v>
      </c>
      <c r="M13" s="3">
        <f>(POWER((1+$J$1),(1/12))-1) * L13</f>
        <v>7464.8969466051713</v>
      </c>
      <c r="N13" s="3">
        <f>SUM(L13:M13)</f>
        <v>1242369.2714481035</v>
      </c>
      <c r="P13" s="3">
        <f>T12</f>
        <v>1239884.232046518</v>
      </c>
      <c r="Q13" s="3">
        <f>IF($C13=1, Q12*(1 + summary!$B$3), Q12)</f>
        <v>17062.5</v>
      </c>
      <c r="R13" s="3">
        <f>SUM(P13:Q13)</f>
        <v>1256946.732046518</v>
      </c>
      <c r="S13" s="3">
        <f t="shared" si="2"/>
        <v>10023.069752990607</v>
      </c>
      <c r="T13" s="3">
        <f>SUM(R13:S13)</f>
        <v>1266969.8017995085</v>
      </c>
    </row>
    <row r="14" spans="1:21" x14ac:dyDescent="0.25">
      <c r="A14" s="25">
        <f t="shared" si="0"/>
        <v>45748</v>
      </c>
      <c r="B14" s="2">
        <v>45777</v>
      </c>
      <c r="C14" s="4">
        <v>8</v>
      </c>
      <c r="D14" s="3">
        <f t="shared" si="6"/>
        <v>1217706.590654969</v>
      </c>
      <c r="E14" s="3">
        <f>IF($C14=1, E13*(1 + summary!$B$3), E13)</f>
        <v>17062.5</v>
      </c>
      <c r="F14" s="3">
        <f>SUM(D14:E14)</f>
        <v>1234769.090654969</v>
      </c>
      <c r="G14" s="3">
        <f>(POWER((1+$D$1),(1/12))-1) * F14</f>
        <v>5030.6021195512594</v>
      </c>
      <c r="H14" s="3">
        <f>SUM(F14:G14)</f>
        <v>1239799.6927745203</v>
      </c>
      <c r="J14" s="3">
        <f>N13</f>
        <v>1242369.2714481035</v>
      </c>
      <c r="K14" s="3">
        <f>IF($C14=1, K13*(1 + summary!$B$3), K13)</f>
        <v>17062.5</v>
      </c>
      <c r="L14" s="3">
        <f>SUM(J14:K14)</f>
        <v>1259431.7714481035</v>
      </c>
      <c r="M14" s="3">
        <f t="shared" si="1"/>
        <v>7613.1630750240583</v>
      </c>
      <c r="N14" s="3">
        <f>SUM(L14:M14)</f>
        <v>1267044.9345231275</v>
      </c>
      <c r="P14" s="3">
        <f>T13</f>
        <v>1266969.8017995085</v>
      </c>
      <c r="Q14" s="3">
        <f>IF($C14=1, Q13*(1 + summary!$B$3), Q13)</f>
        <v>17062.5</v>
      </c>
      <c r="R14" s="3">
        <f>SUM(P14:Q14)</f>
        <v>1284032.3017995085</v>
      </c>
      <c r="S14" s="3">
        <f t="shared" si="2"/>
        <v>10239.05388979782</v>
      </c>
      <c r="T14" s="3">
        <f>SUM(R14:S14)</f>
        <v>1294271.3556893063</v>
      </c>
    </row>
    <row r="15" spans="1:21" x14ac:dyDescent="0.25">
      <c r="A15" s="25">
        <f t="shared" si="0"/>
        <v>45778</v>
      </c>
      <c r="B15" s="2">
        <v>45808</v>
      </c>
      <c r="C15" s="4">
        <v>9</v>
      </c>
      <c r="D15" s="3">
        <f t="shared" si="6"/>
        <v>1239799.6927745203</v>
      </c>
      <c r="E15" s="3">
        <f>IF($C15=1, E14*(1 + summary!$B$3), E14)</f>
        <v>17062.5</v>
      </c>
      <c r="F15" s="3">
        <f>SUM(D15:E15)</f>
        <v>1256862.1927745203</v>
      </c>
      <c r="G15" s="3">
        <f>(POWER((1+$D$1),(1/12))-1) * F15</f>
        <v>5120.6121523510947</v>
      </c>
      <c r="H15" s="3">
        <f>SUM(F15:G15)</f>
        <v>1261982.8049268713</v>
      </c>
      <c r="J15" s="3">
        <f>N14</f>
        <v>1267044.9345231275</v>
      </c>
      <c r="K15" s="3">
        <f>IF($C15=1, K14*(1 + summary!$B$3), K14)</f>
        <v>17062.5</v>
      </c>
      <c r="L15" s="3">
        <f>SUM(J15:K15)</f>
        <v>1284107.4345231275</v>
      </c>
      <c r="M15" s="3">
        <f t="shared" si="1"/>
        <v>7762.3254601832841</v>
      </c>
      <c r="N15" s="3">
        <f>SUM(L15:M15)</f>
        <v>1291869.7599833107</v>
      </c>
      <c r="P15" s="3">
        <f>T14</f>
        <v>1294271.3556893063</v>
      </c>
      <c r="Q15" s="3">
        <f>IF($C15=1, Q14*(1 + summary!$B$3), Q14)</f>
        <v>17062.5</v>
      </c>
      <c r="R15" s="3">
        <f>SUM(P15:Q15)</f>
        <v>1311333.8556893063</v>
      </c>
      <c r="S15" s="3">
        <f t="shared" si="2"/>
        <v>10456.760314442352</v>
      </c>
      <c r="T15" s="3">
        <f>SUM(R15:S15)</f>
        <v>1321790.6160037487</v>
      </c>
    </row>
    <row r="16" spans="1:21" x14ac:dyDescent="0.25">
      <c r="A16" s="25">
        <f t="shared" si="0"/>
        <v>45809</v>
      </c>
      <c r="B16" s="2">
        <v>45838</v>
      </c>
      <c r="C16" s="4">
        <v>10</v>
      </c>
      <c r="D16" s="3">
        <f t="shared" si="6"/>
        <v>1261982.8049268713</v>
      </c>
      <c r="E16" s="3">
        <f>IF($C16=1, E15*(1 + summary!$B$3), E15)</f>
        <v>17062.5</v>
      </c>
      <c r="F16" s="3">
        <f>SUM(D16:E16)</f>
        <v>1279045.3049268713</v>
      </c>
      <c r="G16" s="3">
        <f>(POWER((1+$D$1),(1/12))-1) * F16</f>
        <v>5210.9888971663268</v>
      </c>
      <c r="H16" s="3">
        <f>SUM(F16:G16)</f>
        <v>1284256.2938240375</v>
      </c>
      <c r="J16" s="3">
        <f>N15</f>
        <v>1291869.7599833107</v>
      </c>
      <c r="K16" s="3">
        <f>IF($C16=1, K15*(1 + summary!$B$3), K15)</f>
        <v>17062.5</v>
      </c>
      <c r="L16" s="3">
        <f>SUM(J16:K16)</f>
        <v>1308932.2599833107</v>
      </c>
      <c r="M16" s="3">
        <f t="shared" si="1"/>
        <v>7912.3895198822665</v>
      </c>
      <c r="N16" s="3">
        <f>SUM(L16:M16)</f>
        <v>1316844.6495031929</v>
      </c>
      <c r="P16" s="3">
        <f>T15</f>
        <v>1321790.6160037487</v>
      </c>
      <c r="Q16" s="3">
        <f>IF($C16=1, Q15*(1 + summary!$B$3), Q15)</f>
        <v>17062.5</v>
      </c>
      <c r="R16" s="3">
        <f>SUM(P16:Q16)</f>
        <v>1338853.1160037487</v>
      </c>
      <c r="S16" s="3">
        <f t="shared" si="2"/>
        <v>10676.202760689273</v>
      </c>
      <c r="T16" s="3">
        <f>SUM(R16:S16)</f>
        <v>1349529.3187644379</v>
      </c>
    </row>
    <row r="17" spans="1:20" x14ac:dyDescent="0.25">
      <c r="A17" s="25">
        <f t="shared" si="0"/>
        <v>45839</v>
      </c>
      <c r="B17" s="2">
        <v>45869</v>
      </c>
      <c r="C17" s="4">
        <v>11</v>
      </c>
      <c r="D17" s="3">
        <f t="shared" si="6"/>
        <v>1284256.2938240375</v>
      </c>
      <c r="E17" s="3">
        <f>IF($C17=1, E16*(1 + summary!$B$3), E16)</f>
        <v>17062.5</v>
      </c>
      <c r="F17" s="3">
        <f>SUM(D17:E17)</f>
        <v>1301318.7938240375</v>
      </c>
      <c r="G17" s="3">
        <f>(POWER((1+$D$1),(1/12))-1) * F17</f>
        <v>5301.7338480270992</v>
      </c>
      <c r="H17" s="3">
        <f>SUM(F17:G17)</f>
        <v>1306620.5276720647</v>
      </c>
      <c r="J17" s="3">
        <f>N16</f>
        <v>1316844.6495031929</v>
      </c>
      <c r="K17" s="3">
        <f>IF($C17=1, K16*(1 + summary!$B$3), K16)</f>
        <v>17062.5</v>
      </c>
      <c r="L17" s="3">
        <f>SUM(J17:K17)</f>
        <v>1333907.1495031929</v>
      </c>
      <c r="M17" s="3">
        <f t="shared" si="1"/>
        <v>8063.3607046705865</v>
      </c>
      <c r="N17" s="3">
        <f>SUM(L17:M17)</f>
        <v>1341970.5102078635</v>
      </c>
      <c r="P17" s="3">
        <f>T16</f>
        <v>1349529.3187644379</v>
      </c>
      <c r="Q17" s="3">
        <f>IF($C17=1, Q16*(1 + summary!$B$3), Q16)</f>
        <v>17062.5</v>
      </c>
      <c r="R17" s="3">
        <f>SUM(P17:Q17)</f>
        <v>1366591.8187644379</v>
      </c>
      <c r="S17" s="3">
        <f t="shared" si="2"/>
        <v>10897.39507181863</v>
      </c>
      <c r="T17" s="3">
        <f>SUM(R17:S17)</f>
        <v>1377489.2138362566</v>
      </c>
    </row>
    <row r="18" spans="1:20" s="28" customFormat="1" x14ac:dyDescent="0.25">
      <c r="A18" s="6">
        <f t="shared" si="0"/>
        <v>45870</v>
      </c>
      <c r="B18" s="6">
        <v>45900</v>
      </c>
      <c r="C18" s="7">
        <v>12</v>
      </c>
      <c r="D18" s="8">
        <f t="shared" si="6"/>
        <v>1306620.5276720647</v>
      </c>
      <c r="E18" s="8">
        <f>IF($C18=1, E17*(1 + summary!$B$3), E17)</f>
        <v>17062.5</v>
      </c>
      <c r="F18" s="8">
        <f>SUM(D18:E18)</f>
        <v>1323683.0276720647</v>
      </c>
      <c r="G18" s="8">
        <f>(POWER((1+$D$1),(1/12))-1) * F18</f>
        <v>5392.8485050504205</v>
      </c>
      <c r="H18" s="8">
        <f>SUM(F18:G18)</f>
        <v>1329075.8761771151</v>
      </c>
      <c r="J18" s="8">
        <f>N17</f>
        <v>1341970.5102078635</v>
      </c>
      <c r="K18" s="8">
        <f>IF($C18=1, K17*(1 + summary!$B$3), K17)</f>
        <v>17062.5</v>
      </c>
      <c r="L18" s="8">
        <f>SUM(J18:K18)</f>
        <v>1359033.0102078635</v>
      </c>
      <c r="M18" s="8">
        <f t="shared" si="1"/>
        <v>8215.2444980459532</v>
      </c>
      <c r="N18" s="8">
        <f>SUM(L18:M18)</f>
        <v>1367248.2547059094</v>
      </c>
      <c r="P18" s="8">
        <f>T17</f>
        <v>1377489.2138362566</v>
      </c>
      <c r="Q18" s="8">
        <f>IF($C18=1, Q17*(1 + summary!$B$3), Q17)</f>
        <v>17062.5</v>
      </c>
      <c r="R18" s="8">
        <f>SUM(P18:Q18)</f>
        <v>1394551.7138362566</v>
      </c>
      <c r="S18" s="8">
        <f t="shared" si="2"/>
        <v>11120.351201498726</v>
      </c>
      <c r="T18" s="8">
        <f>SUM(R18:S18)</f>
        <v>1405672.0650377553</v>
      </c>
    </row>
    <row r="19" spans="1:20" x14ac:dyDescent="0.25">
      <c r="A19" s="25">
        <f t="shared" si="0"/>
        <v>45901</v>
      </c>
      <c r="B19" s="2">
        <v>45930</v>
      </c>
      <c r="C19" s="4">
        <v>1</v>
      </c>
      <c r="D19" s="3">
        <f t="shared" si="6"/>
        <v>1329075.8761771151</v>
      </c>
      <c r="E19" s="3">
        <f>IF($C19=1, E18*(1 + summary!$B$3), E18)</f>
        <v>17915.625</v>
      </c>
      <c r="F19" s="3">
        <f>SUM(D19:E19)</f>
        <v>1346991.5011771151</v>
      </c>
      <c r="G19" s="3">
        <f>(POWER((1+$D$1),(1/12))-1) * F19</f>
        <v>5487.8101113178836</v>
      </c>
      <c r="H19" s="3">
        <f>SUM(F19:G19)</f>
        <v>1352479.3112884329</v>
      </c>
      <c r="J19" s="3">
        <f>N18</f>
        <v>1367248.2547059094</v>
      </c>
      <c r="K19" s="3">
        <f>IF($C19=1, K18*(1 + summary!$B$3), K18)</f>
        <v>17915.625</v>
      </c>
      <c r="L19" s="3">
        <f>SUM(J19:K19)</f>
        <v>1385163.8797059094</v>
      </c>
      <c r="M19" s="3">
        <f t="shared" si="1"/>
        <v>8373.2034881959753</v>
      </c>
      <c r="N19" s="3">
        <f>SUM(L19:M19)</f>
        <v>1393537.0831941054</v>
      </c>
      <c r="P19" s="3">
        <f>T18</f>
        <v>1405672.0650377553</v>
      </c>
      <c r="Q19" s="3">
        <f>IF($C19=1, Q18*(1 + summary!$B$3), Q18)</f>
        <v>17915.625</v>
      </c>
      <c r="R19" s="3">
        <f>SUM(P19:Q19)</f>
        <v>1423587.6900377553</v>
      </c>
      <c r="S19" s="3">
        <f t="shared" si="2"/>
        <v>11351.888153219785</v>
      </c>
      <c r="T19" s="3">
        <f>SUM(R19:S19)</f>
        <v>1434939.5781909751</v>
      </c>
    </row>
    <row r="20" spans="1:20" s="26" customFormat="1" x14ac:dyDescent="0.25">
      <c r="A20" s="25">
        <f t="shared" si="0"/>
        <v>45931</v>
      </c>
      <c r="B20" s="25">
        <v>45961</v>
      </c>
      <c r="C20" s="32">
        <v>2</v>
      </c>
      <c r="D20" s="33">
        <f t="shared" si="6"/>
        <v>1352479.3112884329</v>
      </c>
      <c r="E20" s="33">
        <f>IF($C20=1, E19*(1 + summary!$B$3), E19)</f>
        <v>17915.625</v>
      </c>
      <c r="F20" s="33">
        <f>SUM(D20:E20)</f>
        <v>1370394.9362884329</v>
      </c>
      <c r="G20" s="33">
        <f>(POWER((1+$D$1),(1/12))-1) * F20</f>
        <v>5583.1586029239743</v>
      </c>
      <c r="H20" s="33">
        <f>SUM(F20:G20)</f>
        <v>1375978.094891357</v>
      </c>
      <c r="J20" s="33">
        <f>N19</f>
        <v>1393537.0831941054</v>
      </c>
      <c r="K20" s="33">
        <f>IF($C20=1, K19*(1 + summary!$B$3), K19)</f>
        <v>17915.625</v>
      </c>
      <c r="L20" s="33">
        <f>SUM(J20:K20)</f>
        <v>1411452.7081941054</v>
      </c>
      <c r="M20" s="33">
        <f t="shared" si="1"/>
        <v>8532.1173276506142</v>
      </c>
      <c r="N20" s="33">
        <f>SUM(L20:M20)</f>
        <v>1419984.825521756</v>
      </c>
      <c r="P20" s="33">
        <f>T19</f>
        <v>1434939.5781909751</v>
      </c>
      <c r="Q20" s="33">
        <f>IF($C20=1, Q19*(1 + summary!$B$3), Q19)</f>
        <v>17915.625</v>
      </c>
      <c r="R20" s="33">
        <f>SUM(P20:Q20)</f>
        <v>1452855.2031909751</v>
      </c>
      <c r="S20" s="33">
        <f t="shared" si="2"/>
        <v>11585.271413108348</v>
      </c>
      <c r="T20" s="33">
        <f>SUM(R20:S20)</f>
        <v>1464440.4746040835</v>
      </c>
    </row>
    <row r="21" spans="1:20" x14ac:dyDescent="0.25">
      <c r="A21" s="25">
        <f t="shared" si="0"/>
        <v>45962</v>
      </c>
      <c r="B21" s="2">
        <v>45991</v>
      </c>
      <c r="C21" s="4">
        <v>3</v>
      </c>
      <c r="D21" s="3">
        <f t="shared" si="6"/>
        <v>1375978.094891357</v>
      </c>
      <c r="E21" s="3">
        <f>IF($C21=1, E20*(1 + summary!$B$3), E20)</f>
        <v>17915.625</v>
      </c>
      <c r="F21" s="3">
        <f>SUM(D21:E21)</f>
        <v>1393893.719891357</v>
      </c>
      <c r="G21" s="3">
        <f>(POWER((1+$D$1),(1/12))-1) * F21</f>
        <v>5678.8955560874538</v>
      </c>
      <c r="H21" s="3">
        <f>SUM(F21:G21)</f>
        <v>1399572.6154474444</v>
      </c>
      <c r="J21" s="3">
        <f>N20</f>
        <v>1419984.825521756</v>
      </c>
      <c r="K21" s="3">
        <f>IF($C21=1, K20*(1 + summary!$B$3), K20)</f>
        <v>17915.625</v>
      </c>
      <c r="L21" s="3">
        <f>SUM(J21:K21)</f>
        <v>1437900.450521756</v>
      </c>
      <c r="M21" s="3">
        <f t="shared" si="1"/>
        <v>8691.9917883965936</v>
      </c>
      <c r="N21" s="3">
        <f>SUM(L21:M21)</f>
        <v>1446592.4423101526</v>
      </c>
      <c r="P21" s="3">
        <f>T20</f>
        <v>1464440.4746040835</v>
      </c>
      <c r="Q21" s="3">
        <f>IF($C21=1, Q20*(1 + summary!$B$3), Q20)</f>
        <v>17915.625</v>
      </c>
      <c r="R21" s="3">
        <f>SUM(P21:Q21)</f>
        <v>1482356.0996040835</v>
      </c>
      <c r="S21" s="3">
        <f t="shared" si="2"/>
        <v>11820.515703885018</v>
      </c>
      <c r="T21" s="3">
        <f>SUM(R21:S21)</f>
        <v>1494176.6153079686</v>
      </c>
    </row>
    <row r="22" spans="1:20" x14ac:dyDescent="0.25">
      <c r="A22" s="25">
        <f t="shared" si="0"/>
        <v>45992</v>
      </c>
      <c r="B22" s="2">
        <v>46022</v>
      </c>
      <c r="C22" s="4">
        <v>4</v>
      </c>
      <c r="D22" s="3">
        <f t="shared" si="6"/>
        <v>1399572.6154474444</v>
      </c>
      <c r="E22" s="3">
        <f>IF($C22=1, E21*(1 + summary!$B$3), E21)</f>
        <v>17915.625</v>
      </c>
      <c r="F22" s="3">
        <f>SUM(D22:E22)</f>
        <v>1417488.2404474444</v>
      </c>
      <c r="G22" s="3">
        <f>(POWER((1+$D$1),(1/12))-1) * F22</f>
        <v>5775.022553448789</v>
      </c>
      <c r="H22" s="3">
        <f>SUM(F22:G22)</f>
        <v>1423263.2630008932</v>
      </c>
      <c r="J22" s="3">
        <f>N21</f>
        <v>1446592.4423101526</v>
      </c>
      <c r="K22" s="3">
        <f>IF($C22=1, K21*(1 + summary!$B$3), K21)</f>
        <v>17915.625</v>
      </c>
      <c r="L22" s="3">
        <f>SUM(J22:K22)</f>
        <v>1464508.0673101526</v>
      </c>
      <c r="M22" s="3">
        <f t="shared" si="1"/>
        <v>8852.832677311837</v>
      </c>
      <c r="N22" s="3">
        <f>SUM(L22:M22)</f>
        <v>1473360.8999874643</v>
      </c>
      <c r="P22" s="3">
        <f>T21</f>
        <v>1494176.6153079686</v>
      </c>
      <c r="Q22" s="3">
        <f>IF($C22=1, Q21*(1 + summary!$B$3), Q21)</f>
        <v>17915.625</v>
      </c>
      <c r="R22" s="3">
        <f>SUM(P22:Q22)</f>
        <v>1512092.2403079686</v>
      </c>
      <c r="S22" s="3">
        <f t="shared" si="2"/>
        <v>12057.635865671438</v>
      </c>
      <c r="T22" s="3">
        <f>SUM(R22:S22)</f>
        <v>1524149.8761736399</v>
      </c>
    </row>
    <row r="23" spans="1:20" x14ac:dyDescent="0.25">
      <c r="A23" s="25">
        <f t="shared" si="0"/>
        <v>46023</v>
      </c>
      <c r="B23" s="2">
        <v>46053</v>
      </c>
      <c r="C23" s="4">
        <v>5</v>
      </c>
      <c r="D23" s="3">
        <f t="shared" si="6"/>
        <v>1423263.2630008932</v>
      </c>
      <c r="E23" s="3">
        <f>IF($C23=1, E22*(1 + summary!$B$3), E22)</f>
        <v>17915.625</v>
      </c>
      <c r="F23" s="3">
        <f>SUM(D23:E23)</f>
        <v>1441178.8880008932</v>
      </c>
      <c r="G23" s="3">
        <f>(POWER((1+$D$1),(1/12))-1) * F23</f>
        <v>5871.5411840963252</v>
      </c>
      <c r="H23" s="3">
        <f>SUM(F23:G23)</f>
        <v>1447050.4291849895</v>
      </c>
      <c r="J23" s="3">
        <f>N22</f>
        <v>1473360.8999874643</v>
      </c>
      <c r="K23" s="3">
        <f>IF($C23=1, K22*(1 + summary!$B$3), K22)</f>
        <v>17915.625</v>
      </c>
      <c r="L23" s="3">
        <f>SUM(J23:K23)</f>
        <v>1491276.5249874643</v>
      </c>
      <c r="M23" s="3">
        <f t="shared" si="1"/>
        <v>9014.645836376365</v>
      </c>
      <c r="N23" s="3">
        <f>SUM(L23:M23)</f>
        <v>1500291.1708238407</v>
      </c>
      <c r="P23" s="3">
        <f>T22</f>
        <v>1524149.8761736399</v>
      </c>
      <c r="Q23" s="3">
        <f>IF($C23=1, Q22*(1 + summary!$B$3), Q22)</f>
        <v>17915.625</v>
      </c>
      <c r="R23" s="3">
        <f>SUM(P23:Q23)</f>
        <v>1542065.5011736399</v>
      </c>
      <c r="S23" s="3">
        <f t="shared" si="2"/>
        <v>12296.646856926467</v>
      </c>
      <c r="T23" s="3">
        <f>SUM(R23:S23)</f>
        <v>1554362.1480305663</v>
      </c>
    </row>
    <row r="24" spans="1:20" x14ac:dyDescent="0.25">
      <c r="A24" s="25">
        <f t="shared" si="0"/>
        <v>46054</v>
      </c>
      <c r="B24" s="2">
        <v>46081</v>
      </c>
      <c r="C24" s="4">
        <v>6</v>
      </c>
      <c r="D24" s="3">
        <f t="shared" si="6"/>
        <v>1447050.4291849895</v>
      </c>
      <c r="E24" s="3">
        <f>IF($C24=1, E23*(1 + summary!$B$3), E23)</f>
        <v>17915.625</v>
      </c>
      <c r="F24" s="3">
        <f>SUM(D24:E24)</f>
        <v>1464966.0541849895</v>
      </c>
      <c r="G24" s="3">
        <f>(POWER((1+$D$1),(1/12))-1) * F24</f>
        <v>5968.4530435925481</v>
      </c>
      <c r="H24" s="3">
        <f>SUM(F24:G24)</f>
        <v>1470934.5072285822</v>
      </c>
      <c r="J24" s="3">
        <f>N23</f>
        <v>1500291.1708238407</v>
      </c>
      <c r="K24" s="3">
        <f>IF($C24=1, K23*(1 + summary!$B$3), K23)</f>
        <v>17915.625</v>
      </c>
      <c r="L24" s="3">
        <f>SUM(J24:K24)</f>
        <v>1518206.7958238407</v>
      </c>
      <c r="M24" s="3">
        <f t="shared" si="1"/>
        <v>9177.4371428845061</v>
      </c>
      <c r="N24" s="3">
        <f>SUM(L24:M24)</f>
        <v>1527384.2329667252</v>
      </c>
      <c r="P24" s="3">
        <f>T23</f>
        <v>1554362.1480305663</v>
      </c>
      <c r="Q24" s="3">
        <f>IF($C24=1, Q23*(1 + summary!$B$3), Q23)</f>
        <v>17915.625</v>
      </c>
      <c r="R24" s="3">
        <f>SUM(P24:Q24)</f>
        <v>1572277.7730305663</v>
      </c>
      <c r="S24" s="3">
        <f t="shared" si="2"/>
        <v>12537.563755389816</v>
      </c>
      <c r="T24" s="3">
        <f>SUM(R24:S24)</f>
        <v>1584815.3367859561</v>
      </c>
    </row>
    <row r="25" spans="1:20" x14ac:dyDescent="0.25">
      <c r="A25" s="25">
        <f t="shared" si="0"/>
        <v>46082</v>
      </c>
      <c r="B25" s="2">
        <v>46112</v>
      </c>
      <c r="C25" s="4">
        <v>7</v>
      </c>
      <c r="D25" s="3">
        <f t="shared" si="6"/>
        <v>1470934.5072285822</v>
      </c>
      <c r="E25" s="3">
        <f>IF($C25=1, E24*(1 + summary!$B$3), E24)</f>
        <v>17915.625</v>
      </c>
      <c r="F25" s="3">
        <f>SUM(D25:E25)</f>
        <v>1488850.1322285822</v>
      </c>
      <c r="G25" s="3">
        <f>(POWER((1+$D$1),(1/12))-1) * F25</f>
        <v>6065.7597340004622</v>
      </c>
      <c r="H25" s="3">
        <f>SUM(F25:G25)</f>
        <v>1494915.8919625827</v>
      </c>
      <c r="J25" s="3">
        <f>N24</f>
        <v>1527384.2329667252</v>
      </c>
      <c r="K25" s="3">
        <f>IF($C25=1, K24*(1 + summary!$B$3), K24)</f>
        <v>17915.625</v>
      </c>
      <c r="L25" s="3">
        <f>SUM(J25:K25)</f>
        <v>1545299.8579667252</v>
      </c>
      <c r="M25" s="3">
        <f t="shared" si="1"/>
        <v>9341.2125096583459</v>
      </c>
      <c r="N25" s="3">
        <f>SUM(L25:M25)</f>
        <v>1554641.0704763837</v>
      </c>
      <c r="P25" s="3">
        <f>T24</f>
        <v>1584815.3367859561</v>
      </c>
      <c r="Q25" s="3">
        <f>IF($C25=1, Q24*(1 + summary!$B$3), Q24)</f>
        <v>17915.625</v>
      </c>
      <c r="R25" s="3">
        <f>SUM(P25:Q25)</f>
        <v>1602730.9617859561</v>
      </c>
      <c r="S25" s="3">
        <f t="shared" si="2"/>
        <v>12780.401759033206</v>
      </c>
      <c r="T25" s="3">
        <f>SUM(R25:S25)</f>
        <v>1615511.3635449891</v>
      </c>
    </row>
    <row r="26" spans="1:20" x14ac:dyDescent="0.25">
      <c r="A26" s="25">
        <f t="shared" si="0"/>
        <v>46113</v>
      </c>
      <c r="B26" s="2">
        <v>46142</v>
      </c>
      <c r="C26" s="4">
        <v>8</v>
      </c>
      <c r="D26" s="3">
        <f t="shared" si="6"/>
        <v>1494915.8919625827</v>
      </c>
      <c r="E26" s="3">
        <f>IF($C26=1, E25*(1 + summary!$B$3), E25)</f>
        <v>17915.625</v>
      </c>
      <c r="F26" s="3">
        <f>SUM(D26:E26)</f>
        <v>1512831.5169625827</v>
      </c>
      <c r="G26" s="3">
        <f>(POWER((1+$D$1),(1/12))-1) * F26</f>
        <v>6163.4628639100756</v>
      </c>
      <c r="H26" s="3">
        <f>SUM(F26:G26)</f>
        <v>1518994.9798264927</v>
      </c>
      <c r="J26" s="3">
        <f>N25</f>
        <v>1554641.0704763837</v>
      </c>
      <c r="K26" s="3">
        <f>IF($C26=1, K25*(1 + summary!$B$3), K25)</f>
        <v>17915.625</v>
      </c>
      <c r="L26" s="3">
        <f>SUM(J26:K26)</f>
        <v>1572556.6954763837</v>
      </c>
      <c r="M26" s="3">
        <f t="shared" si="1"/>
        <v>9505.9778852625077</v>
      </c>
      <c r="N26" s="3">
        <f>SUM(L26:M26)</f>
        <v>1582062.6733616462</v>
      </c>
      <c r="P26" s="3">
        <f>T25</f>
        <v>1615511.3635449891</v>
      </c>
      <c r="Q26" s="3">
        <f>IF($C26=1, Q25*(1 + summary!$B$3), Q25)</f>
        <v>17915.625</v>
      </c>
      <c r="R26" s="3">
        <f>SUM(P26:Q26)</f>
        <v>1633426.9885449891</v>
      </c>
      <c r="S26" s="3">
        <f t="shared" si="2"/>
        <v>13025.176187019124</v>
      </c>
      <c r="T26" s="3">
        <f>SUM(R26:S26)</f>
        <v>1646452.1647320082</v>
      </c>
    </row>
    <row r="27" spans="1:20" x14ac:dyDescent="0.25">
      <c r="A27" s="25">
        <f t="shared" si="0"/>
        <v>46143</v>
      </c>
      <c r="B27" s="2">
        <v>46173</v>
      </c>
      <c r="C27" s="4">
        <v>9</v>
      </c>
      <c r="D27" s="3">
        <f t="shared" si="6"/>
        <v>1518994.9798264927</v>
      </c>
      <c r="E27" s="3">
        <f>IF($C27=1, E26*(1 + summary!$B$3), E26)</f>
        <v>17915.625</v>
      </c>
      <c r="F27" s="3">
        <f>SUM(D27:E27)</f>
        <v>1536910.6048264927</v>
      </c>
      <c r="G27" s="3">
        <f>(POWER((1+$D$1),(1/12))-1) * F27</f>
        <v>6261.5640484649903</v>
      </c>
      <c r="H27" s="3">
        <f>SUM(F27:G27)</f>
        <v>1543172.1688749576</v>
      </c>
      <c r="J27" s="3">
        <f>N26</f>
        <v>1582062.6733616462</v>
      </c>
      <c r="K27" s="3">
        <f>IF($C27=1, K26*(1 + summary!$B$3), K26)</f>
        <v>17915.625</v>
      </c>
      <c r="L27" s="3">
        <f>SUM(J27:K27)</f>
        <v>1599978.2983616462</v>
      </c>
      <c r="M27" s="3">
        <f t="shared" si="1"/>
        <v>9671.7392542202051</v>
      </c>
      <c r="N27" s="3">
        <f>SUM(L27:M27)</f>
        <v>1609650.0376158664</v>
      </c>
      <c r="P27" s="3">
        <f>T26</f>
        <v>1646452.1647320082</v>
      </c>
      <c r="Q27" s="3">
        <f>IF($C27=1, Q26*(1 + summary!$B$3), Q26)</f>
        <v>17915.625</v>
      </c>
      <c r="R27" s="3">
        <f>SUM(P27:Q27)</f>
        <v>1664367.7897320082</v>
      </c>
      <c r="S27" s="3">
        <f t="shared" si="2"/>
        <v>13271.902480667206</v>
      </c>
      <c r="T27" s="3">
        <f>SUM(R27:S27)</f>
        <v>1677639.6922126755</v>
      </c>
    </row>
    <row r="28" spans="1:20" x14ac:dyDescent="0.25">
      <c r="A28" s="25">
        <f t="shared" si="0"/>
        <v>46174</v>
      </c>
      <c r="B28" s="2">
        <v>46203</v>
      </c>
      <c r="C28" s="4">
        <v>10</v>
      </c>
      <c r="D28" s="3">
        <f t="shared" si="6"/>
        <v>1543172.1688749576</v>
      </c>
      <c r="E28" s="3">
        <f>IF($C28=1, E27*(1 + summary!$B$3), E27)</f>
        <v>17915.625</v>
      </c>
      <c r="F28" s="3">
        <f>SUM(D28:E28)</f>
        <v>1561087.7938749576</v>
      </c>
      <c r="G28" s="3">
        <f>(POWER((1+$D$1),(1/12))-1) * F28</f>
        <v>6360.0649093891034</v>
      </c>
      <c r="H28" s="3">
        <f>SUM(F28:G28)</f>
        <v>1567447.8587843466</v>
      </c>
      <c r="J28" s="3">
        <f>N27</f>
        <v>1609650.0376158664</v>
      </c>
      <c r="K28" s="3">
        <f>IF($C28=1, K27*(1 + summary!$B$3), K27)</f>
        <v>17915.625</v>
      </c>
      <c r="L28" s="3">
        <f>SUM(J28:K28)</f>
        <v>1627565.6626158664</v>
      </c>
      <c r="M28" s="3">
        <f t="shared" si="1"/>
        <v>9838.5026372306056</v>
      </c>
      <c r="N28" s="3">
        <f>SUM(L28:M28)</f>
        <v>1637404.165253097</v>
      </c>
      <c r="P28" s="3">
        <f>T27</f>
        <v>1677639.6922126755</v>
      </c>
      <c r="Q28" s="3">
        <f>IF($C28=1, Q27*(1 + summary!$B$3), Q27)</f>
        <v>17915.625</v>
      </c>
      <c r="R28" s="3">
        <f>SUM(P28:Q28)</f>
        <v>1695555.3172126755</v>
      </c>
      <c r="S28" s="3">
        <f t="shared" si="2"/>
        <v>13520.596204428342</v>
      </c>
      <c r="T28" s="3">
        <f>SUM(R28:S28)</f>
        <v>1709075.9134171037</v>
      </c>
    </row>
    <row r="29" spans="1:20" x14ac:dyDescent="0.25">
      <c r="A29" s="25">
        <f t="shared" si="0"/>
        <v>46204</v>
      </c>
      <c r="B29" s="2">
        <v>46234</v>
      </c>
      <c r="C29" s="4">
        <v>11</v>
      </c>
      <c r="D29" s="3">
        <f t="shared" si="6"/>
        <v>1567447.8587843466</v>
      </c>
      <c r="E29" s="3">
        <f>IF($C29=1, E28*(1 + summary!$B$3), E28)</f>
        <v>17915.625</v>
      </c>
      <c r="F29" s="3">
        <f>SUM(D29:E29)</f>
        <v>1585363.4837843466</v>
      </c>
      <c r="G29" s="3">
        <f>(POWER((1+$D$1),(1/12))-1) * F29</f>
        <v>6458.9670750134173</v>
      </c>
      <c r="H29" s="3">
        <f>SUM(F29:G29)</f>
        <v>1591822.4508593599</v>
      </c>
      <c r="J29" s="3">
        <f>N28</f>
        <v>1637404.165253097</v>
      </c>
      <c r="K29" s="3">
        <f>IF($C29=1, K28*(1 + summary!$B$3), K28)</f>
        <v>17915.625</v>
      </c>
      <c r="L29" s="3">
        <f>SUM(J29:K29)</f>
        <v>1655319.790253097</v>
      </c>
      <c r="M29" s="3">
        <f t="shared" si="1"/>
        <v>10006.27409138752</v>
      </c>
      <c r="N29" s="3">
        <f>SUM(L29:M29)</f>
        <v>1665326.0643444846</v>
      </c>
      <c r="P29" s="3">
        <f>T28</f>
        <v>1709075.9134171037</v>
      </c>
      <c r="Q29" s="3">
        <f>IF($C29=1, Q28*(1 + summary!$B$3), Q28)</f>
        <v>17915.625</v>
      </c>
      <c r="R29" s="3">
        <f>SUM(P29:Q29)</f>
        <v>1726991.5384171037</v>
      </c>
      <c r="S29" s="3">
        <f t="shared" si="2"/>
        <v>13771.273046866536</v>
      </c>
      <c r="T29" s="3">
        <f>SUM(R29:S29)</f>
        <v>1740762.8114639702</v>
      </c>
    </row>
    <row r="30" spans="1:20" s="28" customFormat="1" x14ac:dyDescent="0.25">
      <c r="A30" s="6">
        <f t="shared" si="0"/>
        <v>46235</v>
      </c>
      <c r="B30" s="6">
        <v>46265</v>
      </c>
      <c r="C30" s="7">
        <v>12</v>
      </c>
      <c r="D30" s="8">
        <f t="shared" si="6"/>
        <v>1591822.4508593599</v>
      </c>
      <c r="E30" s="8">
        <f>IF($C30=1, E29*(1 + summary!$B$3), E29)</f>
        <v>17915.625</v>
      </c>
      <c r="F30" s="8">
        <f>SUM(D30:E30)</f>
        <v>1609738.0758593599</v>
      </c>
      <c r="G30" s="8">
        <f>(POWER((1+$D$1),(1/12))-1) * F30</f>
        <v>6558.2721803029553</v>
      </c>
      <c r="H30" s="8">
        <f>SUM(F30:G30)</f>
        <v>1616296.3480396629</v>
      </c>
      <c r="J30" s="8">
        <f>N29</f>
        <v>1665326.0643444846</v>
      </c>
      <c r="K30" s="8">
        <f>IF($C30=1, K29*(1 + summary!$B$3), K29)</f>
        <v>17915.625</v>
      </c>
      <c r="L30" s="8">
        <f>SUM(J30:K30)</f>
        <v>1683241.6893444846</v>
      </c>
      <c r="M30" s="8">
        <f t="shared" si="1"/>
        <v>10175.059710399404</v>
      </c>
      <c r="N30" s="8">
        <f>SUM(L30:M30)</f>
        <v>1693416.7490548841</v>
      </c>
      <c r="P30" s="8">
        <f>T29</f>
        <v>1740762.8114639702</v>
      </c>
      <c r="Q30" s="8">
        <f>IF($C30=1, Q29*(1 + summary!$B$3), Q29)</f>
        <v>17915.625</v>
      </c>
      <c r="R30" s="8">
        <f>SUM(P30:Q30)</f>
        <v>1758678.4364639702</v>
      </c>
      <c r="S30" s="8">
        <f t="shared" si="2"/>
        <v>14023.948821648604</v>
      </c>
      <c r="T30" s="8">
        <f>SUM(R30:S30)</f>
        <v>1772702.3852856187</v>
      </c>
    </row>
    <row r="31" spans="1:20" x14ac:dyDescent="0.25">
      <c r="A31" s="25">
        <f t="shared" si="0"/>
        <v>46266</v>
      </c>
      <c r="B31" s="2">
        <v>46295</v>
      </c>
      <c r="C31" s="4">
        <v>1</v>
      </c>
      <c r="D31" s="3">
        <f t="shared" si="6"/>
        <v>1616296.3480396629</v>
      </c>
      <c r="E31" s="3">
        <f>IF($C31=1, E30*(1 + summary!$B$3), E30)</f>
        <v>18811.40625</v>
      </c>
      <c r="F31" s="3">
        <f>SUM(D31:E31)</f>
        <v>1635107.7542896629</v>
      </c>
      <c r="G31" s="3">
        <f>(POWER((1+$D$1),(1/12))-1) * F31</f>
        <v>6661.6313905793641</v>
      </c>
      <c r="H31" s="3">
        <f>SUM(F31:G31)</f>
        <v>1641769.3856802422</v>
      </c>
      <c r="J31" s="3">
        <f>N30</f>
        <v>1693416.7490548841</v>
      </c>
      <c r="K31" s="3">
        <f>IF($C31=1, K30*(1 + summary!$B$3), K30)</f>
        <v>18811.40625</v>
      </c>
      <c r="L31" s="3">
        <f>SUM(J31:K31)</f>
        <v>1712228.1553048841</v>
      </c>
      <c r="M31" s="3">
        <f t="shared" si="1"/>
        <v>10350.280549930407</v>
      </c>
      <c r="N31" s="3">
        <f>SUM(L31:M31)</f>
        <v>1722578.4358548145</v>
      </c>
      <c r="P31" s="3">
        <f>T30</f>
        <v>1772702.3852856187</v>
      </c>
      <c r="Q31" s="3">
        <f>IF($C31=1, Q30*(1 + summary!$B$3), Q30)</f>
        <v>18811.40625</v>
      </c>
      <c r="R31" s="3">
        <f>SUM(P31:Q31)</f>
        <v>1791513.7915356187</v>
      </c>
      <c r="S31" s="3">
        <f t="shared" si="2"/>
        <v>14285.782554022848</v>
      </c>
      <c r="T31" s="3">
        <f>SUM(R31:S31)</f>
        <v>1805799.5740896414</v>
      </c>
    </row>
    <row r="32" spans="1:20" s="26" customFormat="1" x14ac:dyDescent="0.25">
      <c r="A32" s="25">
        <f t="shared" si="0"/>
        <v>46296</v>
      </c>
      <c r="B32" s="25">
        <v>46326</v>
      </c>
      <c r="C32" s="32">
        <v>2</v>
      </c>
      <c r="D32" s="33">
        <f t="shared" si="6"/>
        <v>1641769.3856802422</v>
      </c>
      <c r="E32" s="33">
        <f>IF($C32=1, E31*(1 + summary!$B$3), E31)</f>
        <v>18811.40625</v>
      </c>
      <c r="F32" s="33">
        <f>SUM(D32:E32)</f>
        <v>1660580.7919302422</v>
      </c>
      <c r="G32" s="33">
        <f>(POWER((1+$D$1),(1/12))-1) * F32</f>
        <v>6765.4116990726179</v>
      </c>
      <c r="H32" s="33">
        <f>SUM(F32:G32)</f>
        <v>1667346.2036293149</v>
      </c>
      <c r="J32" s="33">
        <f>N31</f>
        <v>1722578.4358548145</v>
      </c>
      <c r="K32" s="33">
        <f>IF($C32=1, K31*(1 + summary!$B$3), K31)</f>
        <v>18811.40625</v>
      </c>
      <c r="L32" s="33">
        <f>SUM(J32:K32)</f>
        <v>1741389.8421048145</v>
      </c>
      <c r="M32" s="33">
        <f t="shared" si="1"/>
        <v>10526.560585247742</v>
      </c>
      <c r="N32" s="33">
        <f>SUM(L32:M32)</f>
        <v>1751916.4026900623</v>
      </c>
      <c r="P32" s="33">
        <f>T31</f>
        <v>1805799.5740896414</v>
      </c>
      <c r="Q32" s="33">
        <f>IF($C32=1, Q31*(1 + summary!$B$3), Q31)</f>
        <v>18811.40625</v>
      </c>
      <c r="R32" s="33">
        <f>SUM(P32:Q32)</f>
        <v>1824610.9803396414</v>
      </c>
      <c r="S32" s="33">
        <f t="shared" si="2"/>
        <v>14549.704185348066</v>
      </c>
      <c r="T32" s="33">
        <f>SUM(R32:S32)</f>
        <v>1839160.6845249895</v>
      </c>
    </row>
    <row r="33" spans="1:20" x14ac:dyDescent="0.25">
      <c r="A33" s="25">
        <f t="shared" si="0"/>
        <v>46327</v>
      </c>
      <c r="B33" s="2">
        <v>46356</v>
      </c>
      <c r="C33" s="4">
        <v>3</v>
      </c>
      <c r="D33" s="3">
        <f t="shared" si="6"/>
        <v>1667346.2036293149</v>
      </c>
      <c r="E33" s="3">
        <f>IF($C33=1, E32*(1 + summary!$B$3), E32)</f>
        <v>18811.40625</v>
      </c>
      <c r="F33" s="3">
        <f>SUM(D33:E33)</f>
        <v>1686157.6098793149</v>
      </c>
      <c r="G33" s="3">
        <f>(POWER((1+$D$1),(1/12))-1) * F33</f>
        <v>6869.6148213889792</v>
      </c>
      <c r="H33" s="3">
        <f>SUM(F33:G33)</f>
        <v>1693027.224700704</v>
      </c>
      <c r="J33" s="3">
        <f>N32</f>
        <v>1751916.4026900623</v>
      </c>
      <c r="K33" s="3">
        <f>IF($C33=1, K32*(1 + summary!$B$3), K32)</f>
        <v>18811.40625</v>
      </c>
      <c r="L33" s="3">
        <f>SUM(J33:K33)</f>
        <v>1770727.8089400623</v>
      </c>
      <c r="M33" s="3">
        <f t="shared" si="1"/>
        <v>10703.906219104172</v>
      </c>
      <c r="N33" s="3">
        <f>SUM(L33:M33)</f>
        <v>1781431.7151591664</v>
      </c>
      <c r="P33" s="3">
        <f>T32</f>
        <v>1839160.6845249895</v>
      </c>
      <c r="Q33" s="3">
        <f>IF($C33=1, Q32*(1 + summary!$B$3), Q32)</f>
        <v>18811.40625</v>
      </c>
      <c r="R33" s="3">
        <f>SUM(P33:Q33)</f>
        <v>1857972.0907749895</v>
      </c>
      <c r="S33" s="3">
        <f t="shared" si="2"/>
        <v>14815.730364823698</v>
      </c>
      <c r="T33" s="3">
        <f>SUM(R33:S33)</f>
        <v>1872787.8211398132</v>
      </c>
    </row>
    <row r="34" spans="1:20" x14ac:dyDescent="0.25">
      <c r="A34" s="25">
        <f t="shared" si="0"/>
        <v>46357</v>
      </c>
      <c r="B34" s="2">
        <v>46387</v>
      </c>
      <c r="C34" s="4">
        <v>4</v>
      </c>
      <c r="D34" s="3">
        <f t="shared" si="6"/>
        <v>1693027.224700704</v>
      </c>
      <c r="E34" s="3">
        <f>IF($C34=1, E33*(1 + summary!$B$3), E33)</f>
        <v>18811.40625</v>
      </c>
      <c r="F34" s="3">
        <f>SUM(D34:E34)</f>
        <v>1711838.630950704</v>
      </c>
      <c r="G34" s="3">
        <f>(POWER((1+$D$1),(1/12))-1) * F34</f>
        <v>6974.2424801242996</v>
      </c>
      <c r="H34" s="3">
        <f>SUM(F34:G34)</f>
        <v>1718812.8734308283</v>
      </c>
      <c r="J34" s="3">
        <f>N33</f>
        <v>1781431.7151591664</v>
      </c>
      <c r="K34" s="3">
        <f>IF($C34=1, K33*(1 + summary!$B$3), K33)</f>
        <v>18811.40625</v>
      </c>
      <c r="L34" s="3">
        <f>SUM(J34:K34)</f>
        <v>1800243.1214091664</v>
      </c>
      <c r="M34" s="3">
        <f t="shared" si="1"/>
        <v>10882.323892956574</v>
      </c>
      <c r="N34" s="3">
        <f>SUM(L34:M34)</f>
        <v>1811125.445302123</v>
      </c>
      <c r="P34" s="3">
        <f>T33</f>
        <v>1872787.8211398132</v>
      </c>
      <c r="Q34" s="3">
        <f>IF($C34=1, Q33*(1 + summary!$B$3), Q33)</f>
        <v>18811.40625</v>
      </c>
      <c r="R34" s="3">
        <f>SUM(P34:Q34)</f>
        <v>1891599.2273898132</v>
      </c>
      <c r="S34" s="3">
        <f t="shared" si="2"/>
        <v>15083.877874412234</v>
      </c>
      <c r="T34" s="3">
        <f>SUM(R34:S34)</f>
        <v>1906683.1052642255</v>
      </c>
    </row>
    <row r="35" spans="1:20" x14ac:dyDescent="0.25">
      <c r="A35" s="25">
        <f t="shared" si="0"/>
        <v>46388</v>
      </c>
      <c r="B35" s="2">
        <v>46418</v>
      </c>
      <c r="C35" s="4">
        <v>5</v>
      </c>
      <c r="D35" s="3">
        <f t="shared" si="6"/>
        <v>1718812.8734308283</v>
      </c>
      <c r="E35" s="3">
        <f>IF($C35=1, E34*(1 + summary!$B$3), E34)</f>
        <v>18811.40625</v>
      </c>
      <c r="F35" s="3">
        <f>SUM(D35:E35)</f>
        <v>1737624.2796808283</v>
      </c>
      <c r="G35" s="3">
        <f>(POWER((1+$D$1),(1/12))-1) * F35</f>
        <v>7079.2964048925014</v>
      </c>
      <c r="H35" s="3">
        <f>SUM(F35:G35)</f>
        <v>1744703.5760857209</v>
      </c>
      <c r="J35" s="3">
        <f>N34</f>
        <v>1811125.445302123</v>
      </c>
      <c r="K35" s="3">
        <f>IF($C35=1, K34*(1 + summary!$B$3), K34)</f>
        <v>18811.40625</v>
      </c>
      <c r="L35" s="3">
        <f>SUM(J35:K35)</f>
        <v>1829936.851552123</v>
      </c>
      <c r="M35" s="3">
        <f t="shared" si="1"/>
        <v>11061.820087199916</v>
      </c>
      <c r="N35" s="3">
        <f>SUM(L35:M35)</f>
        <v>1840998.671639323</v>
      </c>
      <c r="P35" s="3">
        <f>T34</f>
        <v>1906683.1052642255</v>
      </c>
      <c r="Q35" s="3">
        <f>IF($C35=1, Q34*(1 + summary!$B$3), Q34)</f>
        <v>18811.40625</v>
      </c>
      <c r="R35" s="3">
        <f>SUM(P35:Q35)</f>
        <v>1925494.5115142255</v>
      </c>
      <c r="S35" s="3">
        <f t="shared" si="2"/>
        <v>15354.16362989789</v>
      </c>
      <c r="T35" s="3">
        <f>SUM(R35:S35)</f>
        <v>1940848.6751441234</v>
      </c>
    </row>
    <row r="36" spans="1:20" x14ac:dyDescent="0.25">
      <c r="A36" s="25">
        <f t="shared" si="0"/>
        <v>46419</v>
      </c>
      <c r="B36" s="2">
        <v>46446</v>
      </c>
      <c r="C36" s="4">
        <v>6</v>
      </c>
      <c r="D36" s="3">
        <f t="shared" si="6"/>
        <v>1744703.5760857209</v>
      </c>
      <c r="E36" s="3">
        <f>IF($C36=1, E35*(1 + summary!$B$3), E35)</f>
        <v>18811.40625</v>
      </c>
      <c r="F36" s="3">
        <f>SUM(D36:E36)</f>
        <v>1763514.9823357209</v>
      </c>
      <c r="G36" s="3">
        <f>(POWER((1+$D$1),(1/12))-1) * F36</f>
        <v>7184.7783323541662</v>
      </c>
      <c r="H36" s="3">
        <f>SUM(F36:G36)</f>
        <v>1770699.7606680752</v>
      </c>
      <c r="J36" s="3">
        <f>N35</f>
        <v>1840998.671639323</v>
      </c>
      <c r="K36" s="3">
        <f>IF($C36=1, K35*(1 + summary!$B$3), K35)</f>
        <v>18811.40625</v>
      </c>
      <c r="L36" s="3">
        <f>SUM(J36:K36)</f>
        <v>1859810.077889323</v>
      </c>
      <c r="M36" s="3">
        <f t="shared" si="1"/>
        <v>11242.401321402629</v>
      </c>
      <c r="N36" s="3">
        <f>SUM(L36:M36)</f>
        <v>1871052.4792107255</v>
      </c>
      <c r="P36" s="3">
        <f>T35</f>
        <v>1940848.6751441234</v>
      </c>
      <c r="Q36" s="3">
        <f>IF($C36=1, Q35*(1 + summary!$B$3), Q35)</f>
        <v>18811.40625</v>
      </c>
      <c r="R36" s="3">
        <f>SUM(P36:Q36)</f>
        <v>1959660.0813941234</v>
      </c>
      <c r="S36" s="3">
        <f t="shared" si="2"/>
        <v>15626.604681953721</v>
      </c>
      <c r="T36" s="3">
        <f>SUM(R36:S36)</f>
        <v>1975286.6860760772</v>
      </c>
    </row>
    <row r="37" spans="1:20" x14ac:dyDescent="0.25">
      <c r="A37" s="25">
        <f t="shared" si="0"/>
        <v>46447</v>
      </c>
      <c r="B37" s="2">
        <v>46477</v>
      </c>
      <c r="C37" s="4">
        <v>7</v>
      </c>
      <c r="D37" s="3">
        <f t="shared" si="6"/>
        <v>1770699.7606680752</v>
      </c>
      <c r="E37" s="3">
        <f>IF($C37=1, E36*(1 + summary!$B$3), E36)</f>
        <v>18811.40625</v>
      </c>
      <c r="F37" s="3">
        <f>SUM(D37:E37)</f>
        <v>1789511.1669180752</v>
      </c>
      <c r="G37" s="3">
        <f>(POWER((1+$D$1),(1/12))-1) * F37</f>
        <v>7290.6900062452487</v>
      </c>
      <c r="H37" s="3">
        <f>SUM(F37:G37)</f>
        <v>1796801.8569243203</v>
      </c>
      <c r="J37" s="3">
        <f>N36</f>
        <v>1871052.4792107255</v>
      </c>
      <c r="K37" s="3">
        <f>IF($C37=1, K36*(1 + summary!$B$3), K36)</f>
        <v>18811.40625</v>
      </c>
      <c r="L37" s="3">
        <f>SUM(J37:K37)</f>
        <v>1889863.8854607255</v>
      </c>
      <c r="M37" s="3">
        <f t="shared" si="1"/>
        <v>11424.074154543403</v>
      </c>
      <c r="N37" s="3">
        <f>SUM(L37:M37)</f>
        <v>1901287.959615269</v>
      </c>
      <c r="P37" s="3">
        <f>T36</f>
        <v>1975286.6860760772</v>
      </c>
      <c r="Q37" s="3">
        <f>IF($C37=1, Q36*(1 + summary!$B$3), Q36)</f>
        <v>18811.40625</v>
      </c>
      <c r="R37" s="3">
        <f>SUM(P37:Q37)</f>
        <v>1994098.0923260772</v>
      </c>
      <c r="S37" s="3">
        <f t="shared" si="2"/>
        <v>15901.218217217243</v>
      </c>
      <c r="T37" s="3">
        <f>SUM(R37:S37)</f>
        <v>2009999.3105432943</v>
      </c>
    </row>
    <row r="38" spans="1:20" x14ac:dyDescent="0.25">
      <c r="A38" s="25">
        <f t="shared" si="0"/>
        <v>46478</v>
      </c>
      <c r="B38" s="2">
        <v>46507</v>
      </c>
      <c r="C38" s="4">
        <v>8</v>
      </c>
      <c r="D38" s="3">
        <f t="shared" si="6"/>
        <v>1796801.8569243203</v>
      </c>
      <c r="E38" s="3">
        <f>IF($C38=1, E37*(1 + summary!$B$3), E37)</f>
        <v>18811.40625</v>
      </c>
      <c r="F38" s="3">
        <f>SUM(D38:E38)</f>
        <v>1815613.2631743203</v>
      </c>
      <c r="G38" s="3">
        <f>(POWER((1+$D$1),(1/12))-1) * F38</f>
        <v>7397.0331774058959</v>
      </c>
      <c r="H38" s="3">
        <f>SUM(F38:G38)</f>
        <v>1823010.2963517262</v>
      </c>
      <c r="J38" s="3">
        <f>N37</f>
        <v>1901287.959615269</v>
      </c>
      <c r="K38" s="3">
        <f>IF($C38=1, K37*(1 + summary!$B$3), K37)</f>
        <v>18811.40625</v>
      </c>
      <c r="L38" s="3">
        <f>SUM(J38:K38)</f>
        <v>1920099.365865269</v>
      </c>
      <c r="M38" s="3">
        <f t="shared" si="1"/>
        <v>11606.845185249427</v>
      </c>
      <c r="N38" s="3">
        <f>SUM(L38:M38)</f>
        <v>1931706.2110505183</v>
      </c>
      <c r="P38" s="3">
        <f>T37</f>
        <v>2009999.3105432943</v>
      </c>
      <c r="Q38" s="3">
        <f>IF($C38=1, Q37*(1 + summary!$B$3), Q37)</f>
        <v>18811.40625</v>
      </c>
      <c r="R38" s="3">
        <f>SUM(P38:Q38)</f>
        <v>2028810.7167932943</v>
      </c>
      <c r="S38" s="3">
        <f t="shared" si="2"/>
        <v>16178.021559374632</v>
      </c>
      <c r="T38" s="3">
        <f>SUM(R38:S38)</f>
        <v>2044988.7383526689</v>
      </c>
    </row>
    <row r="39" spans="1:20" x14ac:dyDescent="0.25">
      <c r="A39" s="25">
        <f t="shared" si="0"/>
        <v>46508</v>
      </c>
      <c r="B39" s="2">
        <v>46538</v>
      </c>
      <c r="C39" s="4">
        <v>9</v>
      </c>
      <c r="D39" s="3">
        <f t="shared" si="6"/>
        <v>1823010.2963517262</v>
      </c>
      <c r="E39" s="3">
        <f>IF($C39=1, E38*(1 + summary!$B$3), E38)</f>
        <v>18811.40625</v>
      </c>
      <c r="F39" s="3">
        <f>SUM(D39:E39)</f>
        <v>1841821.7026017262</v>
      </c>
      <c r="G39" s="3">
        <f>(POWER((1+$D$1),(1/12))-1) * F39</f>
        <v>7503.8096038093972</v>
      </c>
      <c r="H39" s="3">
        <f>SUM(F39:G39)</f>
        <v>1849325.5122055355</v>
      </c>
      <c r="J39" s="3">
        <f>N38</f>
        <v>1931706.2110505183</v>
      </c>
      <c r="K39" s="3">
        <f>IF($C39=1, K38*(1 + summary!$B$3), K38)</f>
        <v>18811.40625</v>
      </c>
      <c r="L39" s="3">
        <f>SUM(J39:K39)</f>
        <v>1950517.6173005183</v>
      </c>
      <c r="M39" s="3">
        <f t="shared" si="1"/>
        <v>11790.721052036055</v>
      </c>
      <c r="N39" s="3">
        <f>SUM(L39:M39)</f>
        <v>1962308.3383525545</v>
      </c>
      <c r="P39" s="3">
        <f>T38</f>
        <v>2044988.7383526689</v>
      </c>
      <c r="Q39" s="3">
        <f>IF($C39=1, Q38*(1 + summary!$B$3), Q38)</f>
        <v>18811.40625</v>
      </c>
      <c r="R39" s="3">
        <f>SUM(P39:Q39)</f>
        <v>2063800.1446026689</v>
      </c>
      <c r="S39" s="3">
        <f t="shared" si="2"/>
        <v>16457.032170253577</v>
      </c>
      <c r="T39" s="3">
        <f>SUM(R39:S39)</f>
        <v>2080257.1767729225</v>
      </c>
    </row>
    <row r="40" spans="1:20" x14ac:dyDescent="0.25">
      <c r="A40" s="25">
        <f t="shared" si="0"/>
        <v>46539</v>
      </c>
      <c r="B40" s="2">
        <v>46568</v>
      </c>
      <c r="C40" s="4">
        <v>10</v>
      </c>
      <c r="D40" s="3">
        <f t="shared" si="6"/>
        <v>1849325.5122055355</v>
      </c>
      <c r="E40" s="3">
        <f>IF($C40=1, E39*(1 + summary!$B$3), E39)</f>
        <v>18811.40625</v>
      </c>
      <c r="F40" s="3">
        <f>SUM(D40:E40)</f>
        <v>1868136.9184555355</v>
      </c>
      <c r="G40" s="3">
        <f>(POWER((1+$D$1),(1/12))-1) * F40</f>
        <v>7611.0210505912419</v>
      </c>
      <c r="H40" s="3">
        <f>SUM(F40:G40)</f>
        <v>1875747.9395061268</v>
      </c>
      <c r="J40" s="3">
        <f>N39</f>
        <v>1962308.3383525545</v>
      </c>
      <c r="K40" s="3">
        <f>IF($C40=1, K39*(1 + summary!$B$3), K39)</f>
        <v>18811.40625</v>
      </c>
      <c r="L40" s="3">
        <f>SUM(J40:K40)</f>
        <v>1981119.7446025545</v>
      </c>
      <c r="M40" s="3">
        <f t="shared" si="1"/>
        <v>11975.70843354793</v>
      </c>
      <c r="N40" s="3">
        <f>SUM(L40:M40)</f>
        <v>1993095.4530361025</v>
      </c>
      <c r="P40" s="3">
        <f>T39</f>
        <v>2080257.1767729225</v>
      </c>
      <c r="Q40" s="3">
        <f>IF($C40=1, Q39*(1 + summary!$B$3), Q39)</f>
        <v>18811.40625</v>
      </c>
      <c r="R40" s="3">
        <f>SUM(P40:Q40)</f>
        <v>2099068.5830229223</v>
      </c>
      <c r="S40" s="3">
        <f t="shared" si="2"/>
        <v>16738.267650924823</v>
      </c>
      <c r="T40" s="3">
        <f>SUM(R40:S40)</f>
        <v>2115806.8506738469</v>
      </c>
    </row>
    <row r="41" spans="1:20" x14ac:dyDescent="0.25">
      <c r="A41" s="25">
        <f t="shared" si="0"/>
        <v>46569</v>
      </c>
      <c r="B41" s="2">
        <v>46599</v>
      </c>
      <c r="C41" s="4">
        <v>11</v>
      </c>
      <c r="D41" s="3">
        <f t="shared" si="6"/>
        <v>1875747.9395061268</v>
      </c>
      <c r="E41" s="3">
        <f>IF($C41=1, E40*(1 + summary!$B$3), E40)</f>
        <v>18811.40625</v>
      </c>
      <c r="F41" s="3">
        <f>SUM(D41:E41)</f>
        <v>1894559.3457561268</v>
      </c>
      <c r="G41" s="3">
        <f>(POWER((1+$D$1),(1/12))-1) * F41</f>
        <v>7718.6692900783</v>
      </c>
      <c r="H41" s="3">
        <f>SUM(F41:G41)</f>
        <v>1902278.0150462051</v>
      </c>
      <c r="J41" s="3">
        <f>N40</f>
        <v>1993095.4530361025</v>
      </c>
      <c r="K41" s="3">
        <f>IF($C41=1, K40*(1 + summary!$B$3), K40)</f>
        <v>18811.40625</v>
      </c>
      <c r="L41" s="3">
        <f>SUM(J41:K41)</f>
        <v>2011906.8592861025</v>
      </c>
      <c r="M41" s="3">
        <f t="shared" si="1"/>
        <v>12161.81404880156</v>
      </c>
      <c r="N41" s="3">
        <f>SUM(L41:M41)</f>
        <v>2024068.673334904</v>
      </c>
      <c r="P41" s="3">
        <f>T40</f>
        <v>2115806.8506738469</v>
      </c>
      <c r="Q41" s="3">
        <f>IF($C41=1, Q40*(1 + summary!$B$3), Q40)</f>
        <v>18811.40625</v>
      </c>
      <c r="R41" s="3">
        <f>SUM(P41:Q41)</f>
        <v>2134618.2569238469</v>
      </c>
      <c r="S41" s="3">
        <f t="shared" si="2"/>
        <v>17021.745742812531</v>
      </c>
      <c r="T41" s="3">
        <f>SUM(R41:S41)</f>
        <v>2151640.0026666597</v>
      </c>
    </row>
    <row r="42" spans="1:20" s="28" customFormat="1" x14ac:dyDescent="0.25">
      <c r="A42" s="6">
        <f t="shared" si="0"/>
        <v>46600</v>
      </c>
      <c r="B42" s="6">
        <v>46630</v>
      </c>
      <c r="C42" s="7">
        <v>12</v>
      </c>
      <c r="D42" s="8">
        <f t="shared" si="6"/>
        <v>1902278.0150462051</v>
      </c>
      <c r="E42" s="8">
        <f>IF($C42=1, E41*(1 + summary!$B$3), E41)</f>
        <v>18811.40625</v>
      </c>
      <c r="F42" s="8">
        <f>SUM(D42:E42)</f>
        <v>1921089.4212962051</v>
      </c>
      <c r="G42" s="8">
        <f>(POWER((1+$D$1),(1/12))-1) * F42</f>
        <v>7826.7561018181214</v>
      </c>
      <c r="H42" s="8">
        <f>SUM(F42:G42)</f>
        <v>1928916.1773980232</v>
      </c>
      <c r="J42" s="8">
        <f>N41</f>
        <v>2024068.673334904</v>
      </c>
      <c r="K42" s="8">
        <f>IF($C42=1, K41*(1 + summary!$B$3), K41)</f>
        <v>18811.40625</v>
      </c>
      <c r="L42" s="8">
        <f>SUM(J42:K42)</f>
        <v>2042880.079584904</v>
      </c>
      <c r="M42" s="8">
        <f t="shared" si="1"/>
        <v>12349.044657429364</v>
      </c>
      <c r="N42" s="8">
        <f>SUM(L42:M42)</f>
        <v>2055229.1242423335</v>
      </c>
      <c r="P42" s="8">
        <f>T41</f>
        <v>2151640.0026666597</v>
      </c>
      <c r="Q42" s="8">
        <f>IF($C42=1, Q41*(1 + summary!$B$3), Q41)</f>
        <v>18811.40625</v>
      </c>
      <c r="R42" s="8">
        <f>SUM(P42:Q42)</f>
        <v>2170451.4089166597</v>
      </c>
      <c r="S42" s="8">
        <f t="shared" si="2"/>
        <v>17307.484328813473</v>
      </c>
      <c r="T42" s="8">
        <f>SUM(R42:S42)</f>
        <v>2187758.893245473</v>
      </c>
    </row>
    <row r="43" spans="1:20" x14ac:dyDescent="0.25">
      <c r="A43" s="25">
        <f t="shared" si="0"/>
        <v>46631</v>
      </c>
      <c r="B43" s="2">
        <v>46660</v>
      </c>
      <c r="C43" s="4">
        <v>1</v>
      </c>
      <c r="D43" s="3">
        <f t="shared" si="6"/>
        <v>1928916.1773980232</v>
      </c>
      <c r="E43" s="3">
        <f>IF($C43=1, E42*(1 + summary!$B$3), E42)</f>
        <v>19751.9765625</v>
      </c>
      <c r="F43" s="3">
        <f>SUM(D43:E43)</f>
        <v>1948668.1539605232</v>
      </c>
      <c r="G43" s="3">
        <f>(POWER((1+$D$1),(1/12))-1) * F43</f>
        <v>7939.1152724886988</v>
      </c>
      <c r="H43" s="3">
        <f>SUM(F43:G43)</f>
        <v>1956607.2692330119</v>
      </c>
      <c r="J43" s="3">
        <f>N42</f>
        <v>2055229.1242423335</v>
      </c>
      <c r="K43" s="3">
        <f>IF($C43=1, K42*(1 + summary!$B$3), K42)</f>
        <v>19751.9765625</v>
      </c>
      <c r="L43" s="3">
        <f>SUM(J43:K43)</f>
        <v>2074981.1008048335</v>
      </c>
      <c r="M43" s="3">
        <f t="shared" si="1"/>
        <v>12543.092731300907</v>
      </c>
      <c r="N43" s="3">
        <f>SUM(L43:M43)</f>
        <v>2087524.1935361344</v>
      </c>
      <c r="P43" s="3">
        <f>T42</f>
        <v>2187758.893245473</v>
      </c>
      <c r="Q43" s="3">
        <f>IF($C43=1, Q42*(1 + summary!$B$3), Q42)</f>
        <v>19751.9765625</v>
      </c>
      <c r="R43" s="3">
        <f>SUM(P43:Q43)</f>
        <v>2207510.869807973</v>
      </c>
      <c r="S43" s="3">
        <f t="shared" si="2"/>
        <v>17603.001674180272</v>
      </c>
      <c r="T43" s="3">
        <f>SUM(R43:S43)</f>
        <v>2225113.8714821534</v>
      </c>
    </row>
    <row r="44" spans="1:20" s="26" customFormat="1" x14ac:dyDescent="0.25">
      <c r="A44" s="25">
        <f t="shared" si="0"/>
        <v>46661</v>
      </c>
      <c r="B44" s="25">
        <v>46691</v>
      </c>
      <c r="C44" s="32">
        <v>2</v>
      </c>
      <c r="D44" s="33">
        <f t="shared" si="6"/>
        <v>1956607.2692330119</v>
      </c>
      <c r="E44" s="33">
        <f>IF($C44=1, E43*(1 + summary!$B$3), E43)</f>
        <v>19751.9765625</v>
      </c>
      <c r="F44" s="33">
        <f>SUM(D44:E44)</f>
        <v>1976359.2457955119</v>
      </c>
      <c r="G44" s="33">
        <f>(POWER((1+$D$1),(1/12))-1) * F44</f>
        <v>8051.9322083288171</v>
      </c>
      <c r="H44" s="33">
        <f>SUM(F44:G44)</f>
        <v>1984411.1780038406</v>
      </c>
      <c r="J44" s="33">
        <f>N43</f>
        <v>2087524.1935361344</v>
      </c>
      <c r="K44" s="33">
        <f>IF($C44=1, K43*(1 + summary!$B$3), K43)</f>
        <v>19751.9765625</v>
      </c>
      <c r="L44" s="33">
        <f>SUM(J44:K44)</f>
        <v>2107276.1700986344</v>
      </c>
      <c r="M44" s="33">
        <f t="shared" si="1"/>
        <v>12738.313810065823</v>
      </c>
      <c r="N44" s="33">
        <f>SUM(L44:M44)</f>
        <v>2120014.4839087003</v>
      </c>
      <c r="P44" s="33">
        <f>T43</f>
        <v>2225113.8714821534</v>
      </c>
      <c r="Q44" s="33">
        <f>IF($C44=1, Q43*(1 + summary!$B$3), Q43)</f>
        <v>19751.9765625</v>
      </c>
      <c r="R44" s="33">
        <f>SUM(P44:Q44)</f>
        <v>2244865.8480446534</v>
      </c>
      <c r="S44" s="33">
        <f t="shared" si="2"/>
        <v>17900.875516358206</v>
      </c>
      <c r="T44" s="33">
        <f>SUM(R44:S44)</f>
        <v>2262766.7235610117</v>
      </c>
    </row>
    <row r="45" spans="1:20" x14ac:dyDescent="0.25">
      <c r="A45" s="25">
        <f t="shared" si="0"/>
        <v>46692</v>
      </c>
      <c r="B45" s="2">
        <v>46721</v>
      </c>
      <c r="C45" s="4">
        <v>3</v>
      </c>
      <c r="D45" s="3">
        <f t="shared" si="6"/>
        <v>1984411.1780038406</v>
      </c>
      <c r="E45" s="3">
        <f>IF($C45=1, E44*(1 + summary!$B$3), E44)</f>
        <v>19751.9765625</v>
      </c>
      <c r="F45" s="3">
        <f>SUM(D45:E45)</f>
        <v>2004163.1545663406</v>
      </c>
      <c r="G45" s="3">
        <f>(POWER((1+$D$1),(1/12))-1) * F45</f>
        <v>8165.2087743304392</v>
      </c>
      <c r="H45" s="3">
        <f>SUM(F45:G45)</f>
        <v>2012328.3633406709</v>
      </c>
      <c r="J45" s="3">
        <f>N44</f>
        <v>2120014.4839087003</v>
      </c>
      <c r="K45" s="3">
        <f>IF($C45=1, K44*(1 + summary!$B$3), K44)</f>
        <v>19751.9765625</v>
      </c>
      <c r="L45" s="3">
        <f>SUM(J45:K45)</f>
        <v>2139766.4604712003</v>
      </c>
      <c r="M45" s="3">
        <f t="shared" si="1"/>
        <v>12934.71498444371</v>
      </c>
      <c r="N45" s="3">
        <f>SUM(L45:M45)</f>
        <v>2152701.1754556438</v>
      </c>
      <c r="P45" s="3">
        <f>T44</f>
        <v>2262766.7235610117</v>
      </c>
      <c r="Q45" s="3">
        <f>IF($C45=1, Q44*(1 + summary!$B$3), Q44)</f>
        <v>19751.9765625</v>
      </c>
      <c r="R45" s="3">
        <f>SUM(P45:Q45)</f>
        <v>2282518.7001235117</v>
      </c>
      <c r="S45" s="3">
        <f t="shared" si="2"/>
        <v>18201.124646383763</v>
      </c>
      <c r="T45" s="3">
        <f>SUM(R45:S45)</f>
        <v>2300719.8247698955</v>
      </c>
    </row>
  </sheetData>
  <mergeCells count="4">
    <mergeCell ref="P1:T1"/>
    <mergeCell ref="J1:N1"/>
    <mergeCell ref="D1:H1"/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Thabang Ndhlovu</cp:lastModifiedBy>
  <cp:revision/>
  <dcterms:created xsi:type="dcterms:W3CDTF">2024-06-28T14:00:51Z</dcterms:created>
  <dcterms:modified xsi:type="dcterms:W3CDTF">2024-07-03T08:55:37Z</dcterms:modified>
  <cp:category/>
  <cp:contentStatus/>
</cp:coreProperties>
</file>