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GaTech Dropbox\Thackery Brown\Community Structure-20240627T192121Z-001\Community Structure\Data\"/>
    </mc:Choice>
  </mc:AlternateContent>
  <xr:revisionPtr revIDLastSave="0" documentId="13_ncr:1_{FD000F7E-7D86-4E28-AEBB-7AC57EF35EB8}" xr6:coauthVersionLast="47" xr6:coauthVersionMax="47" xr10:uidLastSave="{00000000-0000-0000-0000-000000000000}"/>
  <bookViews>
    <workbookView xWindow="28680" yWindow="-120" windowWidth="29040" windowHeight="15720" xr2:uid="{60D6464C-CBCB-4CE0-8A91-59169120E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3" i="1" l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M2" i="1"/>
  <c r="N3" i="1"/>
  <c r="Q3" i="1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O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58" i="1"/>
  <c r="Q58" i="1"/>
  <c r="N61" i="1"/>
  <c r="Q61" i="1"/>
  <c r="N32" i="1"/>
  <c r="Q32" i="1"/>
  <c r="N33" i="1"/>
  <c r="Q33" i="1"/>
  <c r="N34" i="1"/>
  <c r="Q34" i="1"/>
  <c r="N35" i="1"/>
  <c r="Q35" i="1"/>
  <c r="N36" i="1"/>
  <c r="Q36" i="1"/>
  <c r="N37" i="1"/>
  <c r="Q37" i="1"/>
  <c r="N38" i="1"/>
  <c r="Q38" i="1"/>
  <c r="N39" i="1"/>
  <c r="Q39" i="1"/>
  <c r="N40" i="1"/>
  <c r="Q40" i="1"/>
  <c r="N41" i="1"/>
  <c r="Q41" i="1"/>
  <c r="N42" i="1"/>
  <c r="P42" i="1"/>
  <c r="Q42" i="1"/>
  <c r="N56" i="1"/>
  <c r="Q56" i="1"/>
  <c r="N57" i="1"/>
  <c r="Q57" i="1"/>
  <c r="N59" i="1"/>
  <c r="Q59" i="1"/>
  <c r="N62" i="1"/>
  <c r="Q62" i="1"/>
  <c r="N64" i="1"/>
  <c r="Q64" i="1"/>
  <c r="N68" i="1"/>
  <c r="Q68" i="1"/>
  <c r="N69" i="1"/>
  <c r="Q69" i="1"/>
  <c r="N70" i="1"/>
  <c r="Q70" i="1"/>
  <c r="N71" i="1"/>
  <c r="Q71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50" i="1"/>
  <c r="Q50" i="1"/>
  <c r="N51" i="1"/>
  <c r="Q51" i="1"/>
  <c r="N52" i="1"/>
  <c r="Q52" i="1"/>
  <c r="N53" i="1"/>
  <c r="O53" i="1"/>
  <c r="Q53" i="1"/>
  <c r="N54" i="1"/>
  <c r="Q54" i="1"/>
  <c r="N55" i="1"/>
  <c r="Q55" i="1"/>
  <c r="N60" i="1"/>
  <c r="Q60" i="1"/>
  <c r="N63" i="1"/>
  <c r="Q63" i="1"/>
  <c r="N65" i="1"/>
  <c r="Q65" i="1"/>
  <c r="N66" i="1"/>
  <c r="Q66" i="1"/>
  <c r="N67" i="1"/>
  <c r="Q67" i="1"/>
  <c r="N72" i="1"/>
  <c r="Q72" i="1"/>
  <c r="N73" i="1"/>
  <c r="Q73" i="1"/>
  <c r="T73" i="1"/>
  <c r="L73" i="1"/>
  <c r="J73" i="1"/>
  <c r="I73" i="1"/>
  <c r="H73" i="1"/>
  <c r="T72" i="1"/>
  <c r="L72" i="1"/>
  <c r="J72" i="1"/>
  <c r="M72" i="1" s="1"/>
  <c r="I72" i="1"/>
  <c r="H72" i="1"/>
  <c r="O72" i="1" s="1"/>
  <c r="T67" i="1"/>
  <c r="L67" i="1"/>
  <c r="J67" i="1"/>
  <c r="M67" i="1" s="1"/>
  <c r="I67" i="1"/>
  <c r="P67" i="1" s="1"/>
  <c r="H67" i="1"/>
  <c r="O67" i="1" s="1"/>
  <c r="T66" i="1"/>
  <c r="L66" i="1"/>
  <c r="J66" i="1"/>
  <c r="M66" i="1" s="1"/>
  <c r="I66" i="1"/>
  <c r="H66" i="1"/>
  <c r="T65" i="1"/>
  <c r="L65" i="1"/>
  <c r="J65" i="1"/>
  <c r="M65" i="1" s="1"/>
  <c r="I65" i="1"/>
  <c r="H65" i="1"/>
  <c r="T63" i="1"/>
  <c r="L63" i="1"/>
  <c r="J63" i="1"/>
  <c r="M63" i="1" s="1"/>
  <c r="I63" i="1"/>
  <c r="H63" i="1"/>
  <c r="O63" i="1" s="1"/>
  <c r="T60" i="1"/>
  <c r="L60" i="1"/>
  <c r="J60" i="1"/>
  <c r="M60" i="1" s="1"/>
  <c r="I60" i="1"/>
  <c r="P60" i="1" s="1"/>
  <c r="H60" i="1"/>
  <c r="T55" i="1"/>
  <c r="L55" i="1"/>
  <c r="J55" i="1"/>
  <c r="I55" i="1"/>
  <c r="P55" i="1" s="1"/>
  <c r="H55" i="1"/>
  <c r="T54" i="1"/>
  <c r="L54" i="1"/>
  <c r="J54" i="1"/>
  <c r="M54" i="1" s="1"/>
  <c r="I54" i="1"/>
  <c r="P54" i="1" s="1"/>
  <c r="H54" i="1"/>
  <c r="O54" i="1" s="1"/>
  <c r="T53" i="1"/>
  <c r="L53" i="1"/>
  <c r="J53" i="1"/>
  <c r="M53" i="1" s="1"/>
  <c r="I53" i="1"/>
  <c r="H53" i="1"/>
  <c r="T52" i="1"/>
  <c r="L52" i="1"/>
  <c r="J52" i="1"/>
  <c r="M52" i="1" s="1"/>
  <c r="I52" i="1"/>
  <c r="K52" i="1" s="1"/>
  <c r="H52" i="1"/>
  <c r="O52" i="1" s="1"/>
  <c r="T51" i="1"/>
  <c r="L51" i="1"/>
  <c r="J51" i="1"/>
  <c r="I51" i="1"/>
  <c r="P51" i="1" s="1"/>
  <c r="H51" i="1"/>
  <c r="T50" i="1"/>
  <c r="L50" i="1"/>
  <c r="J50" i="1"/>
  <c r="M50" i="1" s="1"/>
  <c r="I50" i="1"/>
  <c r="H50" i="1"/>
  <c r="T49" i="1"/>
  <c r="L49" i="1"/>
  <c r="J49" i="1"/>
  <c r="M49" i="1" s="1"/>
  <c r="I49" i="1"/>
  <c r="K49" i="1" s="1"/>
  <c r="H49" i="1"/>
  <c r="O49" i="1" s="1"/>
  <c r="T48" i="1"/>
  <c r="L48" i="1"/>
  <c r="J48" i="1"/>
  <c r="M48" i="1" s="1"/>
  <c r="I48" i="1"/>
  <c r="P48" i="1" s="1"/>
  <c r="H48" i="1"/>
  <c r="O48" i="1" s="1"/>
  <c r="T47" i="1"/>
  <c r="L47" i="1"/>
  <c r="J47" i="1"/>
  <c r="I47" i="1"/>
  <c r="K47" i="1" s="1"/>
  <c r="H47" i="1"/>
  <c r="O47" i="1" s="1"/>
  <c r="T46" i="1"/>
  <c r="L46" i="1"/>
  <c r="J46" i="1"/>
  <c r="M46" i="1" s="1"/>
  <c r="I46" i="1"/>
  <c r="H46" i="1"/>
  <c r="O46" i="1" s="1"/>
  <c r="T45" i="1"/>
  <c r="L45" i="1"/>
  <c r="J45" i="1"/>
  <c r="M45" i="1" s="1"/>
  <c r="I45" i="1"/>
  <c r="H45" i="1"/>
  <c r="T44" i="1"/>
  <c r="L44" i="1"/>
  <c r="J44" i="1"/>
  <c r="I44" i="1"/>
  <c r="P44" i="1" s="1"/>
  <c r="H44" i="1"/>
  <c r="O44" i="1" s="1"/>
  <c r="T43" i="1"/>
  <c r="L43" i="1"/>
  <c r="J43" i="1"/>
  <c r="I43" i="1"/>
  <c r="H43" i="1"/>
  <c r="T71" i="1"/>
  <c r="L71" i="1"/>
  <c r="J71" i="1"/>
  <c r="M71" i="1" s="1"/>
  <c r="I71" i="1"/>
  <c r="H71" i="1"/>
  <c r="T70" i="1"/>
  <c r="L70" i="1"/>
  <c r="J70" i="1"/>
  <c r="M70" i="1" s="1"/>
  <c r="I70" i="1"/>
  <c r="H70" i="1"/>
  <c r="O70" i="1" s="1"/>
  <c r="T69" i="1"/>
  <c r="L69" i="1"/>
  <c r="J69" i="1"/>
  <c r="M69" i="1" s="1"/>
  <c r="I69" i="1"/>
  <c r="P69" i="1" s="1"/>
  <c r="H69" i="1"/>
  <c r="T68" i="1"/>
  <c r="L68" i="1"/>
  <c r="J68" i="1"/>
  <c r="M68" i="1" s="1"/>
  <c r="I68" i="1"/>
  <c r="P68" i="1" s="1"/>
  <c r="H68" i="1"/>
  <c r="T64" i="1"/>
  <c r="L64" i="1"/>
  <c r="J64" i="1"/>
  <c r="M64" i="1" s="1"/>
  <c r="I64" i="1"/>
  <c r="P64" i="1" s="1"/>
  <c r="H64" i="1"/>
  <c r="T62" i="1"/>
  <c r="L62" i="1"/>
  <c r="J62" i="1"/>
  <c r="M62" i="1" s="1"/>
  <c r="I62" i="1"/>
  <c r="H62" i="1"/>
  <c r="T59" i="1"/>
  <c r="L59" i="1"/>
  <c r="J59" i="1"/>
  <c r="M59" i="1" s="1"/>
  <c r="I59" i="1"/>
  <c r="P59" i="1" s="1"/>
  <c r="H59" i="1"/>
  <c r="O59" i="1" s="1"/>
  <c r="T57" i="1"/>
  <c r="L57" i="1"/>
  <c r="J57" i="1"/>
  <c r="M57" i="1" s="1"/>
  <c r="I57" i="1"/>
  <c r="P57" i="1" s="1"/>
  <c r="H57" i="1"/>
  <c r="T56" i="1"/>
  <c r="L56" i="1"/>
  <c r="J56" i="1"/>
  <c r="I56" i="1"/>
  <c r="H56" i="1"/>
  <c r="T42" i="1"/>
  <c r="L42" i="1"/>
  <c r="J42" i="1"/>
  <c r="M42" i="1" s="1"/>
  <c r="I42" i="1"/>
  <c r="H42" i="1"/>
  <c r="O42" i="1" s="1"/>
  <c r="T41" i="1"/>
  <c r="L41" i="1"/>
  <c r="J41" i="1"/>
  <c r="M41" i="1" s="1"/>
  <c r="I41" i="1"/>
  <c r="P41" i="1" s="1"/>
  <c r="H41" i="1"/>
  <c r="O41" i="1" s="1"/>
  <c r="T40" i="1"/>
  <c r="L40" i="1"/>
  <c r="J40" i="1"/>
  <c r="M40" i="1" s="1"/>
  <c r="I40" i="1"/>
  <c r="P40" i="1" s="1"/>
  <c r="H40" i="1"/>
  <c r="O40" i="1" s="1"/>
  <c r="T39" i="1"/>
  <c r="L39" i="1"/>
  <c r="J39" i="1"/>
  <c r="M39" i="1" s="1"/>
  <c r="I39" i="1"/>
  <c r="H39" i="1"/>
  <c r="O39" i="1" s="1"/>
  <c r="T38" i="1"/>
  <c r="L38" i="1"/>
  <c r="J38" i="1"/>
  <c r="M38" i="1" s="1"/>
  <c r="I38" i="1"/>
  <c r="H38" i="1"/>
  <c r="O38" i="1" s="1"/>
  <c r="T37" i="1"/>
  <c r="L37" i="1"/>
  <c r="J37" i="1"/>
  <c r="M37" i="1" s="1"/>
  <c r="I37" i="1"/>
  <c r="P37" i="1" s="1"/>
  <c r="H37" i="1"/>
  <c r="O37" i="1" s="1"/>
  <c r="T36" i="1"/>
  <c r="L36" i="1"/>
  <c r="J36" i="1"/>
  <c r="M36" i="1" s="1"/>
  <c r="I36" i="1"/>
  <c r="H36" i="1"/>
  <c r="T35" i="1"/>
  <c r="L35" i="1"/>
  <c r="J35" i="1"/>
  <c r="M35" i="1" s="1"/>
  <c r="I35" i="1"/>
  <c r="H35" i="1"/>
  <c r="T34" i="1"/>
  <c r="L34" i="1"/>
  <c r="J34" i="1"/>
  <c r="M34" i="1" s="1"/>
  <c r="I34" i="1"/>
  <c r="P34" i="1" s="1"/>
  <c r="H34" i="1"/>
  <c r="O34" i="1" s="1"/>
  <c r="T33" i="1"/>
  <c r="L33" i="1"/>
  <c r="J33" i="1"/>
  <c r="M33" i="1" s="1"/>
  <c r="I33" i="1"/>
  <c r="P33" i="1" s="1"/>
  <c r="H33" i="1"/>
  <c r="T32" i="1"/>
  <c r="L32" i="1"/>
  <c r="J32" i="1"/>
  <c r="M32" i="1" s="1"/>
  <c r="I32" i="1"/>
  <c r="H32" i="1"/>
  <c r="T61" i="1"/>
  <c r="L61" i="1"/>
  <c r="J61" i="1"/>
  <c r="M61" i="1" s="1"/>
  <c r="I61" i="1"/>
  <c r="P61" i="1" s="1"/>
  <c r="H61" i="1"/>
  <c r="O61" i="1" s="1"/>
  <c r="T58" i="1"/>
  <c r="L58" i="1"/>
  <c r="J58" i="1"/>
  <c r="M58" i="1" s="1"/>
  <c r="I58" i="1"/>
  <c r="H58" i="1"/>
  <c r="O58" i="1" s="1"/>
  <c r="T31" i="1"/>
  <c r="L31" i="1"/>
  <c r="J31" i="1"/>
  <c r="M31" i="1" s="1"/>
  <c r="I31" i="1"/>
  <c r="P31" i="1" s="1"/>
  <c r="H31" i="1"/>
  <c r="T30" i="1"/>
  <c r="S30" i="1"/>
  <c r="L30" i="1"/>
  <c r="J30" i="1"/>
  <c r="M30" i="1" s="1"/>
  <c r="I30" i="1"/>
  <c r="K30" i="1" s="1"/>
  <c r="H30" i="1"/>
  <c r="O30" i="1" s="1"/>
  <c r="T29" i="1"/>
  <c r="L29" i="1"/>
  <c r="J29" i="1"/>
  <c r="M29" i="1" s="1"/>
  <c r="I29" i="1"/>
  <c r="H29" i="1"/>
  <c r="O29" i="1" s="1"/>
  <c r="T28" i="1"/>
  <c r="L28" i="1"/>
  <c r="J28" i="1"/>
  <c r="M28" i="1" s="1"/>
  <c r="I28" i="1"/>
  <c r="P28" i="1" s="1"/>
  <c r="H28" i="1"/>
  <c r="O28" i="1" s="1"/>
  <c r="T27" i="1"/>
  <c r="L27" i="1"/>
  <c r="J27" i="1"/>
  <c r="M27" i="1" s="1"/>
  <c r="I27" i="1"/>
  <c r="K27" i="1" s="1"/>
  <c r="H27" i="1"/>
  <c r="O27" i="1" s="1"/>
  <c r="T26" i="1"/>
  <c r="S26" i="1"/>
  <c r="L26" i="1"/>
  <c r="J26" i="1"/>
  <c r="M26" i="1" s="1"/>
  <c r="I26" i="1"/>
  <c r="H26" i="1"/>
  <c r="T25" i="1"/>
  <c r="L25" i="1"/>
  <c r="J25" i="1"/>
  <c r="M25" i="1" s="1"/>
  <c r="I25" i="1"/>
  <c r="P25" i="1" s="1"/>
  <c r="H25" i="1"/>
  <c r="O25" i="1" s="1"/>
  <c r="T24" i="1"/>
  <c r="L24" i="1"/>
  <c r="J24" i="1"/>
  <c r="M24" i="1" s="1"/>
  <c r="I24" i="1"/>
  <c r="P24" i="1" s="1"/>
  <c r="H24" i="1"/>
  <c r="O24" i="1" s="1"/>
  <c r="T23" i="1"/>
  <c r="L23" i="1"/>
  <c r="J23" i="1"/>
  <c r="M23" i="1" s="1"/>
  <c r="I23" i="1"/>
  <c r="P23" i="1" s="1"/>
  <c r="H23" i="1"/>
  <c r="T22" i="1"/>
  <c r="L22" i="1"/>
  <c r="J22" i="1"/>
  <c r="M22" i="1" s="1"/>
  <c r="I22" i="1"/>
  <c r="P22" i="1" s="1"/>
  <c r="H22" i="1"/>
  <c r="T21" i="1"/>
  <c r="L21" i="1"/>
  <c r="J21" i="1"/>
  <c r="M21" i="1" s="1"/>
  <c r="I21" i="1"/>
  <c r="P21" i="1" s="1"/>
  <c r="H21" i="1"/>
  <c r="T20" i="1"/>
  <c r="L20" i="1"/>
  <c r="J20" i="1"/>
  <c r="M20" i="1" s="1"/>
  <c r="I20" i="1"/>
  <c r="P20" i="1" s="1"/>
  <c r="H20" i="1"/>
  <c r="O20" i="1" s="1"/>
  <c r="T19" i="1"/>
  <c r="S19" i="1"/>
  <c r="L19" i="1"/>
  <c r="J19" i="1"/>
  <c r="M19" i="1" s="1"/>
  <c r="I19" i="1"/>
  <c r="P19" i="1" s="1"/>
  <c r="H19" i="1"/>
  <c r="O19" i="1" s="1"/>
  <c r="T18" i="1"/>
  <c r="S18" i="1"/>
  <c r="L18" i="1"/>
  <c r="J18" i="1"/>
  <c r="M18" i="1" s="1"/>
  <c r="I18" i="1"/>
  <c r="H18" i="1"/>
  <c r="T17" i="1"/>
  <c r="L17" i="1"/>
  <c r="J17" i="1"/>
  <c r="M17" i="1" s="1"/>
  <c r="I17" i="1"/>
  <c r="P17" i="1" s="1"/>
  <c r="H17" i="1"/>
  <c r="T16" i="1"/>
  <c r="L16" i="1"/>
  <c r="J16" i="1"/>
  <c r="I16" i="1"/>
  <c r="P16" i="1" s="1"/>
  <c r="H16" i="1"/>
  <c r="O16" i="1" s="1"/>
  <c r="T15" i="1"/>
  <c r="L15" i="1"/>
  <c r="J15" i="1"/>
  <c r="M15" i="1" s="1"/>
  <c r="I15" i="1"/>
  <c r="P15" i="1" s="1"/>
  <c r="H15" i="1"/>
  <c r="O15" i="1" s="1"/>
  <c r="T14" i="1"/>
  <c r="L14" i="1"/>
  <c r="J14" i="1"/>
  <c r="I14" i="1"/>
  <c r="P14" i="1" s="1"/>
  <c r="H14" i="1"/>
  <c r="O14" i="1" s="1"/>
  <c r="T13" i="1"/>
  <c r="L13" i="1"/>
  <c r="J13" i="1"/>
  <c r="M13" i="1" s="1"/>
  <c r="I13" i="1"/>
  <c r="H13" i="1"/>
  <c r="O13" i="1" s="1"/>
  <c r="T12" i="1"/>
  <c r="L12" i="1"/>
  <c r="J12" i="1"/>
  <c r="M12" i="1" s="1"/>
  <c r="I12" i="1"/>
  <c r="H12" i="1"/>
  <c r="O12" i="1" s="1"/>
  <c r="T11" i="1"/>
  <c r="L11" i="1"/>
  <c r="J11" i="1"/>
  <c r="M11" i="1" s="1"/>
  <c r="I11" i="1"/>
  <c r="P11" i="1" s="1"/>
  <c r="H11" i="1"/>
  <c r="O11" i="1" s="1"/>
  <c r="T10" i="1"/>
  <c r="L10" i="1"/>
  <c r="J10" i="1"/>
  <c r="M10" i="1" s="1"/>
  <c r="I10" i="1"/>
  <c r="H10" i="1"/>
  <c r="T9" i="1"/>
  <c r="L9" i="1"/>
  <c r="J9" i="1"/>
  <c r="M9" i="1" s="1"/>
  <c r="I9" i="1"/>
  <c r="O9" i="1" s="1"/>
  <c r="H9" i="1"/>
  <c r="T8" i="1"/>
  <c r="L8" i="1"/>
  <c r="J8" i="1"/>
  <c r="M8" i="1" s="1"/>
  <c r="I8" i="1"/>
  <c r="P8" i="1" s="1"/>
  <c r="H8" i="1"/>
  <c r="O8" i="1" s="1"/>
  <c r="T7" i="1"/>
  <c r="L7" i="1"/>
  <c r="J7" i="1"/>
  <c r="M7" i="1" s="1"/>
  <c r="I7" i="1"/>
  <c r="P7" i="1" s="1"/>
  <c r="H7" i="1"/>
  <c r="T6" i="1"/>
  <c r="L6" i="1"/>
  <c r="J6" i="1"/>
  <c r="M6" i="1" s="1"/>
  <c r="I6" i="1"/>
  <c r="P6" i="1" s="1"/>
  <c r="H6" i="1"/>
  <c r="O6" i="1" s="1"/>
  <c r="T5" i="1"/>
  <c r="L5" i="1"/>
  <c r="J5" i="1"/>
  <c r="M5" i="1" s="1"/>
  <c r="I5" i="1"/>
  <c r="P5" i="1" s="1"/>
  <c r="H5" i="1"/>
  <c r="T4" i="1"/>
  <c r="L4" i="1"/>
  <c r="J4" i="1"/>
  <c r="M4" i="1" s="1"/>
  <c r="I4" i="1"/>
  <c r="H4" i="1"/>
  <c r="O4" i="1" s="1"/>
  <c r="T3" i="1"/>
  <c r="L3" i="1"/>
  <c r="J3" i="1"/>
  <c r="M3" i="1" s="1"/>
  <c r="I3" i="1"/>
  <c r="P3" i="1" s="1"/>
  <c r="H3" i="1"/>
  <c r="O3" i="1" s="1"/>
  <c r="T2" i="1"/>
  <c r="Q2" i="1"/>
  <c r="N2" i="1"/>
  <c r="L2" i="1"/>
  <c r="J2" i="1"/>
  <c r="I2" i="1"/>
  <c r="H2" i="1"/>
  <c r="O73" i="1" l="1"/>
  <c r="O26" i="1"/>
  <c r="O62" i="1"/>
  <c r="P4" i="1"/>
  <c r="O17" i="1"/>
  <c r="O23" i="1"/>
  <c r="P26" i="1"/>
  <c r="P29" i="1"/>
  <c r="O64" i="1"/>
  <c r="P70" i="1"/>
  <c r="P63" i="1"/>
  <c r="P12" i="1"/>
  <c r="O50" i="1"/>
  <c r="O57" i="1"/>
  <c r="O51" i="1"/>
  <c r="R49" i="1"/>
  <c r="P18" i="1"/>
  <c r="P49" i="1"/>
  <c r="O56" i="1"/>
  <c r="O45" i="1"/>
  <c r="O35" i="1"/>
  <c r="P38" i="1"/>
  <c r="O71" i="1"/>
  <c r="P45" i="1"/>
  <c r="O65" i="1"/>
  <c r="P72" i="1"/>
  <c r="O32" i="1"/>
  <c r="P35" i="1"/>
  <c r="O68" i="1"/>
  <c r="P71" i="1"/>
  <c r="O55" i="1"/>
  <c r="P65" i="1"/>
  <c r="O31" i="1"/>
  <c r="S52" i="1"/>
  <c r="R52" i="1"/>
  <c r="P52" i="1"/>
  <c r="P9" i="1"/>
  <c r="O7" i="1"/>
  <c r="O10" i="1"/>
  <c r="O33" i="1"/>
  <c r="P36" i="1"/>
  <c r="O69" i="1"/>
  <c r="O43" i="1"/>
  <c r="O60" i="1"/>
  <c r="P66" i="1"/>
  <c r="K73" i="1"/>
  <c r="R73" i="1" s="1"/>
  <c r="R5" i="1"/>
  <c r="R58" i="1"/>
  <c r="P32" i="1"/>
  <c r="R27" i="1"/>
  <c r="O18" i="1"/>
  <c r="R30" i="1"/>
  <c r="O21" i="1"/>
  <c r="O5" i="1"/>
  <c r="P62" i="1"/>
  <c r="R54" i="1"/>
  <c r="R64" i="1"/>
  <c r="R61" i="1"/>
  <c r="P27" i="1"/>
  <c r="O36" i="1"/>
  <c r="P30" i="1"/>
  <c r="O66" i="1"/>
  <c r="S49" i="1"/>
  <c r="P58" i="1"/>
  <c r="K13" i="1"/>
  <c r="R13" i="1" s="1"/>
  <c r="K39" i="1"/>
  <c r="R39" i="1" s="1"/>
  <c r="R47" i="1"/>
  <c r="K33" i="1"/>
  <c r="S33" i="1" s="1"/>
  <c r="P47" i="1"/>
  <c r="P10" i="1"/>
  <c r="M73" i="1"/>
  <c r="P50" i="1"/>
  <c r="P56" i="1"/>
  <c r="R33" i="1"/>
  <c r="P13" i="1"/>
  <c r="P53" i="1"/>
  <c r="P43" i="1"/>
  <c r="P73" i="1"/>
  <c r="P46" i="1"/>
  <c r="P39" i="1"/>
  <c r="K43" i="1"/>
  <c r="R43" i="1" s="1"/>
  <c r="K72" i="1"/>
  <c r="S72" i="1" s="1"/>
  <c r="K71" i="1"/>
  <c r="R71" i="1" s="1"/>
  <c r="K55" i="1"/>
  <c r="K53" i="1"/>
  <c r="S53" i="1" s="1"/>
  <c r="P2" i="1"/>
  <c r="K18" i="1"/>
  <c r="R18" i="1" s="1"/>
  <c r="K69" i="1"/>
  <c r="S69" i="1" s="1"/>
  <c r="M47" i="1"/>
  <c r="K60" i="1"/>
  <c r="S60" i="1" s="1"/>
  <c r="K48" i="1"/>
  <c r="S48" i="1" s="1"/>
  <c r="K35" i="1"/>
  <c r="K10" i="1"/>
  <c r="R10" i="1" s="1"/>
  <c r="K29" i="1"/>
  <c r="R29" i="1" s="1"/>
  <c r="S47" i="1"/>
  <c r="K67" i="1"/>
  <c r="S67" i="1" s="1"/>
  <c r="K14" i="1"/>
  <c r="R14" i="1" s="1"/>
  <c r="K45" i="1"/>
  <c r="S45" i="1" s="1"/>
  <c r="K4" i="1"/>
  <c r="R4" i="1" s="1"/>
  <c r="K51" i="1"/>
  <c r="S51" i="1" s="1"/>
  <c r="K34" i="1"/>
  <c r="S34" i="1" s="1"/>
  <c r="K59" i="1"/>
  <c r="K9" i="1"/>
  <c r="R9" i="1" s="1"/>
  <c r="M51" i="1"/>
  <c r="K66" i="1"/>
  <c r="K44" i="1"/>
  <c r="S44" i="1" s="1"/>
  <c r="M55" i="1"/>
  <c r="K63" i="1"/>
  <c r="S63" i="1" s="1"/>
  <c r="M56" i="1"/>
  <c r="M44" i="1"/>
  <c r="K54" i="1"/>
  <c r="S54" i="1" s="1"/>
  <c r="M43" i="1"/>
  <c r="K46" i="1"/>
  <c r="K65" i="1"/>
  <c r="K50" i="1"/>
  <c r="K61" i="1"/>
  <c r="K37" i="1"/>
  <c r="S37" i="1" s="1"/>
  <c r="K56" i="1"/>
  <c r="M14" i="1"/>
  <c r="K2" i="1"/>
  <c r="R2" i="1" s="1"/>
  <c r="K21" i="1"/>
  <c r="R21" i="1" s="1"/>
  <c r="K25" i="1"/>
  <c r="R25" i="1" s="1"/>
  <c r="K41" i="1"/>
  <c r="S41" i="1" s="1"/>
  <c r="K6" i="1"/>
  <c r="R6" i="1" s="1"/>
  <c r="K64" i="1"/>
  <c r="K5" i="1"/>
  <c r="K31" i="1"/>
  <c r="R31" i="1" s="1"/>
  <c r="S64" i="1"/>
  <c r="S71" i="1"/>
  <c r="K40" i="1"/>
  <c r="S40" i="1" s="1"/>
  <c r="K57" i="1"/>
  <c r="S57" i="1" s="1"/>
  <c r="K68" i="1"/>
  <c r="K32" i="1"/>
  <c r="K36" i="1"/>
  <c r="K42" i="1"/>
  <c r="K62" i="1"/>
  <c r="S62" i="1" s="1"/>
  <c r="K38" i="1"/>
  <c r="S38" i="1" s="1"/>
  <c r="K70" i="1"/>
  <c r="S70" i="1" s="1"/>
  <c r="K16" i="1"/>
  <c r="R16" i="1" s="1"/>
  <c r="K12" i="1"/>
  <c r="R12" i="1" s="1"/>
  <c r="M16" i="1"/>
  <c r="K28" i="1"/>
  <c r="R28" i="1" s="1"/>
  <c r="K58" i="1"/>
  <c r="K8" i="1"/>
  <c r="R8" i="1" s="1"/>
  <c r="K20" i="1"/>
  <c r="R20" i="1" s="1"/>
  <c r="K24" i="1"/>
  <c r="R24" i="1" s="1"/>
  <c r="K15" i="1"/>
  <c r="R15" i="1" s="1"/>
  <c r="K3" i="1"/>
  <c r="R3" i="1" s="1"/>
  <c r="K7" i="1"/>
  <c r="R7" i="1" s="1"/>
  <c r="K11" i="1"/>
  <c r="R11" i="1" s="1"/>
  <c r="K19" i="1"/>
  <c r="R19" i="1" s="1"/>
  <c r="K23" i="1"/>
  <c r="R23" i="1" s="1"/>
  <c r="K22" i="1"/>
  <c r="R22" i="1" s="1"/>
  <c r="K26" i="1"/>
  <c r="R26" i="1" s="1"/>
  <c r="K17" i="1"/>
  <c r="R17" i="1" s="1"/>
  <c r="O2" i="1"/>
  <c r="R48" i="1" l="1"/>
  <c r="R53" i="1"/>
  <c r="R72" i="1"/>
  <c r="R44" i="1"/>
  <c r="R67" i="1"/>
  <c r="S73" i="1"/>
  <c r="S35" i="1"/>
  <c r="R35" i="1"/>
  <c r="S42" i="1"/>
  <c r="R42" i="1"/>
  <c r="S36" i="1"/>
  <c r="R36" i="1"/>
  <c r="S32" i="1"/>
  <c r="R32" i="1"/>
  <c r="S66" i="1"/>
  <c r="R66" i="1"/>
  <c r="S68" i="1"/>
  <c r="R68" i="1"/>
  <c r="S56" i="1"/>
  <c r="R56" i="1"/>
  <c r="R37" i="1"/>
  <c r="R41" i="1"/>
  <c r="R69" i="1"/>
  <c r="S59" i="1"/>
  <c r="R59" i="1"/>
  <c r="R70" i="1"/>
  <c r="S39" i="1"/>
  <c r="S50" i="1"/>
  <c r="R50" i="1"/>
  <c r="R60" i="1"/>
  <c r="R34" i="1"/>
  <c r="S65" i="1"/>
  <c r="R65" i="1"/>
  <c r="R57" i="1"/>
  <c r="S46" i="1"/>
  <c r="R46" i="1"/>
  <c r="S55" i="1"/>
  <c r="R55" i="1"/>
  <c r="R51" i="1"/>
  <c r="R38" i="1"/>
  <c r="R63" i="1"/>
  <c r="R45" i="1"/>
  <c r="R62" i="1"/>
  <c r="S43" i="1"/>
  <c r="R40" i="1"/>
</calcChain>
</file>

<file path=xl/sharedStrings.xml><?xml version="1.0" encoding="utf-8"?>
<sst xmlns="http://schemas.openxmlformats.org/spreadsheetml/2006/main" count="324" uniqueCount="46">
  <si>
    <t>Subject Number</t>
  </si>
  <si>
    <t>Nodes Selected</t>
  </si>
  <si>
    <t>Nodes Possible</t>
  </si>
  <si>
    <t>Lag Selected</t>
  </si>
  <si>
    <t>Lag Possible</t>
  </si>
  <si>
    <t>Other Selected</t>
  </si>
  <si>
    <t>Other Possible</t>
  </si>
  <si>
    <t>Lag and Other Combined</t>
  </si>
  <si>
    <t xml:space="preserve">Total Selections </t>
  </si>
  <si>
    <t>Actual Ratio</t>
  </si>
  <si>
    <t>Node/Lag 1 Ratio</t>
  </si>
  <si>
    <t>Lag/Other</t>
  </si>
  <si>
    <t>Chance Ratio</t>
  </si>
  <si>
    <t>Difference in Node and Other Percents</t>
  </si>
  <si>
    <t>Accuracy</t>
  </si>
  <si>
    <t>Response Rate</t>
  </si>
  <si>
    <t>Subject ID</t>
  </si>
  <si>
    <t>Group</t>
  </si>
  <si>
    <t>Sex</t>
  </si>
  <si>
    <t>Age</t>
  </si>
  <si>
    <t>Study Time</t>
  </si>
  <si>
    <t>Hours of Sleep</t>
  </si>
  <si>
    <t>Restful Sleep</t>
  </si>
  <si>
    <t>Sleep status</t>
  </si>
  <si>
    <t>Wake Time</t>
  </si>
  <si>
    <t>Anxious</t>
  </si>
  <si>
    <t>Happy</t>
  </si>
  <si>
    <t>Safe</t>
  </si>
  <si>
    <t>Stressed</t>
  </si>
  <si>
    <t>Life Stress</t>
  </si>
  <si>
    <t>Explicit Test</t>
  </si>
  <si>
    <t>Negative</t>
  </si>
  <si>
    <t>Control</t>
  </si>
  <si>
    <t>M</t>
  </si>
  <si>
    <t>Y</t>
  </si>
  <si>
    <t>more</t>
  </si>
  <si>
    <t>less</t>
  </si>
  <si>
    <t>F</t>
  </si>
  <si>
    <t>N</t>
  </si>
  <si>
    <t>More</t>
  </si>
  <si>
    <t>Same</t>
  </si>
  <si>
    <t>y</t>
  </si>
  <si>
    <t>same</t>
  </si>
  <si>
    <t>Learning Stress</t>
  </si>
  <si>
    <t>Retrieval Stress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</si>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</sst>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Aptos Narrow"/>
      <family val="2"/>
      <scheme val="minor"/>
    </font>
    <font>
      <b/>
      <sz val="10"/>
      <color rgb="FF000000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1"/>
      <color rgb="FF4285F4"/>
      <name val="Inconsolata"/>
    </font>
    <font>
      <sz val="11"/>
      <color rgb="FF000000"/>
      <name val="Inconsolata"/>
    </font>
    <font>
      <sz val="11"/>
      <color rgb="FF000000"/>
      <name val="&quot;Courier New&quot;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164" fontId="0" fillId="2" borderId="0" xfId="0" applyNumberFormat="1" applyFill="1"/>
    <xf numFmtId="164" fontId="0" fillId="0" borderId="0" xfId="0" applyNumberFormat="1"/>
    <xf numFmtId="164" fontId="4" fillId="3" borderId="0" xfId="0" applyNumberFormat="1" applyFont="1" applyFill="1"/>
    <xf numFmtId="164" fontId="3" fillId="0" borderId="0" xfId="0" applyNumberFormat="1" applyFont="1"/>
    <xf numFmtId="0" fontId="5" fillId="3" borderId="0" xfId="0" applyFont="1" applyFill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/>
    <xf numFmtId="164" fontId="4" fillId="4" borderId="0" xfId="0" applyNumberFormat="1" applyFont="1" applyFill="1"/>
    <xf numFmtId="0" fontId="5" fillId="4" borderId="0" xfId="0" applyFont="1" applyFill="1"/>
    <xf numFmtId="2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64" fontId="4" fillId="5" borderId="0" xfId="0" applyNumberFormat="1" applyFont="1" applyFill="1"/>
    <xf numFmtId="164" fontId="3" fillId="5" borderId="0" xfId="0" applyNumberFormat="1" applyFont="1" applyFill="1"/>
    <xf numFmtId="0" fontId="5" fillId="5" borderId="0" xfId="0" applyFont="1" applyFill="1"/>
    <xf numFmtId="164" fontId="6" fillId="3" borderId="0" xfId="0" applyNumberFormat="1" applyFont="1" applyFill="1" applyAlignment="1">
      <alignment horizontal="left" wrapText="1"/>
    </xf>
    <xf numFmtId="2" fontId="1" fillId="0" borderId="0" xfId="0" applyNumberFormat="1" applyFont="1"/>
    <xf numFmtId="0" fontId="1" fillId="5" borderId="0" xfId="0" applyFont="1" applyFill="1"/>
    <xf numFmtId="0" fontId="3" fillId="5" borderId="0" xfId="0" applyFont="1" applyFill="1"/>
    <xf numFmtId="0" fontId="7" fillId="0" borderId="0" xfId="0" applyFont="1"/>
    <xf numFmtId="0" fontId="8" fillId="0" borderId="0" xfId="0" applyFont="1" applyAlignment="1">
      <alignment horizontal="right"/>
    </xf>
    <xf numFmtId="18" fontId="3" fillId="0" borderId="0" xfId="0" applyNumberFormat="1" applyFont="1"/>
    <xf numFmtId="0" fontId="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6" borderId="0" xfId="0" applyFont="1" applyFill="1"/>
    <xf numFmtId="0" fontId="3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/>
    <xf numFmtId="18" fontId="1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8776-71C0-4563-8FB5-7D32A56D9DD3}">
  <dimension ref="A1:AJ100"/>
  <sheetViews>
    <sheetView tabSelected="1" workbookViewId="0"/>
  </sheetViews>
  <sheetFormatPr defaultRowHeight="15"/>
  <cols>
    <col min="1" max="1" width="14.140625" customWidth="1"/>
    <col min="2" max="11" width="12.5703125"/>
    <col min="12" max="12" width="16.28515625" bestFit="1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</v>
      </c>
      <c r="J1" s="1" t="s">
        <v>5</v>
      </c>
      <c r="K1" s="2" t="s">
        <v>7</v>
      </c>
      <c r="L1" s="1" t="s">
        <v>8</v>
      </c>
      <c r="M1" s="1"/>
      <c r="N1" s="1" t="s">
        <v>9</v>
      </c>
      <c r="O1" s="1" t="s">
        <v>10</v>
      </c>
      <c r="P1" s="1" t="s">
        <v>11</v>
      </c>
      <c r="Q1" s="1" t="s">
        <v>12</v>
      </c>
      <c r="R1" s="3" t="s">
        <v>13</v>
      </c>
      <c r="S1" s="1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ht="17.25">
      <c r="A2" s="1">
        <v>8</v>
      </c>
      <c r="B2">
        <v>17</v>
      </c>
      <c r="C2">
        <v>90</v>
      </c>
      <c r="D2">
        <v>12</v>
      </c>
      <c r="E2">
        <v>82</v>
      </c>
      <c r="F2">
        <v>73</v>
      </c>
      <c r="G2">
        <v>428</v>
      </c>
      <c r="H2" s="5">
        <f>B2/C2</f>
        <v>0.18888888888888888</v>
      </c>
      <c r="I2" s="6">
        <f>D2/E2</f>
        <v>0.14634146341463414</v>
      </c>
      <c r="J2" s="6">
        <f>F2/G2</f>
        <v>0.17056074766355139</v>
      </c>
      <c r="K2" s="5">
        <f>(E2*I2+J2*G2)/(E2+G2)</f>
        <v>0.16666666666666666</v>
      </c>
      <c r="L2" s="6">
        <f>(B2+D2+F2)/600</f>
        <v>0.17</v>
      </c>
      <c r="M2" s="7">
        <f>((B2+D2)/(C2+E2))/J2</f>
        <v>0.98853137942019753</v>
      </c>
      <c r="N2" s="6">
        <f>B2/(B2+D2+F2)</f>
        <v>0.16666666666666666</v>
      </c>
      <c r="O2" s="6">
        <f>H2/I2</f>
        <v>1.2907407407407407</v>
      </c>
      <c r="P2" s="6">
        <f>I2/J2</f>
        <v>0.85800200467758103</v>
      </c>
      <c r="Q2" s="6">
        <f>C2/600</f>
        <v>0.15</v>
      </c>
      <c r="R2" s="8">
        <f>H2-K2</f>
        <v>2.2222222222222227E-2</v>
      </c>
      <c r="S2">
        <v>0.82789999999999997</v>
      </c>
      <c r="T2" s="9">
        <f>(B2+D2+F2)/(C2+E2+G2)</f>
        <v>0.17</v>
      </c>
      <c r="U2" s="4">
        <v>8</v>
      </c>
      <c r="V2" s="4" t="s">
        <v>32</v>
      </c>
      <c r="W2" s="27" t="s">
        <v>33</v>
      </c>
      <c r="X2" s="28">
        <v>19</v>
      </c>
      <c r="Y2" s="29">
        <v>0.375</v>
      </c>
      <c r="Z2" s="4">
        <v>7</v>
      </c>
      <c r="AA2" s="4" t="s">
        <v>34</v>
      </c>
      <c r="AB2" s="4" t="s">
        <v>35</v>
      </c>
      <c r="AC2" s="29">
        <v>0.30208333333333331</v>
      </c>
      <c r="AD2" s="4">
        <v>3</v>
      </c>
      <c r="AE2" s="4">
        <v>2</v>
      </c>
      <c r="AF2" s="4">
        <v>7</v>
      </c>
      <c r="AG2" s="4">
        <v>4</v>
      </c>
      <c r="AH2" s="4">
        <v>3</v>
      </c>
      <c r="AI2" s="4">
        <v>4</v>
      </c>
      <c r="AJ2" s="4">
        <f t="shared" ref="AJ2:AJ77" si="0">AD2+AG2</f>
        <v>7</v>
      </c>
    </row>
    <row r="3" spans="1:36" ht="17.25">
      <c r="A3" s="10">
        <v>9</v>
      </c>
      <c r="B3" s="11">
        <v>2</v>
      </c>
      <c r="C3" s="11">
        <v>83</v>
      </c>
      <c r="D3" s="11">
        <v>1</v>
      </c>
      <c r="E3" s="11">
        <v>78</v>
      </c>
      <c r="F3" s="11">
        <v>13</v>
      </c>
      <c r="G3" s="11">
        <v>439</v>
      </c>
      <c r="H3" s="12">
        <f>B3/C3</f>
        <v>2.4096385542168676E-2</v>
      </c>
      <c r="I3" s="12">
        <f>D3/E3</f>
        <v>1.282051282051282E-2</v>
      </c>
      <c r="J3" s="12">
        <f>F3/G3</f>
        <v>2.9612756264236904E-2</v>
      </c>
      <c r="K3" s="12">
        <f>(E3*I3+J3*G3)/(E3+G3)</f>
        <v>2.7079303675048357E-2</v>
      </c>
      <c r="L3" s="12">
        <f>(B3+D3+F3)/600</f>
        <v>2.6666666666666668E-2</v>
      </c>
      <c r="M3" s="13">
        <f>((B3+D3)/(C3+E3))/J3</f>
        <v>0.62924032489249881</v>
      </c>
      <c r="N3" s="6">
        <f>B3/(B3+D3+F3)</f>
        <v>0.125</v>
      </c>
      <c r="O3" s="6">
        <f>H3/I3</f>
        <v>1.8795180722891567</v>
      </c>
      <c r="P3" s="6">
        <f>I3/J3</f>
        <v>0.43293885601577903</v>
      </c>
      <c r="Q3" s="6">
        <f>C3/600</f>
        <v>0.13833333333333334</v>
      </c>
      <c r="R3" s="8">
        <f>H3-K3</f>
        <v>-2.9829181328796806E-3</v>
      </c>
      <c r="S3" s="11">
        <v>0.90639999999999998</v>
      </c>
      <c r="T3" s="14">
        <f>(B3+D3+F3)/(C3+E3+G3)</f>
        <v>2.6666666666666668E-2</v>
      </c>
      <c r="U3" s="4">
        <v>9</v>
      </c>
      <c r="V3" s="4" t="s">
        <v>32</v>
      </c>
      <c r="W3" s="27" t="s">
        <v>33</v>
      </c>
      <c r="X3" s="28">
        <v>19</v>
      </c>
      <c r="Y3" s="29">
        <v>0.375</v>
      </c>
      <c r="Z3" s="4">
        <v>6</v>
      </c>
      <c r="AA3" s="4" t="s">
        <v>34</v>
      </c>
      <c r="AB3" s="4" t="s">
        <v>36</v>
      </c>
      <c r="AC3" s="29">
        <v>0.31944444444444442</v>
      </c>
      <c r="AD3" s="4">
        <v>4</v>
      </c>
      <c r="AE3" s="4">
        <v>2</v>
      </c>
      <c r="AF3" s="4">
        <v>2</v>
      </c>
      <c r="AG3" s="4">
        <v>6</v>
      </c>
      <c r="AH3" s="4">
        <v>5</v>
      </c>
      <c r="AI3" s="4">
        <v>6</v>
      </c>
      <c r="AJ3" s="4">
        <f t="shared" si="0"/>
        <v>10</v>
      </c>
    </row>
    <row r="4" spans="1:36" ht="17.25">
      <c r="A4" s="1">
        <v>10</v>
      </c>
      <c r="B4">
        <v>11</v>
      </c>
      <c r="C4">
        <v>89</v>
      </c>
      <c r="D4">
        <v>18</v>
      </c>
      <c r="E4">
        <v>83</v>
      </c>
      <c r="F4">
        <v>59</v>
      </c>
      <c r="G4">
        <v>428</v>
      </c>
      <c r="H4" s="5">
        <f>B4/C4</f>
        <v>0.12359550561797752</v>
      </c>
      <c r="I4" s="6">
        <f>D4/E4</f>
        <v>0.21686746987951808</v>
      </c>
      <c r="J4" s="6">
        <f>F4/G4</f>
        <v>0.13785046728971961</v>
      </c>
      <c r="K4" s="5">
        <f>(E4*I4+J4*G4)/(E4+G4)</f>
        <v>0.15068493150684931</v>
      </c>
      <c r="L4" s="6">
        <f>(B4+D4+F4)/600</f>
        <v>0.14666666666666667</v>
      </c>
      <c r="M4" s="7">
        <f>((B4+D4)/(C4+E4))/J4</f>
        <v>1.2230981474182105</v>
      </c>
      <c r="N4" s="6">
        <f>B4/(B4+D4+F4)</f>
        <v>0.125</v>
      </c>
      <c r="O4" s="6">
        <f>H4/I4</f>
        <v>0.56991260923845188</v>
      </c>
      <c r="P4" s="6">
        <f>I4/J4</f>
        <v>1.5732080865836229</v>
      </c>
      <c r="Q4" s="6">
        <f>C4/600</f>
        <v>0.14833333333333334</v>
      </c>
      <c r="R4" s="8">
        <f>H4-K4</f>
        <v>-2.7089425888871782E-2</v>
      </c>
      <c r="S4">
        <v>0.90500000000000003</v>
      </c>
      <c r="T4" s="9">
        <f>(B4+D4+F4)/(C4+E4+G4)</f>
        <v>0.14666666666666667</v>
      </c>
      <c r="U4" s="4">
        <v>10</v>
      </c>
      <c r="V4" s="4" t="s">
        <v>32</v>
      </c>
      <c r="W4" s="27" t="s">
        <v>37</v>
      </c>
      <c r="X4" s="28">
        <v>20</v>
      </c>
      <c r="Y4" s="29">
        <v>0.375</v>
      </c>
      <c r="Z4" s="4">
        <v>6</v>
      </c>
      <c r="AA4" s="4" t="s">
        <v>34</v>
      </c>
      <c r="AB4" s="4" t="s">
        <v>36</v>
      </c>
      <c r="AC4" s="29">
        <v>0.3125</v>
      </c>
      <c r="AD4" s="4">
        <v>2</v>
      </c>
      <c r="AE4" s="4">
        <v>3</v>
      </c>
      <c r="AF4" s="4">
        <v>5</v>
      </c>
      <c r="AG4" s="4">
        <v>1</v>
      </c>
      <c r="AH4" s="4">
        <v>6</v>
      </c>
      <c r="AI4" s="4">
        <v>8</v>
      </c>
      <c r="AJ4" s="4">
        <f t="shared" si="0"/>
        <v>3</v>
      </c>
    </row>
    <row r="5" spans="1:36" ht="17.25">
      <c r="A5" s="1">
        <v>11</v>
      </c>
      <c r="B5">
        <v>0</v>
      </c>
      <c r="C5">
        <v>91</v>
      </c>
      <c r="D5">
        <v>13</v>
      </c>
      <c r="E5">
        <v>85</v>
      </c>
      <c r="F5">
        <v>24</v>
      </c>
      <c r="G5">
        <v>424</v>
      </c>
      <c r="H5" s="5">
        <f>B5/C5</f>
        <v>0</v>
      </c>
      <c r="I5" s="6">
        <f>D5/E5</f>
        <v>0.15294117647058825</v>
      </c>
      <c r="J5" s="6">
        <f>F5/G5</f>
        <v>5.6603773584905662E-2</v>
      </c>
      <c r="K5" s="5">
        <f>(E5*I5+J5*G5)/(E5+G5)</f>
        <v>7.269155206286837E-2</v>
      </c>
      <c r="L5" s="6">
        <f>(B5+D5+F5)/600</f>
        <v>6.1666666666666668E-2</v>
      </c>
      <c r="M5" s="7">
        <f>((B5+D5)/(C5+E5))/J5</f>
        <v>1.3049242424242424</v>
      </c>
      <c r="N5" s="6">
        <f>B5/(B5+D5+F5)</f>
        <v>0</v>
      </c>
      <c r="O5" s="6">
        <f>H5/I5</f>
        <v>0</v>
      </c>
      <c r="P5" s="6">
        <f>I5/J5</f>
        <v>2.7019607843137257</v>
      </c>
      <c r="Q5" s="6">
        <f>C5/600</f>
        <v>0.15166666666666667</v>
      </c>
      <c r="R5" s="8">
        <f>H5-K5</f>
        <v>-7.269155206286837E-2</v>
      </c>
      <c r="S5">
        <v>0.82430000000000003</v>
      </c>
      <c r="T5" s="9">
        <f>(B5+D5+F5)/(C5+E5+G5)</f>
        <v>6.1666666666666668E-2</v>
      </c>
      <c r="U5" s="4">
        <v>11</v>
      </c>
      <c r="V5" s="4" t="s">
        <v>32</v>
      </c>
      <c r="W5" s="27" t="s">
        <v>33</v>
      </c>
      <c r="X5" s="28">
        <v>20</v>
      </c>
      <c r="Y5" s="29">
        <v>0.45833333333333331</v>
      </c>
      <c r="Z5" s="4">
        <v>3.5</v>
      </c>
      <c r="AA5" s="4" t="s">
        <v>38</v>
      </c>
      <c r="AB5" s="4" t="s">
        <v>35</v>
      </c>
      <c r="AC5" s="29">
        <v>0.33333333333333331</v>
      </c>
      <c r="AD5" s="4">
        <v>1</v>
      </c>
      <c r="AE5" s="4">
        <v>2</v>
      </c>
      <c r="AF5" s="4">
        <v>1</v>
      </c>
      <c r="AG5" s="4">
        <v>1</v>
      </c>
      <c r="AH5" s="4">
        <v>6</v>
      </c>
      <c r="AI5" s="4">
        <v>5</v>
      </c>
      <c r="AJ5" s="4">
        <f t="shared" si="0"/>
        <v>2</v>
      </c>
    </row>
    <row r="6" spans="1:36" ht="17.25">
      <c r="A6" s="1">
        <v>12</v>
      </c>
      <c r="B6">
        <v>4</v>
      </c>
      <c r="C6">
        <v>94</v>
      </c>
      <c r="D6">
        <v>3</v>
      </c>
      <c r="E6">
        <v>80</v>
      </c>
      <c r="F6">
        <v>18</v>
      </c>
      <c r="G6">
        <v>426</v>
      </c>
      <c r="H6" s="5">
        <f>B6/C6</f>
        <v>4.2553191489361701E-2</v>
      </c>
      <c r="I6" s="6">
        <f>D6/E6</f>
        <v>3.7499999999999999E-2</v>
      </c>
      <c r="J6" s="6">
        <f>F6/G6</f>
        <v>4.2253521126760563E-2</v>
      </c>
      <c r="K6" s="5">
        <f>(E6*I6+J6*G6)/(E6+G6)</f>
        <v>4.1501976284584984E-2</v>
      </c>
      <c r="L6" s="6">
        <f>(B6+D6+F6)/600</f>
        <v>4.1666666666666664E-2</v>
      </c>
      <c r="M6" s="7">
        <f>((B6+D6)/(C6+E6))/J6</f>
        <v>0.95210727969348663</v>
      </c>
      <c r="N6" s="6">
        <f>B6/(B6+D6+F6)</f>
        <v>0.16</v>
      </c>
      <c r="O6" s="6">
        <f>H6/I6</f>
        <v>1.1347517730496455</v>
      </c>
      <c r="P6" s="6">
        <f>I6/J6</f>
        <v>0.88749999999999996</v>
      </c>
      <c r="Q6" s="6">
        <f>C6/600</f>
        <v>0.15666666666666668</v>
      </c>
      <c r="R6" s="8">
        <f>H6-K6</f>
        <v>1.0512152047767176E-3</v>
      </c>
      <c r="S6">
        <v>0.88139999999999996</v>
      </c>
      <c r="T6" s="9">
        <f>(B6+D6+F6)/(C6+E6+G6)</f>
        <v>4.1666666666666664E-2</v>
      </c>
      <c r="U6" s="4">
        <v>12</v>
      </c>
      <c r="V6" s="4" t="s">
        <v>32</v>
      </c>
      <c r="W6" s="27" t="s">
        <v>33</v>
      </c>
      <c r="X6" s="28">
        <v>18</v>
      </c>
      <c r="Y6" s="29">
        <v>0.375</v>
      </c>
      <c r="Z6" s="4">
        <v>5</v>
      </c>
      <c r="AA6" s="4" t="s">
        <v>38</v>
      </c>
      <c r="AB6" s="4" t="s">
        <v>36</v>
      </c>
      <c r="AC6" s="29">
        <v>0.33333333333333331</v>
      </c>
      <c r="AD6" s="4">
        <v>5</v>
      </c>
      <c r="AE6" s="4">
        <v>2</v>
      </c>
      <c r="AF6" s="4">
        <v>5</v>
      </c>
      <c r="AG6" s="4">
        <v>2</v>
      </c>
      <c r="AH6" s="4">
        <v>3</v>
      </c>
      <c r="AI6" s="4">
        <v>7</v>
      </c>
      <c r="AJ6" s="4">
        <f t="shared" si="0"/>
        <v>7</v>
      </c>
    </row>
    <row r="7" spans="1:36" ht="17.25">
      <c r="A7" s="1">
        <v>13</v>
      </c>
      <c r="B7">
        <v>16</v>
      </c>
      <c r="C7">
        <v>88</v>
      </c>
      <c r="D7">
        <v>3</v>
      </c>
      <c r="E7">
        <v>79</v>
      </c>
      <c r="F7">
        <v>45</v>
      </c>
      <c r="G7">
        <v>433</v>
      </c>
      <c r="H7" s="5">
        <f>B7/C7</f>
        <v>0.18181818181818182</v>
      </c>
      <c r="I7" s="6">
        <f>D7/E7</f>
        <v>3.7974683544303799E-2</v>
      </c>
      <c r="J7" s="6">
        <f>F7/G7</f>
        <v>0.10392609699769054</v>
      </c>
      <c r="K7" s="5">
        <f>(E7*I7+J7*G7)/(E7+G7)</f>
        <v>9.375E-2</v>
      </c>
      <c r="L7" s="6">
        <f>(B7+D7+F7)/600</f>
        <v>0.10666666666666667</v>
      </c>
      <c r="M7" s="7">
        <f>((B7+D7)/(C7+E7))/J7</f>
        <v>1.0947438456420491</v>
      </c>
      <c r="N7" s="6">
        <f>B7/(B7+D7+F7)</f>
        <v>0.25</v>
      </c>
      <c r="O7" s="6">
        <f>H7/I7</f>
        <v>4.7878787878787881</v>
      </c>
      <c r="P7" s="6">
        <f>I7/J7</f>
        <v>0.36540084388185651</v>
      </c>
      <c r="Q7" s="6">
        <f>C7/600</f>
        <v>0.14666666666666667</v>
      </c>
      <c r="R7" s="8">
        <f>H7-K7</f>
        <v>8.8068181818181823E-2</v>
      </c>
      <c r="S7">
        <v>0.75860000000000005</v>
      </c>
      <c r="T7" s="9">
        <f>(B7+D7+F7)/(C7+E7+G7)</f>
        <v>0.10666666666666667</v>
      </c>
      <c r="U7" s="4">
        <v>13</v>
      </c>
      <c r="V7" s="4" t="s">
        <v>32</v>
      </c>
      <c r="W7" s="27" t="s">
        <v>33</v>
      </c>
      <c r="X7" s="28">
        <v>19</v>
      </c>
      <c r="Y7" s="29">
        <v>0.45833333333333331</v>
      </c>
      <c r="Z7" s="4">
        <v>6</v>
      </c>
      <c r="AA7" s="4" t="s">
        <v>38</v>
      </c>
      <c r="AB7" s="4" t="s">
        <v>36</v>
      </c>
      <c r="AC7" s="29">
        <v>0.39583333333333331</v>
      </c>
      <c r="AD7" s="4">
        <v>3</v>
      </c>
      <c r="AE7" s="4">
        <v>1</v>
      </c>
      <c r="AF7" s="4">
        <v>6</v>
      </c>
      <c r="AG7" s="4">
        <v>5</v>
      </c>
      <c r="AH7" s="4">
        <v>3</v>
      </c>
      <c r="AI7" s="4">
        <v>8</v>
      </c>
      <c r="AJ7" s="4">
        <f t="shared" si="0"/>
        <v>8</v>
      </c>
    </row>
    <row r="8" spans="1:36" ht="17.25">
      <c r="A8" s="1">
        <v>14</v>
      </c>
      <c r="B8">
        <v>13</v>
      </c>
      <c r="C8">
        <v>87</v>
      </c>
      <c r="D8">
        <v>7</v>
      </c>
      <c r="E8">
        <v>80</v>
      </c>
      <c r="F8">
        <v>63</v>
      </c>
      <c r="G8">
        <v>433</v>
      </c>
      <c r="H8" s="5">
        <f>B8/C8</f>
        <v>0.14942528735632185</v>
      </c>
      <c r="I8" s="6">
        <f>D8/E8</f>
        <v>8.7499999999999994E-2</v>
      </c>
      <c r="J8" s="6">
        <f>F8/G8</f>
        <v>0.14549653579676675</v>
      </c>
      <c r="K8" s="5">
        <f>(E8*I8+J8*G8)/(E8+G8)</f>
        <v>0.1364522417153996</v>
      </c>
      <c r="L8" s="6">
        <f>(B8+D8+F8)/600</f>
        <v>0.13833333333333334</v>
      </c>
      <c r="M8" s="7">
        <f>((B8+D8)/(C8+E8))/J8</f>
        <v>0.82311567341507463</v>
      </c>
      <c r="N8" s="6">
        <f>B8/(B8+D8+F8)</f>
        <v>0.15662650602409639</v>
      </c>
      <c r="O8" s="6">
        <f>H8/I8</f>
        <v>1.7077175697865354</v>
      </c>
      <c r="P8" s="6">
        <f>I8/J8</f>
        <v>0.60138888888888886</v>
      </c>
      <c r="Q8" s="6">
        <f>C8/600</f>
        <v>0.14499999999999999</v>
      </c>
      <c r="R8" s="8">
        <f>H8-K8</f>
        <v>1.2973045640922248E-2</v>
      </c>
      <c r="S8">
        <v>0.76570000000000005</v>
      </c>
      <c r="T8" s="9">
        <f>(B8+D8+F8)/(C8+E8+G8)</f>
        <v>0.13833333333333334</v>
      </c>
      <c r="U8" s="4">
        <v>14</v>
      </c>
      <c r="V8" s="4" t="s">
        <v>32</v>
      </c>
      <c r="W8" s="27" t="s">
        <v>33</v>
      </c>
      <c r="X8" s="28">
        <v>18</v>
      </c>
      <c r="Y8" s="29">
        <v>0.375</v>
      </c>
      <c r="Z8" s="4">
        <v>6</v>
      </c>
      <c r="AA8" s="4" t="s">
        <v>34</v>
      </c>
      <c r="AB8" s="4" t="s">
        <v>36</v>
      </c>
      <c r="AC8" s="29">
        <v>0.33333333333333331</v>
      </c>
      <c r="AD8" s="4">
        <v>3</v>
      </c>
      <c r="AE8" s="4">
        <v>3</v>
      </c>
      <c r="AF8" s="4">
        <v>7</v>
      </c>
      <c r="AG8" s="4">
        <v>2</v>
      </c>
      <c r="AH8" s="4">
        <v>5</v>
      </c>
      <c r="AI8" s="4">
        <v>6</v>
      </c>
      <c r="AJ8" s="4">
        <f t="shared" si="0"/>
        <v>5</v>
      </c>
    </row>
    <row r="9" spans="1:36" ht="17.25">
      <c r="A9" s="1">
        <v>15</v>
      </c>
      <c r="B9">
        <v>26</v>
      </c>
      <c r="C9">
        <v>95</v>
      </c>
      <c r="D9">
        <v>12</v>
      </c>
      <c r="E9">
        <v>84</v>
      </c>
      <c r="F9">
        <v>27</v>
      </c>
      <c r="G9">
        <v>421</v>
      </c>
      <c r="H9" s="5">
        <f>B9/C9</f>
        <v>0.27368421052631581</v>
      </c>
      <c r="I9" s="6">
        <f>D9/E9</f>
        <v>0.14285714285714285</v>
      </c>
      <c r="J9" s="6">
        <f>F9/G9</f>
        <v>6.413301662707839E-2</v>
      </c>
      <c r="K9" s="5">
        <f>(E9*I9+J9*G9)/(E9+G9)</f>
        <v>7.7227722772277227E-2</v>
      </c>
      <c r="L9" s="6">
        <f>(B9+D9+F9)/600</f>
        <v>0.10833333333333334</v>
      </c>
      <c r="M9" s="7">
        <f>((B9+D9)/(C9+E9))/J9</f>
        <v>3.3101593213325056</v>
      </c>
      <c r="N9" s="6">
        <f>B9/(B9+D9+F9)</f>
        <v>0.4</v>
      </c>
      <c r="O9" s="6">
        <f>H9/I9</f>
        <v>1.9157894736842107</v>
      </c>
      <c r="P9" s="6">
        <f>I9/J9</f>
        <v>2.227513227513227</v>
      </c>
      <c r="Q9" s="6">
        <f>C9/600</f>
        <v>0.15833333333333333</v>
      </c>
      <c r="R9" s="8">
        <f>H9-K9</f>
        <v>0.19645648775403857</v>
      </c>
      <c r="S9">
        <v>0.89639999999999997</v>
      </c>
      <c r="T9" s="9">
        <f>(B9+D9+F9)/(C9+E9+G9)</f>
        <v>0.10833333333333334</v>
      </c>
      <c r="U9" s="4">
        <v>15</v>
      </c>
      <c r="V9" s="4" t="s">
        <v>32</v>
      </c>
      <c r="W9" s="27" t="s">
        <v>37</v>
      </c>
      <c r="X9" s="28">
        <v>21</v>
      </c>
      <c r="Y9" s="29">
        <v>0.45833333333333331</v>
      </c>
      <c r="Z9" s="4">
        <v>11</v>
      </c>
      <c r="AA9" s="4" t="s">
        <v>38</v>
      </c>
      <c r="AB9" s="4" t="s">
        <v>39</v>
      </c>
      <c r="AC9" s="29">
        <v>0.33333333333333331</v>
      </c>
      <c r="AD9" s="4">
        <v>3</v>
      </c>
      <c r="AE9" s="4">
        <v>3</v>
      </c>
      <c r="AF9" s="4">
        <v>5</v>
      </c>
      <c r="AG9" s="4">
        <v>1</v>
      </c>
      <c r="AH9" s="4">
        <v>5</v>
      </c>
      <c r="AI9" s="4">
        <v>0</v>
      </c>
      <c r="AJ9" s="4">
        <f t="shared" si="0"/>
        <v>4</v>
      </c>
    </row>
    <row r="10" spans="1:36" ht="17.25">
      <c r="A10" s="1">
        <v>16</v>
      </c>
      <c r="B10" s="4">
        <v>42</v>
      </c>
      <c r="C10">
        <v>88</v>
      </c>
      <c r="D10">
        <v>20</v>
      </c>
      <c r="E10">
        <v>79</v>
      </c>
      <c r="F10">
        <v>9</v>
      </c>
      <c r="G10">
        <v>433</v>
      </c>
      <c r="H10" s="5">
        <f>B10/C10</f>
        <v>0.47727272727272729</v>
      </c>
      <c r="I10" s="6">
        <f>D10/E10</f>
        <v>0.25316455696202533</v>
      </c>
      <c r="J10" s="6">
        <f>F10/G10</f>
        <v>2.0785219399538105E-2</v>
      </c>
      <c r="K10" s="5">
        <f>(E10*I10+J10*G10)/(E10+G10)</f>
        <v>5.6640625E-2</v>
      </c>
      <c r="L10" s="6">
        <f>(B10+D10+F10)/600</f>
        <v>0.11833333333333333</v>
      </c>
      <c r="M10" s="7">
        <f>((B10+D10)/(C10+E10))/J10</f>
        <v>17.861610113107119</v>
      </c>
      <c r="N10" s="6">
        <f>B10/(B10+D10+F10)</f>
        <v>0.59154929577464788</v>
      </c>
      <c r="O10" s="6">
        <f>H10/I10</f>
        <v>1.8852272727272728</v>
      </c>
      <c r="P10" s="6">
        <f>I10/J10</f>
        <v>12.18002812939522</v>
      </c>
      <c r="Q10" s="6">
        <f>C10/600</f>
        <v>0.14666666666666667</v>
      </c>
      <c r="R10" s="8">
        <f>H10-K10</f>
        <v>0.42063210227272729</v>
      </c>
      <c r="S10">
        <v>0.86929999999999996</v>
      </c>
      <c r="T10" s="9">
        <f>(B10+D10+F10)/(C10+E10+G10)</f>
        <v>0.11833333333333333</v>
      </c>
      <c r="U10" s="4">
        <v>16</v>
      </c>
      <c r="V10" s="4" t="s">
        <v>32</v>
      </c>
      <c r="W10" s="27" t="s">
        <v>37</v>
      </c>
      <c r="X10" s="28">
        <v>19</v>
      </c>
      <c r="Y10" s="29">
        <v>0.375</v>
      </c>
      <c r="Z10" s="4">
        <v>6.5</v>
      </c>
      <c r="AA10" s="4" t="s">
        <v>34</v>
      </c>
      <c r="AB10" s="4" t="s">
        <v>36</v>
      </c>
      <c r="AC10" s="29">
        <v>0.33333333333333331</v>
      </c>
      <c r="AD10" s="4">
        <v>3</v>
      </c>
      <c r="AE10" s="4">
        <v>4</v>
      </c>
      <c r="AF10" s="4">
        <v>4</v>
      </c>
      <c r="AG10" s="4">
        <v>3</v>
      </c>
      <c r="AH10" s="4">
        <v>6</v>
      </c>
      <c r="AI10" s="4">
        <v>4</v>
      </c>
      <c r="AJ10" s="4">
        <f t="shared" si="0"/>
        <v>6</v>
      </c>
    </row>
    <row r="11" spans="1:36" ht="17.25">
      <c r="A11" s="1">
        <v>17</v>
      </c>
      <c r="B11">
        <v>18</v>
      </c>
      <c r="C11">
        <v>89</v>
      </c>
      <c r="D11">
        <v>16</v>
      </c>
      <c r="E11">
        <v>81</v>
      </c>
      <c r="F11">
        <v>97</v>
      </c>
      <c r="G11">
        <v>430</v>
      </c>
      <c r="H11" s="5">
        <f>B11/C11</f>
        <v>0.20224719101123595</v>
      </c>
      <c r="I11" s="6">
        <f>D11/E11</f>
        <v>0.19753086419753085</v>
      </c>
      <c r="J11" s="6">
        <f>F11/G11</f>
        <v>0.2255813953488372</v>
      </c>
      <c r="K11" s="5">
        <f>(E11*I11+J11*G11)/(E11+G11)</f>
        <v>0.22113502935420742</v>
      </c>
      <c r="L11" s="6">
        <f>(B11+D11+F11)/600</f>
        <v>0.21833333333333332</v>
      </c>
      <c r="M11" s="7">
        <f>((B11+D11)/(C11+E11))/J11</f>
        <v>0.88659793814432997</v>
      </c>
      <c r="N11" s="6">
        <f>B11/(B11+D11+F11)</f>
        <v>0.13740458015267176</v>
      </c>
      <c r="O11" s="6">
        <f>H11/I11</f>
        <v>1.023876404494382</v>
      </c>
      <c r="P11" s="6">
        <f>I11/J11</f>
        <v>0.87565228458699251</v>
      </c>
      <c r="Q11" s="6">
        <f>C11/600</f>
        <v>0.14833333333333334</v>
      </c>
      <c r="R11" s="8">
        <f>H11-K11</f>
        <v>-1.8887838342971475E-2</v>
      </c>
      <c r="S11">
        <v>0.9</v>
      </c>
      <c r="T11" s="9">
        <f>(B11+D11+F11)/(C11+E11+G11)</f>
        <v>0.21833333333333332</v>
      </c>
      <c r="U11" s="4">
        <v>17</v>
      </c>
      <c r="V11" s="4" t="s">
        <v>32</v>
      </c>
      <c r="W11" s="27" t="s">
        <v>37</v>
      </c>
      <c r="X11" s="28">
        <v>20</v>
      </c>
      <c r="Y11" s="29">
        <v>0.375</v>
      </c>
      <c r="Z11" s="4">
        <v>7.5</v>
      </c>
      <c r="AA11" s="4" t="s">
        <v>34</v>
      </c>
      <c r="AB11" s="4" t="s">
        <v>40</v>
      </c>
      <c r="AC11" s="29">
        <v>0.35416666666666669</v>
      </c>
      <c r="AD11" s="4">
        <v>2</v>
      </c>
      <c r="AE11" s="4">
        <v>3</v>
      </c>
      <c r="AF11" s="4">
        <v>4</v>
      </c>
      <c r="AG11" s="4">
        <v>2</v>
      </c>
      <c r="AH11" s="4">
        <v>5</v>
      </c>
      <c r="AI11" s="4">
        <v>11</v>
      </c>
      <c r="AJ11" s="4">
        <f t="shared" si="0"/>
        <v>4</v>
      </c>
    </row>
    <row r="12" spans="1:36" ht="17.25">
      <c r="A12" s="1">
        <v>18</v>
      </c>
      <c r="B12">
        <v>3</v>
      </c>
      <c r="C12">
        <v>93</v>
      </c>
      <c r="D12">
        <v>14</v>
      </c>
      <c r="E12">
        <v>80</v>
      </c>
      <c r="F12">
        <v>32</v>
      </c>
      <c r="G12">
        <v>427</v>
      </c>
      <c r="H12" s="5">
        <f>B12/C12</f>
        <v>3.2258064516129031E-2</v>
      </c>
      <c r="I12" s="6">
        <f>D12/E12</f>
        <v>0.17499999999999999</v>
      </c>
      <c r="J12" s="6">
        <f>F12/G12</f>
        <v>7.4941451990632318E-2</v>
      </c>
      <c r="K12" s="5">
        <f>(E12*I12+J12*G12)/(E12+G12)</f>
        <v>9.0729783037475351E-2</v>
      </c>
      <c r="L12" s="6">
        <f>(B12+D12+F12)/600</f>
        <v>8.1666666666666665E-2</v>
      </c>
      <c r="M12" s="7">
        <f>((B12+D12)/(C12+E12))/J12</f>
        <v>1.3112355491329482</v>
      </c>
      <c r="N12" s="6">
        <f>B12/(B12+D12+F12)</f>
        <v>6.1224489795918366E-2</v>
      </c>
      <c r="O12" s="6">
        <f>H12/I12</f>
        <v>0.18433179723502305</v>
      </c>
      <c r="P12" s="6">
        <f>I12/J12</f>
        <v>2.3351562499999998</v>
      </c>
      <c r="Q12" s="6">
        <f>C12/600</f>
        <v>0.155</v>
      </c>
      <c r="R12" s="8">
        <f>H12-K12</f>
        <v>-5.8471718521346319E-2</v>
      </c>
      <c r="S12">
        <v>0.8821</v>
      </c>
      <c r="T12" s="9">
        <f>(B12+D12+F12)/(C12+E12+G12)</f>
        <v>8.1666666666666665E-2</v>
      </c>
      <c r="U12" s="4">
        <v>18</v>
      </c>
      <c r="V12" s="4" t="s">
        <v>32</v>
      </c>
      <c r="W12" s="27" t="s">
        <v>37</v>
      </c>
      <c r="X12" s="28">
        <v>20</v>
      </c>
      <c r="Y12" s="29">
        <v>0.45833333333333331</v>
      </c>
      <c r="Z12" s="4">
        <v>6</v>
      </c>
      <c r="AA12" s="4" t="s">
        <v>34</v>
      </c>
      <c r="AB12" s="4" t="s">
        <v>36</v>
      </c>
      <c r="AC12" s="29">
        <v>0.375</v>
      </c>
      <c r="AD12" s="4">
        <v>2</v>
      </c>
      <c r="AE12" s="4">
        <v>5</v>
      </c>
      <c r="AF12" s="4">
        <v>7</v>
      </c>
      <c r="AG12" s="4">
        <v>2</v>
      </c>
      <c r="AH12" s="4">
        <v>5</v>
      </c>
      <c r="AI12" s="4">
        <v>1</v>
      </c>
      <c r="AJ12" s="4">
        <f t="shared" si="0"/>
        <v>4</v>
      </c>
    </row>
    <row r="13" spans="1:36" ht="17.25">
      <c r="A13" s="3">
        <v>19</v>
      </c>
      <c r="B13" s="4">
        <v>2</v>
      </c>
      <c r="C13" s="4">
        <v>85</v>
      </c>
      <c r="D13" s="4">
        <v>2</v>
      </c>
      <c r="E13" s="4">
        <v>77</v>
      </c>
      <c r="F13" s="4">
        <v>21</v>
      </c>
      <c r="G13" s="4">
        <v>438</v>
      </c>
      <c r="H13" s="5">
        <f>B13/C13</f>
        <v>2.3529411764705882E-2</v>
      </c>
      <c r="I13" s="6">
        <f>D13/E13</f>
        <v>2.5974025974025976E-2</v>
      </c>
      <c r="J13" s="6">
        <f>F13/G13</f>
        <v>4.7945205479452052E-2</v>
      </c>
      <c r="K13" s="5">
        <f>(E13*I13+J13*G13)/(E13+G13)</f>
        <v>4.4660194174757278E-2</v>
      </c>
      <c r="L13" s="6">
        <f>(B13+D13+F13)/600</f>
        <v>4.1666666666666664E-2</v>
      </c>
      <c r="M13" s="7">
        <f>((B13+D13)/(C13+E13))/J13</f>
        <v>0.5149911816578483</v>
      </c>
      <c r="N13" s="6">
        <f>B13/(B13+D13+F13)</f>
        <v>0.08</v>
      </c>
      <c r="O13" s="6">
        <f>H13/I13</f>
        <v>0.90588235294117636</v>
      </c>
      <c r="P13" s="6">
        <f>I13/J13</f>
        <v>0.541743970315399</v>
      </c>
      <c r="Q13" s="6">
        <f>C13/600</f>
        <v>0.14166666666666666</v>
      </c>
      <c r="R13" s="8">
        <f>H13-K13</f>
        <v>-2.1130782410051396E-2</v>
      </c>
      <c r="S13" s="4">
        <v>0.84140000000000004</v>
      </c>
      <c r="T13" s="9">
        <f>(B13+D13+F13)/(C13+E13+G13)</f>
        <v>4.1666666666666664E-2</v>
      </c>
      <c r="U13" s="4">
        <v>19</v>
      </c>
      <c r="V13" s="4" t="s">
        <v>32</v>
      </c>
      <c r="W13" s="27" t="s">
        <v>33</v>
      </c>
      <c r="X13" s="28">
        <v>20</v>
      </c>
      <c r="Y13" s="29">
        <v>0.375</v>
      </c>
      <c r="Z13" s="4">
        <v>6</v>
      </c>
      <c r="AA13" s="4" t="s">
        <v>34</v>
      </c>
      <c r="AB13" s="4" t="s">
        <v>36</v>
      </c>
      <c r="AC13" s="29">
        <v>0.33333333333333331</v>
      </c>
      <c r="AD13" s="4">
        <v>2</v>
      </c>
      <c r="AE13" s="4">
        <v>2</v>
      </c>
      <c r="AF13" s="4">
        <v>5</v>
      </c>
      <c r="AG13" s="4">
        <v>1</v>
      </c>
      <c r="AH13" s="4">
        <v>4</v>
      </c>
      <c r="AI13" s="4">
        <v>8</v>
      </c>
      <c r="AJ13" s="4">
        <f t="shared" si="0"/>
        <v>3</v>
      </c>
    </row>
    <row r="14" spans="1:36" ht="17.25">
      <c r="A14" s="3">
        <v>20</v>
      </c>
      <c r="B14" s="4">
        <v>2</v>
      </c>
      <c r="C14" s="4">
        <v>83</v>
      </c>
      <c r="D14" s="4">
        <v>0</v>
      </c>
      <c r="E14" s="4">
        <v>80</v>
      </c>
      <c r="F14" s="4">
        <v>11</v>
      </c>
      <c r="G14" s="4">
        <v>437</v>
      </c>
      <c r="H14" s="5">
        <f>B14/C14</f>
        <v>2.4096385542168676E-2</v>
      </c>
      <c r="I14" s="6">
        <f>D14/E14</f>
        <v>0</v>
      </c>
      <c r="J14" s="6">
        <f>F14/G14</f>
        <v>2.5171624713958809E-2</v>
      </c>
      <c r="K14" s="5">
        <f>(E14*I14+J14*G14)/(E14+G14)</f>
        <v>2.1276595744680851E-2</v>
      </c>
      <c r="L14" s="6">
        <f>(B14+D14+F14)/600</f>
        <v>2.1666666666666667E-2</v>
      </c>
      <c r="M14" s="7">
        <f>((B14+D14)/(C14+E14))/J14</f>
        <v>0.48745119910764084</v>
      </c>
      <c r="N14" s="6">
        <f>B14/(B14+D14+F14)</f>
        <v>0.15384615384615385</v>
      </c>
      <c r="O14" s="6" t="e">
        <f>H14/I14</f>
        <v>#DIV/0!</v>
      </c>
      <c r="P14" s="6">
        <f>I14/J14</f>
        <v>0</v>
      </c>
      <c r="Q14" s="6">
        <f>C14/600</f>
        <v>0.13833333333333334</v>
      </c>
      <c r="R14" s="8">
        <f>H14-K14</f>
        <v>2.8197897974878254E-3</v>
      </c>
      <c r="S14" s="4">
        <v>0.95569999999999999</v>
      </c>
      <c r="T14" s="9">
        <f>(B14+D14+F14)/(C14+E14+G14)</f>
        <v>2.1666666666666667E-2</v>
      </c>
      <c r="U14" s="4">
        <v>20</v>
      </c>
      <c r="V14" s="4" t="s">
        <v>32</v>
      </c>
      <c r="W14" s="27" t="s">
        <v>37</v>
      </c>
      <c r="X14" s="28">
        <v>23</v>
      </c>
      <c r="Y14" s="29">
        <v>0.375</v>
      </c>
      <c r="Z14" s="4">
        <v>6.5</v>
      </c>
      <c r="AA14" s="4" t="s">
        <v>34</v>
      </c>
      <c r="AB14" s="4" t="s">
        <v>36</v>
      </c>
      <c r="AC14" s="29">
        <v>0.28472222222222221</v>
      </c>
      <c r="AD14" s="4">
        <v>1</v>
      </c>
      <c r="AE14" s="4">
        <v>2</v>
      </c>
      <c r="AF14" s="4">
        <v>6</v>
      </c>
      <c r="AG14" s="4">
        <v>3</v>
      </c>
      <c r="AH14" s="4">
        <v>4</v>
      </c>
      <c r="AI14" s="4">
        <v>6</v>
      </c>
      <c r="AJ14" s="4">
        <f t="shared" si="0"/>
        <v>4</v>
      </c>
    </row>
    <row r="15" spans="1:36" ht="17.25">
      <c r="A15" s="3">
        <v>21</v>
      </c>
      <c r="B15" s="4">
        <v>43</v>
      </c>
      <c r="C15" s="4">
        <v>87</v>
      </c>
      <c r="D15" s="4">
        <v>21</v>
      </c>
      <c r="E15" s="4">
        <v>80</v>
      </c>
      <c r="F15" s="4">
        <v>23</v>
      </c>
      <c r="G15" s="4">
        <v>433</v>
      </c>
      <c r="H15" s="5">
        <f>B15/C15</f>
        <v>0.4942528735632184</v>
      </c>
      <c r="I15" s="6">
        <f>D15/E15</f>
        <v>0.26250000000000001</v>
      </c>
      <c r="J15" s="6">
        <f>F15/G15</f>
        <v>5.3117782909930716E-2</v>
      </c>
      <c r="K15" s="5">
        <f>(E15*I15+J15*G15)/(E15+G15)</f>
        <v>8.5769980506822607E-2</v>
      </c>
      <c r="L15" s="6">
        <f>(B15+D15+F15)/600</f>
        <v>0.14499999999999999</v>
      </c>
      <c r="M15" s="7">
        <f>((B15+D15)/(C15+E15))/J15</f>
        <v>7.2147878156730023</v>
      </c>
      <c r="N15" s="6">
        <f>B15/(B15+D15+F15)</f>
        <v>0.4942528735632184</v>
      </c>
      <c r="O15" s="6">
        <f>H15/I15</f>
        <v>1.8828680897646415</v>
      </c>
      <c r="P15" s="6">
        <f>I15/J15</f>
        <v>4.9418478260869563</v>
      </c>
      <c r="Q15" s="6">
        <f>C15/600</f>
        <v>0.14499999999999999</v>
      </c>
      <c r="R15" s="8">
        <f>H15-K15</f>
        <v>0.40848289305639579</v>
      </c>
      <c r="S15" s="4">
        <v>0.86429999999999996</v>
      </c>
      <c r="T15" s="9">
        <f>(B15+D15+F15)/(C15+E15+G15)</f>
        <v>0.14499999999999999</v>
      </c>
      <c r="U15" s="4">
        <v>21</v>
      </c>
      <c r="V15" s="4" t="s">
        <v>32</v>
      </c>
      <c r="W15" s="27" t="s">
        <v>33</v>
      </c>
      <c r="X15" s="28">
        <v>19</v>
      </c>
      <c r="Y15" s="29">
        <v>0.45833333333333331</v>
      </c>
      <c r="Z15" s="4">
        <v>7</v>
      </c>
      <c r="AA15" s="4" t="s">
        <v>34</v>
      </c>
      <c r="AB15" s="4" t="s">
        <v>36</v>
      </c>
      <c r="AC15" s="29">
        <v>0.35416666666666669</v>
      </c>
      <c r="AD15" s="4">
        <v>2</v>
      </c>
      <c r="AE15" s="4">
        <v>4</v>
      </c>
      <c r="AF15" s="4">
        <v>5</v>
      </c>
      <c r="AG15" s="4">
        <v>2</v>
      </c>
      <c r="AH15" s="4">
        <v>3</v>
      </c>
      <c r="AI15" s="4">
        <v>9</v>
      </c>
      <c r="AJ15" s="4">
        <f t="shared" si="0"/>
        <v>4</v>
      </c>
    </row>
    <row r="16" spans="1:36" ht="17.25">
      <c r="A16" s="3">
        <v>22</v>
      </c>
      <c r="B16" s="4">
        <v>10</v>
      </c>
      <c r="C16" s="4">
        <v>85</v>
      </c>
      <c r="D16" s="4">
        <v>6</v>
      </c>
      <c r="E16" s="4">
        <v>77</v>
      </c>
      <c r="F16" s="4">
        <v>44</v>
      </c>
      <c r="G16" s="4">
        <v>438</v>
      </c>
      <c r="H16" s="5">
        <f>B16/C16</f>
        <v>0.11764705882352941</v>
      </c>
      <c r="I16" s="6">
        <f>D16/E16</f>
        <v>7.792207792207792E-2</v>
      </c>
      <c r="J16" s="6">
        <f>F16/G16</f>
        <v>0.1004566210045662</v>
      </c>
      <c r="K16" s="5">
        <f>(E16*I16+J16*G16)/(E16+G16)</f>
        <v>9.7087378640776698E-2</v>
      </c>
      <c r="L16" s="6">
        <f>(B16+D16+F16)/600</f>
        <v>0.1</v>
      </c>
      <c r="M16" s="7">
        <f>((B16+D16)/(C16+E16))/J16</f>
        <v>0.98316498316498313</v>
      </c>
      <c r="N16" s="6">
        <f>B16/(B16+D16+F16)</f>
        <v>0.16666666666666666</v>
      </c>
      <c r="O16" s="6">
        <f>H16/I16</f>
        <v>1.5098039215686274</v>
      </c>
      <c r="P16" s="6">
        <f>I16/J16</f>
        <v>0.77567886658795748</v>
      </c>
      <c r="Q16" s="6">
        <f>C16/600</f>
        <v>0.14166666666666666</v>
      </c>
      <c r="R16" s="8">
        <f>H16-K16</f>
        <v>2.0559680182752713E-2</v>
      </c>
      <c r="S16" s="4">
        <v>0.84289999999999998</v>
      </c>
      <c r="T16" s="9">
        <f>(B16+D16+F16)/(C16+E16+G16)</f>
        <v>0.1</v>
      </c>
      <c r="U16" s="4">
        <v>22</v>
      </c>
      <c r="V16" s="4" t="s">
        <v>32</v>
      </c>
      <c r="W16" s="27" t="s">
        <v>37</v>
      </c>
      <c r="X16" s="30">
        <v>18</v>
      </c>
      <c r="Y16" s="29">
        <v>0.375</v>
      </c>
      <c r="Z16" s="4">
        <v>6</v>
      </c>
      <c r="AA16" s="4" t="s">
        <v>34</v>
      </c>
      <c r="AB16" s="4" t="s">
        <v>36</v>
      </c>
      <c r="AC16" s="29">
        <v>0.28125</v>
      </c>
      <c r="AD16" s="4">
        <v>1</v>
      </c>
      <c r="AE16" s="4">
        <v>4</v>
      </c>
      <c r="AF16" s="4">
        <v>7</v>
      </c>
      <c r="AG16" s="4">
        <v>2</v>
      </c>
      <c r="AH16" s="4">
        <v>4</v>
      </c>
      <c r="AI16" s="4">
        <v>8</v>
      </c>
      <c r="AJ16" s="4">
        <f t="shared" si="0"/>
        <v>3</v>
      </c>
    </row>
    <row r="17" spans="1:36" ht="17.25">
      <c r="A17" s="3">
        <v>23</v>
      </c>
      <c r="B17" s="4">
        <v>15</v>
      </c>
      <c r="C17" s="4">
        <v>88</v>
      </c>
      <c r="D17" s="4">
        <v>15</v>
      </c>
      <c r="E17" s="4">
        <v>80</v>
      </c>
      <c r="F17" s="4">
        <v>81</v>
      </c>
      <c r="G17" s="4">
        <v>432</v>
      </c>
      <c r="H17" s="5">
        <f>B17/C17</f>
        <v>0.17045454545454544</v>
      </c>
      <c r="I17" s="6">
        <f>D17/E17</f>
        <v>0.1875</v>
      </c>
      <c r="J17" s="6">
        <f>F17/G17</f>
        <v>0.1875</v>
      </c>
      <c r="K17" s="5">
        <f>(E17*I17+J17*G17)/(E17+G17)</f>
        <v>0.1875</v>
      </c>
      <c r="L17" s="6">
        <f>(B17+D17+F17)/600</f>
        <v>0.185</v>
      </c>
      <c r="M17" s="7">
        <f>((B17+D17)/(C17+E17))/J17</f>
        <v>0.95238095238095244</v>
      </c>
      <c r="N17" s="6">
        <f>B17/(B17+D17+F17)</f>
        <v>0.13513513513513514</v>
      </c>
      <c r="O17" s="6">
        <f>H17/I17</f>
        <v>0.90909090909090906</v>
      </c>
      <c r="P17" s="6">
        <f>I17/J17</f>
        <v>1</v>
      </c>
      <c r="Q17" s="6">
        <f>C17/600</f>
        <v>0.14666666666666667</v>
      </c>
      <c r="R17" s="8">
        <f>H17-K17</f>
        <v>-1.7045454545454558E-2</v>
      </c>
      <c r="S17" s="4">
        <v>0.68069999999999997</v>
      </c>
      <c r="T17" s="9">
        <f>(B17+D17+F17)/(C17+E17+G17)</f>
        <v>0.185</v>
      </c>
      <c r="U17" s="4">
        <v>23</v>
      </c>
      <c r="V17" s="4" t="s">
        <v>32</v>
      </c>
      <c r="W17" s="27" t="s">
        <v>33</v>
      </c>
      <c r="X17" s="28">
        <v>18</v>
      </c>
      <c r="Y17" s="29">
        <v>0.45833333333333331</v>
      </c>
      <c r="Z17" s="4">
        <v>7.5</v>
      </c>
      <c r="AA17" s="4" t="s">
        <v>34</v>
      </c>
      <c r="AB17" s="4" t="s">
        <v>35</v>
      </c>
      <c r="AC17" s="29">
        <v>0.33333333333333331</v>
      </c>
      <c r="AD17" s="4">
        <v>2</v>
      </c>
      <c r="AE17" s="4">
        <v>2</v>
      </c>
      <c r="AF17" s="4">
        <v>7</v>
      </c>
      <c r="AG17" s="4">
        <v>1</v>
      </c>
      <c r="AH17" s="4">
        <v>6</v>
      </c>
      <c r="AI17" s="4">
        <v>1</v>
      </c>
      <c r="AJ17" s="4">
        <f t="shared" si="0"/>
        <v>3</v>
      </c>
    </row>
    <row r="18" spans="1:36" ht="17.25">
      <c r="A18" s="3">
        <v>24</v>
      </c>
      <c r="B18" s="4">
        <v>16</v>
      </c>
      <c r="C18" s="4">
        <v>86</v>
      </c>
      <c r="D18" s="4">
        <v>22</v>
      </c>
      <c r="E18" s="4">
        <v>80</v>
      </c>
      <c r="F18" s="4">
        <v>40</v>
      </c>
      <c r="G18" s="4">
        <v>434</v>
      </c>
      <c r="H18" s="5">
        <f>B18/C18</f>
        <v>0.18604651162790697</v>
      </c>
      <c r="I18" s="6">
        <f>D18/E18</f>
        <v>0.27500000000000002</v>
      </c>
      <c r="J18" s="6">
        <f>F18/G18</f>
        <v>9.2165898617511524E-2</v>
      </c>
      <c r="K18" s="5">
        <f>(E18*I18+J18*G18)/(E18+G18)</f>
        <v>0.12062256809338522</v>
      </c>
      <c r="L18" s="6">
        <f>(B18+D18+F18)/600</f>
        <v>0.13</v>
      </c>
      <c r="M18" s="7">
        <f>((B18+D18)/(C18+E18))/J18</f>
        <v>2.483734939759036</v>
      </c>
      <c r="N18" s="6">
        <f>B18/(B18+D18+F18)</f>
        <v>0.20512820512820512</v>
      </c>
      <c r="O18" s="6">
        <f>H18/I18</f>
        <v>0.67653276955602526</v>
      </c>
      <c r="P18" s="6">
        <f>I18/J18</f>
        <v>2.9837500000000001</v>
      </c>
      <c r="Q18" s="6">
        <f>C18/600</f>
        <v>0.14333333333333334</v>
      </c>
      <c r="R18" s="8">
        <f>H18-K18</f>
        <v>6.5423943534521758E-2</v>
      </c>
      <c r="S18" s="4">
        <f>1-0.225</f>
        <v>0.77500000000000002</v>
      </c>
      <c r="T18" s="9">
        <f>(B18+D18+F18)/(C18+E18+G18)</f>
        <v>0.13</v>
      </c>
      <c r="U18" s="4">
        <v>24</v>
      </c>
      <c r="V18" s="4" t="s">
        <v>32</v>
      </c>
      <c r="W18" s="27" t="s">
        <v>37</v>
      </c>
      <c r="X18" s="28">
        <v>19</v>
      </c>
      <c r="Y18" s="29">
        <v>0.375</v>
      </c>
      <c r="Z18" s="4">
        <v>7</v>
      </c>
      <c r="AA18" s="4" t="s">
        <v>34</v>
      </c>
      <c r="AB18" s="4" t="s">
        <v>35</v>
      </c>
      <c r="AC18" s="29">
        <v>0.29166666666666669</v>
      </c>
      <c r="AD18" s="4">
        <v>5</v>
      </c>
      <c r="AE18" s="4">
        <v>4</v>
      </c>
      <c r="AF18" s="4">
        <v>6</v>
      </c>
      <c r="AG18" s="4">
        <v>3</v>
      </c>
      <c r="AH18" s="4">
        <v>6</v>
      </c>
      <c r="AI18" s="4">
        <v>9</v>
      </c>
      <c r="AJ18" s="4">
        <f t="shared" si="0"/>
        <v>8</v>
      </c>
    </row>
    <row r="19" spans="1:36" ht="17.25">
      <c r="A19" s="3">
        <v>25</v>
      </c>
      <c r="B19">
        <v>13</v>
      </c>
      <c r="C19">
        <v>80</v>
      </c>
      <c r="D19">
        <v>13</v>
      </c>
      <c r="E19">
        <v>76</v>
      </c>
      <c r="F19">
        <v>94</v>
      </c>
      <c r="G19">
        <v>444</v>
      </c>
      <c r="H19" s="5">
        <f>B19/C19</f>
        <v>0.16250000000000001</v>
      </c>
      <c r="I19" s="6">
        <f>D19/E19</f>
        <v>0.17105263157894737</v>
      </c>
      <c r="J19" s="6">
        <f>F19/G19</f>
        <v>0.21171171171171171</v>
      </c>
      <c r="K19" s="5">
        <f>(E19*I19+J19*G19)/(E19+G19)</f>
        <v>0.20576923076923076</v>
      </c>
      <c r="L19" s="6">
        <f>(B19+D19+F19)/600</f>
        <v>0.2</v>
      </c>
      <c r="M19" s="7">
        <f>((B19+D19)/(C19+E19))/J19</f>
        <v>0.7872340425531914</v>
      </c>
      <c r="N19" s="6">
        <f>B19/(B19+D19+F19)</f>
        <v>0.10833333333333334</v>
      </c>
      <c r="O19" s="6">
        <f>H19/I19</f>
        <v>0.95</v>
      </c>
      <c r="P19" s="6">
        <f>I19/J19</f>
        <v>0.80795072788353861</v>
      </c>
      <c r="Q19" s="6">
        <f>C19/600</f>
        <v>0.13333333333333333</v>
      </c>
      <c r="R19" s="8">
        <f>H19-K19</f>
        <v>-4.3269230769230754E-2</v>
      </c>
      <c r="S19">
        <f>1-0.083</f>
        <v>0.91700000000000004</v>
      </c>
      <c r="T19" s="9">
        <f>(B19+D19+F19)/(C19+E19+G19)</f>
        <v>0.2</v>
      </c>
      <c r="U19" s="4">
        <v>25</v>
      </c>
      <c r="V19" s="4" t="s">
        <v>32</v>
      </c>
      <c r="W19" s="27" t="s">
        <v>37</v>
      </c>
      <c r="X19" s="28">
        <v>23</v>
      </c>
      <c r="Y19" s="29">
        <v>0.45833333333333331</v>
      </c>
      <c r="Z19" s="4">
        <v>8</v>
      </c>
      <c r="AA19" s="4" t="s">
        <v>41</v>
      </c>
      <c r="AB19" s="4" t="s">
        <v>42</v>
      </c>
      <c r="AC19" s="29">
        <v>0.35416666666666669</v>
      </c>
      <c r="AD19" s="4">
        <v>2</v>
      </c>
      <c r="AE19" s="4">
        <v>3</v>
      </c>
      <c r="AF19" s="4">
        <v>6</v>
      </c>
      <c r="AG19" s="4">
        <v>2</v>
      </c>
      <c r="AH19" s="4">
        <v>3</v>
      </c>
      <c r="AI19" s="4">
        <v>8</v>
      </c>
      <c r="AJ19" s="4">
        <f t="shared" si="0"/>
        <v>4</v>
      </c>
    </row>
    <row r="20" spans="1:36" ht="17.25">
      <c r="A20" s="3">
        <v>26</v>
      </c>
      <c r="B20">
        <v>18</v>
      </c>
      <c r="C20">
        <v>93</v>
      </c>
      <c r="D20">
        <v>21</v>
      </c>
      <c r="E20">
        <v>84</v>
      </c>
      <c r="F20">
        <v>72</v>
      </c>
      <c r="G20">
        <v>423</v>
      </c>
      <c r="H20" s="5">
        <f>B20/C20</f>
        <v>0.19354838709677419</v>
      </c>
      <c r="I20" s="6">
        <f>D20/E20</f>
        <v>0.25</v>
      </c>
      <c r="J20" s="6">
        <f>F20/G20</f>
        <v>0.1702127659574468</v>
      </c>
      <c r="K20" s="5">
        <f>(E20*I20+J20*G20)/(E20+G20)</f>
        <v>0.18343195266272189</v>
      </c>
      <c r="L20" s="6">
        <f>(B20+D20+F20)/600</f>
        <v>0.185</v>
      </c>
      <c r="M20" s="7">
        <f>((B20+D20)/(C20+E20))/J20</f>
        <v>1.2944915254237288</v>
      </c>
      <c r="N20" s="6">
        <f>B20/(B20+D20+F20)</f>
        <v>0.16216216216216217</v>
      </c>
      <c r="O20" s="6">
        <f>H20/I20</f>
        <v>0.77419354838709675</v>
      </c>
      <c r="P20" s="6">
        <f>I20/J20</f>
        <v>1.46875</v>
      </c>
      <c r="Q20" s="6">
        <f>C20/600</f>
        <v>0.155</v>
      </c>
      <c r="R20" s="8">
        <f>H20-K20</f>
        <v>1.0116434434052302E-2</v>
      </c>
      <c r="S20">
        <v>0.85929999999999995</v>
      </c>
      <c r="T20" s="9">
        <f>(B20+D20+F20)/(C20+E20+G20)</f>
        <v>0.185</v>
      </c>
      <c r="U20" s="4">
        <v>26</v>
      </c>
      <c r="V20" s="4" t="s">
        <v>32</v>
      </c>
      <c r="W20" s="27" t="s">
        <v>33</v>
      </c>
      <c r="X20" s="28">
        <v>18</v>
      </c>
      <c r="Y20" s="29">
        <v>0.54166666666666663</v>
      </c>
      <c r="Z20" s="4">
        <v>5</v>
      </c>
      <c r="AA20" s="4" t="s">
        <v>34</v>
      </c>
      <c r="AB20" s="4" t="s">
        <v>42</v>
      </c>
      <c r="AC20" s="29">
        <v>0.45833333333333331</v>
      </c>
      <c r="AD20" s="4">
        <v>2</v>
      </c>
      <c r="AE20" s="4">
        <v>5</v>
      </c>
      <c r="AF20" s="4">
        <v>7</v>
      </c>
      <c r="AG20" s="4">
        <v>1</v>
      </c>
      <c r="AH20" s="4">
        <v>3</v>
      </c>
      <c r="AI20" s="4">
        <v>4</v>
      </c>
      <c r="AJ20" s="4">
        <f t="shared" si="0"/>
        <v>3</v>
      </c>
    </row>
    <row r="21" spans="1:36" ht="17.25">
      <c r="A21" s="3">
        <v>27</v>
      </c>
      <c r="B21">
        <v>31</v>
      </c>
      <c r="C21">
        <v>86</v>
      </c>
      <c r="D21">
        <v>11</v>
      </c>
      <c r="E21">
        <v>81</v>
      </c>
      <c r="F21">
        <v>21</v>
      </c>
      <c r="G21">
        <v>433</v>
      </c>
      <c r="H21" s="5">
        <f>B21/C21</f>
        <v>0.36046511627906974</v>
      </c>
      <c r="I21" s="6">
        <f>D21/E21</f>
        <v>0.13580246913580246</v>
      </c>
      <c r="J21" s="6">
        <f>F21/G21</f>
        <v>4.8498845265588918E-2</v>
      </c>
      <c r="K21" s="5">
        <f>(E21*I21+J21*G21)/(E21+G21)</f>
        <v>6.2256809338521402E-2</v>
      </c>
      <c r="L21" s="6">
        <f>(B21+D21+F21)/600</f>
        <v>0.105</v>
      </c>
      <c r="M21" s="7">
        <f>((B21+D21)/(C21+E21))/J21</f>
        <v>5.185628742514969</v>
      </c>
      <c r="N21" s="6">
        <f>B21/(B21+D21+F21)</f>
        <v>0.49206349206349204</v>
      </c>
      <c r="O21" s="6">
        <f>H21/I21</f>
        <v>2.654334038054968</v>
      </c>
      <c r="P21" s="6">
        <f>I21/J21</f>
        <v>2.8001175778953553</v>
      </c>
      <c r="Q21" s="6">
        <f>C21/600</f>
        <v>0.14333333333333334</v>
      </c>
      <c r="R21" s="8">
        <f>H21-K21</f>
        <v>0.29820830694054834</v>
      </c>
      <c r="S21">
        <v>0.89570000000000005</v>
      </c>
      <c r="T21" s="9">
        <f>(B21+D21+F21)/(C21+E21+G21)</f>
        <v>0.105</v>
      </c>
      <c r="U21" s="4">
        <v>27</v>
      </c>
      <c r="V21" s="4" t="s">
        <v>32</v>
      </c>
      <c r="W21" s="27" t="s">
        <v>33</v>
      </c>
      <c r="X21" s="28">
        <v>18</v>
      </c>
      <c r="Y21" s="29">
        <v>0.375</v>
      </c>
      <c r="Z21" s="4">
        <v>9</v>
      </c>
      <c r="AA21" s="4" t="s">
        <v>34</v>
      </c>
      <c r="AB21" s="4" t="s">
        <v>42</v>
      </c>
      <c r="AC21" s="29">
        <v>0.3125</v>
      </c>
      <c r="AD21" s="4">
        <v>3</v>
      </c>
      <c r="AE21" s="4">
        <v>6</v>
      </c>
      <c r="AF21" s="4">
        <v>7</v>
      </c>
      <c r="AG21" s="4">
        <v>2</v>
      </c>
      <c r="AH21" s="4">
        <v>3</v>
      </c>
      <c r="AI21" s="4">
        <v>6</v>
      </c>
      <c r="AJ21" s="4">
        <f t="shared" si="0"/>
        <v>5</v>
      </c>
    </row>
    <row r="22" spans="1:36" ht="17.25">
      <c r="A22" s="3">
        <v>28</v>
      </c>
      <c r="B22">
        <v>25</v>
      </c>
      <c r="C22">
        <v>93</v>
      </c>
      <c r="D22">
        <v>19</v>
      </c>
      <c r="E22">
        <v>85</v>
      </c>
      <c r="F22">
        <v>91</v>
      </c>
      <c r="G22">
        <v>422</v>
      </c>
      <c r="H22" s="5">
        <f>B22/C22</f>
        <v>0.26881720430107525</v>
      </c>
      <c r="I22" s="6">
        <f>D22/E22</f>
        <v>0.22352941176470589</v>
      </c>
      <c r="J22" s="6">
        <f>F22/G22</f>
        <v>0.21563981042654029</v>
      </c>
      <c r="K22" s="5">
        <f>(E22*I22+J22*G22)/(E22+G22)</f>
        <v>0.21696252465483234</v>
      </c>
      <c r="L22" s="6">
        <f>(B22+D22+F22)/600</f>
        <v>0.22500000000000001</v>
      </c>
      <c r="M22" s="7">
        <f>((B22+D22)/(C22+E22))/J22</f>
        <v>1.1463143597975058</v>
      </c>
      <c r="N22" s="6">
        <f>B22/(B22+D22+F22)</f>
        <v>0.18518518518518517</v>
      </c>
      <c r="O22" s="6">
        <f>H22/I22</f>
        <v>1.2026032823995472</v>
      </c>
      <c r="P22" s="6">
        <f>I22/J22</f>
        <v>1.0365869424692955</v>
      </c>
      <c r="Q22" s="6">
        <f>C22/600</f>
        <v>0.155</v>
      </c>
      <c r="R22" s="8">
        <f>H22-K22</f>
        <v>5.1854679646242907E-2</v>
      </c>
      <c r="S22">
        <v>0.8871</v>
      </c>
      <c r="T22" s="9">
        <f>(B22+D22+F22)/(C22+E22+G22)</f>
        <v>0.22500000000000001</v>
      </c>
      <c r="U22" s="4">
        <v>28</v>
      </c>
      <c r="V22" s="4" t="s">
        <v>32</v>
      </c>
      <c r="W22" s="27" t="s">
        <v>33</v>
      </c>
      <c r="X22" s="28">
        <v>20</v>
      </c>
      <c r="Y22" s="29">
        <v>0.375</v>
      </c>
      <c r="Z22" s="4">
        <v>7</v>
      </c>
      <c r="AA22" s="4" t="s">
        <v>34</v>
      </c>
      <c r="AB22" s="4" t="s">
        <v>36</v>
      </c>
      <c r="AC22" s="29">
        <v>0.32291666666666669</v>
      </c>
      <c r="AD22" s="4">
        <v>3</v>
      </c>
      <c r="AE22" s="4">
        <v>3</v>
      </c>
      <c r="AF22" s="4">
        <v>7</v>
      </c>
      <c r="AG22" s="4">
        <v>3</v>
      </c>
      <c r="AH22" s="4">
        <v>5</v>
      </c>
      <c r="AI22" s="4">
        <v>8</v>
      </c>
      <c r="AJ22" s="4">
        <f t="shared" si="0"/>
        <v>6</v>
      </c>
    </row>
    <row r="23" spans="1:36" ht="17.25">
      <c r="A23" s="3">
        <v>29</v>
      </c>
      <c r="B23">
        <v>14</v>
      </c>
      <c r="C23">
        <v>108</v>
      </c>
      <c r="D23">
        <v>6</v>
      </c>
      <c r="E23">
        <v>87</v>
      </c>
      <c r="F23">
        <v>57</v>
      </c>
      <c r="G23">
        <v>405</v>
      </c>
      <c r="H23" s="5">
        <f>B23/C23</f>
        <v>0.12962962962962962</v>
      </c>
      <c r="I23" s="6">
        <f>D23/E23</f>
        <v>6.8965517241379309E-2</v>
      </c>
      <c r="J23" s="6">
        <f>F23/G23</f>
        <v>0.14074074074074075</v>
      </c>
      <c r="K23" s="5">
        <f>(E23*I23+J23*G23)/(E23+G23)</f>
        <v>0.12804878048780488</v>
      </c>
      <c r="L23" s="6">
        <f>(B23+D23+F23)/600</f>
        <v>0.12833333333333333</v>
      </c>
      <c r="M23" s="7">
        <f>((B23+D23)/(C23+E23))/J23</f>
        <v>0.72874493927125494</v>
      </c>
      <c r="N23" s="6">
        <f>B23/(B23+D23+F23)</f>
        <v>0.18181818181818182</v>
      </c>
      <c r="O23" s="6">
        <f>H23/I23</f>
        <v>1.8796296296296295</v>
      </c>
      <c r="P23" s="6">
        <f>I23/J23</f>
        <v>0.49001814882032663</v>
      </c>
      <c r="Q23" s="6">
        <f>C23/600</f>
        <v>0.18</v>
      </c>
      <c r="R23" s="8">
        <f>H23-K23</f>
        <v>1.5808491418247417E-3</v>
      </c>
      <c r="S23">
        <v>0.92930000000000001</v>
      </c>
      <c r="T23" s="9">
        <f>(B23+D23+F23)/(C23+E23+G23)</f>
        <v>0.12833333333333333</v>
      </c>
      <c r="U23" s="4">
        <v>29</v>
      </c>
      <c r="V23" s="4" t="s">
        <v>32</v>
      </c>
      <c r="W23" s="27" t="s">
        <v>33</v>
      </c>
      <c r="X23" s="28">
        <v>23</v>
      </c>
      <c r="Y23" s="29">
        <v>0.375</v>
      </c>
      <c r="Z23" s="4">
        <v>7</v>
      </c>
      <c r="AA23" s="4" t="s">
        <v>34</v>
      </c>
      <c r="AB23" s="4" t="s">
        <v>36</v>
      </c>
      <c r="AC23" s="29">
        <v>0.33333333333333331</v>
      </c>
      <c r="AD23" s="4">
        <v>3</v>
      </c>
      <c r="AE23" s="4">
        <v>3</v>
      </c>
      <c r="AF23" s="4">
        <v>6</v>
      </c>
      <c r="AG23" s="4">
        <v>5</v>
      </c>
      <c r="AH23" s="4">
        <v>3</v>
      </c>
      <c r="AI23" s="4">
        <v>6</v>
      </c>
      <c r="AJ23" s="4">
        <f t="shared" si="0"/>
        <v>8</v>
      </c>
    </row>
    <row r="24" spans="1:36" ht="17.25">
      <c r="A24" s="3">
        <v>30</v>
      </c>
      <c r="B24">
        <v>21</v>
      </c>
      <c r="C24">
        <v>86</v>
      </c>
      <c r="D24">
        <v>17</v>
      </c>
      <c r="E24">
        <v>79</v>
      </c>
      <c r="F24">
        <v>104</v>
      </c>
      <c r="G24">
        <v>435</v>
      </c>
      <c r="H24" s="5">
        <f>B24/C24</f>
        <v>0.2441860465116279</v>
      </c>
      <c r="I24" s="6">
        <f>D24/E24</f>
        <v>0.21518987341772153</v>
      </c>
      <c r="J24" s="6">
        <f>F24/G24</f>
        <v>0.23908045977011494</v>
      </c>
      <c r="K24" s="5">
        <f>(E24*I24+J24*G24)/(E24+G24)</f>
        <v>0.23540856031128404</v>
      </c>
      <c r="L24" s="6">
        <f>(B24+D24+F24)/600</f>
        <v>0.23666666666666666</v>
      </c>
      <c r="M24" s="7">
        <f>((B24+D24)/(C24+E24))/J24</f>
        <v>0.96328671328671334</v>
      </c>
      <c r="N24" s="6">
        <f>B24/(B24+D24+F24)</f>
        <v>0.14788732394366197</v>
      </c>
      <c r="O24" s="6">
        <f>H24/I24</f>
        <v>1.1347469220246238</v>
      </c>
      <c r="P24" s="6">
        <f>I24/J24</f>
        <v>0.90007302823758528</v>
      </c>
      <c r="Q24" s="6">
        <f>C24/600</f>
        <v>0.14333333333333334</v>
      </c>
      <c r="R24" s="8">
        <f>H24-K24</f>
        <v>8.7774862003438536E-3</v>
      </c>
      <c r="S24">
        <v>0.86929999999999996</v>
      </c>
      <c r="T24" s="9">
        <f>(B24+D24+F24)/(C24+E24+G24)</f>
        <v>0.23666666666666666</v>
      </c>
      <c r="U24" s="4">
        <v>30</v>
      </c>
      <c r="V24" s="4" t="s">
        <v>32</v>
      </c>
      <c r="W24" s="27" t="s">
        <v>37</v>
      </c>
      <c r="X24" s="28">
        <v>19</v>
      </c>
      <c r="Y24" s="29">
        <v>0.45833333333333331</v>
      </c>
      <c r="Z24" s="4">
        <v>7.5</v>
      </c>
      <c r="AA24" s="4" t="s">
        <v>34</v>
      </c>
      <c r="AB24" s="4" t="s">
        <v>42</v>
      </c>
      <c r="AC24" s="29">
        <v>0.34375</v>
      </c>
      <c r="AD24" s="4">
        <v>2</v>
      </c>
      <c r="AE24" s="4">
        <v>1</v>
      </c>
      <c r="AF24" s="4">
        <v>7</v>
      </c>
      <c r="AG24" s="4">
        <v>2</v>
      </c>
      <c r="AH24" s="4">
        <v>5</v>
      </c>
      <c r="AI24" s="4">
        <v>1</v>
      </c>
      <c r="AJ24" s="4">
        <f t="shared" si="0"/>
        <v>4</v>
      </c>
    </row>
    <row r="25" spans="1:36" ht="17.25">
      <c r="A25" s="3">
        <v>31</v>
      </c>
      <c r="B25" s="15">
        <v>38</v>
      </c>
      <c r="C25">
        <v>90</v>
      </c>
      <c r="D25" s="15">
        <v>12</v>
      </c>
      <c r="E25" s="15">
        <v>80</v>
      </c>
      <c r="F25" s="15">
        <v>108</v>
      </c>
      <c r="G25" s="15">
        <v>430</v>
      </c>
      <c r="H25" s="5">
        <f>B25/C25</f>
        <v>0.42222222222222222</v>
      </c>
      <c r="I25" s="6">
        <f>D25/E25</f>
        <v>0.15</v>
      </c>
      <c r="J25" s="6">
        <f>F25/G25</f>
        <v>0.25116279069767444</v>
      </c>
      <c r="K25" s="5">
        <f>(E25*I25+J25*G25)/(E25+G25)</f>
        <v>0.23529411764705885</v>
      </c>
      <c r="L25" s="6">
        <f>(B25+D25+F25)/600</f>
        <v>0.26333333333333331</v>
      </c>
      <c r="M25" s="7">
        <f>((B25+D25)/(C25+E25))/J25</f>
        <v>1.1710239651416121</v>
      </c>
      <c r="N25" s="6">
        <f>B25/(B25+D25+F25)</f>
        <v>0.24050632911392406</v>
      </c>
      <c r="O25" s="6">
        <f>H25/I25</f>
        <v>2.8148148148148149</v>
      </c>
      <c r="P25" s="6">
        <f>I25/J25</f>
        <v>0.5972222222222221</v>
      </c>
      <c r="Q25" s="6">
        <f>C25/600</f>
        <v>0.15</v>
      </c>
      <c r="R25" s="8">
        <f>H25-K25</f>
        <v>0.18692810457516337</v>
      </c>
      <c r="S25" s="6">
        <v>0.82069999999999999</v>
      </c>
      <c r="T25" s="9">
        <f>(B25+D25+F25)/(C25+E25+G25)</f>
        <v>0.26333333333333331</v>
      </c>
      <c r="U25" s="4">
        <v>31</v>
      </c>
      <c r="V25" s="4" t="s">
        <v>32</v>
      </c>
      <c r="W25" s="27" t="s">
        <v>33</v>
      </c>
      <c r="X25" s="28">
        <v>19</v>
      </c>
      <c r="Y25" s="29">
        <v>0.375</v>
      </c>
      <c r="Z25" s="4">
        <v>6</v>
      </c>
      <c r="AA25" s="4" t="s">
        <v>34</v>
      </c>
      <c r="AB25" s="4" t="s">
        <v>36</v>
      </c>
      <c r="AC25" s="29">
        <v>0.29166666666666669</v>
      </c>
      <c r="AD25" s="4">
        <v>2</v>
      </c>
      <c r="AE25" s="4">
        <v>2</v>
      </c>
      <c r="AF25" s="4">
        <v>7</v>
      </c>
      <c r="AG25" s="4">
        <v>2</v>
      </c>
      <c r="AH25" s="4">
        <v>3</v>
      </c>
      <c r="AI25" s="4">
        <v>5</v>
      </c>
      <c r="AJ25" s="4">
        <f t="shared" si="0"/>
        <v>4</v>
      </c>
    </row>
    <row r="26" spans="1:36" ht="17.25">
      <c r="A26" s="3">
        <v>32</v>
      </c>
      <c r="B26" s="15">
        <v>15</v>
      </c>
      <c r="C26">
        <v>92</v>
      </c>
      <c r="D26" s="15">
        <v>37</v>
      </c>
      <c r="E26" s="15">
        <v>85</v>
      </c>
      <c r="F26" s="15">
        <v>91</v>
      </c>
      <c r="G26" s="15">
        <v>423</v>
      </c>
      <c r="H26" s="5">
        <f>B26/C26</f>
        <v>0.16304347826086957</v>
      </c>
      <c r="I26" s="6">
        <f>D26/E26</f>
        <v>0.43529411764705883</v>
      </c>
      <c r="J26" s="6">
        <f>F26/G26</f>
        <v>0.21513002364066194</v>
      </c>
      <c r="K26" s="5">
        <f>(E26*I26+J26*G26)/(E26+G26)</f>
        <v>0.25196850393700787</v>
      </c>
      <c r="L26" s="6">
        <f>(B26+D26+F26)/600</f>
        <v>0.23833333333333334</v>
      </c>
      <c r="M26" s="7">
        <f>((B26+D26)/(C26+E26))/J26</f>
        <v>1.3656174334140436</v>
      </c>
      <c r="N26" s="6">
        <f>B26/(B26+D26+F26)</f>
        <v>0.1048951048951049</v>
      </c>
      <c r="O26" s="6">
        <f>H26/I26</f>
        <v>0.37455934195064627</v>
      </c>
      <c r="P26" s="6">
        <f>I26/J26</f>
        <v>2.0234001292824821</v>
      </c>
      <c r="Q26" s="6">
        <f>C26/600</f>
        <v>0.15333333333333332</v>
      </c>
      <c r="R26" s="8">
        <f>H26-K26</f>
        <v>-8.8925025676138303E-2</v>
      </c>
      <c r="S26" s="6">
        <f>1-0.13</f>
        <v>0.87</v>
      </c>
      <c r="T26" s="9">
        <f>(B26+D26+F26)/(C26+E26+G26)</f>
        <v>0.23833333333333334</v>
      </c>
      <c r="U26" s="4">
        <v>32</v>
      </c>
      <c r="V26" s="4" t="s">
        <v>32</v>
      </c>
      <c r="W26" s="27" t="s">
        <v>33</v>
      </c>
      <c r="X26" s="30">
        <v>18</v>
      </c>
      <c r="Y26" s="29">
        <v>0.45833333333333331</v>
      </c>
      <c r="Z26" s="4">
        <v>7.5</v>
      </c>
      <c r="AA26" s="4" t="s">
        <v>34</v>
      </c>
      <c r="AB26" s="4" t="s">
        <v>35</v>
      </c>
      <c r="AC26" s="29">
        <v>0.35416666666666669</v>
      </c>
      <c r="AD26" s="4">
        <v>3</v>
      </c>
      <c r="AE26" s="4">
        <v>5</v>
      </c>
      <c r="AF26" s="4">
        <v>7</v>
      </c>
      <c r="AG26" s="4">
        <v>2</v>
      </c>
      <c r="AH26" s="4">
        <v>5</v>
      </c>
      <c r="AI26" s="4">
        <v>5</v>
      </c>
      <c r="AJ26" s="4">
        <f t="shared" si="0"/>
        <v>5</v>
      </c>
    </row>
    <row r="27" spans="1:36" ht="17.25">
      <c r="A27" s="3">
        <v>33</v>
      </c>
      <c r="B27" s="15">
        <v>3</v>
      </c>
      <c r="C27">
        <v>91</v>
      </c>
      <c r="D27" s="15">
        <v>1</v>
      </c>
      <c r="E27" s="15">
        <v>81</v>
      </c>
      <c r="F27" s="15">
        <v>6</v>
      </c>
      <c r="G27" s="15">
        <v>428</v>
      </c>
      <c r="H27" s="5">
        <f>B27/C27</f>
        <v>3.2967032967032968E-2</v>
      </c>
      <c r="I27" s="6">
        <f>D27/E27</f>
        <v>1.2345679012345678E-2</v>
      </c>
      <c r="J27" s="6">
        <f>F27/G27</f>
        <v>1.4018691588785047E-2</v>
      </c>
      <c r="K27" s="5">
        <f>(E27*I27+J27*G27)/(E27+G27)</f>
        <v>1.37524557956778E-2</v>
      </c>
      <c r="L27" s="6">
        <f>(B27+D27+F27)/600</f>
        <v>1.6666666666666666E-2</v>
      </c>
      <c r="M27" s="7">
        <f>((B27+D27)/(C27+E27))/J27</f>
        <v>1.6589147286821706</v>
      </c>
      <c r="N27" s="6">
        <f>B27/(B27+D27+F27)</f>
        <v>0.3</v>
      </c>
      <c r="O27" s="6">
        <f>H27/I27</f>
        <v>2.6703296703296706</v>
      </c>
      <c r="P27" s="6">
        <f>I27/J27</f>
        <v>0.88065843621399176</v>
      </c>
      <c r="Q27" s="6">
        <f>C27/600</f>
        <v>0.15166666666666667</v>
      </c>
      <c r="R27" s="8">
        <f>H27-K27</f>
        <v>1.921457717135517E-2</v>
      </c>
      <c r="S27" s="6">
        <v>0.85709999999999997</v>
      </c>
      <c r="T27" s="9">
        <f>(B27+D27+F27)/(C27+E27+G27)</f>
        <v>1.6666666666666666E-2</v>
      </c>
      <c r="U27" s="4">
        <v>33</v>
      </c>
      <c r="V27" s="4" t="s">
        <v>32</v>
      </c>
      <c r="W27" s="27" t="s">
        <v>37</v>
      </c>
      <c r="X27" s="28">
        <v>21</v>
      </c>
      <c r="Y27" s="29">
        <v>0.58333333333333337</v>
      </c>
      <c r="Z27" s="4">
        <v>8</v>
      </c>
      <c r="AA27" s="4" t="s">
        <v>34</v>
      </c>
      <c r="AB27" s="4" t="s">
        <v>36</v>
      </c>
      <c r="AC27" s="29">
        <v>0.3125</v>
      </c>
      <c r="AD27" s="4">
        <v>5</v>
      </c>
      <c r="AE27" s="4">
        <v>3</v>
      </c>
      <c r="AF27" s="4">
        <v>7</v>
      </c>
      <c r="AG27" s="4">
        <v>3</v>
      </c>
      <c r="AH27" s="4">
        <v>3</v>
      </c>
      <c r="AI27" s="4">
        <v>1</v>
      </c>
      <c r="AJ27" s="4">
        <f t="shared" si="0"/>
        <v>8</v>
      </c>
    </row>
    <row r="28" spans="1:36" ht="17.25">
      <c r="A28" s="16">
        <v>34</v>
      </c>
      <c r="B28" s="17">
        <v>1</v>
      </c>
      <c r="C28" s="18">
        <v>92</v>
      </c>
      <c r="D28" s="17">
        <v>0</v>
      </c>
      <c r="E28" s="17">
        <v>80</v>
      </c>
      <c r="F28" s="17">
        <v>5</v>
      </c>
      <c r="G28" s="17">
        <v>428</v>
      </c>
      <c r="H28" s="19">
        <f>B28/C28</f>
        <v>1.0869565217391304E-2</v>
      </c>
      <c r="I28" s="19">
        <f>D28/E28</f>
        <v>0</v>
      </c>
      <c r="J28" s="19">
        <f>F28/G28</f>
        <v>1.1682242990654205E-2</v>
      </c>
      <c r="K28" s="19">
        <f>(E28*I28+J28*G28)/(E28+G28)</f>
        <v>9.8425196850393699E-3</v>
      </c>
      <c r="L28" s="19">
        <f>(B28+D28+F28)/600</f>
        <v>0.01</v>
      </c>
      <c r="M28" s="20">
        <f>((B28+D28)/(C28+E28))/J28</f>
        <v>0.49767441860465117</v>
      </c>
      <c r="N28" s="6">
        <f>B28/(B28+D28+F28)</f>
        <v>0.16666666666666666</v>
      </c>
      <c r="O28" s="6" t="e">
        <f>H28/I28</f>
        <v>#DIV/0!</v>
      </c>
      <c r="P28" s="6">
        <f>I28/J28</f>
        <v>0</v>
      </c>
      <c r="Q28" s="6">
        <f>C28/600</f>
        <v>0.15333333333333332</v>
      </c>
      <c r="R28" s="8">
        <f>H28-K28</f>
        <v>1.0270455323519341E-3</v>
      </c>
      <c r="S28" s="19">
        <v>0.80359999999999998</v>
      </c>
      <c r="T28" s="22">
        <f>(B28+D28+F28)/(C28+E28+G28)</f>
        <v>0.01</v>
      </c>
      <c r="U28" s="4">
        <v>34</v>
      </c>
      <c r="V28" s="4" t="s">
        <v>32</v>
      </c>
      <c r="W28" s="27" t="s">
        <v>33</v>
      </c>
      <c r="X28" s="28">
        <v>18</v>
      </c>
      <c r="Y28" s="29">
        <v>0.375</v>
      </c>
      <c r="Z28" s="4">
        <v>4</v>
      </c>
      <c r="AA28" s="4" t="s">
        <v>38</v>
      </c>
      <c r="AB28" s="4" t="s">
        <v>36</v>
      </c>
      <c r="AC28" s="29">
        <v>0.20833333333333334</v>
      </c>
      <c r="AD28" s="4">
        <v>5</v>
      </c>
      <c r="AE28" s="4">
        <v>2</v>
      </c>
      <c r="AF28" s="4">
        <v>3</v>
      </c>
      <c r="AG28" s="4">
        <v>4</v>
      </c>
      <c r="AH28" s="4">
        <v>5</v>
      </c>
      <c r="AI28" s="4">
        <v>8</v>
      </c>
      <c r="AJ28" s="4">
        <f t="shared" si="0"/>
        <v>9</v>
      </c>
    </row>
    <row r="29" spans="1:36" ht="17.25">
      <c r="A29" s="3">
        <v>35</v>
      </c>
      <c r="B29" s="15">
        <v>18</v>
      </c>
      <c r="C29">
        <v>81</v>
      </c>
      <c r="D29" s="15">
        <v>17</v>
      </c>
      <c r="E29" s="15">
        <v>75</v>
      </c>
      <c r="F29" s="15">
        <v>83</v>
      </c>
      <c r="G29" s="15">
        <v>444</v>
      </c>
      <c r="H29" s="5">
        <f>B29/C29</f>
        <v>0.22222222222222221</v>
      </c>
      <c r="I29" s="6">
        <f>D29/E29</f>
        <v>0.22666666666666666</v>
      </c>
      <c r="J29" s="6">
        <f>F29/G29</f>
        <v>0.18693693693693694</v>
      </c>
      <c r="K29" s="5">
        <f>(E29*I29+J29*G29)/(E29+G29)</f>
        <v>0.19267822736030829</v>
      </c>
      <c r="L29" s="6">
        <f>(B29+D29+F29)/600</f>
        <v>0.19666666666666666</v>
      </c>
      <c r="M29" s="7">
        <f>((B29+D29)/(C29+E29))/J29</f>
        <v>1.2001853568118628</v>
      </c>
      <c r="N29" s="6">
        <f>B29/(B29+D29+F29)</f>
        <v>0.15254237288135594</v>
      </c>
      <c r="O29" s="6">
        <f>H29/I29</f>
        <v>0.98039215686274506</v>
      </c>
      <c r="P29" s="6">
        <f>I29/J29</f>
        <v>1.2125301204819277</v>
      </c>
      <c r="Q29" s="6">
        <f>C29/600</f>
        <v>0.13500000000000001</v>
      </c>
      <c r="R29" s="8">
        <f>H29-K29</f>
        <v>2.9543994861913919E-2</v>
      </c>
      <c r="S29" s="6">
        <v>0.66359999999999997</v>
      </c>
      <c r="T29" s="9">
        <f>(B29+D29+F29)/(C29+E29+G29)</f>
        <v>0.19666666666666666</v>
      </c>
      <c r="U29" s="4">
        <v>35</v>
      </c>
      <c r="V29" s="4" t="s">
        <v>32</v>
      </c>
      <c r="W29" s="27" t="s">
        <v>37</v>
      </c>
      <c r="X29" s="28">
        <v>18</v>
      </c>
      <c r="Y29" s="29">
        <v>0.45833333333333331</v>
      </c>
      <c r="Z29" s="4">
        <v>4</v>
      </c>
      <c r="AA29" s="4" t="s">
        <v>38</v>
      </c>
      <c r="AB29" s="4" t="s">
        <v>36</v>
      </c>
      <c r="AC29" s="29">
        <v>0.27083333333333331</v>
      </c>
      <c r="AD29" s="4">
        <v>3</v>
      </c>
      <c r="AE29" s="4">
        <v>2</v>
      </c>
      <c r="AF29" s="4">
        <v>5</v>
      </c>
      <c r="AG29" s="4">
        <v>4</v>
      </c>
      <c r="AH29" s="4">
        <v>5</v>
      </c>
      <c r="AI29" s="4">
        <v>7</v>
      </c>
      <c r="AJ29" s="4">
        <f t="shared" si="0"/>
        <v>7</v>
      </c>
    </row>
    <row r="30" spans="1:36" ht="17.25">
      <c r="A30" s="3">
        <v>36</v>
      </c>
      <c r="B30" s="15">
        <v>11</v>
      </c>
      <c r="C30">
        <v>93</v>
      </c>
      <c r="D30" s="15">
        <v>11</v>
      </c>
      <c r="E30" s="15">
        <v>87</v>
      </c>
      <c r="F30" s="15">
        <v>49</v>
      </c>
      <c r="G30" s="15">
        <v>420</v>
      </c>
      <c r="H30" s="5">
        <f>B30/C30</f>
        <v>0.11827956989247312</v>
      </c>
      <c r="I30" s="6">
        <f>D30/E30</f>
        <v>0.12643678160919541</v>
      </c>
      <c r="J30" s="6">
        <f>F30/G30</f>
        <v>0.11666666666666667</v>
      </c>
      <c r="K30" s="5">
        <f>(E30*I30+J30*G30)/(E30+G30)</f>
        <v>0.11834319526627218</v>
      </c>
      <c r="L30" s="6">
        <f>(B30+D30+F30)/600</f>
        <v>0.11833333333333333</v>
      </c>
      <c r="M30" s="7">
        <f>((B30+D30)/(C30+E30))/J30</f>
        <v>1.0476190476190477</v>
      </c>
      <c r="N30" s="6">
        <f>B30/(B30+D30+F30)</f>
        <v>0.15492957746478872</v>
      </c>
      <c r="O30" s="6">
        <f>H30/I30</f>
        <v>0.93548387096774188</v>
      </c>
      <c r="P30" s="6">
        <f>I30/J30</f>
        <v>1.083743842364532</v>
      </c>
      <c r="Q30" s="6">
        <f>C30/600</f>
        <v>0.155</v>
      </c>
      <c r="R30" s="8">
        <f>H30-K30</f>
        <v>-6.362537379905886E-5</v>
      </c>
      <c r="S30" s="6">
        <f>1-0.2929</f>
        <v>0.70710000000000006</v>
      </c>
      <c r="T30" s="9">
        <f>(B30+D30+F30)/(C30+E30+G30)</f>
        <v>0.11833333333333333</v>
      </c>
      <c r="U30" s="4">
        <v>36</v>
      </c>
      <c r="V30" s="4" t="s">
        <v>32</v>
      </c>
      <c r="W30" s="27" t="s">
        <v>37</v>
      </c>
      <c r="X30" s="28">
        <v>18</v>
      </c>
      <c r="Y30" s="29">
        <v>0.375</v>
      </c>
      <c r="Z30" s="4">
        <v>5.5</v>
      </c>
      <c r="AA30" s="4" t="s">
        <v>34</v>
      </c>
      <c r="AB30" s="4" t="s">
        <v>36</v>
      </c>
      <c r="AC30" s="29">
        <v>0.30555555555555558</v>
      </c>
      <c r="AD30" s="4">
        <v>1</v>
      </c>
      <c r="AE30" s="4">
        <v>1</v>
      </c>
      <c r="AF30" s="4">
        <v>7</v>
      </c>
      <c r="AG30" s="4">
        <v>1</v>
      </c>
      <c r="AH30" s="4">
        <v>5</v>
      </c>
      <c r="AI30" s="4">
        <v>7</v>
      </c>
      <c r="AJ30" s="4">
        <f t="shared" si="0"/>
        <v>2</v>
      </c>
    </row>
    <row r="31" spans="1:36" ht="17.25">
      <c r="A31" s="3">
        <v>37</v>
      </c>
      <c r="B31" s="15">
        <v>21</v>
      </c>
      <c r="C31">
        <v>83</v>
      </c>
      <c r="D31" s="15">
        <v>15</v>
      </c>
      <c r="E31" s="15">
        <v>78</v>
      </c>
      <c r="F31" s="15">
        <v>93</v>
      </c>
      <c r="G31" s="15">
        <v>439</v>
      </c>
      <c r="H31" s="5">
        <f>B31/C31</f>
        <v>0.25301204819277107</v>
      </c>
      <c r="I31" s="6">
        <f>D31/E31</f>
        <v>0.19230769230769232</v>
      </c>
      <c r="J31" s="6">
        <f>F31/G31</f>
        <v>0.21184510250569477</v>
      </c>
      <c r="K31" s="5">
        <f>(E31*I31+J31*G31)/(E31+G31)</f>
        <v>0.20889748549323017</v>
      </c>
      <c r="L31" s="6">
        <f>(B31+D31+F31)/600</f>
        <v>0.215</v>
      </c>
      <c r="M31" s="7">
        <f>((B31+D31)/(C31+E31))/J31</f>
        <v>1.0554998998196754</v>
      </c>
      <c r="N31" s="6">
        <f>B31/(B31+D31+F31)</f>
        <v>0.16279069767441862</v>
      </c>
      <c r="O31" s="6">
        <f>H31/I31</f>
        <v>1.3156626506024094</v>
      </c>
      <c r="P31" s="6">
        <f>I31/J31</f>
        <v>0.90777502067824645</v>
      </c>
      <c r="Q31" s="6">
        <f>C31/600</f>
        <v>0.13833333333333334</v>
      </c>
      <c r="R31" s="8">
        <f>H31-K31</f>
        <v>4.4114562699540893E-2</v>
      </c>
      <c r="S31" s="6">
        <v>0.79210000000000003</v>
      </c>
      <c r="T31" s="9">
        <f>(B31+D31+F31)/(C31+E31+G31)</f>
        <v>0.215</v>
      </c>
      <c r="U31" s="4">
        <v>37</v>
      </c>
      <c r="V31" s="4" t="s">
        <v>32</v>
      </c>
      <c r="W31" s="27" t="s">
        <v>33</v>
      </c>
      <c r="X31" s="28">
        <v>20</v>
      </c>
      <c r="Y31" s="29">
        <v>0.375</v>
      </c>
      <c r="Z31" s="4">
        <v>6</v>
      </c>
      <c r="AA31" s="4" t="s">
        <v>34</v>
      </c>
      <c r="AB31" s="4" t="s">
        <v>36</v>
      </c>
      <c r="AC31" s="29">
        <v>0.33333333333333331</v>
      </c>
      <c r="AD31" s="4">
        <v>3</v>
      </c>
      <c r="AE31" s="4">
        <v>1</v>
      </c>
      <c r="AF31" s="4">
        <v>7</v>
      </c>
      <c r="AG31" s="4">
        <v>4</v>
      </c>
      <c r="AH31" s="4">
        <v>3</v>
      </c>
      <c r="AI31" s="4">
        <v>1</v>
      </c>
      <c r="AJ31" s="4">
        <f t="shared" si="0"/>
        <v>7</v>
      </c>
    </row>
    <row r="32" spans="1:36" ht="17.25">
      <c r="A32" s="1">
        <v>38</v>
      </c>
      <c r="B32">
        <v>12</v>
      </c>
      <c r="C32">
        <v>86</v>
      </c>
      <c r="D32">
        <v>14</v>
      </c>
      <c r="E32">
        <v>82</v>
      </c>
      <c r="F32">
        <v>56</v>
      </c>
      <c r="G32">
        <v>432</v>
      </c>
      <c r="H32" s="6">
        <f>B32/C32</f>
        <v>0.13953488372093023</v>
      </c>
      <c r="I32" s="6">
        <f>D32/E32</f>
        <v>0.17073170731707318</v>
      </c>
      <c r="J32" s="6">
        <f>F32/G32</f>
        <v>0.12962962962962962</v>
      </c>
      <c r="K32" s="6">
        <f>(E32*I32+J32*G32)/(E32+G32)</f>
        <v>0.13618677042801555</v>
      </c>
      <c r="L32" s="6">
        <f>(B32+D32+F32)/600</f>
        <v>0.13666666666666666</v>
      </c>
      <c r="M32" s="7">
        <f>((B32+D32)/(C32+E32))/J32</f>
        <v>1.1938775510204083</v>
      </c>
      <c r="N32" s="6">
        <f>B32/(B32+D32+F32)</f>
        <v>0.14634146341463414</v>
      </c>
      <c r="O32" s="6">
        <f>H32/I32</f>
        <v>0.81727574750830556</v>
      </c>
      <c r="P32" s="6">
        <f>I32/J32</f>
        <v>1.3170731707317076</v>
      </c>
      <c r="Q32" s="6">
        <f>C32/600</f>
        <v>0.14333333333333334</v>
      </c>
      <c r="R32" s="8">
        <f>H32-K32</f>
        <v>3.3481132929146784E-3</v>
      </c>
      <c r="S32" s="8">
        <f>H32-K32</f>
        <v>3.3481132929146784E-3</v>
      </c>
      <c r="T32" s="4">
        <f>(B32+D32+F32)/600</f>
        <v>0.13666666666666666</v>
      </c>
      <c r="U32" s="4">
        <v>38</v>
      </c>
      <c r="V32" s="4" t="s">
        <v>43</v>
      </c>
      <c r="W32" s="27" t="s">
        <v>33</v>
      </c>
      <c r="X32" s="28">
        <v>18</v>
      </c>
      <c r="Y32" s="29">
        <v>0.375</v>
      </c>
      <c r="Z32" s="4">
        <v>7</v>
      </c>
      <c r="AA32" s="4" t="s">
        <v>34</v>
      </c>
      <c r="AB32" s="4" t="s">
        <v>36</v>
      </c>
      <c r="AC32" s="29">
        <v>0.33333333333333331</v>
      </c>
      <c r="AD32" s="4">
        <v>3</v>
      </c>
      <c r="AE32" s="4">
        <v>5</v>
      </c>
      <c r="AF32" s="4">
        <v>6</v>
      </c>
      <c r="AG32" s="4">
        <v>4</v>
      </c>
      <c r="AH32" s="4">
        <v>4</v>
      </c>
      <c r="AI32" s="4">
        <v>3</v>
      </c>
      <c r="AJ32" s="4">
        <f t="shared" si="0"/>
        <v>7</v>
      </c>
    </row>
    <row r="33" spans="1:36" ht="17.25">
      <c r="A33" s="1">
        <v>39</v>
      </c>
      <c r="B33">
        <v>19</v>
      </c>
      <c r="C33">
        <v>84</v>
      </c>
      <c r="D33">
        <v>4</v>
      </c>
      <c r="E33">
        <v>76</v>
      </c>
      <c r="F33">
        <v>50</v>
      </c>
      <c r="G33">
        <v>440</v>
      </c>
      <c r="H33" s="6">
        <f>B33/C33</f>
        <v>0.22619047619047619</v>
      </c>
      <c r="I33" s="6">
        <f>D33/E33</f>
        <v>5.2631578947368418E-2</v>
      </c>
      <c r="J33" s="6">
        <f>F33/G33</f>
        <v>0.11363636363636363</v>
      </c>
      <c r="K33" s="6">
        <f>(E33*I33+J33*G33)/(E33+G33)</f>
        <v>0.10465116279069768</v>
      </c>
      <c r="L33" s="6">
        <f>(B33+D33+F33)/600</f>
        <v>0.12166666666666667</v>
      </c>
      <c r="M33" s="7">
        <f>((B33+D33)/(C33+E33))/J33</f>
        <v>1.2649999999999999</v>
      </c>
      <c r="N33" s="6">
        <f>B33/(B33+D33+F33)</f>
        <v>0.26027397260273971</v>
      </c>
      <c r="O33" s="6">
        <f>H33/I33</f>
        <v>4.2976190476190474</v>
      </c>
      <c r="P33" s="6">
        <f>I33/J33</f>
        <v>0.4631578947368421</v>
      </c>
      <c r="Q33" s="6">
        <f>C33/600</f>
        <v>0.14000000000000001</v>
      </c>
      <c r="R33" s="8">
        <f>H33-K33</f>
        <v>0.12153931339977851</v>
      </c>
      <c r="S33" s="8">
        <f>H33-K33</f>
        <v>0.12153931339977851</v>
      </c>
      <c r="T33" s="4">
        <f>(B33+D33+F33)/600</f>
        <v>0.12166666666666667</v>
      </c>
      <c r="U33" s="4">
        <v>39</v>
      </c>
      <c r="V33" s="4" t="s">
        <v>43</v>
      </c>
      <c r="W33" s="27" t="s">
        <v>33</v>
      </c>
      <c r="X33" s="30">
        <v>19</v>
      </c>
      <c r="Y33" s="29">
        <v>0.52083333333333337</v>
      </c>
      <c r="Z33" s="4">
        <v>6</v>
      </c>
      <c r="AA33" s="4" t="s">
        <v>34</v>
      </c>
      <c r="AB33" s="4" t="s">
        <v>36</v>
      </c>
      <c r="AC33" s="29">
        <v>0.30208333333333331</v>
      </c>
      <c r="AD33" s="4">
        <v>2</v>
      </c>
      <c r="AE33" s="4">
        <v>4</v>
      </c>
      <c r="AF33" s="4">
        <v>7</v>
      </c>
      <c r="AG33" s="4">
        <v>2</v>
      </c>
      <c r="AH33" s="4">
        <v>2</v>
      </c>
      <c r="AI33" s="4">
        <v>6</v>
      </c>
      <c r="AJ33" s="4">
        <f t="shared" si="0"/>
        <v>4</v>
      </c>
    </row>
    <row r="34" spans="1:36" ht="17.25">
      <c r="A34" s="1">
        <v>41</v>
      </c>
      <c r="B34">
        <v>13</v>
      </c>
      <c r="C34">
        <v>91</v>
      </c>
      <c r="D34">
        <v>7</v>
      </c>
      <c r="E34">
        <v>82</v>
      </c>
      <c r="F34">
        <v>71</v>
      </c>
      <c r="G34">
        <v>427</v>
      </c>
      <c r="H34" s="6">
        <f>B34/C34</f>
        <v>0.14285714285714285</v>
      </c>
      <c r="I34" s="6">
        <f>D34/E34</f>
        <v>8.5365853658536592E-2</v>
      </c>
      <c r="J34" s="6">
        <f>F34/G34</f>
        <v>0.16627634660421545</v>
      </c>
      <c r="K34" s="6">
        <f>(E34*I34+J34*G34)/(E34+G34)</f>
        <v>0.15324165029469547</v>
      </c>
      <c r="L34" s="6">
        <f>(B34+D34+F34)/600</f>
        <v>0.15166666666666667</v>
      </c>
      <c r="M34" s="7">
        <f>((B34+D34)/(C34+E34))/J34</f>
        <v>0.69526988520719701</v>
      </c>
      <c r="N34" s="6">
        <f>B34/(B34+D34+F34)</f>
        <v>0.14285714285714285</v>
      </c>
      <c r="O34" s="6">
        <f>H34/I34</f>
        <v>1.6734693877551019</v>
      </c>
      <c r="P34" s="6">
        <f>I34/J34</f>
        <v>0.51339745791824121</v>
      </c>
      <c r="Q34" s="6">
        <f>C34/600</f>
        <v>0.15166666666666667</v>
      </c>
      <c r="R34" s="8">
        <f>H34-K34</f>
        <v>-1.038450743755262E-2</v>
      </c>
      <c r="S34" s="8">
        <f>H34-K34</f>
        <v>-1.038450743755262E-2</v>
      </c>
      <c r="T34" s="4">
        <f>(B34+D34+F34)/600</f>
        <v>0.15166666666666667</v>
      </c>
      <c r="U34" s="4">
        <v>41</v>
      </c>
      <c r="V34" s="4" t="s">
        <v>43</v>
      </c>
      <c r="W34" s="27" t="s">
        <v>33</v>
      </c>
      <c r="X34" s="28">
        <v>19</v>
      </c>
      <c r="Y34" s="29">
        <v>0.58333333333333337</v>
      </c>
      <c r="Z34" s="4">
        <v>6</v>
      </c>
      <c r="AA34" s="4" t="s">
        <v>38</v>
      </c>
      <c r="AB34" s="4" t="s">
        <v>36</v>
      </c>
      <c r="AC34" s="29">
        <v>0.3125</v>
      </c>
      <c r="AD34" s="4">
        <v>4</v>
      </c>
      <c r="AE34" s="4">
        <v>3</v>
      </c>
      <c r="AF34" s="4">
        <v>6</v>
      </c>
      <c r="AG34" s="4">
        <v>5</v>
      </c>
      <c r="AH34" s="4">
        <v>2</v>
      </c>
      <c r="AI34" s="4">
        <v>6</v>
      </c>
      <c r="AJ34" s="4">
        <f t="shared" si="0"/>
        <v>9</v>
      </c>
    </row>
    <row r="35" spans="1:36" ht="17.25">
      <c r="A35" s="25">
        <v>42</v>
      </c>
      <c r="B35" s="18">
        <v>1</v>
      </c>
      <c r="C35" s="18">
        <v>88</v>
      </c>
      <c r="D35" s="18">
        <v>0</v>
      </c>
      <c r="E35" s="18">
        <v>79</v>
      </c>
      <c r="F35" s="18">
        <v>3</v>
      </c>
      <c r="G35" s="18">
        <v>433</v>
      </c>
      <c r="H35" s="19">
        <f>B35/C35</f>
        <v>1.1363636363636364E-2</v>
      </c>
      <c r="I35" s="19">
        <f>D35/E35</f>
        <v>0</v>
      </c>
      <c r="J35" s="19">
        <f>F35/G35</f>
        <v>6.9284064665127024E-3</v>
      </c>
      <c r="K35" s="19">
        <f>(E35*I35+J35*G35)/(E35+G35)</f>
        <v>5.859375E-3</v>
      </c>
      <c r="L35" s="19">
        <f>(B35+D35+F35)/600</f>
        <v>6.6666666666666671E-3</v>
      </c>
      <c r="M35" s="20">
        <f>((B35+D35)/(C35+E35))/J35</f>
        <v>0.86427145708582831</v>
      </c>
      <c r="N35" s="6">
        <f>B35/(B35+D35+F35)</f>
        <v>0.25</v>
      </c>
      <c r="O35" s="6" t="e">
        <f>H35/I35</f>
        <v>#DIV/0!</v>
      </c>
      <c r="P35" s="6">
        <f>I35/J35</f>
        <v>0</v>
      </c>
      <c r="Q35" s="6">
        <f>C35/600</f>
        <v>0.14666666666666667</v>
      </c>
      <c r="R35" s="8">
        <f>H35-K35</f>
        <v>5.504261363636364E-3</v>
      </c>
      <c r="S35" s="21">
        <f>H35-K35</f>
        <v>5.504261363636364E-3</v>
      </c>
      <c r="T35" s="26">
        <f>(B35+D35+F35)/600</f>
        <v>6.6666666666666671E-3</v>
      </c>
      <c r="U35" s="4">
        <v>42</v>
      </c>
      <c r="V35" s="4" t="s">
        <v>43</v>
      </c>
      <c r="W35" s="27" t="s">
        <v>37</v>
      </c>
      <c r="X35" s="28">
        <v>22</v>
      </c>
      <c r="Y35" s="29">
        <v>0.58333333333333337</v>
      </c>
      <c r="Z35" s="4">
        <v>7.5</v>
      </c>
      <c r="AA35" s="4" t="s">
        <v>34</v>
      </c>
      <c r="AB35" s="4" t="s">
        <v>42</v>
      </c>
      <c r="AC35" s="29">
        <v>0.31944444444444442</v>
      </c>
      <c r="AD35" s="4">
        <v>5</v>
      </c>
      <c r="AE35" s="4">
        <v>3</v>
      </c>
      <c r="AF35" s="4">
        <v>6</v>
      </c>
      <c r="AG35" s="4">
        <v>6</v>
      </c>
      <c r="AH35" s="4">
        <v>5</v>
      </c>
      <c r="AI35" s="4">
        <v>9</v>
      </c>
      <c r="AJ35" s="4">
        <f t="shared" si="0"/>
        <v>11</v>
      </c>
    </row>
    <row r="36" spans="1:36" ht="17.25">
      <c r="A36" s="1">
        <v>43</v>
      </c>
      <c r="B36">
        <v>6</v>
      </c>
      <c r="C36">
        <v>84</v>
      </c>
      <c r="D36">
        <v>0</v>
      </c>
      <c r="E36">
        <v>81</v>
      </c>
      <c r="F36">
        <v>1</v>
      </c>
      <c r="G36">
        <v>435</v>
      </c>
      <c r="H36" s="6">
        <f>B36/C36</f>
        <v>7.1428571428571425E-2</v>
      </c>
      <c r="I36" s="6">
        <f>D36/E36</f>
        <v>0</v>
      </c>
      <c r="J36" s="6">
        <f>F36/G36</f>
        <v>2.2988505747126436E-3</v>
      </c>
      <c r="K36" s="6">
        <f>(E36*I36+J36*G36)/(E36+G36)</f>
        <v>1.937984496124031E-3</v>
      </c>
      <c r="L36" s="6">
        <f>(B36+D36+F36)/600</f>
        <v>1.1666666666666667E-2</v>
      </c>
      <c r="M36" s="7">
        <f>((B36+D36)/(C36+E36))/J36</f>
        <v>15.818181818181818</v>
      </c>
      <c r="N36" s="6">
        <f>B36/(B36+D36+F36)</f>
        <v>0.8571428571428571</v>
      </c>
      <c r="O36" s="6" t="e">
        <f>H36/I36</f>
        <v>#DIV/0!</v>
      </c>
      <c r="P36" s="6">
        <f>I36/J36</f>
        <v>0</v>
      </c>
      <c r="Q36" s="6">
        <f>C36/600</f>
        <v>0.14000000000000001</v>
      </c>
      <c r="R36" s="8">
        <f>H36-K36</f>
        <v>6.949058693244739E-2</v>
      </c>
      <c r="S36" s="8">
        <f>H36-K36</f>
        <v>6.949058693244739E-2</v>
      </c>
      <c r="T36" s="4">
        <f>(B36+D36+F36)/600</f>
        <v>1.1666666666666667E-2</v>
      </c>
      <c r="U36" s="4">
        <v>43</v>
      </c>
      <c r="V36" s="4" t="s">
        <v>43</v>
      </c>
      <c r="W36" s="27" t="s">
        <v>33</v>
      </c>
      <c r="X36" s="28">
        <v>19</v>
      </c>
      <c r="Y36" s="29">
        <v>0.58333333333333337</v>
      </c>
      <c r="Z36" s="4">
        <v>4</v>
      </c>
      <c r="AA36" s="4" t="s">
        <v>34</v>
      </c>
      <c r="AB36" s="4" t="s">
        <v>36</v>
      </c>
      <c r="AC36" s="29">
        <v>0.375</v>
      </c>
      <c r="AD36" s="4">
        <v>2</v>
      </c>
      <c r="AE36" s="4">
        <v>3</v>
      </c>
      <c r="AF36" s="4">
        <v>7</v>
      </c>
      <c r="AG36" s="4">
        <v>2</v>
      </c>
      <c r="AH36" s="4">
        <v>4</v>
      </c>
      <c r="AI36" s="4">
        <v>3</v>
      </c>
      <c r="AJ36" s="4">
        <f t="shared" si="0"/>
        <v>4</v>
      </c>
    </row>
    <row r="37" spans="1:36" ht="17.25">
      <c r="A37" s="1">
        <v>44</v>
      </c>
      <c r="B37">
        <v>11</v>
      </c>
      <c r="C37">
        <v>89</v>
      </c>
      <c r="D37">
        <v>10</v>
      </c>
      <c r="E37">
        <v>76</v>
      </c>
      <c r="F37">
        <v>44</v>
      </c>
      <c r="G37">
        <v>435</v>
      </c>
      <c r="H37" s="6">
        <f>B37/C37</f>
        <v>0.12359550561797752</v>
      </c>
      <c r="I37" s="6">
        <f>D37/E37</f>
        <v>0.13157894736842105</v>
      </c>
      <c r="J37" s="6">
        <f>F37/G37</f>
        <v>0.10114942528735632</v>
      </c>
      <c r="K37" s="6">
        <f>(E37*I37+J37*G37)/(E37+G37)</f>
        <v>0.10567514677103718</v>
      </c>
      <c r="L37" s="6">
        <f>(B37+D37+F37)/600</f>
        <v>0.10833333333333334</v>
      </c>
      <c r="M37" s="7">
        <f>((B37+D37)/(C37+E37))/J37</f>
        <v>1.2582644628099173</v>
      </c>
      <c r="N37" s="6">
        <f>B37/(B37+D37+F37)</f>
        <v>0.16923076923076924</v>
      </c>
      <c r="O37" s="6">
        <f>H37/I37</f>
        <v>0.93932584269662922</v>
      </c>
      <c r="P37" s="6">
        <f>I37/J37</f>
        <v>1.3008373205741626</v>
      </c>
      <c r="Q37" s="6">
        <f>C37/600</f>
        <v>0.14833333333333334</v>
      </c>
      <c r="R37" s="8">
        <f>H37-K37</f>
        <v>1.7920358846940349E-2</v>
      </c>
      <c r="S37" s="8">
        <f>H37-K37</f>
        <v>1.7920358846940349E-2</v>
      </c>
      <c r="T37" s="4">
        <f>(B37+D37+F37)/600</f>
        <v>0.10833333333333334</v>
      </c>
      <c r="U37" s="4">
        <v>44</v>
      </c>
      <c r="V37" s="4" t="s">
        <v>43</v>
      </c>
      <c r="W37" s="27" t="s">
        <v>33</v>
      </c>
      <c r="X37" s="31">
        <v>20</v>
      </c>
      <c r="Y37" s="29">
        <v>0.52083333333333337</v>
      </c>
      <c r="Z37" s="4">
        <v>7</v>
      </c>
      <c r="AA37" s="4" t="s">
        <v>34</v>
      </c>
      <c r="AB37" s="4" t="s">
        <v>42</v>
      </c>
      <c r="AC37" s="29">
        <v>0.31944444444444442</v>
      </c>
      <c r="AD37" s="4">
        <v>2</v>
      </c>
      <c r="AE37" s="4">
        <v>2</v>
      </c>
      <c r="AF37" s="4">
        <v>6</v>
      </c>
      <c r="AG37" s="4">
        <v>3</v>
      </c>
      <c r="AH37" s="4">
        <v>4</v>
      </c>
      <c r="AI37" s="4">
        <v>4</v>
      </c>
      <c r="AJ37" s="4">
        <f t="shared" si="0"/>
        <v>5</v>
      </c>
    </row>
    <row r="38" spans="1:36" ht="17.25">
      <c r="A38" s="1">
        <v>45</v>
      </c>
      <c r="B38">
        <v>17</v>
      </c>
      <c r="C38">
        <v>84</v>
      </c>
      <c r="D38">
        <v>4</v>
      </c>
      <c r="E38">
        <v>76</v>
      </c>
      <c r="F38">
        <v>96</v>
      </c>
      <c r="G38">
        <v>440</v>
      </c>
      <c r="H38" s="6">
        <f>B38/C38</f>
        <v>0.20238095238095238</v>
      </c>
      <c r="I38" s="6">
        <f>D38/E38</f>
        <v>5.2631578947368418E-2</v>
      </c>
      <c r="J38" s="6">
        <f>F38/G38</f>
        <v>0.21818181818181817</v>
      </c>
      <c r="K38" s="6">
        <f>(E38*I38+J38*G38)/(E38+G38)</f>
        <v>0.19379844961240311</v>
      </c>
      <c r="L38" s="6">
        <f>(B38+D38+F38)/600</f>
        <v>0.19500000000000001</v>
      </c>
      <c r="M38" s="7">
        <f>((B38+D38)/(C38+E38))/J38</f>
        <v>0.6015625</v>
      </c>
      <c r="N38" s="6">
        <f>B38/(B38+D38+F38)</f>
        <v>0.14529914529914531</v>
      </c>
      <c r="O38" s="6">
        <f>H38/I38</f>
        <v>3.8452380952380953</v>
      </c>
      <c r="P38" s="6">
        <f>I38/J38</f>
        <v>0.2412280701754386</v>
      </c>
      <c r="Q38" s="6">
        <f>C38/600</f>
        <v>0.14000000000000001</v>
      </c>
      <c r="R38" s="8">
        <f>H38-K38</f>
        <v>8.5825027685492716E-3</v>
      </c>
      <c r="S38" s="8">
        <f>H38-K38</f>
        <v>8.5825027685492716E-3</v>
      </c>
      <c r="T38" s="4">
        <f>(B38+D38+F38)/600</f>
        <v>0.19500000000000001</v>
      </c>
      <c r="U38" s="4">
        <v>45</v>
      </c>
      <c r="V38" s="4" t="s">
        <v>43</v>
      </c>
      <c r="W38" s="27" t="s">
        <v>37</v>
      </c>
      <c r="X38" s="28">
        <v>20</v>
      </c>
      <c r="Y38" s="29">
        <v>0.5625</v>
      </c>
      <c r="Z38" s="4">
        <v>7</v>
      </c>
      <c r="AA38" s="4" t="s">
        <v>38</v>
      </c>
      <c r="AB38" s="4" t="s">
        <v>35</v>
      </c>
      <c r="AC38" s="29">
        <v>0.375</v>
      </c>
      <c r="AD38" s="4">
        <v>2</v>
      </c>
      <c r="AE38" s="4">
        <v>4</v>
      </c>
      <c r="AF38" s="4">
        <v>6</v>
      </c>
      <c r="AG38" s="4">
        <v>4</v>
      </c>
      <c r="AH38" s="4">
        <v>5</v>
      </c>
      <c r="AI38" s="4">
        <v>7</v>
      </c>
      <c r="AJ38" s="4">
        <f t="shared" si="0"/>
        <v>6</v>
      </c>
    </row>
    <row r="39" spans="1:36" ht="17.25">
      <c r="A39" s="1">
        <v>46</v>
      </c>
      <c r="B39" s="4">
        <v>4</v>
      </c>
      <c r="C39">
        <v>86</v>
      </c>
      <c r="D39">
        <v>8</v>
      </c>
      <c r="E39">
        <v>79</v>
      </c>
      <c r="F39">
        <v>47</v>
      </c>
      <c r="G39">
        <v>435</v>
      </c>
      <c r="H39" s="6">
        <f>B39/C39</f>
        <v>4.6511627906976744E-2</v>
      </c>
      <c r="I39" s="6">
        <f>D39/E39</f>
        <v>0.10126582278481013</v>
      </c>
      <c r="J39" s="6">
        <f>F39/G39</f>
        <v>0.10804597701149425</v>
      </c>
      <c r="K39" s="6">
        <f>(E39*I39+J39*G39)/(E39+G39)</f>
        <v>0.10700389105058365</v>
      </c>
      <c r="L39" s="6">
        <f>(B39+D39+F39)/600</f>
        <v>9.8333333333333328E-2</v>
      </c>
      <c r="M39" s="7">
        <f>((B39+D39)/(C39+E39))/J39</f>
        <v>0.67311411992263048</v>
      </c>
      <c r="N39" s="6">
        <f>B39/(B39+D39+F39)</f>
        <v>6.7796610169491525E-2</v>
      </c>
      <c r="O39" s="6">
        <f>H39/I39</f>
        <v>0.45930232558139533</v>
      </c>
      <c r="P39" s="6">
        <f>I39/J39</f>
        <v>0.93724750875302987</v>
      </c>
      <c r="Q39" s="6">
        <f>C39/600</f>
        <v>0.14333333333333334</v>
      </c>
      <c r="R39" s="8">
        <f>H39-K39</f>
        <v>-6.0492263143606909E-2</v>
      </c>
      <c r="S39" s="8">
        <f>H39-K39</f>
        <v>-6.0492263143606909E-2</v>
      </c>
      <c r="T39" s="4">
        <f>(B39+D39+F39)/600</f>
        <v>9.8333333333333328E-2</v>
      </c>
      <c r="U39" s="4">
        <v>46</v>
      </c>
      <c r="V39" s="4" t="s">
        <v>43</v>
      </c>
      <c r="W39" s="27" t="s">
        <v>33</v>
      </c>
      <c r="X39" s="30">
        <v>22</v>
      </c>
      <c r="Y39" s="29">
        <v>0.64583333333333337</v>
      </c>
      <c r="Z39" s="4">
        <v>12</v>
      </c>
      <c r="AA39" s="4" t="s">
        <v>34</v>
      </c>
      <c r="AB39" s="4" t="s">
        <v>35</v>
      </c>
      <c r="AC39" s="29">
        <v>0.46875</v>
      </c>
      <c r="AD39" s="4">
        <v>3</v>
      </c>
      <c r="AE39" s="4">
        <v>3</v>
      </c>
      <c r="AF39" s="4">
        <v>3</v>
      </c>
      <c r="AG39" s="4">
        <v>3</v>
      </c>
      <c r="AH39" s="4">
        <v>4</v>
      </c>
      <c r="AI39" s="4">
        <v>1</v>
      </c>
      <c r="AJ39" s="4">
        <f t="shared" si="0"/>
        <v>6</v>
      </c>
    </row>
    <row r="40" spans="1:36" ht="17.25">
      <c r="A40" s="1">
        <v>47</v>
      </c>
      <c r="B40">
        <v>7</v>
      </c>
      <c r="C40">
        <v>81</v>
      </c>
      <c r="D40">
        <v>9</v>
      </c>
      <c r="E40">
        <v>75</v>
      </c>
      <c r="F40">
        <v>43</v>
      </c>
      <c r="G40">
        <v>444</v>
      </c>
      <c r="H40" s="6">
        <f>B40/C40</f>
        <v>8.6419753086419748E-2</v>
      </c>
      <c r="I40" s="6">
        <f>D40/E40</f>
        <v>0.12</v>
      </c>
      <c r="J40" s="6">
        <f>F40/G40</f>
        <v>9.6846846846846843E-2</v>
      </c>
      <c r="K40" s="6">
        <f>(E40*I40+J40*G40)/(E40+G40)</f>
        <v>0.1001926782273603</v>
      </c>
      <c r="L40" s="6">
        <f>(B40+D40+F40)/600</f>
        <v>9.8333333333333328E-2</v>
      </c>
      <c r="M40" s="7">
        <f>((B40+D40)/(C40+E40))/J40</f>
        <v>1.0590339892665475</v>
      </c>
      <c r="N40" s="6">
        <f>B40/(B40+D40+F40)</f>
        <v>0.11864406779661017</v>
      </c>
      <c r="O40" s="6">
        <f>H40/I40</f>
        <v>0.72016460905349788</v>
      </c>
      <c r="P40" s="6">
        <f>I40/J40</f>
        <v>1.2390697674418605</v>
      </c>
      <c r="Q40" s="6">
        <f>C40/600</f>
        <v>0.13500000000000001</v>
      </c>
      <c r="R40" s="8">
        <f>H40-K40</f>
        <v>-1.3772925140940556E-2</v>
      </c>
      <c r="S40" s="8">
        <f>H40-K40</f>
        <v>-1.3772925140940556E-2</v>
      </c>
      <c r="T40" s="4">
        <f>(B40+D40+F40)/600</f>
        <v>9.8333333333333328E-2</v>
      </c>
      <c r="U40" s="4">
        <v>47</v>
      </c>
      <c r="V40" s="4" t="s">
        <v>43</v>
      </c>
      <c r="W40" s="27" t="s">
        <v>33</v>
      </c>
      <c r="X40" s="28">
        <v>20</v>
      </c>
      <c r="Y40" s="29">
        <v>0.375</v>
      </c>
      <c r="Z40" s="4">
        <v>8</v>
      </c>
      <c r="AA40" s="4" t="s">
        <v>34</v>
      </c>
      <c r="AB40" s="4" t="s">
        <v>35</v>
      </c>
      <c r="AC40" s="29">
        <v>0.3125</v>
      </c>
      <c r="AD40" s="4">
        <v>5</v>
      </c>
      <c r="AE40" s="4">
        <v>4</v>
      </c>
      <c r="AF40" s="4">
        <v>6</v>
      </c>
      <c r="AG40" s="4">
        <v>5</v>
      </c>
      <c r="AH40" s="4">
        <v>4</v>
      </c>
      <c r="AI40" s="4">
        <v>5</v>
      </c>
      <c r="AJ40" s="4">
        <f t="shared" si="0"/>
        <v>10</v>
      </c>
    </row>
    <row r="41" spans="1:36" ht="17.25">
      <c r="A41" s="1">
        <v>48</v>
      </c>
      <c r="B41">
        <v>6</v>
      </c>
      <c r="C41">
        <v>77</v>
      </c>
      <c r="D41">
        <v>14</v>
      </c>
      <c r="E41">
        <v>73</v>
      </c>
      <c r="F41">
        <v>79</v>
      </c>
      <c r="G41">
        <v>450</v>
      </c>
      <c r="H41" s="6">
        <f>B41/C41</f>
        <v>7.792207792207792E-2</v>
      </c>
      <c r="I41" s="6">
        <f>D41/E41</f>
        <v>0.19178082191780821</v>
      </c>
      <c r="J41" s="6">
        <f>F41/G41</f>
        <v>0.17555555555555555</v>
      </c>
      <c r="K41" s="6">
        <f>(E41*I41+J41*G41)/(E41+G41)</f>
        <v>0.17782026768642448</v>
      </c>
      <c r="L41" s="6">
        <f>(B41+D41+F41)/600</f>
        <v>0.16500000000000001</v>
      </c>
      <c r="M41" s="7">
        <f>((B41+D41)/(C41+E41))/J41</f>
        <v>0.759493670886076</v>
      </c>
      <c r="N41" s="6">
        <f>B41/(B41+D41+F41)</f>
        <v>6.0606060606060608E-2</v>
      </c>
      <c r="O41" s="6">
        <f>H41/I41</f>
        <v>0.4063079777365492</v>
      </c>
      <c r="P41" s="6">
        <f>I41/J41</f>
        <v>1.0924224033292873</v>
      </c>
      <c r="Q41" s="6">
        <f>C41/600</f>
        <v>0.12833333333333333</v>
      </c>
      <c r="R41" s="8">
        <f>H41-K41</f>
        <v>-9.9898189764346557E-2</v>
      </c>
      <c r="S41" s="8">
        <f>H41-K41</f>
        <v>-9.9898189764346557E-2</v>
      </c>
      <c r="T41" s="4">
        <f>(B41+D41+F41)/600</f>
        <v>0.16500000000000001</v>
      </c>
      <c r="U41" s="4">
        <v>48</v>
      </c>
      <c r="V41" s="4" t="s">
        <v>43</v>
      </c>
      <c r="W41" s="27" t="s">
        <v>37</v>
      </c>
      <c r="X41" s="28">
        <v>20</v>
      </c>
      <c r="Y41" s="29">
        <v>0.52083333333333337</v>
      </c>
      <c r="Z41" s="4">
        <v>6</v>
      </c>
      <c r="AA41" s="4" t="s">
        <v>38</v>
      </c>
      <c r="AB41" s="4" t="s">
        <v>35</v>
      </c>
      <c r="AC41" s="29">
        <v>0.375</v>
      </c>
      <c r="AD41" s="4">
        <v>2</v>
      </c>
      <c r="AE41" s="4">
        <v>2</v>
      </c>
      <c r="AF41" s="4">
        <v>6</v>
      </c>
      <c r="AG41" s="4">
        <v>2</v>
      </c>
      <c r="AH41" s="4">
        <v>4</v>
      </c>
      <c r="AI41" s="4">
        <v>4</v>
      </c>
      <c r="AJ41" s="4">
        <f t="shared" si="0"/>
        <v>4</v>
      </c>
    </row>
    <row r="42" spans="1:36" ht="17.25">
      <c r="A42" s="16">
        <v>49</v>
      </c>
      <c r="B42" s="18">
        <v>0</v>
      </c>
      <c r="C42" s="18">
        <v>96</v>
      </c>
      <c r="D42" s="18">
        <v>1</v>
      </c>
      <c r="E42" s="18">
        <v>81</v>
      </c>
      <c r="F42" s="18">
        <v>1</v>
      </c>
      <c r="G42" s="18">
        <v>423</v>
      </c>
      <c r="H42" s="19">
        <f>B42/C42</f>
        <v>0</v>
      </c>
      <c r="I42" s="19">
        <f>D42/E42</f>
        <v>1.2345679012345678E-2</v>
      </c>
      <c r="J42" s="19">
        <f>F42/G42</f>
        <v>2.3640661938534278E-3</v>
      </c>
      <c r="K42" s="19">
        <f>(E42*I42+J42*G42)/(E42+G42)</f>
        <v>3.968253968253968E-3</v>
      </c>
      <c r="L42" s="19">
        <f>(B42+D42+F42)/600</f>
        <v>3.3333333333333335E-3</v>
      </c>
      <c r="M42" s="20">
        <f>((B42+D42)/(C42+E42))/J42</f>
        <v>2.3898305084745761</v>
      </c>
      <c r="N42" s="6">
        <f>B42/(B42+D42+F42)</f>
        <v>0</v>
      </c>
      <c r="O42" s="6">
        <f>H42/I42</f>
        <v>0</v>
      </c>
      <c r="P42" s="6">
        <f>I42/J42</f>
        <v>5.2222222222222223</v>
      </c>
      <c r="Q42" s="6">
        <f>C42/600</f>
        <v>0.16</v>
      </c>
      <c r="R42" s="8">
        <f>H42-K42</f>
        <v>-3.968253968253968E-3</v>
      </c>
      <c r="S42" s="21">
        <f>H42-K42</f>
        <v>-3.968253968253968E-3</v>
      </c>
      <c r="T42" s="26">
        <f>(B42+D42+F42)/600</f>
        <v>3.3333333333333335E-3</v>
      </c>
      <c r="U42" s="4">
        <v>49</v>
      </c>
      <c r="V42" s="4" t="s">
        <v>43</v>
      </c>
      <c r="W42" s="27" t="s">
        <v>33</v>
      </c>
      <c r="X42" s="28">
        <v>30</v>
      </c>
      <c r="Y42" s="29">
        <v>0.64583333333333337</v>
      </c>
      <c r="Z42" s="4">
        <v>7.5</v>
      </c>
      <c r="AA42" s="4" t="s">
        <v>34</v>
      </c>
      <c r="AB42" s="4" t="s">
        <v>35</v>
      </c>
      <c r="AC42" s="29">
        <v>0.33333333333333331</v>
      </c>
      <c r="AD42" s="4">
        <v>2</v>
      </c>
      <c r="AE42" s="4">
        <v>4</v>
      </c>
      <c r="AF42" s="4">
        <v>7</v>
      </c>
      <c r="AG42" s="4">
        <v>1</v>
      </c>
      <c r="AH42" s="4">
        <v>4</v>
      </c>
      <c r="AI42" s="4">
        <v>7</v>
      </c>
      <c r="AJ42" s="4">
        <f t="shared" si="0"/>
        <v>3</v>
      </c>
    </row>
    <row r="43" spans="1:36">
      <c r="A43" s="25">
        <v>50</v>
      </c>
      <c r="B43" s="18">
        <v>0</v>
      </c>
      <c r="C43" s="18">
        <v>96</v>
      </c>
      <c r="D43" s="18">
        <v>0</v>
      </c>
      <c r="E43" s="18">
        <v>81</v>
      </c>
      <c r="F43" s="18">
        <v>1</v>
      </c>
      <c r="G43" s="18">
        <v>423</v>
      </c>
      <c r="H43" s="19">
        <f>B43/C43</f>
        <v>0</v>
      </c>
      <c r="I43" s="19">
        <f>D43/E43</f>
        <v>0</v>
      </c>
      <c r="J43" s="19">
        <f>F43/G43</f>
        <v>2.3640661938534278E-3</v>
      </c>
      <c r="K43" s="19">
        <f>(E43*I43+J43*G43)/(E43+G43)</f>
        <v>1.984126984126984E-3</v>
      </c>
      <c r="L43" s="19">
        <f>(B43+D43+F43)/600</f>
        <v>1.6666666666666668E-3</v>
      </c>
      <c r="M43" s="19">
        <f>((B43+D43)/(C43+E43))/J43</f>
        <v>0</v>
      </c>
      <c r="N43" s="6">
        <f>B43/(B43+D43+F43)</f>
        <v>0</v>
      </c>
      <c r="O43" s="6" t="e">
        <f>H43/I43</f>
        <v>#DIV/0!</v>
      </c>
      <c r="P43" s="6">
        <f>I43/J43</f>
        <v>0</v>
      </c>
      <c r="Q43" s="6">
        <f>C43/600</f>
        <v>0.16</v>
      </c>
      <c r="R43" s="8">
        <f>H43-K43</f>
        <v>-1.984126984126984E-3</v>
      </c>
      <c r="S43" s="21">
        <f>H43-K43</f>
        <v>-1.984126984126984E-3</v>
      </c>
      <c r="T43" s="26">
        <f>(B43+D43+F43)/(C43+E43+G43)</f>
        <v>1.6666666666666668E-3</v>
      </c>
      <c r="U43" s="4">
        <v>50</v>
      </c>
      <c r="V43" s="4" t="s">
        <v>44</v>
      </c>
      <c r="W43" s="4" t="s">
        <v>33</v>
      </c>
      <c r="X43" s="4">
        <v>22</v>
      </c>
      <c r="Y43" s="29">
        <v>0.375</v>
      </c>
      <c r="Z43" s="4">
        <v>4</v>
      </c>
      <c r="AA43" s="4" t="s">
        <v>34</v>
      </c>
      <c r="AB43" s="4" t="s">
        <v>36</v>
      </c>
      <c r="AC43" s="29">
        <v>0.35416666666666669</v>
      </c>
      <c r="AD43" s="4">
        <v>3</v>
      </c>
      <c r="AE43" s="4">
        <v>2</v>
      </c>
      <c r="AF43" s="4">
        <v>5</v>
      </c>
      <c r="AG43" s="4">
        <v>4</v>
      </c>
      <c r="AH43" s="4">
        <v>6</v>
      </c>
      <c r="AI43" s="4">
        <v>10</v>
      </c>
      <c r="AJ43" s="4">
        <f t="shared" si="0"/>
        <v>7</v>
      </c>
    </row>
    <row r="44" spans="1:36">
      <c r="A44" s="1">
        <v>51</v>
      </c>
      <c r="B44" s="4">
        <v>26</v>
      </c>
      <c r="C44" s="4">
        <v>95</v>
      </c>
      <c r="D44" s="4">
        <v>24</v>
      </c>
      <c r="E44" s="4">
        <v>82</v>
      </c>
      <c r="F44" s="4">
        <v>101</v>
      </c>
      <c r="G44">
        <v>423</v>
      </c>
      <c r="H44" s="6">
        <f>B44/C44</f>
        <v>0.27368421052631581</v>
      </c>
      <c r="I44" s="6">
        <f>D44/E44</f>
        <v>0.29268292682926828</v>
      </c>
      <c r="J44" s="6">
        <f>F44/G44</f>
        <v>0.23877068557919623</v>
      </c>
      <c r="K44" s="6">
        <f>(E44*I44+J44*G44)/(E44+G44)</f>
        <v>0.24752475247524752</v>
      </c>
      <c r="L44" s="6">
        <f>(B44+D44+F44)/600</f>
        <v>0.25166666666666665</v>
      </c>
      <c r="M44" s="6">
        <f>((B44+D44)/(C44+E44))/J44</f>
        <v>1.1830844101359288</v>
      </c>
      <c r="N44" s="6">
        <f>B44/(B44+D44+F44)</f>
        <v>0.17218543046357615</v>
      </c>
      <c r="O44" s="6">
        <f>H44/I44</f>
        <v>0.93508771929824575</v>
      </c>
      <c r="P44" s="6">
        <f>I44/J44</f>
        <v>1.2257908717701036</v>
      </c>
      <c r="Q44" s="6">
        <f>C44/600</f>
        <v>0.15833333333333333</v>
      </c>
      <c r="R44" s="8">
        <f>H44-K44</f>
        <v>2.6159458051068285E-2</v>
      </c>
      <c r="S44" s="8">
        <f>H44-K44</f>
        <v>2.6159458051068285E-2</v>
      </c>
      <c r="T44" s="4">
        <f>(B44+D44+F44)/(C44+E44+G44)</f>
        <v>0.25166666666666665</v>
      </c>
      <c r="U44" s="4">
        <v>51</v>
      </c>
      <c r="V44" s="4" t="s">
        <v>44</v>
      </c>
      <c r="W44" s="4" t="s">
        <v>33</v>
      </c>
      <c r="X44" s="4">
        <v>20</v>
      </c>
      <c r="Y44" s="29">
        <v>0.375</v>
      </c>
      <c r="Z44" s="4">
        <v>4</v>
      </c>
      <c r="AA44" s="4" t="s">
        <v>34</v>
      </c>
      <c r="AB44" s="4" t="s">
        <v>36</v>
      </c>
      <c r="AC44" s="29">
        <v>0.3125</v>
      </c>
      <c r="AD44" s="4">
        <v>3</v>
      </c>
      <c r="AE44" s="4">
        <v>2</v>
      </c>
      <c r="AF44" s="4">
        <v>5</v>
      </c>
      <c r="AG44" s="4">
        <v>2</v>
      </c>
      <c r="AH44" s="4">
        <v>2</v>
      </c>
      <c r="AI44" s="4">
        <v>4</v>
      </c>
      <c r="AJ44" s="4">
        <f t="shared" si="0"/>
        <v>5</v>
      </c>
    </row>
    <row r="45" spans="1:36">
      <c r="A45" s="1">
        <v>52</v>
      </c>
      <c r="B45" s="4">
        <v>4</v>
      </c>
      <c r="C45" s="4">
        <v>82</v>
      </c>
      <c r="D45" s="4">
        <v>8</v>
      </c>
      <c r="E45" s="4">
        <v>76</v>
      </c>
      <c r="F45" s="4">
        <v>17</v>
      </c>
      <c r="G45">
        <v>442</v>
      </c>
      <c r="H45" s="6">
        <f>B45/C45</f>
        <v>4.878048780487805E-2</v>
      </c>
      <c r="I45" s="6">
        <f>D45/E45</f>
        <v>0.10526315789473684</v>
      </c>
      <c r="J45" s="6">
        <f>F45/G45</f>
        <v>3.8461538461538464E-2</v>
      </c>
      <c r="K45" s="6">
        <f>(E45*I45+J45*G45)/(E45+G45)</f>
        <v>4.8262548262548263E-2</v>
      </c>
      <c r="L45" s="6">
        <f>(B45+D45+F45)/600</f>
        <v>4.8333333333333332E-2</v>
      </c>
      <c r="M45" s="6">
        <f>((B45+D45)/(C45+E45))/J45</f>
        <v>1.9746835443037973</v>
      </c>
      <c r="N45" s="6">
        <f>B45/(B45+D45+F45)</f>
        <v>0.13793103448275862</v>
      </c>
      <c r="O45" s="6">
        <f>H45/I45</f>
        <v>0.46341463414634149</v>
      </c>
      <c r="P45" s="6">
        <f>I45/J45</f>
        <v>2.7368421052631575</v>
      </c>
      <c r="Q45" s="6">
        <f>C45/600</f>
        <v>0.13666666666666666</v>
      </c>
      <c r="R45" s="8">
        <f>H45-K45</f>
        <v>5.1793954232978723E-4</v>
      </c>
      <c r="S45" s="8">
        <f>H45-K45</f>
        <v>5.1793954232978723E-4</v>
      </c>
      <c r="T45" s="4">
        <f>(B45+D45+F45)/(C45+E45+G45)</f>
        <v>4.8333333333333332E-2</v>
      </c>
      <c r="U45" s="4">
        <v>52</v>
      </c>
      <c r="V45" s="4" t="s">
        <v>44</v>
      </c>
      <c r="W45" s="4" t="s">
        <v>33</v>
      </c>
      <c r="X45" s="4">
        <v>19</v>
      </c>
      <c r="Y45" s="29">
        <v>0.52083333333333337</v>
      </c>
      <c r="Z45" s="4">
        <v>8</v>
      </c>
      <c r="AA45" s="4" t="s">
        <v>34</v>
      </c>
      <c r="AB45" s="4" t="s">
        <v>35</v>
      </c>
      <c r="AC45" s="29">
        <v>0.33333333333333331</v>
      </c>
      <c r="AD45" s="4">
        <v>4</v>
      </c>
      <c r="AE45" s="4">
        <v>5</v>
      </c>
      <c r="AF45" s="4">
        <v>3</v>
      </c>
      <c r="AG45" s="4">
        <v>5</v>
      </c>
      <c r="AH45" s="4">
        <v>2</v>
      </c>
      <c r="AI45" s="4">
        <v>7</v>
      </c>
      <c r="AJ45" s="4">
        <f t="shared" si="0"/>
        <v>9</v>
      </c>
    </row>
    <row r="46" spans="1:36">
      <c r="A46" s="1">
        <v>53</v>
      </c>
      <c r="B46" s="4">
        <v>7</v>
      </c>
      <c r="C46" s="4">
        <v>85</v>
      </c>
      <c r="D46" s="4">
        <v>5</v>
      </c>
      <c r="E46" s="4">
        <v>78</v>
      </c>
      <c r="F46" s="4">
        <v>46</v>
      </c>
      <c r="G46">
        <v>437</v>
      </c>
      <c r="H46" s="6">
        <f>B46/C46</f>
        <v>8.2352941176470587E-2</v>
      </c>
      <c r="I46" s="6">
        <f>D46/E46</f>
        <v>6.4102564102564097E-2</v>
      </c>
      <c r="J46" s="6">
        <f>F46/G46</f>
        <v>0.10526315789473684</v>
      </c>
      <c r="K46" s="6">
        <f>(E46*I46+J46*G46)/(E46+G46)</f>
        <v>9.9029126213592236E-2</v>
      </c>
      <c r="L46" s="6">
        <f>(B46+D46+F46)/600</f>
        <v>9.6666666666666665E-2</v>
      </c>
      <c r="M46" s="6">
        <f>((B46+D46)/(C46+E46))/J46</f>
        <v>0.69938650306748473</v>
      </c>
      <c r="N46" s="6">
        <f>B46/(B46+D46+F46)</f>
        <v>0.1206896551724138</v>
      </c>
      <c r="O46" s="6">
        <f>H46/I46</f>
        <v>1.2847058823529414</v>
      </c>
      <c r="P46" s="6">
        <f>I46/J46</f>
        <v>0.60897435897435892</v>
      </c>
      <c r="Q46" s="6">
        <f>C46/600</f>
        <v>0.14166666666666666</v>
      </c>
      <c r="R46" s="8">
        <f>H46-K46</f>
        <v>-1.6676185037121649E-2</v>
      </c>
      <c r="S46" s="8">
        <f>H46-K46</f>
        <v>-1.6676185037121649E-2</v>
      </c>
      <c r="T46" s="4">
        <f>(B46+D46+F46)/(C46+E46+G46)</f>
        <v>9.6666666666666665E-2</v>
      </c>
      <c r="U46" s="4">
        <v>53</v>
      </c>
      <c r="V46" s="4" t="s">
        <v>44</v>
      </c>
      <c r="W46" s="4" t="s">
        <v>37</v>
      </c>
      <c r="X46" s="4">
        <v>19</v>
      </c>
      <c r="Y46" s="29">
        <v>0.60416666666666663</v>
      </c>
      <c r="Z46" s="4">
        <v>7</v>
      </c>
      <c r="AA46" s="4" t="s">
        <v>34</v>
      </c>
      <c r="AB46" s="4" t="s">
        <v>36</v>
      </c>
      <c r="AC46" s="29">
        <v>0.3611111111111111</v>
      </c>
      <c r="AD46" s="4">
        <v>1</v>
      </c>
      <c r="AE46" s="4">
        <v>4</v>
      </c>
      <c r="AF46" s="4">
        <v>7</v>
      </c>
      <c r="AG46" s="4">
        <v>3</v>
      </c>
      <c r="AH46" s="4">
        <v>5</v>
      </c>
      <c r="AI46" s="4">
        <v>9</v>
      </c>
      <c r="AJ46" s="4">
        <f t="shared" si="0"/>
        <v>4</v>
      </c>
    </row>
    <row r="47" spans="1:36">
      <c r="A47" s="1">
        <v>54</v>
      </c>
      <c r="B47" s="4">
        <v>24</v>
      </c>
      <c r="C47" s="4">
        <v>89</v>
      </c>
      <c r="D47" s="4">
        <v>19</v>
      </c>
      <c r="E47" s="4">
        <v>81</v>
      </c>
      <c r="F47" s="4">
        <v>33</v>
      </c>
      <c r="G47">
        <v>430</v>
      </c>
      <c r="H47" s="6">
        <f>B47/C47</f>
        <v>0.2696629213483146</v>
      </c>
      <c r="I47" s="6">
        <f>D47/E47</f>
        <v>0.23456790123456789</v>
      </c>
      <c r="J47" s="6">
        <f>F47/G47</f>
        <v>7.6744186046511634E-2</v>
      </c>
      <c r="K47" s="6">
        <f>(E47*I47+J47*G47)/(E47+G47)</f>
        <v>0.10176125244618395</v>
      </c>
      <c r="L47" s="6">
        <f>(B47+D47+F47)/600</f>
        <v>0.12666666666666668</v>
      </c>
      <c r="M47" s="6">
        <f>((B47+D47)/(C47+E47))/J47</f>
        <v>3.295900178253119</v>
      </c>
      <c r="N47" s="6">
        <f>B47/(B47+D47+F47)</f>
        <v>0.31578947368421051</v>
      </c>
      <c r="O47" s="6">
        <f>H47/I47</f>
        <v>1.1496156120638676</v>
      </c>
      <c r="P47" s="6">
        <f>I47/J47</f>
        <v>3.0564908342686117</v>
      </c>
      <c r="Q47" s="6">
        <f>C47/600</f>
        <v>0.14833333333333334</v>
      </c>
      <c r="R47" s="8">
        <f>H47-K47</f>
        <v>0.16790166890213065</v>
      </c>
      <c r="S47" s="8">
        <f>H47-K47</f>
        <v>0.16790166890213065</v>
      </c>
      <c r="T47" s="4">
        <f>(B47+D47+F47)/(C47+E47+G47)</f>
        <v>0.12666666666666668</v>
      </c>
      <c r="U47" s="4">
        <v>54</v>
      </c>
      <c r="V47" s="4" t="s">
        <v>44</v>
      </c>
      <c r="W47" s="4" t="s">
        <v>33</v>
      </c>
      <c r="X47" s="4">
        <v>22</v>
      </c>
      <c r="Y47" s="29">
        <v>0.58333333333333337</v>
      </c>
      <c r="Z47" s="4">
        <v>8</v>
      </c>
      <c r="AA47" s="4" t="s">
        <v>34</v>
      </c>
      <c r="AB47" s="4" t="s">
        <v>42</v>
      </c>
      <c r="AC47" s="29">
        <v>0.35416666666666669</v>
      </c>
      <c r="AD47" s="4">
        <v>3</v>
      </c>
      <c r="AE47" s="4">
        <v>6</v>
      </c>
      <c r="AF47" s="4">
        <v>7</v>
      </c>
      <c r="AG47" s="4">
        <v>3</v>
      </c>
      <c r="AH47" s="4">
        <v>2</v>
      </c>
      <c r="AI47" s="4">
        <v>7</v>
      </c>
      <c r="AJ47" s="4">
        <f t="shared" si="0"/>
        <v>6</v>
      </c>
    </row>
    <row r="48" spans="1:36">
      <c r="A48" s="3">
        <v>55</v>
      </c>
      <c r="B48" s="15">
        <v>4</v>
      </c>
      <c r="C48">
        <v>90</v>
      </c>
      <c r="D48" s="15">
        <v>10</v>
      </c>
      <c r="E48" s="15">
        <v>84</v>
      </c>
      <c r="F48" s="15">
        <v>45</v>
      </c>
      <c r="G48" s="15">
        <v>426</v>
      </c>
      <c r="H48" s="6">
        <f>B48/C48</f>
        <v>4.4444444444444446E-2</v>
      </c>
      <c r="I48" s="6">
        <f>D48/E48</f>
        <v>0.11904761904761904</v>
      </c>
      <c r="J48" s="6">
        <f>F48/G48</f>
        <v>0.10563380281690141</v>
      </c>
      <c r="K48" s="6">
        <f>(E48*I48+J48*G48)/(E48+G48)</f>
        <v>0.10784313725490197</v>
      </c>
      <c r="L48" s="6">
        <f>(B48+D48+F48)/600</f>
        <v>9.8333333333333328E-2</v>
      </c>
      <c r="M48" s="6">
        <f>((B48+D48)/(C48+E48))/J48</f>
        <v>0.76168582375478933</v>
      </c>
      <c r="N48" s="6">
        <f>B48/(B48+D48+F48)</f>
        <v>6.7796610169491525E-2</v>
      </c>
      <c r="O48" s="6">
        <f>H48/I48</f>
        <v>0.37333333333333335</v>
      </c>
      <c r="P48" s="6">
        <f>I48/J48</f>
        <v>1.126984126984127</v>
      </c>
      <c r="Q48" s="6">
        <f>C48/600</f>
        <v>0.15</v>
      </c>
      <c r="R48" s="8">
        <f>H48-K48</f>
        <v>-6.3398692810457513E-2</v>
      </c>
      <c r="S48" s="8">
        <f>H48-K48</f>
        <v>-6.3398692810457513E-2</v>
      </c>
      <c r="T48" s="4">
        <f>(B48+D48+F48)/(C48+E48+G48)</f>
        <v>9.8333333333333328E-2</v>
      </c>
      <c r="U48" s="4">
        <v>55</v>
      </c>
      <c r="V48" s="4" t="s">
        <v>44</v>
      </c>
      <c r="W48" s="4" t="s">
        <v>37</v>
      </c>
      <c r="X48" s="4">
        <v>20</v>
      </c>
      <c r="Y48" s="29">
        <v>0.52083333333333337</v>
      </c>
      <c r="Z48" s="4">
        <v>7</v>
      </c>
      <c r="AA48" s="4" t="s">
        <v>34</v>
      </c>
      <c r="AB48" s="4" t="s">
        <v>35</v>
      </c>
      <c r="AC48" s="29">
        <v>0.33333333333333331</v>
      </c>
      <c r="AD48" s="4">
        <v>6</v>
      </c>
      <c r="AE48" s="4">
        <v>1</v>
      </c>
      <c r="AF48" s="4">
        <v>2</v>
      </c>
      <c r="AG48" s="4">
        <v>6</v>
      </c>
      <c r="AH48" s="4">
        <v>4</v>
      </c>
      <c r="AI48" s="4">
        <v>2</v>
      </c>
      <c r="AJ48" s="4">
        <f t="shared" si="0"/>
        <v>12</v>
      </c>
    </row>
    <row r="49" spans="1:36">
      <c r="A49" s="3">
        <v>56</v>
      </c>
      <c r="B49" s="15">
        <v>1</v>
      </c>
      <c r="C49">
        <v>77</v>
      </c>
      <c r="D49" s="15">
        <v>0</v>
      </c>
      <c r="E49" s="15">
        <v>76</v>
      </c>
      <c r="F49" s="15">
        <v>7</v>
      </c>
      <c r="G49" s="15">
        <v>447</v>
      </c>
      <c r="H49" s="6">
        <f>B49/C49</f>
        <v>1.2987012987012988E-2</v>
      </c>
      <c r="I49" s="6">
        <f>D49/E49</f>
        <v>0</v>
      </c>
      <c r="J49" s="6">
        <f>F49/G49</f>
        <v>1.5659955257270694E-2</v>
      </c>
      <c r="K49" s="6">
        <f>(E49*I49+J49*G49)/(E49+G49)</f>
        <v>1.338432122370937E-2</v>
      </c>
      <c r="L49" s="6">
        <f>(B49+D49+F49)/600</f>
        <v>1.3333333333333334E-2</v>
      </c>
      <c r="M49" s="6">
        <f>((B49+D49)/(C49+E49))/J49</f>
        <v>0.4173669467787115</v>
      </c>
      <c r="N49" s="6">
        <f>B49/(B49+D49+F49)</f>
        <v>0.125</v>
      </c>
      <c r="O49" s="6" t="e">
        <f>H49/I49</f>
        <v>#DIV/0!</v>
      </c>
      <c r="P49" s="6">
        <f>I49/J49</f>
        <v>0</v>
      </c>
      <c r="Q49" s="6">
        <f>C49/600</f>
        <v>0.12833333333333333</v>
      </c>
      <c r="R49" s="8">
        <f>H49-K49</f>
        <v>-3.9730823669638198E-4</v>
      </c>
      <c r="S49" s="8">
        <f>H49-K49</f>
        <v>-3.9730823669638198E-4</v>
      </c>
      <c r="T49" s="4">
        <f>(B49+D49+F49)/(C49+E49+G49)</f>
        <v>1.3333333333333334E-2</v>
      </c>
      <c r="U49" s="4">
        <v>56</v>
      </c>
      <c r="V49" s="4" t="s">
        <v>44</v>
      </c>
      <c r="W49" s="4" t="s">
        <v>37</v>
      </c>
      <c r="X49" s="4">
        <v>19</v>
      </c>
      <c r="Y49" s="29">
        <v>0.60416666666666663</v>
      </c>
      <c r="Z49" s="4">
        <v>9</v>
      </c>
      <c r="AA49" s="4" t="s">
        <v>34</v>
      </c>
      <c r="AB49" s="4" t="s">
        <v>42</v>
      </c>
      <c r="AC49" s="29">
        <v>0.4375</v>
      </c>
      <c r="AD49" s="4">
        <v>5</v>
      </c>
      <c r="AE49" s="4">
        <v>1</v>
      </c>
      <c r="AF49" s="4">
        <v>5</v>
      </c>
      <c r="AG49" s="4">
        <v>5</v>
      </c>
      <c r="AH49" s="4">
        <v>6</v>
      </c>
      <c r="AI49" s="4">
        <v>6</v>
      </c>
      <c r="AJ49" s="4">
        <f t="shared" si="0"/>
        <v>10</v>
      </c>
    </row>
    <row r="50" spans="1:36">
      <c r="A50" s="3">
        <v>57</v>
      </c>
      <c r="B50" s="24">
        <v>10</v>
      </c>
      <c r="C50" s="24">
        <v>81</v>
      </c>
      <c r="D50" s="24">
        <v>22</v>
      </c>
      <c r="E50" s="24">
        <v>77</v>
      </c>
      <c r="F50" s="24">
        <v>89</v>
      </c>
      <c r="G50" s="24">
        <v>442</v>
      </c>
      <c r="H50" s="6">
        <f>B50/C50</f>
        <v>0.12345679012345678</v>
      </c>
      <c r="I50" s="6">
        <f>D50/E50</f>
        <v>0.2857142857142857</v>
      </c>
      <c r="J50" s="6">
        <f>F50/G50</f>
        <v>0.20135746606334842</v>
      </c>
      <c r="K50" s="6">
        <f>(E50*I50+J50*G50)/(E50+G50)</f>
        <v>0.2138728323699422</v>
      </c>
      <c r="L50" s="6">
        <f>(B50+D50+F50)/600</f>
        <v>0.20166666666666666</v>
      </c>
      <c r="M50" s="6">
        <f>((B50+D50)/(C50+E50))/J50</f>
        <v>1.0058313184468781</v>
      </c>
      <c r="N50" s="6">
        <f>B50/(B50+D50+F50)</f>
        <v>8.2644628099173556E-2</v>
      </c>
      <c r="O50" s="6">
        <f>H50/I50</f>
        <v>0.43209876543209874</v>
      </c>
      <c r="P50" s="6">
        <f>I50/J50</f>
        <v>1.4189406099518458</v>
      </c>
      <c r="Q50" s="6">
        <f>C50/600</f>
        <v>0.13500000000000001</v>
      </c>
      <c r="R50" s="8">
        <f>H50-K50</f>
        <v>-9.0416042246485417E-2</v>
      </c>
      <c r="S50" s="8">
        <f>H50-K50</f>
        <v>-9.0416042246485417E-2</v>
      </c>
      <c r="T50" s="4">
        <f>(B50+D50+F50)/(C50+E50+G50)</f>
        <v>0.20166666666666666</v>
      </c>
      <c r="U50" s="4">
        <v>57</v>
      </c>
      <c r="V50" s="4" t="s">
        <v>44</v>
      </c>
      <c r="W50" s="4" t="s">
        <v>37</v>
      </c>
      <c r="X50" s="4">
        <v>18</v>
      </c>
      <c r="Y50" s="29">
        <v>0.64583333333333337</v>
      </c>
      <c r="Z50" s="4">
        <v>8</v>
      </c>
      <c r="AA50" s="4" t="s">
        <v>34</v>
      </c>
      <c r="AB50" s="4" t="s">
        <v>36</v>
      </c>
      <c r="AC50" s="29">
        <v>0.5</v>
      </c>
      <c r="AD50" s="4">
        <v>5</v>
      </c>
      <c r="AE50" s="4">
        <v>3</v>
      </c>
      <c r="AF50" s="4">
        <v>6</v>
      </c>
      <c r="AG50" s="4">
        <v>4</v>
      </c>
      <c r="AH50" s="4">
        <v>5</v>
      </c>
      <c r="AI50" s="4">
        <v>9</v>
      </c>
      <c r="AJ50" s="4">
        <f t="shared" si="0"/>
        <v>9</v>
      </c>
    </row>
    <row r="51" spans="1:36">
      <c r="A51" s="3">
        <v>58</v>
      </c>
      <c r="B51" s="4">
        <v>0</v>
      </c>
      <c r="C51" s="4">
        <v>96</v>
      </c>
      <c r="D51" s="4">
        <v>4</v>
      </c>
      <c r="E51" s="4">
        <v>87</v>
      </c>
      <c r="F51" s="4">
        <v>21</v>
      </c>
      <c r="G51" s="4">
        <v>417</v>
      </c>
      <c r="H51" s="6">
        <f>B51/C51</f>
        <v>0</v>
      </c>
      <c r="I51" s="6">
        <f>D51/E51</f>
        <v>4.5977011494252873E-2</v>
      </c>
      <c r="J51" s="6">
        <f>F51/G51</f>
        <v>5.0359712230215826E-2</v>
      </c>
      <c r="K51" s="6">
        <f>(E51*I51+J51*G51)/(E51+G51)</f>
        <v>4.96031746031746E-2</v>
      </c>
      <c r="L51" s="6">
        <f>(B51+D51+F51)/600</f>
        <v>4.1666666666666664E-2</v>
      </c>
      <c r="M51" s="6">
        <f>((B51+D51)/(C51+E51))/J51</f>
        <v>0.43403590944574549</v>
      </c>
      <c r="N51" s="6">
        <f>B51/(B51+D51+F51)</f>
        <v>0</v>
      </c>
      <c r="O51" s="6">
        <f>H51/I51</f>
        <v>0</v>
      </c>
      <c r="P51" s="6">
        <f>I51/J51</f>
        <v>0.91297208538587848</v>
      </c>
      <c r="Q51" s="6">
        <f>C51/600</f>
        <v>0.16</v>
      </c>
      <c r="R51" s="8">
        <f>H51-K51</f>
        <v>-4.96031746031746E-2</v>
      </c>
      <c r="S51" s="8">
        <f>H51-K51</f>
        <v>-4.96031746031746E-2</v>
      </c>
      <c r="T51" s="4">
        <f>(B51+D51+F51)/(C51+E51+G51)</f>
        <v>4.1666666666666664E-2</v>
      </c>
      <c r="U51" s="4">
        <v>58</v>
      </c>
      <c r="V51" s="4" t="s">
        <v>44</v>
      </c>
      <c r="W51" s="4" t="s">
        <v>37</v>
      </c>
      <c r="X51" s="4">
        <v>19</v>
      </c>
      <c r="Y51" s="29">
        <v>0.5625</v>
      </c>
      <c r="Z51" s="4">
        <v>6</v>
      </c>
      <c r="AA51" s="4" t="s">
        <v>34</v>
      </c>
      <c r="AB51" s="4" t="s">
        <v>42</v>
      </c>
      <c r="AC51" s="29">
        <v>0.32291666666666669</v>
      </c>
      <c r="AD51" s="4">
        <v>5</v>
      </c>
      <c r="AE51" s="4">
        <v>3</v>
      </c>
      <c r="AF51" s="4">
        <v>7</v>
      </c>
      <c r="AG51" s="4">
        <v>5</v>
      </c>
      <c r="AH51" s="4">
        <v>4</v>
      </c>
      <c r="AI51" s="4">
        <v>6</v>
      </c>
      <c r="AJ51" s="4">
        <f t="shared" si="0"/>
        <v>10</v>
      </c>
    </row>
    <row r="52" spans="1:36">
      <c r="A52" s="3">
        <v>59</v>
      </c>
      <c r="B52" s="24">
        <v>4</v>
      </c>
      <c r="C52" s="24">
        <v>83</v>
      </c>
      <c r="D52" s="24">
        <v>7</v>
      </c>
      <c r="E52" s="24">
        <v>77</v>
      </c>
      <c r="F52" s="24">
        <v>41</v>
      </c>
      <c r="G52" s="24">
        <v>440</v>
      </c>
      <c r="H52" s="6">
        <f>B52/C52</f>
        <v>4.8192771084337352E-2</v>
      </c>
      <c r="I52" s="6">
        <f>D52/E52</f>
        <v>9.0909090909090912E-2</v>
      </c>
      <c r="J52" s="6">
        <f>F52/G52</f>
        <v>9.3181818181818185E-2</v>
      </c>
      <c r="K52" s="6">
        <f>(E52*I52+J52*G52)/(E52+G52)</f>
        <v>9.2843326885880081E-2</v>
      </c>
      <c r="L52" s="6">
        <f>(B52+D52+F52)/600</f>
        <v>8.666666666666667E-2</v>
      </c>
      <c r="M52" s="6">
        <f>((B52+D52)/(C52+E52))/J52</f>
        <v>0.73780487804878048</v>
      </c>
      <c r="N52" s="6">
        <f>B52/(B52+D52+F52)</f>
        <v>7.6923076923076927E-2</v>
      </c>
      <c r="O52" s="6">
        <f>H52/I52</f>
        <v>0.53012048192771088</v>
      </c>
      <c r="P52" s="6">
        <f>I52/J52</f>
        <v>0.97560975609756095</v>
      </c>
      <c r="Q52" s="6">
        <f>C52/600</f>
        <v>0.13833333333333334</v>
      </c>
      <c r="R52" s="8">
        <f>H52-K52</f>
        <v>-4.465055580154273E-2</v>
      </c>
      <c r="S52" s="8">
        <f>H52-K52</f>
        <v>-4.465055580154273E-2</v>
      </c>
      <c r="T52" s="4">
        <f>(B52+D52+F52)/(C52+E52+G52)</f>
        <v>8.666666666666667E-2</v>
      </c>
      <c r="U52" s="4">
        <v>59</v>
      </c>
      <c r="V52" s="4" t="s">
        <v>44</v>
      </c>
      <c r="W52" s="4" t="s">
        <v>33</v>
      </c>
      <c r="X52" s="4">
        <v>18</v>
      </c>
      <c r="Y52" s="29">
        <v>0.52083333333333337</v>
      </c>
      <c r="Z52" s="4">
        <v>8</v>
      </c>
      <c r="AA52" s="4" t="s">
        <v>34</v>
      </c>
      <c r="AB52" s="4" t="s">
        <v>35</v>
      </c>
      <c r="AC52" s="29">
        <v>0.39583333333333331</v>
      </c>
      <c r="AD52" s="4">
        <v>5</v>
      </c>
      <c r="AE52" s="4">
        <v>2</v>
      </c>
      <c r="AF52" s="4">
        <v>3</v>
      </c>
      <c r="AG52" s="4">
        <v>5</v>
      </c>
      <c r="AH52" s="4">
        <v>6</v>
      </c>
      <c r="AI52" s="4">
        <v>2</v>
      </c>
      <c r="AJ52" s="4">
        <f t="shared" si="0"/>
        <v>10</v>
      </c>
    </row>
    <row r="53" spans="1:36">
      <c r="A53" s="3">
        <v>60</v>
      </c>
      <c r="B53" s="24">
        <v>10</v>
      </c>
      <c r="C53" s="24">
        <v>95</v>
      </c>
      <c r="D53" s="24">
        <v>0</v>
      </c>
      <c r="E53" s="24">
        <v>85</v>
      </c>
      <c r="F53" s="24">
        <v>38</v>
      </c>
      <c r="G53" s="24">
        <v>420</v>
      </c>
      <c r="H53" s="6">
        <f>B53/C53</f>
        <v>0.10526315789473684</v>
      </c>
      <c r="I53" s="6">
        <f>D53/E53</f>
        <v>0</v>
      </c>
      <c r="J53" s="6">
        <f>F53/G53</f>
        <v>9.0476190476190474E-2</v>
      </c>
      <c r="K53" s="6">
        <f>(E53*I53+J53*G53)/(E53+G53)</f>
        <v>7.5247524752475245E-2</v>
      </c>
      <c r="L53" s="6">
        <f>(B53+D53+F53)/600</f>
        <v>0.08</v>
      </c>
      <c r="M53" s="6">
        <f>((B53+D53)/(C53+E53))/J53</f>
        <v>0.61403508771929827</v>
      </c>
      <c r="N53" s="6">
        <f>B53/(B53+D53+F53)</f>
        <v>0.20833333333333334</v>
      </c>
      <c r="O53" s="6" t="e">
        <f>H53/I53</f>
        <v>#DIV/0!</v>
      </c>
      <c r="P53" s="6">
        <f>I53/J53</f>
        <v>0</v>
      </c>
      <c r="Q53" s="6">
        <f>C53/600</f>
        <v>0.15833333333333333</v>
      </c>
      <c r="R53" s="8">
        <f>H53-K53</f>
        <v>3.0015633142261591E-2</v>
      </c>
      <c r="S53" s="8">
        <f>H53-K53</f>
        <v>3.0015633142261591E-2</v>
      </c>
      <c r="T53" s="4">
        <f>(B53+D53+F53)/(C53+E53+G53)</f>
        <v>0.08</v>
      </c>
      <c r="U53" s="4">
        <v>60</v>
      </c>
      <c r="V53" s="4" t="s">
        <v>44</v>
      </c>
      <c r="W53" s="4" t="s">
        <v>33</v>
      </c>
      <c r="X53" s="4">
        <v>22</v>
      </c>
      <c r="Y53" s="29">
        <v>0.60416666666666663</v>
      </c>
      <c r="Z53" s="4">
        <v>6</v>
      </c>
      <c r="AA53" s="4" t="s">
        <v>34</v>
      </c>
      <c r="AB53" s="4" t="s">
        <v>36</v>
      </c>
      <c r="AC53" s="29">
        <v>0.29166666666666669</v>
      </c>
      <c r="AD53" s="4">
        <v>1</v>
      </c>
      <c r="AE53" s="4">
        <v>4</v>
      </c>
      <c r="AF53" s="4">
        <v>6</v>
      </c>
      <c r="AG53" s="4">
        <v>1</v>
      </c>
      <c r="AH53" s="4">
        <v>6</v>
      </c>
      <c r="AI53" s="4">
        <v>6</v>
      </c>
      <c r="AJ53" s="4">
        <f t="shared" si="0"/>
        <v>2</v>
      </c>
    </row>
    <row r="54" spans="1:36">
      <c r="A54" s="3">
        <v>61</v>
      </c>
      <c r="B54" s="24">
        <v>7</v>
      </c>
      <c r="C54" s="24">
        <v>81</v>
      </c>
      <c r="D54" s="24">
        <v>5</v>
      </c>
      <c r="E54" s="24">
        <v>76</v>
      </c>
      <c r="F54" s="24">
        <v>37</v>
      </c>
      <c r="G54" s="24">
        <v>443</v>
      </c>
      <c r="H54" s="6">
        <f>B54/C54</f>
        <v>8.6419753086419748E-2</v>
      </c>
      <c r="I54" s="6">
        <f>D54/E54</f>
        <v>6.5789473684210523E-2</v>
      </c>
      <c r="J54" s="6">
        <f>F54/G54</f>
        <v>8.35214446952596E-2</v>
      </c>
      <c r="K54" s="6">
        <f>(E54*I54+J54*G54)/(E54+G54)</f>
        <v>8.0924855491329481E-2</v>
      </c>
      <c r="L54" s="6">
        <f>(B54+D54+F54)/600</f>
        <v>8.1666666666666665E-2</v>
      </c>
      <c r="M54" s="6">
        <f>((B54+D54)/(C54+E54))/J54</f>
        <v>0.91513169220175583</v>
      </c>
      <c r="N54" s="6">
        <f>B54/(B54+D54+F54)</f>
        <v>0.14285714285714285</v>
      </c>
      <c r="O54" s="6">
        <f>H54/I54</f>
        <v>1.3135802469135802</v>
      </c>
      <c r="P54" s="6">
        <f>I54/J54</f>
        <v>0.78769559032716918</v>
      </c>
      <c r="Q54" s="6">
        <f>C54/600</f>
        <v>0.13500000000000001</v>
      </c>
      <c r="R54" s="8">
        <f>H54-K54</f>
        <v>5.4948975950902673E-3</v>
      </c>
      <c r="S54" s="8">
        <f>H54-K54</f>
        <v>5.4948975950902673E-3</v>
      </c>
      <c r="T54" s="4">
        <f>(B54+D54+F54)/(C54+E54+G54)</f>
        <v>8.1666666666666665E-2</v>
      </c>
      <c r="U54" s="4">
        <v>61</v>
      </c>
      <c r="V54" s="4" t="s">
        <v>44</v>
      </c>
      <c r="W54" s="4" t="s">
        <v>33</v>
      </c>
      <c r="X54" s="4">
        <v>25</v>
      </c>
      <c r="Y54" s="29">
        <v>0.58333333333333337</v>
      </c>
      <c r="Z54" s="4">
        <v>10</v>
      </c>
      <c r="AA54" s="4" t="s">
        <v>34</v>
      </c>
      <c r="AB54" s="4" t="s">
        <v>35</v>
      </c>
      <c r="AC54" s="29">
        <v>0.41666666666666669</v>
      </c>
      <c r="AD54" s="4">
        <v>5</v>
      </c>
      <c r="AE54" s="4">
        <v>1</v>
      </c>
      <c r="AF54" s="4">
        <v>3</v>
      </c>
      <c r="AG54" s="4">
        <v>5</v>
      </c>
      <c r="AH54" s="4">
        <v>5</v>
      </c>
      <c r="AI54" s="4">
        <v>5</v>
      </c>
      <c r="AJ54" s="4">
        <f t="shared" si="0"/>
        <v>10</v>
      </c>
    </row>
    <row r="55" spans="1:36">
      <c r="A55" s="3">
        <v>62</v>
      </c>
      <c r="B55" s="4">
        <v>7</v>
      </c>
      <c r="C55" s="4">
        <v>102</v>
      </c>
      <c r="D55" s="4">
        <v>4</v>
      </c>
      <c r="E55" s="4">
        <v>89</v>
      </c>
      <c r="F55" s="4">
        <v>21</v>
      </c>
      <c r="G55" s="4">
        <v>409</v>
      </c>
      <c r="H55" s="6">
        <f>B55/C55</f>
        <v>6.8627450980392163E-2</v>
      </c>
      <c r="I55" s="6">
        <f>D55/E55</f>
        <v>4.49438202247191E-2</v>
      </c>
      <c r="J55" s="6">
        <f>F55/G55</f>
        <v>5.1344743276283619E-2</v>
      </c>
      <c r="K55" s="6">
        <f>(E55*I55+J55*G55)/(E55+G55)</f>
        <v>5.0200803212851405E-2</v>
      </c>
      <c r="L55" s="6">
        <f>(B55+D55+F55)/600</f>
        <v>5.3333333333333337E-2</v>
      </c>
      <c r="M55" s="6">
        <f>((B55+D55)/(C55+E55))/J55</f>
        <v>1.1216654200947394</v>
      </c>
      <c r="N55" s="6">
        <f>B55/(B55+D55+F55)</f>
        <v>0.21875</v>
      </c>
      <c r="O55" s="6">
        <f>H55/I55</f>
        <v>1.5269607843137256</v>
      </c>
      <c r="P55" s="6">
        <f>I55/J55</f>
        <v>0.87533440342429103</v>
      </c>
      <c r="Q55" s="6">
        <f>C55/600</f>
        <v>0.17</v>
      </c>
      <c r="R55" s="8">
        <f>H55-K55</f>
        <v>1.8426647767540758E-2</v>
      </c>
      <c r="S55" s="8">
        <f>H55-K55</f>
        <v>1.8426647767540758E-2</v>
      </c>
      <c r="T55" s="4">
        <f>(B55+D55+F55)/(C55+E55+G55)</f>
        <v>5.3333333333333337E-2</v>
      </c>
      <c r="U55" s="4">
        <v>62</v>
      </c>
      <c r="V55" s="4" t="s">
        <v>44</v>
      </c>
      <c r="W55" s="4" t="s">
        <v>33</v>
      </c>
      <c r="X55" s="4">
        <v>18</v>
      </c>
      <c r="Y55" s="29">
        <v>0.41666666666666669</v>
      </c>
      <c r="Z55" s="4">
        <v>7</v>
      </c>
      <c r="AA55" s="4" t="s">
        <v>34</v>
      </c>
      <c r="AB55" s="4" t="s">
        <v>35</v>
      </c>
      <c r="AC55" s="29">
        <v>0.36458333333333331</v>
      </c>
      <c r="AD55" s="4">
        <v>6</v>
      </c>
      <c r="AE55" s="4">
        <v>3</v>
      </c>
      <c r="AF55" s="4">
        <v>5</v>
      </c>
      <c r="AG55" s="4">
        <v>4</v>
      </c>
      <c r="AH55" s="4">
        <v>3</v>
      </c>
      <c r="AJ55" s="4">
        <f t="shared" si="0"/>
        <v>10</v>
      </c>
    </row>
    <row r="56" spans="1:36" ht="17.25">
      <c r="A56" s="3">
        <v>63</v>
      </c>
      <c r="B56" s="4">
        <v>11</v>
      </c>
      <c r="C56" s="4">
        <v>89</v>
      </c>
      <c r="D56" s="4">
        <v>16</v>
      </c>
      <c r="E56" s="4">
        <v>81</v>
      </c>
      <c r="F56" s="4">
        <v>75</v>
      </c>
      <c r="G56" s="4">
        <v>430</v>
      </c>
      <c r="H56" s="6">
        <f>B56/C56</f>
        <v>0.12359550561797752</v>
      </c>
      <c r="I56" s="6">
        <f>D56/E56</f>
        <v>0.19753086419753085</v>
      </c>
      <c r="J56" s="6">
        <f>F56/G56</f>
        <v>0.1744186046511628</v>
      </c>
      <c r="K56" s="6">
        <f>(E56*I56+J56*G56)/(E56+G56)</f>
        <v>0.17808219178082191</v>
      </c>
      <c r="L56" s="6">
        <f>(B56+D56+F56)/600</f>
        <v>0.17</v>
      </c>
      <c r="M56" s="7">
        <f>((B56+D56)/(C56+E56))/J56</f>
        <v>0.91058823529411759</v>
      </c>
      <c r="N56" s="6">
        <f>B56/(B56+D56+F56)</f>
        <v>0.10784313725490197</v>
      </c>
      <c r="O56" s="6">
        <f>H56/I56</f>
        <v>0.62570224719101131</v>
      </c>
      <c r="P56" s="6">
        <f>I56/J56</f>
        <v>1.1325102880658435</v>
      </c>
      <c r="Q56" s="6">
        <f>C56/600</f>
        <v>0.14833333333333334</v>
      </c>
      <c r="R56" s="8">
        <f>H56-K56</f>
        <v>-5.4486686162844383E-2</v>
      </c>
      <c r="S56" s="8">
        <f>H56-K56</f>
        <v>-5.4486686162844383E-2</v>
      </c>
      <c r="T56" s="4">
        <f>(B56+D56+F56)/600</f>
        <v>0.17</v>
      </c>
      <c r="U56" s="4">
        <v>63</v>
      </c>
      <c r="V56" s="4" t="s">
        <v>43</v>
      </c>
      <c r="W56" s="4" t="s">
        <v>33</v>
      </c>
      <c r="X56" s="4">
        <v>18</v>
      </c>
      <c r="Y56" s="29">
        <v>0.5</v>
      </c>
      <c r="Z56" s="4">
        <v>6</v>
      </c>
      <c r="AA56" s="4" t="s">
        <v>34</v>
      </c>
      <c r="AB56" s="4" t="s">
        <v>42</v>
      </c>
      <c r="AC56" s="29">
        <v>0.38541666666666669</v>
      </c>
      <c r="AD56" s="4">
        <v>5</v>
      </c>
      <c r="AE56" s="4">
        <v>2</v>
      </c>
      <c r="AF56" s="4">
        <v>6</v>
      </c>
      <c r="AG56" s="4">
        <v>5</v>
      </c>
      <c r="AH56" s="4">
        <v>5</v>
      </c>
      <c r="AJ56" s="4">
        <f t="shared" si="0"/>
        <v>10</v>
      </c>
    </row>
    <row r="57" spans="1:36" ht="17.25">
      <c r="A57" s="3">
        <v>64</v>
      </c>
      <c r="B57" s="4">
        <v>3</v>
      </c>
      <c r="C57" s="4">
        <v>87</v>
      </c>
      <c r="D57" s="4">
        <v>8</v>
      </c>
      <c r="E57" s="4">
        <v>80</v>
      </c>
      <c r="F57" s="4">
        <v>28</v>
      </c>
      <c r="G57" s="4">
        <v>433</v>
      </c>
      <c r="H57" s="6">
        <f>B57/C57</f>
        <v>3.4482758620689655E-2</v>
      </c>
      <c r="I57" s="6">
        <f>D57/E57</f>
        <v>0.1</v>
      </c>
      <c r="J57" s="6">
        <f>F57/G57</f>
        <v>6.4665127020785224E-2</v>
      </c>
      <c r="K57" s="6">
        <f>(E57*I57+J57*G57)/(E57+G57)</f>
        <v>7.0175438596491224E-2</v>
      </c>
      <c r="L57" s="6">
        <f>(B57+D57+F57)/600</f>
        <v>6.5000000000000002E-2</v>
      </c>
      <c r="M57" s="7">
        <f>((B57+D57)/(C57+E57))/J57</f>
        <v>1.0186056458511548</v>
      </c>
      <c r="N57" s="6">
        <f>B57/(B57+D57+F57)</f>
        <v>7.6923076923076927E-2</v>
      </c>
      <c r="O57" s="6">
        <f>H57/I57</f>
        <v>0.34482758620689652</v>
      </c>
      <c r="P57" s="6">
        <f>I57/J57</f>
        <v>1.5464285714285715</v>
      </c>
      <c r="Q57" s="6">
        <f>C57/600</f>
        <v>0.14499999999999999</v>
      </c>
      <c r="R57" s="8">
        <f>H57-K57</f>
        <v>-3.5692679975801569E-2</v>
      </c>
      <c r="S57" s="8">
        <f>H57-K57</f>
        <v>-3.5692679975801569E-2</v>
      </c>
      <c r="T57" s="4">
        <f>(B57+D57+F57)/600</f>
        <v>6.5000000000000002E-2</v>
      </c>
      <c r="U57" s="4">
        <v>64</v>
      </c>
      <c r="V57" s="4" t="s">
        <v>43</v>
      </c>
      <c r="W57" s="4" t="s">
        <v>37</v>
      </c>
      <c r="X57" s="4">
        <v>18</v>
      </c>
      <c r="Y57" s="29">
        <v>0.58333333333333337</v>
      </c>
      <c r="Z57" s="4">
        <v>10</v>
      </c>
      <c r="AA57" s="4" t="s">
        <v>34</v>
      </c>
      <c r="AB57" s="4" t="s">
        <v>35</v>
      </c>
      <c r="AC57" s="29">
        <v>0.47916666666666669</v>
      </c>
      <c r="AD57" s="4">
        <v>1</v>
      </c>
      <c r="AE57" s="4">
        <v>2</v>
      </c>
      <c r="AF57" s="4">
        <v>6</v>
      </c>
      <c r="AG57" s="4">
        <v>6</v>
      </c>
      <c r="AH57" s="4">
        <v>5</v>
      </c>
      <c r="AJ57" s="4">
        <f t="shared" si="0"/>
        <v>7</v>
      </c>
    </row>
    <row r="58" spans="1:36" ht="17.25">
      <c r="A58" s="4">
        <v>65</v>
      </c>
      <c r="B58" s="4">
        <v>71</v>
      </c>
      <c r="C58" s="4">
        <v>98</v>
      </c>
      <c r="D58" s="4">
        <v>2</v>
      </c>
      <c r="E58" s="4">
        <v>87</v>
      </c>
      <c r="F58" s="4">
        <v>16</v>
      </c>
      <c r="G58" s="4">
        <v>415</v>
      </c>
      <c r="H58" s="5">
        <f>B58/C58</f>
        <v>0.72448979591836737</v>
      </c>
      <c r="I58" s="6">
        <f>D58/E58</f>
        <v>2.2988505747126436E-2</v>
      </c>
      <c r="J58" s="6">
        <f>F58/G58</f>
        <v>3.8554216867469883E-2</v>
      </c>
      <c r="K58" s="5">
        <f>(E58*I58+J58*G58)/(E58+G58)</f>
        <v>3.5856573705179286E-2</v>
      </c>
      <c r="L58" s="6">
        <f>(B58+D58+F58)/600</f>
        <v>0.14833333333333334</v>
      </c>
      <c r="M58" s="7">
        <f>((B58+D58)/(C58+E58))/J58</f>
        <v>10.234797297297296</v>
      </c>
      <c r="N58" s="6">
        <f>B58/(B58+D58+F58)</f>
        <v>0.797752808988764</v>
      </c>
      <c r="O58" s="6">
        <f>H58/I58</f>
        <v>31.51530612244898</v>
      </c>
      <c r="P58" s="6">
        <f>I58/J58</f>
        <v>0.59626436781609193</v>
      </c>
      <c r="Q58" s="6">
        <f>C58/600</f>
        <v>0.16333333333333333</v>
      </c>
      <c r="R58" s="8">
        <f>H58-K58</f>
        <v>0.68863322221318812</v>
      </c>
      <c r="S58" s="23">
        <v>0.10639999999999999</v>
      </c>
      <c r="T58" s="9">
        <f>(B58+D58+F58)/(C58+E58+G58)</f>
        <v>0.14833333333333334</v>
      </c>
      <c r="U58" s="4">
        <v>65</v>
      </c>
      <c r="V58" s="4" t="s">
        <v>32</v>
      </c>
      <c r="W58" s="4" t="s">
        <v>33</v>
      </c>
      <c r="X58" s="4">
        <v>18</v>
      </c>
      <c r="Y58" s="29">
        <v>0.41666666666666669</v>
      </c>
      <c r="Z58" s="4">
        <v>5</v>
      </c>
      <c r="AA58" s="4" t="s">
        <v>34</v>
      </c>
      <c r="AB58" s="4" t="s">
        <v>35</v>
      </c>
      <c r="AC58" s="29">
        <v>0.35416666666666669</v>
      </c>
      <c r="AD58" s="4">
        <v>3</v>
      </c>
      <c r="AE58" s="4">
        <v>2</v>
      </c>
      <c r="AF58" s="4">
        <v>7</v>
      </c>
      <c r="AG58" s="4">
        <v>2</v>
      </c>
      <c r="AH58" s="4">
        <v>5</v>
      </c>
      <c r="AI58" s="4" t="s">
        <v>45</v>
      </c>
      <c r="AJ58" s="4">
        <f t="shared" si="0"/>
        <v>5</v>
      </c>
    </row>
    <row r="59" spans="1:36" ht="17.25">
      <c r="A59" s="3">
        <v>66</v>
      </c>
      <c r="B59" s="4">
        <v>5</v>
      </c>
      <c r="C59" s="4">
        <v>87</v>
      </c>
      <c r="D59" s="4">
        <v>3</v>
      </c>
      <c r="E59" s="4">
        <v>76</v>
      </c>
      <c r="F59" s="4">
        <v>16</v>
      </c>
      <c r="G59" s="4">
        <v>437</v>
      </c>
      <c r="H59" s="6">
        <f>B59/C59</f>
        <v>5.7471264367816091E-2</v>
      </c>
      <c r="I59" s="6">
        <f>D59/E59</f>
        <v>3.9473684210526314E-2</v>
      </c>
      <c r="J59" s="6">
        <f>F59/G59</f>
        <v>3.6613272311212815E-2</v>
      </c>
      <c r="K59" s="6">
        <f>(E59*I59+J59*G59)/(E59+G59)</f>
        <v>3.7037037037037035E-2</v>
      </c>
      <c r="L59" s="6">
        <f>(B59+D59+F59)/600</f>
        <v>0.04</v>
      </c>
      <c r="M59" s="7">
        <f>((B59+D59)/(C59+E59))/J59</f>
        <v>1.3404907975460123</v>
      </c>
      <c r="N59" s="6">
        <f>B59/(B59+D59+F59)</f>
        <v>0.20833333333333334</v>
      </c>
      <c r="O59" s="6">
        <f>H59/I59</f>
        <v>1.4559386973180077</v>
      </c>
      <c r="P59" s="6">
        <f>I59/J59</f>
        <v>1.078125</v>
      </c>
      <c r="Q59" s="6">
        <f>C59/600</f>
        <v>0.14499999999999999</v>
      </c>
      <c r="R59" s="8">
        <f>H59-K59</f>
        <v>2.0434227330779056E-2</v>
      </c>
      <c r="S59" s="8">
        <f>H59-K59</f>
        <v>2.0434227330779056E-2</v>
      </c>
      <c r="T59" s="4">
        <f>(B59+D59+F59)/600</f>
        <v>0.04</v>
      </c>
      <c r="U59" s="4">
        <v>66</v>
      </c>
      <c r="V59" s="4" t="s">
        <v>43</v>
      </c>
      <c r="W59" s="4" t="s">
        <v>33</v>
      </c>
      <c r="X59" s="4">
        <v>18</v>
      </c>
      <c r="Y59" s="29">
        <v>0.5</v>
      </c>
      <c r="Z59" s="4">
        <v>7.5</v>
      </c>
      <c r="AA59" s="4" t="s">
        <v>34</v>
      </c>
      <c r="AB59" s="4" t="s">
        <v>35</v>
      </c>
      <c r="AC59" s="29">
        <v>0.32291666666666669</v>
      </c>
      <c r="AD59" s="4">
        <v>5</v>
      </c>
      <c r="AE59" s="4">
        <v>6</v>
      </c>
      <c r="AF59" s="4">
        <v>7</v>
      </c>
      <c r="AG59" s="4">
        <v>6</v>
      </c>
      <c r="AH59" s="4">
        <v>5</v>
      </c>
      <c r="AJ59" s="4">
        <f t="shared" si="0"/>
        <v>11</v>
      </c>
    </row>
    <row r="60" spans="1:36">
      <c r="A60" s="3">
        <v>67</v>
      </c>
      <c r="B60" s="4">
        <v>7</v>
      </c>
      <c r="C60" s="4">
        <v>89</v>
      </c>
      <c r="D60" s="4">
        <v>3</v>
      </c>
      <c r="E60" s="4">
        <v>80</v>
      </c>
      <c r="F60" s="4">
        <v>26</v>
      </c>
      <c r="G60" s="4">
        <v>431</v>
      </c>
      <c r="H60" s="6">
        <f>B60/C60</f>
        <v>7.8651685393258425E-2</v>
      </c>
      <c r="I60" s="6">
        <f>D60/E60</f>
        <v>3.7499999999999999E-2</v>
      </c>
      <c r="J60" s="6">
        <f>F60/G60</f>
        <v>6.0324825986078884E-2</v>
      </c>
      <c r="K60" s="6">
        <f>(E60*I60+J60*G60)/(E60+G60)</f>
        <v>5.6751467710371817E-2</v>
      </c>
      <c r="L60" s="6">
        <f>(B60+D60+F60)/600</f>
        <v>0.06</v>
      </c>
      <c r="M60" s="6">
        <f>((B60+D60)/(C60+E60))/J60</f>
        <v>0.98088302230314062</v>
      </c>
      <c r="N60" s="6">
        <f>B60/(B60+D60+F60)</f>
        <v>0.19444444444444445</v>
      </c>
      <c r="O60" s="6">
        <f>H60/I60</f>
        <v>2.0973782771535583</v>
      </c>
      <c r="P60" s="6">
        <f>I60/J60</f>
        <v>0.6216346153846154</v>
      </c>
      <c r="Q60" s="6">
        <f>C60/600</f>
        <v>0.14833333333333334</v>
      </c>
      <c r="R60" s="8">
        <f>H60-K60</f>
        <v>2.1900217682886608E-2</v>
      </c>
      <c r="S60" s="8">
        <f>H60-K60</f>
        <v>2.1900217682886608E-2</v>
      </c>
      <c r="T60" s="4">
        <f>(B60+D60+F60)/(C60+E60+G60)</f>
        <v>0.06</v>
      </c>
      <c r="U60" s="4">
        <v>67</v>
      </c>
      <c r="V60" s="4" t="s">
        <v>44</v>
      </c>
      <c r="W60" s="4" t="s">
        <v>33</v>
      </c>
      <c r="X60" s="4">
        <v>20</v>
      </c>
      <c r="Y60" s="29">
        <v>0.64583333333333337</v>
      </c>
      <c r="Z60" s="4">
        <v>7</v>
      </c>
      <c r="AA60" s="4" t="s">
        <v>34</v>
      </c>
      <c r="AB60" s="4" t="s">
        <v>35</v>
      </c>
      <c r="AC60" s="29">
        <v>0.33333333333333331</v>
      </c>
      <c r="AD60" s="4">
        <v>5</v>
      </c>
      <c r="AE60" s="4">
        <v>2</v>
      </c>
      <c r="AF60" s="4">
        <v>6</v>
      </c>
      <c r="AG60" s="4">
        <v>6</v>
      </c>
      <c r="AH60" s="4">
        <v>4</v>
      </c>
      <c r="AJ60" s="4">
        <f t="shared" si="0"/>
        <v>11</v>
      </c>
    </row>
    <row r="61" spans="1:36" ht="17.25">
      <c r="A61" s="4">
        <v>68</v>
      </c>
      <c r="B61" s="4">
        <v>11</v>
      </c>
      <c r="C61" s="4">
        <v>93</v>
      </c>
      <c r="D61" s="4">
        <v>37</v>
      </c>
      <c r="E61" s="4">
        <v>86</v>
      </c>
      <c r="F61" s="4">
        <v>85</v>
      </c>
      <c r="G61" s="4">
        <v>421</v>
      </c>
      <c r="H61" s="5">
        <f>B61/C61</f>
        <v>0.11827956989247312</v>
      </c>
      <c r="I61" s="6">
        <f>D61/E61</f>
        <v>0.43023255813953487</v>
      </c>
      <c r="J61" s="6">
        <f>F61/G61</f>
        <v>0.20190023752969122</v>
      </c>
      <c r="K61" s="5">
        <f>(E61*I61+J61*G61)/(E61+G61)</f>
        <v>0.24063116370808679</v>
      </c>
      <c r="L61" s="6">
        <f>(B61+D61+F61)/600</f>
        <v>0.22166666666666668</v>
      </c>
      <c r="M61" s="7">
        <f>((B61+D61)/(C61+E61))/J61</f>
        <v>1.3281629970423923</v>
      </c>
      <c r="N61" s="6">
        <f>B61/(B61+D61+F61)</f>
        <v>8.2706766917293228E-2</v>
      </c>
      <c r="O61" s="6">
        <f>H61/I61</f>
        <v>0.27492008137169432</v>
      </c>
      <c r="P61" s="6">
        <f>I61/J61</f>
        <v>2.1309165526675784</v>
      </c>
      <c r="Q61" s="6">
        <f>C61/600</f>
        <v>0.155</v>
      </c>
      <c r="R61" s="8">
        <f>H61-K61</f>
        <v>-0.12235159381561367</v>
      </c>
      <c r="S61" s="23">
        <v>0.19359999999999999</v>
      </c>
      <c r="T61" s="9">
        <f>(B61+D61+F61)/(C61+E61+G61)</f>
        <v>0.22166666666666668</v>
      </c>
      <c r="U61" s="4">
        <v>68</v>
      </c>
      <c r="V61" s="4" t="s">
        <v>32</v>
      </c>
      <c r="W61" s="4" t="s">
        <v>33</v>
      </c>
      <c r="X61" s="4">
        <v>19</v>
      </c>
      <c r="Y61" s="29">
        <v>0.5</v>
      </c>
      <c r="Z61" s="4">
        <v>7</v>
      </c>
      <c r="AA61" s="4" t="s">
        <v>34</v>
      </c>
      <c r="AB61" s="4" t="s">
        <v>36</v>
      </c>
      <c r="AC61" s="29">
        <v>0.41666666666666669</v>
      </c>
      <c r="AD61" s="32"/>
      <c r="AE61" s="32"/>
      <c r="AF61" s="32"/>
      <c r="AG61" s="32"/>
      <c r="AH61" s="32"/>
      <c r="AI61" s="33"/>
      <c r="AJ61" s="4">
        <f t="shared" si="0"/>
        <v>0</v>
      </c>
    </row>
    <row r="62" spans="1:36" ht="17.25">
      <c r="A62" s="3">
        <v>69</v>
      </c>
      <c r="B62" s="4">
        <v>11</v>
      </c>
      <c r="C62" s="4">
        <v>91</v>
      </c>
      <c r="D62" s="4">
        <v>9</v>
      </c>
      <c r="E62" s="4">
        <v>83</v>
      </c>
      <c r="F62" s="4">
        <v>59</v>
      </c>
      <c r="G62" s="4">
        <v>426</v>
      </c>
      <c r="H62" s="6">
        <f>B62/C62</f>
        <v>0.12087912087912088</v>
      </c>
      <c r="I62" s="6">
        <f>D62/E62</f>
        <v>0.10843373493975904</v>
      </c>
      <c r="J62" s="6">
        <f>F62/G62</f>
        <v>0.13849765258215962</v>
      </c>
      <c r="K62" s="6">
        <f>(E62*I62+J62*G62)/(E62+G62)</f>
        <v>0.13359528487229863</v>
      </c>
      <c r="L62" s="6">
        <f>(B62+D62+F62)/600</f>
        <v>0.13166666666666665</v>
      </c>
      <c r="M62" s="7">
        <f>((B62+D62)/(C62+E62))/J62</f>
        <v>0.82992402104032725</v>
      </c>
      <c r="N62" s="6">
        <f>B62/(B62+D62+F62)</f>
        <v>0.13924050632911392</v>
      </c>
      <c r="O62" s="6">
        <f>H62/I62</f>
        <v>1.1147741147741148</v>
      </c>
      <c r="P62" s="6">
        <f>I62/J62</f>
        <v>0.78292832346334496</v>
      </c>
      <c r="Q62" s="6">
        <f>C62/600</f>
        <v>0.15166666666666667</v>
      </c>
      <c r="R62" s="8">
        <f>H62-K62</f>
        <v>-1.2716163993177751E-2</v>
      </c>
      <c r="S62" s="8">
        <f>H62-K62</f>
        <v>-1.2716163993177751E-2</v>
      </c>
      <c r="T62" s="4">
        <f>(B62+D62+F62)/600</f>
        <v>0.13166666666666665</v>
      </c>
      <c r="U62" s="4">
        <v>69</v>
      </c>
      <c r="V62" s="4" t="s">
        <v>43</v>
      </c>
      <c r="W62" s="4" t="s">
        <v>33</v>
      </c>
      <c r="X62" s="4">
        <v>18</v>
      </c>
      <c r="Y62" s="29">
        <v>0.64583333333333337</v>
      </c>
      <c r="Z62" s="4">
        <v>9</v>
      </c>
      <c r="AA62" s="4" t="s">
        <v>34</v>
      </c>
      <c r="AB62" s="4" t="s">
        <v>36</v>
      </c>
      <c r="AC62" s="29">
        <v>0.4375</v>
      </c>
      <c r="AD62" s="4">
        <v>3</v>
      </c>
      <c r="AE62" s="4">
        <v>2</v>
      </c>
      <c r="AF62" s="4">
        <v>7</v>
      </c>
      <c r="AG62" s="4">
        <v>5</v>
      </c>
      <c r="AH62" s="4">
        <v>3</v>
      </c>
      <c r="AJ62" s="4">
        <f t="shared" si="0"/>
        <v>8</v>
      </c>
    </row>
    <row r="63" spans="1:36">
      <c r="A63" s="3">
        <v>70</v>
      </c>
      <c r="B63" s="4">
        <v>35</v>
      </c>
      <c r="C63" s="4">
        <v>90</v>
      </c>
      <c r="D63" s="4">
        <v>8</v>
      </c>
      <c r="E63" s="4">
        <v>83</v>
      </c>
      <c r="F63" s="4">
        <v>15</v>
      </c>
      <c r="G63" s="4">
        <v>427</v>
      </c>
      <c r="H63" s="6">
        <f>B63/C63</f>
        <v>0.3888888888888889</v>
      </c>
      <c r="I63" s="6">
        <f>D63/E63</f>
        <v>9.6385542168674704E-2</v>
      </c>
      <c r="J63" s="6">
        <f>F63/G63</f>
        <v>3.5128805620608897E-2</v>
      </c>
      <c r="K63" s="6">
        <f>(E63*I63+J63*G63)/(E63+G63)</f>
        <v>4.5098039215686274E-2</v>
      </c>
      <c r="L63" s="6">
        <f>(B63+D63+F63)/600</f>
        <v>9.6666666666666665E-2</v>
      </c>
      <c r="M63" s="6">
        <f>((B63+D63)/(C63+E63))/J63</f>
        <v>7.0755298651252412</v>
      </c>
      <c r="N63" s="6">
        <f>B63/(B63+D63+F63)</f>
        <v>0.60344827586206895</v>
      </c>
      <c r="O63" s="6">
        <f>H63/I63</f>
        <v>4.0347222222222223</v>
      </c>
      <c r="P63" s="6">
        <f>I63/J63</f>
        <v>2.7437751004016069</v>
      </c>
      <c r="Q63" s="6">
        <f>C63/600</f>
        <v>0.15</v>
      </c>
      <c r="R63" s="8">
        <f>H63-K63</f>
        <v>0.34379084967320261</v>
      </c>
      <c r="S63" s="8">
        <f>H63-K63</f>
        <v>0.34379084967320261</v>
      </c>
      <c r="T63" s="4">
        <f>(B63+D63+F63)/(C63+E63+G63)</f>
        <v>9.6666666666666665E-2</v>
      </c>
      <c r="U63" s="4">
        <v>70</v>
      </c>
      <c r="V63" s="4" t="s">
        <v>44</v>
      </c>
      <c r="W63" s="4" t="s">
        <v>33</v>
      </c>
      <c r="X63" s="4">
        <v>18</v>
      </c>
      <c r="Y63" s="29">
        <v>0.5</v>
      </c>
      <c r="Z63" s="4">
        <v>5</v>
      </c>
      <c r="AA63" s="4" t="s">
        <v>34</v>
      </c>
      <c r="AB63" s="4" t="s">
        <v>36</v>
      </c>
      <c r="AC63" s="29">
        <v>0.32291666666666669</v>
      </c>
      <c r="AD63" s="4">
        <v>5</v>
      </c>
      <c r="AE63" s="4">
        <v>5</v>
      </c>
      <c r="AF63" s="4">
        <v>6</v>
      </c>
      <c r="AG63" s="4">
        <v>5</v>
      </c>
      <c r="AH63" s="4">
        <v>5</v>
      </c>
      <c r="AJ63" s="4">
        <f t="shared" si="0"/>
        <v>10</v>
      </c>
    </row>
    <row r="64" spans="1:36" ht="17.25">
      <c r="A64" s="3">
        <v>71</v>
      </c>
      <c r="B64" s="4">
        <v>2</v>
      </c>
      <c r="C64" s="4">
        <v>88</v>
      </c>
      <c r="D64" s="4">
        <v>6</v>
      </c>
      <c r="E64" s="4">
        <v>95</v>
      </c>
      <c r="F64" s="4">
        <v>20</v>
      </c>
      <c r="G64" s="4">
        <v>417</v>
      </c>
      <c r="H64" s="6">
        <f>B64/C64</f>
        <v>2.2727272727272728E-2</v>
      </c>
      <c r="I64" s="6">
        <f>D64/E64</f>
        <v>6.3157894736842107E-2</v>
      </c>
      <c r="J64" s="6">
        <f>F64/G64</f>
        <v>4.7961630695443645E-2</v>
      </c>
      <c r="K64" s="6">
        <f>(E64*I64+J64*G64)/(E64+G64)</f>
        <v>5.078125E-2</v>
      </c>
      <c r="L64" s="6">
        <f>(B64+D64+F64)/600</f>
        <v>4.6666666666666669E-2</v>
      </c>
      <c r="M64" s="7">
        <f>((B64+D64)/(C64+E64))/J64</f>
        <v>0.91147540983606556</v>
      </c>
      <c r="N64" s="6">
        <f>B64/(B64+D64+F64)</f>
        <v>7.1428571428571425E-2</v>
      </c>
      <c r="O64" s="6">
        <f>H64/I64</f>
        <v>0.35984848484848486</v>
      </c>
      <c r="P64" s="6">
        <f>I64/J64</f>
        <v>1.316842105263158</v>
      </c>
      <c r="Q64" s="6">
        <f>C64/600</f>
        <v>0.14666666666666667</v>
      </c>
      <c r="R64" s="8">
        <f>H64-K64</f>
        <v>-2.8053977272727272E-2</v>
      </c>
      <c r="S64" s="8">
        <f>H64-K64</f>
        <v>-2.8053977272727272E-2</v>
      </c>
      <c r="T64" s="4">
        <f>(B64+D64+F64)/600</f>
        <v>4.6666666666666669E-2</v>
      </c>
      <c r="U64" s="4">
        <v>71</v>
      </c>
      <c r="V64" s="4" t="s">
        <v>43</v>
      </c>
      <c r="W64" s="4" t="s">
        <v>37</v>
      </c>
      <c r="X64" s="4">
        <v>20</v>
      </c>
      <c r="Y64" s="29">
        <v>0.45833333333333331</v>
      </c>
      <c r="Z64" s="4">
        <v>4</v>
      </c>
      <c r="AA64" s="4" t="s">
        <v>38</v>
      </c>
      <c r="AB64" s="4" t="s">
        <v>36</v>
      </c>
      <c r="AC64" s="29">
        <v>0.29166666666666669</v>
      </c>
      <c r="AD64" s="4">
        <v>5</v>
      </c>
      <c r="AE64" s="4">
        <v>1</v>
      </c>
      <c r="AF64" s="4">
        <v>5</v>
      </c>
      <c r="AG64" s="4">
        <v>3</v>
      </c>
      <c r="AH64" s="4">
        <v>6</v>
      </c>
      <c r="AJ64" s="4">
        <f t="shared" si="0"/>
        <v>8</v>
      </c>
    </row>
    <row r="65" spans="1:36">
      <c r="A65" s="3">
        <v>72</v>
      </c>
      <c r="B65" s="4">
        <v>7</v>
      </c>
      <c r="C65" s="4">
        <v>85</v>
      </c>
      <c r="D65" s="4">
        <v>14</v>
      </c>
      <c r="E65" s="4">
        <v>77</v>
      </c>
      <c r="F65" s="4">
        <v>42</v>
      </c>
      <c r="G65" s="4">
        <v>438</v>
      </c>
      <c r="H65" s="6">
        <f>B65/C65</f>
        <v>8.2352941176470587E-2</v>
      </c>
      <c r="I65" s="6">
        <f>D65/E65</f>
        <v>0.18181818181818182</v>
      </c>
      <c r="J65" s="6">
        <f>F65/G65</f>
        <v>9.5890410958904104E-2</v>
      </c>
      <c r="K65" s="6">
        <f>(E65*I65+J65*G65)/(E65+G65)</f>
        <v>0.1087378640776699</v>
      </c>
      <c r="L65" s="6">
        <f>(B65+D65+F65)/600</f>
        <v>0.105</v>
      </c>
      <c r="M65" s="6">
        <f>((B65+D65)/(C65+E65))/J65</f>
        <v>1.3518518518518519</v>
      </c>
      <c r="N65" s="6">
        <f>B65/(B65+D65+F65)</f>
        <v>0.1111111111111111</v>
      </c>
      <c r="O65" s="6">
        <f>H65/I65</f>
        <v>0.45294117647058824</v>
      </c>
      <c r="P65" s="6">
        <f>I65/J65</f>
        <v>1.8961038961038963</v>
      </c>
      <c r="Q65" s="6">
        <f>C65/600</f>
        <v>0.14166666666666666</v>
      </c>
      <c r="R65" s="8">
        <f>H65-K65</f>
        <v>-2.6384922901199315E-2</v>
      </c>
      <c r="S65" s="8">
        <f>H65-K65</f>
        <v>-2.6384922901199315E-2</v>
      </c>
      <c r="T65" s="4">
        <f>(B65+D65+F65)/(C65+E65+G65)</f>
        <v>0.105</v>
      </c>
      <c r="U65" s="4">
        <v>72</v>
      </c>
      <c r="V65" s="4" t="s">
        <v>44</v>
      </c>
      <c r="W65" s="4" t="s">
        <v>33</v>
      </c>
      <c r="X65" s="4">
        <v>19</v>
      </c>
      <c r="Y65" s="29">
        <v>0.41666666666666669</v>
      </c>
      <c r="Z65" s="4">
        <v>8</v>
      </c>
      <c r="AA65" s="4" t="s">
        <v>34</v>
      </c>
      <c r="AB65" s="4" t="s">
        <v>36</v>
      </c>
      <c r="AC65" s="29">
        <v>0.35416666666666669</v>
      </c>
      <c r="AD65" s="4">
        <v>2</v>
      </c>
      <c r="AE65" s="4">
        <v>3</v>
      </c>
      <c r="AF65" s="4">
        <v>6</v>
      </c>
      <c r="AG65" s="4">
        <v>2</v>
      </c>
      <c r="AH65" s="4">
        <v>3</v>
      </c>
      <c r="AJ65" s="4">
        <f t="shared" si="0"/>
        <v>4</v>
      </c>
    </row>
    <row r="66" spans="1:36">
      <c r="A66" s="3">
        <v>73</v>
      </c>
      <c r="B66" s="4">
        <v>15</v>
      </c>
      <c r="C66" s="4">
        <v>81</v>
      </c>
      <c r="D66" s="4">
        <v>8</v>
      </c>
      <c r="E66" s="4">
        <v>77</v>
      </c>
      <c r="F66" s="4">
        <v>35</v>
      </c>
      <c r="G66" s="4">
        <v>442</v>
      </c>
      <c r="H66" s="6">
        <f>B66/C66</f>
        <v>0.18518518518518517</v>
      </c>
      <c r="I66" s="6">
        <f>D66/E66</f>
        <v>0.1038961038961039</v>
      </c>
      <c r="J66" s="6">
        <f>F66/G66</f>
        <v>7.9185520361990946E-2</v>
      </c>
      <c r="K66" s="6">
        <f>(E66*I66+J66*G66)/(E66+G66)</f>
        <v>8.2851637764932567E-2</v>
      </c>
      <c r="L66" s="6">
        <f>(B66+D66+F66)/600</f>
        <v>9.6666666666666665E-2</v>
      </c>
      <c r="M66" s="6">
        <f>((B66+D66)/(C66+E66))/J66</f>
        <v>1.8383363471971068</v>
      </c>
      <c r="N66" s="6">
        <f>B66/(B66+D66+F66)</f>
        <v>0.25862068965517243</v>
      </c>
      <c r="O66" s="6">
        <f>H66/I66</f>
        <v>1.7824074074074072</v>
      </c>
      <c r="P66" s="6">
        <f>I66/J66</f>
        <v>1.3120593692022264</v>
      </c>
      <c r="Q66" s="6">
        <f>C66/600</f>
        <v>0.13500000000000001</v>
      </c>
      <c r="R66" s="8">
        <f>H66-K66</f>
        <v>0.10233354742025261</v>
      </c>
      <c r="S66" s="8">
        <f>H66-K66</f>
        <v>0.10233354742025261</v>
      </c>
      <c r="T66" s="4">
        <f>(B66+D66+F66)/(C66+E66+G66)</f>
        <v>9.6666666666666665E-2</v>
      </c>
      <c r="U66" s="4">
        <v>73</v>
      </c>
      <c r="V66" s="4" t="s">
        <v>44</v>
      </c>
      <c r="W66" s="4" t="s">
        <v>33</v>
      </c>
      <c r="X66" s="4">
        <v>20</v>
      </c>
      <c r="Y66" s="29">
        <v>0.5</v>
      </c>
      <c r="Z66" s="4">
        <v>6.5</v>
      </c>
      <c r="AA66" s="4" t="s">
        <v>38</v>
      </c>
      <c r="AB66" s="4" t="s">
        <v>36</v>
      </c>
      <c r="AC66" s="29">
        <v>0.375</v>
      </c>
      <c r="AD66" s="4">
        <v>5</v>
      </c>
      <c r="AE66" s="4">
        <v>2</v>
      </c>
      <c r="AF66" s="4">
        <v>6</v>
      </c>
      <c r="AG66" s="4">
        <v>2</v>
      </c>
      <c r="AH66" s="4">
        <v>6</v>
      </c>
      <c r="AJ66" s="4">
        <f t="shared" si="0"/>
        <v>7</v>
      </c>
    </row>
    <row r="67" spans="1:36">
      <c r="A67" s="3">
        <v>74</v>
      </c>
      <c r="B67" s="4">
        <v>7</v>
      </c>
      <c r="C67" s="4">
        <v>85</v>
      </c>
      <c r="D67" s="4">
        <v>6</v>
      </c>
      <c r="E67" s="4">
        <v>82</v>
      </c>
      <c r="F67" s="4">
        <v>46</v>
      </c>
      <c r="G67" s="4">
        <v>433</v>
      </c>
      <c r="H67" s="6">
        <f>B67/C67</f>
        <v>8.2352941176470587E-2</v>
      </c>
      <c r="I67" s="6">
        <f>D67/E67</f>
        <v>7.3170731707317069E-2</v>
      </c>
      <c r="J67" s="6">
        <f>F67/G67</f>
        <v>0.10623556581986143</v>
      </c>
      <c r="K67" s="6">
        <f>(E67*I67+J67*G67)/(E67+G67)</f>
        <v>0.10097087378640776</v>
      </c>
      <c r="L67" s="6">
        <f>(B67+D67+F67)/600</f>
        <v>9.8333333333333328E-2</v>
      </c>
      <c r="M67" s="6">
        <f>((B67+D67)/(C67+E67))/J67</f>
        <v>0.73275188752928921</v>
      </c>
      <c r="N67" s="6">
        <f>B67/(B67+D67+F67)</f>
        <v>0.11864406779661017</v>
      </c>
      <c r="O67" s="6">
        <f>H67/I67</f>
        <v>1.1254901960784314</v>
      </c>
      <c r="P67" s="6">
        <f>I67/J67</f>
        <v>0.68875927889713673</v>
      </c>
      <c r="Q67" s="6">
        <f>C67/600</f>
        <v>0.14166666666666666</v>
      </c>
      <c r="R67" s="8">
        <f>H67-K67</f>
        <v>-1.8617932609937174E-2</v>
      </c>
      <c r="S67" s="8">
        <f>H67-K67</f>
        <v>-1.8617932609937174E-2</v>
      </c>
      <c r="T67" s="4">
        <f>(B67+D67+F67)/(C67+E67+G67)</f>
        <v>9.8333333333333328E-2</v>
      </c>
      <c r="U67" s="4">
        <v>74</v>
      </c>
      <c r="V67" s="4" t="s">
        <v>44</v>
      </c>
      <c r="W67" s="4" t="s">
        <v>33</v>
      </c>
      <c r="X67" s="4">
        <v>18</v>
      </c>
      <c r="Y67" s="29">
        <v>0.45833333333333331</v>
      </c>
      <c r="Z67" s="4">
        <v>9</v>
      </c>
      <c r="AA67" s="4" t="s">
        <v>38</v>
      </c>
      <c r="AB67" s="4" t="s">
        <v>35</v>
      </c>
      <c r="AC67" s="29">
        <v>0.35416666666666669</v>
      </c>
      <c r="AD67" s="4">
        <v>6</v>
      </c>
      <c r="AE67" s="4">
        <v>4</v>
      </c>
      <c r="AF67" s="4">
        <v>7</v>
      </c>
      <c r="AG67" s="4">
        <v>5</v>
      </c>
      <c r="AH67" s="4">
        <v>4</v>
      </c>
      <c r="AJ67" s="4">
        <f t="shared" si="0"/>
        <v>11</v>
      </c>
    </row>
    <row r="68" spans="1:36" ht="17.25">
      <c r="A68" s="3">
        <v>75</v>
      </c>
      <c r="B68" s="4">
        <v>19</v>
      </c>
      <c r="C68" s="4">
        <v>91</v>
      </c>
      <c r="D68" s="4">
        <v>13</v>
      </c>
      <c r="E68" s="4">
        <v>84</v>
      </c>
      <c r="F68" s="4">
        <v>39</v>
      </c>
      <c r="G68" s="4">
        <v>425</v>
      </c>
      <c r="H68" s="6">
        <f>B68/C68</f>
        <v>0.2087912087912088</v>
      </c>
      <c r="I68" s="6">
        <f>D68/E68</f>
        <v>0.15476190476190477</v>
      </c>
      <c r="J68" s="6">
        <f>F68/G68</f>
        <v>9.1764705882352943E-2</v>
      </c>
      <c r="K68" s="6">
        <f>(E68*I68+J68*G68)/(E68+G68)</f>
        <v>0.10216110019646366</v>
      </c>
      <c r="L68" s="6">
        <f>(B68+D68+F68)/600</f>
        <v>0.11833333333333333</v>
      </c>
      <c r="M68" s="7">
        <f>((B68+D68)/(C68+E68))/J68</f>
        <v>1.9926739926739927</v>
      </c>
      <c r="N68" s="6">
        <f>B68/(B68+D68+F68)</f>
        <v>0.26760563380281688</v>
      </c>
      <c r="O68" s="6">
        <f>H68/I68</f>
        <v>1.349112426035503</v>
      </c>
      <c r="P68" s="6">
        <f>I68/J68</f>
        <v>1.6865079365079365</v>
      </c>
      <c r="Q68" s="6">
        <f>C68/600</f>
        <v>0.15166666666666667</v>
      </c>
      <c r="R68" s="8">
        <f>H68-K68</f>
        <v>0.10663010859474514</v>
      </c>
      <c r="S68" s="8">
        <f>H68-K68</f>
        <v>0.10663010859474514</v>
      </c>
      <c r="T68" s="4">
        <f>(B68+D68+F68)/600</f>
        <v>0.11833333333333333</v>
      </c>
      <c r="U68" s="4">
        <v>75</v>
      </c>
      <c r="V68" s="4" t="s">
        <v>43</v>
      </c>
      <c r="W68" s="4" t="s">
        <v>37</v>
      </c>
      <c r="X68" s="4">
        <v>19</v>
      </c>
      <c r="Y68" s="29">
        <v>0.41666666666666669</v>
      </c>
      <c r="Z68" s="4">
        <v>6</v>
      </c>
      <c r="AA68" s="4" t="s">
        <v>34</v>
      </c>
      <c r="AB68" s="4" t="s">
        <v>36</v>
      </c>
      <c r="AC68" s="29">
        <v>0.34375</v>
      </c>
      <c r="AD68" s="4">
        <v>5</v>
      </c>
      <c r="AE68" s="4">
        <v>2</v>
      </c>
      <c r="AF68" s="4">
        <v>2</v>
      </c>
      <c r="AG68" s="4">
        <v>5</v>
      </c>
      <c r="AH68" s="4">
        <v>4</v>
      </c>
      <c r="AJ68" s="4">
        <f t="shared" si="0"/>
        <v>10</v>
      </c>
    </row>
    <row r="69" spans="1:36" ht="17.25">
      <c r="A69" s="3">
        <v>76</v>
      </c>
      <c r="B69" s="4">
        <v>5</v>
      </c>
      <c r="C69" s="4">
        <v>95</v>
      </c>
      <c r="D69" s="4">
        <v>3</v>
      </c>
      <c r="E69" s="4">
        <v>86</v>
      </c>
      <c r="F69" s="4">
        <v>16</v>
      </c>
      <c r="G69" s="4">
        <v>419</v>
      </c>
      <c r="H69" s="6">
        <f>B69/C69</f>
        <v>5.2631578947368418E-2</v>
      </c>
      <c r="I69" s="6">
        <f>D69/E69</f>
        <v>3.4883720930232558E-2</v>
      </c>
      <c r="J69" s="6">
        <f>F69/G69</f>
        <v>3.8186157517899763E-2</v>
      </c>
      <c r="K69" s="6">
        <f>(E69*I69+J69*G69)/(E69+G69)</f>
        <v>3.7623762376237622E-2</v>
      </c>
      <c r="L69" s="6">
        <f>(B69+D69+F69)/600</f>
        <v>0.04</v>
      </c>
      <c r="M69" s="7">
        <f>((B69+D69)/(C69+E69))/J69</f>
        <v>1.1574585635359116</v>
      </c>
      <c r="N69" s="6">
        <f>B69/(B69+D69+F69)</f>
        <v>0.20833333333333334</v>
      </c>
      <c r="O69" s="6">
        <f>H69/I69</f>
        <v>1.5087719298245614</v>
      </c>
      <c r="P69" s="6">
        <f>I69/J69</f>
        <v>0.91351744186046502</v>
      </c>
      <c r="Q69" s="6">
        <f>C69/600</f>
        <v>0.15833333333333333</v>
      </c>
      <c r="R69" s="8">
        <f>H69-K69</f>
        <v>1.5007816571130796E-2</v>
      </c>
      <c r="S69" s="8">
        <f>H69-K69</f>
        <v>1.5007816571130796E-2</v>
      </c>
      <c r="T69" s="4">
        <f>(B69+D69+F69)/600</f>
        <v>0.04</v>
      </c>
      <c r="U69" s="4">
        <v>76</v>
      </c>
      <c r="V69" s="4" t="s">
        <v>43</v>
      </c>
      <c r="W69" s="4" t="s">
        <v>33</v>
      </c>
      <c r="X69" s="4">
        <v>19</v>
      </c>
      <c r="Y69" s="29">
        <v>0.5</v>
      </c>
      <c r="Z69" s="4">
        <v>7.5</v>
      </c>
      <c r="AA69" s="4" t="s">
        <v>34</v>
      </c>
      <c r="AB69" s="4" t="s">
        <v>36</v>
      </c>
      <c r="AC69" s="29">
        <v>0.36458333333333331</v>
      </c>
      <c r="AD69" s="4">
        <v>5</v>
      </c>
      <c r="AE69" s="4">
        <v>2</v>
      </c>
      <c r="AF69" s="4">
        <v>3</v>
      </c>
      <c r="AG69" s="4">
        <v>4</v>
      </c>
      <c r="AH69" s="4">
        <v>5</v>
      </c>
      <c r="AJ69" s="4">
        <f t="shared" si="0"/>
        <v>9</v>
      </c>
    </row>
    <row r="70" spans="1:36" ht="17.25">
      <c r="A70" s="4">
        <v>77</v>
      </c>
      <c r="B70" s="4">
        <v>4</v>
      </c>
      <c r="C70" s="4">
        <v>96</v>
      </c>
      <c r="D70" s="4">
        <v>3</v>
      </c>
      <c r="E70" s="4">
        <v>79</v>
      </c>
      <c r="F70" s="4">
        <v>17</v>
      </c>
      <c r="G70" s="4">
        <v>425</v>
      </c>
      <c r="H70" s="6">
        <f>B70/C70</f>
        <v>4.1666666666666664E-2</v>
      </c>
      <c r="I70" s="6">
        <f>D70/E70</f>
        <v>3.7974683544303799E-2</v>
      </c>
      <c r="J70" s="6">
        <f>F70/G70</f>
        <v>0.04</v>
      </c>
      <c r="K70" s="6">
        <f>(E70*I70+J70*G70)/(E70+G70)</f>
        <v>3.968253968253968E-2</v>
      </c>
      <c r="L70" s="6">
        <f>(B70+D70+F70)/600</f>
        <v>0.04</v>
      </c>
      <c r="M70" s="7">
        <f>((B70+D70)/(C70+E70))/J70</f>
        <v>1</v>
      </c>
      <c r="N70" s="6">
        <f>B70/(B70+D70+F70)</f>
        <v>0.16666666666666666</v>
      </c>
      <c r="O70" s="6">
        <f>H70/I70</f>
        <v>1.0972222222222221</v>
      </c>
      <c r="P70" s="6">
        <f>I70/J70</f>
        <v>0.949367088607595</v>
      </c>
      <c r="Q70" s="6">
        <f>C70/600</f>
        <v>0.16</v>
      </c>
      <c r="R70" s="8">
        <f>H70-K70</f>
        <v>1.984126984126984E-3</v>
      </c>
      <c r="S70" s="8">
        <f>H70-K70</f>
        <v>1.984126984126984E-3</v>
      </c>
      <c r="T70" s="4">
        <f>(B70+D70+F70)/600</f>
        <v>0.04</v>
      </c>
      <c r="U70" s="4">
        <v>77</v>
      </c>
      <c r="V70" s="4" t="s">
        <v>43</v>
      </c>
      <c r="W70" s="4" t="s">
        <v>33</v>
      </c>
      <c r="X70" s="4">
        <v>18</v>
      </c>
      <c r="Y70" s="29">
        <v>0.41666666666666669</v>
      </c>
      <c r="Z70" s="4">
        <v>9</v>
      </c>
      <c r="AA70" s="4" t="s">
        <v>34</v>
      </c>
      <c r="AB70" s="4" t="s">
        <v>36</v>
      </c>
      <c r="AC70" s="29">
        <v>0.36458333333333331</v>
      </c>
      <c r="AD70" s="4">
        <v>2</v>
      </c>
      <c r="AE70" s="4">
        <v>2</v>
      </c>
      <c r="AF70" s="4">
        <v>4</v>
      </c>
      <c r="AG70" s="4">
        <v>2</v>
      </c>
      <c r="AH70" s="4">
        <v>3</v>
      </c>
      <c r="AJ70" s="4">
        <f t="shared" si="0"/>
        <v>4</v>
      </c>
    </row>
    <row r="71" spans="1:36" ht="17.25">
      <c r="A71" s="4">
        <v>78</v>
      </c>
      <c r="B71" s="4">
        <v>30</v>
      </c>
      <c r="C71" s="4">
        <v>92</v>
      </c>
      <c r="D71" s="4">
        <v>11</v>
      </c>
      <c r="E71" s="4">
        <v>78</v>
      </c>
      <c r="F71" s="4">
        <v>59</v>
      </c>
      <c r="G71" s="4">
        <v>430</v>
      </c>
      <c r="H71" s="6">
        <f>B71/C71</f>
        <v>0.32608695652173914</v>
      </c>
      <c r="I71" s="6">
        <f>D71/E71</f>
        <v>0.14102564102564102</v>
      </c>
      <c r="J71" s="6">
        <f>F71/G71</f>
        <v>0.1372093023255814</v>
      </c>
      <c r="K71" s="6">
        <f>(E71*I71+J71*G71)/(E71+G71)</f>
        <v>0.13779527559055119</v>
      </c>
      <c r="L71" s="6">
        <f>(B71+D71+F71)/600</f>
        <v>0.16666666666666666</v>
      </c>
      <c r="M71" s="7">
        <f>((B71+D71)/(C71+E71))/J71</f>
        <v>1.7577268195413758</v>
      </c>
      <c r="N71" s="6">
        <f>B71/(B71+D71+F71)</f>
        <v>0.3</v>
      </c>
      <c r="O71" s="6">
        <f>H71/I71</f>
        <v>2.3122529644268774</v>
      </c>
      <c r="P71" s="6">
        <f>I71/J71</f>
        <v>1.0278139939156887</v>
      </c>
      <c r="Q71" s="6">
        <f>C71/600</f>
        <v>0.15333333333333332</v>
      </c>
      <c r="R71" s="8">
        <f>H71-K71</f>
        <v>0.18829168093118795</v>
      </c>
      <c r="S71" s="8">
        <f>H71-K71</f>
        <v>0.18829168093118795</v>
      </c>
      <c r="T71" s="4">
        <f>(B71+D71+F71)/600</f>
        <v>0.16666666666666666</v>
      </c>
      <c r="U71" s="4">
        <v>78</v>
      </c>
      <c r="V71" s="4" t="s">
        <v>43</v>
      </c>
      <c r="W71" s="4" t="s">
        <v>37</v>
      </c>
      <c r="X71" s="4">
        <v>19</v>
      </c>
      <c r="Y71" s="29">
        <v>0.5</v>
      </c>
      <c r="Z71" s="4">
        <v>8</v>
      </c>
      <c r="AA71" s="4" t="s">
        <v>34</v>
      </c>
      <c r="AB71" s="4" t="s">
        <v>36</v>
      </c>
      <c r="AC71" s="29">
        <v>0.22916666666666666</v>
      </c>
      <c r="AD71" s="4">
        <v>2</v>
      </c>
      <c r="AE71" s="4">
        <v>5</v>
      </c>
      <c r="AF71" s="4">
        <v>4</v>
      </c>
      <c r="AG71" s="4">
        <v>3</v>
      </c>
      <c r="AH71" s="4">
        <v>5</v>
      </c>
      <c r="AJ71" s="4">
        <f t="shared" si="0"/>
        <v>5</v>
      </c>
    </row>
    <row r="72" spans="1:36">
      <c r="A72" s="16">
        <v>79</v>
      </c>
      <c r="B72" s="26">
        <v>0</v>
      </c>
      <c r="C72" s="26">
        <v>93</v>
      </c>
      <c r="D72" s="26">
        <v>1</v>
      </c>
      <c r="E72" s="26">
        <v>82</v>
      </c>
      <c r="F72" s="26">
        <v>0</v>
      </c>
      <c r="G72" s="26">
        <v>425</v>
      </c>
      <c r="H72" s="19">
        <f>B72/C72</f>
        <v>0</v>
      </c>
      <c r="I72" s="19">
        <f>D72/E72</f>
        <v>1.2195121951219513E-2</v>
      </c>
      <c r="J72" s="19">
        <f>F72/G72</f>
        <v>0</v>
      </c>
      <c r="K72" s="19">
        <f>(E72*I72+J72*G72)/(E72+G72)</f>
        <v>1.9723865877712033E-3</v>
      </c>
      <c r="L72" s="19">
        <f>(B72+D72+F72)/600</f>
        <v>1.6666666666666668E-3</v>
      </c>
      <c r="M72" s="6" t="e">
        <f>((B72+D72)/(C72+E72))/J72</f>
        <v>#DIV/0!</v>
      </c>
      <c r="N72" s="6">
        <f>B72/(B72+D72+F72)</f>
        <v>0</v>
      </c>
      <c r="O72" s="6">
        <f>H72/I72</f>
        <v>0</v>
      </c>
      <c r="P72" s="6" t="e">
        <f>I72/J72</f>
        <v>#DIV/0!</v>
      </c>
      <c r="Q72" s="6">
        <f>C72/600</f>
        <v>0.155</v>
      </c>
      <c r="R72" s="8">
        <f>H72-K72</f>
        <v>-1.9723865877712033E-3</v>
      </c>
      <c r="S72" s="21">
        <f>H72-K72</f>
        <v>-1.9723865877712033E-3</v>
      </c>
      <c r="T72" s="26">
        <f>(B72+D72+F72)/(C72+E72+G72)</f>
        <v>1.6666666666666668E-3</v>
      </c>
      <c r="U72" s="4">
        <v>79</v>
      </c>
      <c r="V72" s="4" t="s">
        <v>44</v>
      </c>
      <c r="W72" s="4" t="s">
        <v>37</v>
      </c>
      <c r="X72" s="4">
        <v>20</v>
      </c>
      <c r="Y72" s="29">
        <v>0.41666666666666669</v>
      </c>
      <c r="Z72" s="4">
        <v>8</v>
      </c>
      <c r="AA72" s="4" t="s">
        <v>34</v>
      </c>
      <c r="AB72" s="4" t="s">
        <v>35</v>
      </c>
      <c r="AC72" s="29">
        <v>0.375</v>
      </c>
      <c r="AJ72" s="4">
        <f t="shared" si="0"/>
        <v>0</v>
      </c>
    </row>
    <row r="73" spans="1:36">
      <c r="A73" s="4">
        <v>80</v>
      </c>
      <c r="B73" s="4">
        <v>12</v>
      </c>
      <c r="C73" s="4">
        <v>88</v>
      </c>
      <c r="D73" s="4">
        <v>4</v>
      </c>
      <c r="E73" s="4">
        <v>84</v>
      </c>
      <c r="F73" s="4">
        <v>19</v>
      </c>
      <c r="G73" s="4">
        <v>428</v>
      </c>
      <c r="H73" s="6">
        <f>B73/C73</f>
        <v>0.13636363636363635</v>
      </c>
      <c r="I73" s="6">
        <f>D73/E73</f>
        <v>4.7619047619047616E-2</v>
      </c>
      <c r="J73" s="6">
        <f>F73/G73</f>
        <v>4.4392523364485979E-2</v>
      </c>
      <c r="K73" s="6">
        <f>(E73*I73+J73*G73)/(E73+G73)</f>
        <v>4.4921875E-2</v>
      </c>
      <c r="L73" s="6">
        <f>(B73+D73+F73)/600</f>
        <v>5.8333333333333334E-2</v>
      </c>
      <c r="M73" s="6">
        <f>((B73+D73)/(C73+E73))/J73</f>
        <v>2.0954712362301104</v>
      </c>
      <c r="N73" s="6">
        <f>B73/(B73+D73+F73)</f>
        <v>0.34285714285714286</v>
      </c>
      <c r="O73" s="6">
        <f>H73/I73</f>
        <v>2.8636363636363638</v>
      </c>
      <c r="P73" s="6">
        <f>I73/J73</f>
        <v>1.0726817042606516</v>
      </c>
      <c r="Q73" s="6">
        <f>C73/600</f>
        <v>0.14666666666666667</v>
      </c>
      <c r="R73" s="8">
        <f>H73-K73</f>
        <v>9.1441761363636354E-2</v>
      </c>
      <c r="S73" s="8">
        <f>H73-K73</f>
        <v>9.1441761363636354E-2</v>
      </c>
      <c r="T73" s="4">
        <f>(B73+D73+F73)/(C73+E73+G73)</f>
        <v>5.8333333333333334E-2</v>
      </c>
      <c r="U73" s="4">
        <v>80</v>
      </c>
      <c r="V73" s="4" t="s">
        <v>44</v>
      </c>
      <c r="W73" s="4" t="s">
        <v>37</v>
      </c>
      <c r="X73" s="4">
        <v>19</v>
      </c>
      <c r="Y73" s="29">
        <v>0.48958333333333331</v>
      </c>
      <c r="Z73" s="4">
        <v>6.5</v>
      </c>
      <c r="AA73" s="4" t="s">
        <v>34</v>
      </c>
      <c r="AB73" s="4" t="s">
        <v>42</v>
      </c>
      <c r="AC73" s="29">
        <v>0.36458333333333331</v>
      </c>
      <c r="AJ73" s="4">
        <f t="shared" si="0"/>
        <v>0</v>
      </c>
    </row>
    <row r="74" spans="1:36">
      <c r="U74" s="34"/>
      <c r="V74" s="35"/>
      <c r="W74" s="35"/>
      <c r="X74" s="34"/>
      <c r="Y74" s="36"/>
      <c r="Z74" s="34"/>
      <c r="AA74" s="35"/>
      <c r="AB74" s="35"/>
      <c r="AC74" s="36"/>
      <c r="AD74" s="34"/>
      <c r="AE74" s="34"/>
      <c r="AF74" s="34"/>
      <c r="AG74" s="34"/>
      <c r="AH74" s="34"/>
      <c r="AI74" s="35"/>
      <c r="AJ74" s="4"/>
    </row>
    <row r="75" spans="1:36">
      <c r="A75" s="4"/>
      <c r="B75" s="4"/>
      <c r="C75" s="4"/>
      <c r="U75" s="34"/>
      <c r="V75" s="35"/>
      <c r="W75" s="35"/>
      <c r="X75" s="34"/>
      <c r="Y75" s="36"/>
      <c r="Z75" s="34"/>
      <c r="AA75" s="35"/>
      <c r="AB75" s="35"/>
      <c r="AC75" s="36"/>
      <c r="AD75" s="34"/>
      <c r="AE75" s="34"/>
      <c r="AF75" s="34"/>
      <c r="AG75" s="34"/>
      <c r="AH75" s="34"/>
      <c r="AI75" s="35"/>
      <c r="AJ75" s="4"/>
    </row>
    <row r="76" spans="1:36">
      <c r="A76" s="4"/>
      <c r="B76" s="4"/>
      <c r="C76" s="4"/>
      <c r="U76" s="34"/>
      <c r="V76" s="35"/>
      <c r="W76" s="35"/>
      <c r="X76" s="34"/>
      <c r="Y76" s="36"/>
      <c r="Z76" s="34"/>
      <c r="AA76" s="35"/>
      <c r="AB76" s="35"/>
      <c r="AC76" s="36"/>
      <c r="AD76" s="34"/>
      <c r="AE76" s="34"/>
      <c r="AF76" s="34"/>
      <c r="AG76" s="34"/>
      <c r="AH76" s="35"/>
      <c r="AI76" s="35"/>
      <c r="AJ76" s="4"/>
    </row>
    <row r="77" spans="1:36">
      <c r="A77" s="4"/>
      <c r="B77" s="4"/>
      <c r="C77" s="4"/>
      <c r="U77" s="34"/>
      <c r="V77" s="35"/>
      <c r="W77" s="35"/>
      <c r="X77" s="34"/>
      <c r="Y77" s="36"/>
      <c r="Z77" s="34"/>
      <c r="AA77" s="35"/>
      <c r="AB77" s="35"/>
      <c r="AC77" s="36"/>
      <c r="AD77" s="34"/>
      <c r="AE77" s="34"/>
      <c r="AF77" s="34"/>
      <c r="AG77" s="34"/>
      <c r="AH77" s="34"/>
      <c r="AI77" s="35"/>
      <c r="AJ77" s="4"/>
    </row>
    <row r="78" spans="1:36">
      <c r="A78" s="4"/>
      <c r="B78" s="4"/>
      <c r="C78" s="4"/>
    </row>
    <row r="79" spans="1:36">
      <c r="A79" s="4"/>
      <c r="B79" s="4"/>
      <c r="C79" s="4"/>
    </row>
    <row r="80" spans="1:36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/>
      <c r="B96" s="4"/>
      <c r="C96" s="4"/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</sheetData>
  <sortState xmlns:xlrd2="http://schemas.microsoft.com/office/spreadsheetml/2017/richdata2" ref="A2:T74">
    <sortCondition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Thackery I</dc:creator>
  <cp:lastModifiedBy>Brown, Thackery I</cp:lastModifiedBy>
  <dcterms:created xsi:type="dcterms:W3CDTF">2024-06-27T19:35:46Z</dcterms:created>
  <dcterms:modified xsi:type="dcterms:W3CDTF">2024-06-27T19:50:55Z</dcterms:modified>
</cp:coreProperties>
</file>