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ap3340\Documents\YOUR_STUFF\Data_Analyst\EXCEL\"/>
    </mc:Choice>
  </mc:AlternateContent>
  <xr:revisionPtr revIDLastSave="0" documentId="13_ncr:1_{85B3E2C3-C293-4747-8414-91BAD9BB7107}" xr6:coauthVersionLast="36" xr6:coauthVersionMax="36" xr10:uidLastSave="{00000000-0000-0000-0000-000000000000}"/>
  <bookViews>
    <workbookView xWindow="0" yWindow="0" windowWidth="19200" windowHeight="6940" xr2:uid="{F3A39DEF-E8A5-4C53-8FF2-8101D2166700}"/>
  </bookViews>
  <sheets>
    <sheet name="Forecast Twitter Data" sheetId="5" r:id="rId1"/>
    <sheet name="RawData" sheetId="2" r:id="rId2"/>
    <sheet name="Dashboard" sheetId="4" r:id="rId3"/>
  </sheets>
  <calcPr calcId="191029"/>
  <pivotCaches>
    <pivotCache cacheId="1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 i="5" l="1"/>
  <c r="E52" i="5"/>
  <c r="F52" i="5" s="1"/>
  <c r="E42" i="5"/>
  <c r="F42" i="5" s="1"/>
  <c r="E43" i="5"/>
  <c r="E44" i="5"/>
  <c r="F44" i="5" s="1"/>
  <c r="E45" i="5"/>
  <c r="F45" i="5" s="1"/>
  <c r="E46" i="5"/>
  <c r="F46" i="5" s="1"/>
  <c r="E47" i="5"/>
  <c r="F47" i="5" s="1"/>
  <c r="E48" i="5"/>
  <c r="F48" i="5" s="1"/>
  <c r="E49" i="5"/>
  <c r="F49" i="5" s="1"/>
  <c r="E50" i="5"/>
  <c r="F50" i="5" s="1"/>
  <c r="E51" i="5"/>
  <c r="F51" i="5" s="1"/>
  <c r="E41" i="5"/>
  <c r="F41" i="5" s="1"/>
  <c r="O11" i="4" l="1"/>
  <c r="O10" i="4"/>
</calcChain>
</file>

<file path=xl/sharedStrings.xml><?xml version="1.0" encoding="utf-8"?>
<sst xmlns="http://schemas.openxmlformats.org/spreadsheetml/2006/main" count="223" uniqueCount="51">
  <si>
    <t>Facebook Ads</t>
  </si>
  <si>
    <t>Twitter Ads</t>
  </si>
  <si>
    <t>Google Ads</t>
  </si>
  <si>
    <t>Channel</t>
  </si>
  <si>
    <t>Month</t>
  </si>
  <si>
    <t>Average Order Value</t>
  </si>
  <si>
    <t>Impressions</t>
  </si>
  <si>
    <t>Clicks</t>
  </si>
  <si>
    <t>CPC</t>
  </si>
  <si>
    <t>Conversions</t>
  </si>
  <si>
    <t>Revenue</t>
  </si>
  <si>
    <t>Advertising Costs</t>
  </si>
  <si>
    <t>Other Costs</t>
  </si>
  <si>
    <t>Row Labels</t>
  </si>
  <si>
    <t>Grand Total</t>
  </si>
  <si>
    <t>Column Labels</t>
  </si>
  <si>
    <t>Sum of Revenue</t>
  </si>
  <si>
    <t>2016</t>
  </si>
  <si>
    <t>2017</t>
  </si>
  <si>
    <t>2018</t>
  </si>
  <si>
    <t>Feb</t>
  </si>
  <si>
    <t>Mar</t>
  </si>
  <si>
    <t>Apr</t>
  </si>
  <si>
    <t>May</t>
  </si>
  <si>
    <t>Jun</t>
  </si>
  <si>
    <t>Jul</t>
  </si>
  <si>
    <t>Aug</t>
  </si>
  <si>
    <t>Sep</t>
  </si>
  <si>
    <t>Oct</t>
  </si>
  <si>
    <t>Nov</t>
  </si>
  <si>
    <t>Dec</t>
  </si>
  <si>
    <t>Jan</t>
  </si>
  <si>
    <t>T-Shirt sales are higher during summer months.</t>
  </si>
  <si>
    <t>Sum of Advert. Costs</t>
  </si>
  <si>
    <t>(All)</t>
  </si>
  <si>
    <t>Years</t>
  </si>
  <si>
    <t>Sum of Profit</t>
  </si>
  <si>
    <t>Sum of Average Order Value</t>
  </si>
  <si>
    <t>30-40</t>
  </si>
  <si>
    <t>40-50</t>
  </si>
  <si>
    <t>50-60</t>
  </si>
  <si>
    <t>60-70</t>
  </si>
  <si>
    <t>70-80</t>
  </si>
  <si>
    <t>80-90</t>
  </si>
  <si>
    <t>Revenue Growth Rate</t>
  </si>
  <si>
    <t>Despite Facebook taking a large amount of advertising, it only accounts for 18% of Revenue. Portrayed after the use of value field settings and setting 'Values Shown As' % of Column Total.</t>
  </si>
  <si>
    <t>After removing all months before 2016 and after 2018 since there is not enough data for those years, we find that Annual Growth Rates have actually been declining. Profit with our calculated field also shows decline (Revenue-Advertising Costs - Other Costs)</t>
  </si>
  <si>
    <t>Cost Forecast</t>
  </si>
  <si>
    <t>Revenue Forecast</t>
  </si>
  <si>
    <t>What happens to our Twitter Ad revenue if we raise our budget by 20%?</t>
  </si>
  <si>
    <t>After grouping avg row labels by intervals of 10 (0-100), we can see that Facebook as well as Twitter Ads have a significantly lower average order value than Google Ads. This is true for all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</si>
</sst>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quot;$&quot;#,##0.00"/>
    <numFmt numFmtId="166" formatCode="mmmm&quot;-&quot;yy"/>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1"/>
      <color rgb="FF000000"/>
      <name val="Arial"/>
      <family val="2"/>
    </font>
    <font>
      <b/>
      <sz val="10"/>
      <name val="Arial"/>
      <family val="2"/>
    </font>
    <font>
      <sz val="11"/>
      <color rgb="FF000000"/>
      <name val="Arial"/>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3" fillId="0" borderId="0" xfId="0" applyFont="1" applyAlignment="1"/>
    <xf numFmtId="164" fontId="3" fillId="0" borderId="0" xfId="0" applyNumberFormat="1" applyFont="1"/>
    <xf numFmtId="165" fontId="3" fillId="0" borderId="0" xfId="0" applyNumberFormat="1" applyFont="1"/>
    <xf numFmtId="0" fontId="4" fillId="0" borderId="0" xfId="0" applyFont="1" applyAlignment="1">
      <alignment horizontal="right"/>
    </xf>
    <xf numFmtId="0" fontId="5" fillId="0" borderId="0" xfId="0" applyFont="1" applyAlignment="1"/>
    <xf numFmtId="164" fontId="5" fillId="0" borderId="0" xfId="0" applyNumberFormat="1" applyFont="1" applyAlignment="1"/>
    <xf numFmtId="0" fontId="6" fillId="0" borderId="0" xfId="0" applyFont="1" applyAlignment="1">
      <alignment horizontal="right"/>
    </xf>
    <xf numFmtId="166" fontId="6" fillId="0" borderId="0" xfId="0" applyNumberFormat="1" applyFont="1" applyAlignment="1">
      <alignment horizontal="right"/>
    </xf>
    <xf numFmtId="1" fontId="3" fillId="0" borderId="0" xfId="0" applyNumberFormat="1" applyFont="1" applyAlignment="1">
      <alignment horizontal="right"/>
    </xf>
    <xf numFmtId="0" fontId="0" fillId="0" borderId="0" xfId="0" applyFont="1" applyAlignment="1"/>
    <xf numFmtId="165" fontId="3" fillId="0" borderId="0" xfId="0" applyNumberFormat="1" applyFont="1" applyAlignmen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166" fontId="0" fillId="0" borderId="0" xfId="0" applyNumberFormat="1"/>
    <xf numFmtId="10" fontId="0" fillId="0" borderId="0" xfId="0" applyNumberFormat="1"/>
    <xf numFmtId="0" fontId="0" fillId="0" borderId="0" xfId="0" pivotButton="1" applyAlignment="1">
      <alignment wrapText="1"/>
    </xf>
    <xf numFmtId="10" fontId="0" fillId="0" borderId="0" xfId="1" applyNumberFormat="1" applyFont="1"/>
    <xf numFmtId="0" fontId="0" fillId="0" borderId="0" xfId="0" applyAlignment="1">
      <alignment wrapText="1"/>
    </xf>
    <xf numFmtId="0" fontId="0" fillId="0" borderId="0" xfId="0" applyAlignment="1">
      <alignment vertical="center" wrapText="1"/>
    </xf>
    <xf numFmtId="0" fontId="0" fillId="2" borderId="0" xfId="0" applyFill="1"/>
    <xf numFmtId="164" fontId="0" fillId="0" borderId="0" xfId="0" applyNumberFormat="1" applyAlignment="1">
      <alignment horizontal="left"/>
    </xf>
    <xf numFmtId="44" fontId="0" fillId="0" borderId="0" xfId="0" applyNumberFormat="1"/>
    <xf numFmtId="0" fontId="0" fillId="0" borderId="0" xfId="0" pivotButton="1" applyAlignment="1">
      <alignment vertical="center" wrapText="1"/>
    </xf>
    <xf numFmtId="0" fontId="0" fillId="0" borderId="0" xfId="0" applyAlignment="1">
      <alignment vertical="center"/>
    </xf>
    <xf numFmtId="0" fontId="2" fillId="2" borderId="0" xfId="0" applyFont="1" applyFill="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16" fontId="0" fillId="0" borderId="0" xfId="0" applyNumberFormat="1"/>
    <xf numFmtId="17" fontId="0" fillId="0" borderId="0" xfId="0" applyNumberFormat="1"/>
    <xf numFmtId="164" fontId="5" fillId="0" borderId="0" xfId="0" applyNumberFormat="1" applyFont="1" applyAlignment="1">
      <alignment horizontal="right"/>
    </xf>
    <xf numFmtId="0" fontId="5" fillId="0" borderId="0" xfId="0" applyFont="1" applyAlignment="1">
      <alignment horizontal="right"/>
    </xf>
    <xf numFmtId="164" fontId="0" fillId="0" borderId="0" xfId="0" applyNumberFormat="1" applyFont="1" applyAlignment="1"/>
    <xf numFmtId="165" fontId="5" fillId="0" borderId="0" xfId="0" applyNumberFormat="1" applyFont="1" applyAlignment="1">
      <alignment horizontal="right"/>
    </xf>
    <xf numFmtId="165" fontId="3" fillId="0" borderId="0" xfId="0" applyNumberFormat="1" applyFont="1" applyBorder="1" applyAlignment="1">
      <alignment vertical="center"/>
    </xf>
    <xf numFmtId="164" fontId="3" fillId="0" borderId="0" xfId="0" applyNumberFormat="1" applyFont="1" applyAlignment="1">
      <alignment horizontal="center" vertical="center" wrapText="1"/>
    </xf>
  </cellXfs>
  <cellStyles count="2">
    <cellStyle name="Normal" xfId="0" builtinId="0"/>
    <cellStyle name="Percent" xfId="1" builtinId="5"/>
  </cellStyles>
  <dxfs count="15">
    <dxf>
      <alignment vertical="center"/>
    </dxf>
    <dxf>
      <alignment wrapText="1"/>
    </dxf>
    <dxf>
      <alignment wrapText="1"/>
    </dxf>
    <dxf>
      <alignment wrapText="1"/>
    </dxf>
    <dxf>
      <alignment vertical="center"/>
    </dxf>
    <dxf>
      <alignment vertical="center"/>
    </dxf>
    <dxf>
      <alignment vertical="center"/>
    </dxf>
    <dxf>
      <alignment wrapText="1"/>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vertical="center"/>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'Forecast Twitter Data'!$C$1</c:f>
              <c:strCache>
                <c:ptCount val="1"/>
                <c:pt idx="0">
                  <c:v>Revenue</c:v>
                </c:pt>
              </c:strCache>
            </c:strRef>
          </c:tx>
          <c:spPr>
            <a:ln w="28575" cap="rnd">
              <a:solidFill>
                <a:schemeClr val="accent1"/>
              </a:solidFill>
              <a:round/>
            </a:ln>
            <a:effectLst/>
          </c:spPr>
          <c:marker>
            <c:symbol val="none"/>
          </c:marker>
          <c:cat>
            <c:numRef>
              <c:f>'Forecast Twitter Data'!$B$2:$B$51</c:f>
              <c:numCache>
                <c:formatCode>mmmm"-"yy</c:formatCode>
                <c:ptCount val="50"/>
                <c:pt idx="0">
                  <c:v>42401</c:v>
                </c:pt>
                <c:pt idx="1">
                  <c:v>42430</c:v>
                </c:pt>
                <c:pt idx="2">
                  <c:v>42461</c:v>
                </c:pt>
                <c:pt idx="3">
                  <c:v>42491</c:v>
                </c:pt>
                <c:pt idx="4">
                  <c:v>42522</c:v>
                </c:pt>
                <c:pt idx="5">
                  <c:v>42552</c:v>
                </c:pt>
                <c:pt idx="6">
                  <c:v>42583</c:v>
                </c:pt>
                <c:pt idx="7">
                  <c:v>42614</c:v>
                </c:pt>
                <c:pt idx="8">
                  <c:v>42644</c:v>
                </c:pt>
                <c:pt idx="9">
                  <c:v>42675</c:v>
                </c:pt>
                <c:pt idx="10">
                  <c:v>42705</c:v>
                </c:pt>
                <c:pt idx="11">
                  <c:v>42736</c:v>
                </c:pt>
                <c:pt idx="12">
                  <c:v>42767</c:v>
                </c:pt>
                <c:pt idx="13">
                  <c:v>42795</c:v>
                </c:pt>
                <c:pt idx="14">
                  <c:v>42826</c:v>
                </c:pt>
                <c:pt idx="15">
                  <c:v>42856</c:v>
                </c:pt>
                <c:pt idx="16">
                  <c:v>42887</c:v>
                </c:pt>
                <c:pt idx="17">
                  <c:v>42917</c:v>
                </c:pt>
                <c:pt idx="18">
                  <c:v>42948</c:v>
                </c:pt>
                <c:pt idx="19">
                  <c:v>42979</c:v>
                </c:pt>
                <c:pt idx="20">
                  <c:v>43009</c:v>
                </c:pt>
                <c:pt idx="21">
                  <c:v>43040</c:v>
                </c:pt>
                <c:pt idx="22">
                  <c:v>43070</c:v>
                </c:pt>
                <c:pt idx="23">
                  <c:v>43101</c:v>
                </c:pt>
                <c:pt idx="24">
                  <c:v>43132</c:v>
                </c:pt>
                <c:pt idx="25">
                  <c:v>43160</c:v>
                </c:pt>
                <c:pt idx="26">
                  <c:v>43191</c:v>
                </c:pt>
                <c:pt idx="27">
                  <c:v>43221</c:v>
                </c:pt>
                <c:pt idx="28">
                  <c:v>43252</c:v>
                </c:pt>
                <c:pt idx="29">
                  <c:v>43282</c:v>
                </c:pt>
                <c:pt idx="30">
                  <c:v>43313</c:v>
                </c:pt>
                <c:pt idx="31">
                  <c:v>43344</c:v>
                </c:pt>
                <c:pt idx="32">
                  <c:v>43374</c:v>
                </c:pt>
                <c:pt idx="33">
                  <c:v>43405</c:v>
                </c:pt>
                <c:pt idx="34">
                  <c:v>43435</c:v>
                </c:pt>
                <c:pt idx="35">
                  <c:v>43466</c:v>
                </c:pt>
                <c:pt idx="36">
                  <c:v>43497</c:v>
                </c:pt>
                <c:pt idx="37">
                  <c:v>43525</c:v>
                </c:pt>
                <c:pt idx="38">
                  <c:v>43556</c:v>
                </c:pt>
                <c:pt idx="39">
                  <c:v>43586</c:v>
                </c:pt>
                <c:pt idx="40">
                  <c:v>43617</c:v>
                </c:pt>
                <c:pt idx="41">
                  <c:v>43647</c:v>
                </c:pt>
                <c:pt idx="42">
                  <c:v>43678</c:v>
                </c:pt>
                <c:pt idx="43">
                  <c:v>43727</c:v>
                </c:pt>
                <c:pt idx="44">
                  <c:v>43739</c:v>
                </c:pt>
                <c:pt idx="45">
                  <c:v>43788</c:v>
                </c:pt>
                <c:pt idx="46">
                  <c:v>43818</c:v>
                </c:pt>
                <c:pt idx="47">
                  <c:v>43831</c:v>
                </c:pt>
                <c:pt idx="48">
                  <c:v>43862</c:v>
                </c:pt>
                <c:pt idx="49">
                  <c:v>43891</c:v>
                </c:pt>
              </c:numCache>
            </c:numRef>
          </c:cat>
          <c:val>
            <c:numRef>
              <c:f>'Forecast Twitter Data'!$C$2:$C$52</c:f>
              <c:numCache>
                <c:formatCode>"$"#,##0</c:formatCode>
                <c:ptCount val="51"/>
                <c:pt idx="0">
                  <c:v>925.35000000000014</c:v>
                </c:pt>
                <c:pt idx="1">
                  <c:v>1122.71</c:v>
                </c:pt>
                <c:pt idx="2">
                  <c:v>801.6</c:v>
                </c:pt>
                <c:pt idx="3">
                  <c:v>490.5</c:v>
                </c:pt>
                <c:pt idx="4">
                  <c:v>1430.8300000000002</c:v>
                </c:pt>
                <c:pt idx="5">
                  <c:v>1182.93</c:v>
                </c:pt>
                <c:pt idx="6">
                  <c:v>1549.0000000000002</c:v>
                </c:pt>
                <c:pt idx="7">
                  <c:v>1714.3000000000002</c:v>
                </c:pt>
                <c:pt idx="8">
                  <c:v>1288.5600000000002</c:v>
                </c:pt>
                <c:pt idx="9">
                  <c:v>1035.3000000000002</c:v>
                </c:pt>
                <c:pt idx="10">
                  <c:v>895.8</c:v>
                </c:pt>
                <c:pt idx="11">
                  <c:v>719.94</c:v>
                </c:pt>
                <c:pt idx="12">
                  <c:v>801.97000000000014</c:v>
                </c:pt>
                <c:pt idx="13">
                  <c:v>945.44</c:v>
                </c:pt>
                <c:pt idx="14">
                  <c:v>855.04000000000008</c:v>
                </c:pt>
                <c:pt idx="15">
                  <c:v>885.19</c:v>
                </c:pt>
                <c:pt idx="16">
                  <c:v>1222</c:v>
                </c:pt>
                <c:pt idx="17">
                  <c:v>1469.76</c:v>
                </c:pt>
                <c:pt idx="18">
                  <c:v>1151.8400000000001</c:v>
                </c:pt>
                <c:pt idx="19">
                  <c:v>1980.4800000000002</c:v>
                </c:pt>
                <c:pt idx="20">
                  <c:v>1017.4000000000001</c:v>
                </c:pt>
                <c:pt idx="21">
                  <c:v>702.24</c:v>
                </c:pt>
                <c:pt idx="22">
                  <c:v>626.08000000000004</c:v>
                </c:pt>
                <c:pt idx="23">
                  <c:v>578.9</c:v>
                </c:pt>
                <c:pt idx="24">
                  <c:v>455.94999999999993</c:v>
                </c:pt>
                <c:pt idx="25">
                  <c:v>687.04000000000008</c:v>
                </c:pt>
                <c:pt idx="26">
                  <c:v>565.05000000000018</c:v>
                </c:pt>
                <c:pt idx="27">
                  <c:v>726.18000000000006</c:v>
                </c:pt>
                <c:pt idx="28">
                  <c:v>935.44</c:v>
                </c:pt>
                <c:pt idx="29">
                  <c:v>685.98000000000013</c:v>
                </c:pt>
                <c:pt idx="30">
                  <c:v>1087.2400000000002</c:v>
                </c:pt>
                <c:pt idx="31">
                  <c:v>1055.8899999999999</c:v>
                </c:pt>
                <c:pt idx="32">
                  <c:v>771.95999999999992</c:v>
                </c:pt>
                <c:pt idx="33">
                  <c:v>825.74</c:v>
                </c:pt>
                <c:pt idx="34">
                  <c:v>605.6400000000001</c:v>
                </c:pt>
                <c:pt idx="35">
                  <c:v>450.36000000000013</c:v>
                </c:pt>
                <c:pt idx="36">
                  <c:v>607.18000000000006</c:v>
                </c:pt>
                <c:pt idx="37">
                  <c:v>771.48000000000013</c:v>
                </c:pt>
                <c:pt idx="38">
                  <c:v>684.32</c:v>
                </c:pt>
              </c:numCache>
            </c:numRef>
          </c:val>
          <c:smooth val="0"/>
          <c:extLst>
            <c:ext xmlns:c16="http://schemas.microsoft.com/office/drawing/2014/chart" uri="{C3380CC4-5D6E-409C-BE32-E72D297353CC}">
              <c16:uniqueId val="{00000000-E6B2-49E4-B2FC-332732E22933}"/>
            </c:ext>
          </c:extLst>
        </c:ser>
        <c:ser>
          <c:idx val="1"/>
          <c:order val="1"/>
          <c:tx>
            <c:v>Revenue Forecast</c:v>
          </c:tx>
          <c:spPr>
            <a:ln w="28575" cap="rnd">
              <a:solidFill>
                <a:schemeClr val="accent2"/>
              </a:solidFill>
              <a:prstDash val="dash"/>
              <a:round/>
            </a:ln>
            <a:effectLst/>
          </c:spPr>
          <c:marker>
            <c:symbol val="none"/>
          </c:marker>
          <c:cat>
            <c:numRef>
              <c:f>'Forecast Twitter Data'!$B$2:$B$51</c:f>
              <c:numCache>
                <c:formatCode>mmmm"-"yy</c:formatCode>
                <c:ptCount val="50"/>
                <c:pt idx="0">
                  <c:v>42401</c:v>
                </c:pt>
                <c:pt idx="1">
                  <c:v>42430</c:v>
                </c:pt>
                <c:pt idx="2">
                  <c:v>42461</c:v>
                </c:pt>
                <c:pt idx="3">
                  <c:v>42491</c:v>
                </c:pt>
                <c:pt idx="4">
                  <c:v>42522</c:v>
                </c:pt>
                <c:pt idx="5">
                  <c:v>42552</c:v>
                </c:pt>
                <c:pt idx="6">
                  <c:v>42583</c:v>
                </c:pt>
                <c:pt idx="7">
                  <c:v>42614</c:v>
                </c:pt>
                <c:pt idx="8">
                  <c:v>42644</c:v>
                </c:pt>
                <c:pt idx="9">
                  <c:v>42675</c:v>
                </c:pt>
                <c:pt idx="10">
                  <c:v>42705</c:v>
                </c:pt>
                <c:pt idx="11">
                  <c:v>42736</c:v>
                </c:pt>
                <c:pt idx="12">
                  <c:v>42767</c:v>
                </c:pt>
                <c:pt idx="13">
                  <c:v>42795</c:v>
                </c:pt>
                <c:pt idx="14">
                  <c:v>42826</c:v>
                </c:pt>
                <c:pt idx="15">
                  <c:v>42856</c:v>
                </c:pt>
                <c:pt idx="16">
                  <c:v>42887</c:v>
                </c:pt>
                <c:pt idx="17">
                  <c:v>42917</c:v>
                </c:pt>
                <c:pt idx="18">
                  <c:v>42948</c:v>
                </c:pt>
                <c:pt idx="19">
                  <c:v>42979</c:v>
                </c:pt>
                <c:pt idx="20">
                  <c:v>43009</c:v>
                </c:pt>
                <c:pt idx="21">
                  <c:v>43040</c:v>
                </c:pt>
                <c:pt idx="22">
                  <c:v>43070</c:v>
                </c:pt>
                <c:pt idx="23">
                  <c:v>43101</c:v>
                </c:pt>
                <c:pt idx="24">
                  <c:v>43132</c:v>
                </c:pt>
                <c:pt idx="25">
                  <c:v>43160</c:v>
                </c:pt>
                <c:pt idx="26">
                  <c:v>43191</c:v>
                </c:pt>
                <c:pt idx="27">
                  <c:v>43221</c:v>
                </c:pt>
                <c:pt idx="28">
                  <c:v>43252</c:v>
                </c:pt>
                <c:pt idx="29">
                  <c:v>43282</c:v>
                </c:pt>
                <c:pt idx="30">
                  <c:v>43313</c:v>
                </c:pt>
                <c:pt idx="31">
                  <c:v>43344</c:v>
                </c:pt>
                <c:pt idx="32">
                  <c:v>43374</c:v>
                </c:pt>
                <c:pt idx="33">
                  <c:v>43405</c:v>
                </c:pt>
                <c:pt idx="34">
                  <c:v>43435</c:v>
                </c:pt>
                <c:pt idx="35">
                  <c:v>43466</c:v>
                </c:pt>
                <c:pt idx="36">
                  <c:v>43497</c:v>
                </c:pt>
                <c:pt idx="37">
                  <c:v>43525</c:v>
                </c:pt>
                <c:pt idx="38">
                  <c:v>43556</c:v>
                </c:pt>
                <c:pt idx="39">
                  <c:v>43586</c:v>
                </c:pt>
                <c:pt idx="40">
                  <c:v>43617</c:v>
                </c:pt>
                <c:pt idx="41">
                  <c:v>43647</c:v>
                </c:pt>
                <c:pt idx="42">
                  <c:v>43678</c:v>
                </c:pt>
                <c:pt idx="43">
                  <c:v>43727</c:v>
                </c:pt>
                <c:pt idx="44">
                  <c:v>43739</c:v>
                </c:pt>
                <c:pt idx="45">
                  <c:v>43788</c:v>
                </c:pt>
                <c:pt idx="46">
                  <c:v>43818</c:v>
                </c:pt>
                <c:pt idx="47">
                  <c:v>43831</c:v>
                </c:pt>
                <c:pt idx="48">
                  <c:v>43862</c:v>
                </c:pt>
                <c:pt idx="49">
                  <c:v>43891</c:v>
                </c:pt>
              </c:numCache>
            </c:numRef>
          </c:cat>
          <c:val>
            <c:numRef>
              <c:f>'Forecast Twitter Data'!$F$2:$F$52</c:f>
              <c:numCache>
                <c:formatCode>"$"#,##0.00</c:formatCode>
                <c:ptCount val="51"/>
                <c:pt idx="38" formatCode="&quot;$&quot;#,##0">
                  <c:v>684</c:v>
                </c:pt>
                <c:pt idx="39" formatCode="&quot;$&quot;#,##0">
                  <c:v>875.73996983721372</c:v>
                </c:pt>
                <c:pt idx="40" formatCode="&quot;$&quot;#,##0">
                  <c:v>961.27865931778445</c:v>
                </c:pt>
                <c:pt idx="41" formatCode="&quot;$&quot;#,##0">
                  <c:v>1143.719937450991</c:v>
                </c:pt>
                <c:pt idx="42" formatCode="&quot;$&quot;#,##0">
                  <c:v>1359.4584496974778</c:v>
                </c:pt>
                <c:pt idx="43" formatCode="&quot;$&quot;#,##0">
                  <c:v>1607.5856108395483</c:v>
                </c:pt>
                <c:pt idx="44" formatCode="&quot;$&quot;#,##0">
                  <c:v>1440.3269233730748</c:v>
                </c:pt>
                <c:pt idx="45" formatCode="&quot;$&quot;#,##0">
                  <c:v>1158.1124540153789</c:v>
                </c:pt>
                <c:pt idx="46" formatCode="&quot;$&quot;#,##0">
                  <c:v>816.37906894767968</c:v>
                </c:pt>
                <c:pt idx="47" formatCode="&quot;$&quot;#,##0">
                  <c:v>787.72571483596141</c:v>
                </c:pt>
                <c:pt idx="48" formatCode="&quot;$&quot;#,##0">
                  <c:v>676.72030345646453</c:v>
                </c:pt>
                <c:pt idx="49" formatCode="&quot;$&quot;#,##0">
                  <c:v>764.79161936510855</c:v>
                </c:pt>
                <c:pt idx="50" formatCode="&quot;$&quot;#,##0">
                  <c:v>823.43706426196331</c:v>
                </c:pt>
              </c:numCache>
            </c:numRef>
          </c:val>
          <c:smooth val="0"/>
          <c:extLst>
            <c:ext xmlns:c16="http://schemas.microsoft.com/office/drawing/2014/chart" uri="{C3380CC4-5D6E-409C-BE32-E72D297353CC}">
              <c16:uniqueId val="{00000002-E6B2-49E4-B2FC-332732E22933}"/>
            </c:ext>
          </c:extLst>
        </c:ser>
        <c:dLbls>
          <c:showLegendKey val="0"/>
          <c:showVal val="0"/>
          <c:showCatName val="0"/>
          <c:showSerName val="0"/>
          <c:showPercent val="0"/>
          <c:showBubbleSize val="0"/>
        </c:dLbls>
        <c:smooth val="0"/>
        <c:axId val="550304624"/>
        <c:axId val="564277600"/>
      </c:lineChart>
      <c:dateAx>
        <c:axId val="550304624"/>
        <c:scaling>
          <c:orientation val="minMax"/>
        </c:scaling>
        <c:delete val="0"/>
        <c:axPos val="b"/>
        <c:numFmt formatCode="mmmm&quot;-&quot;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64277600"/>
        <c:crosses val="autoZero"/>
        <c:auto val="1"/>
        <c:lblOffset val="100"/>
        <c:baseTimeUnit val="days"/>
      </c:dateAx>
      <c:valAx>
        <c:axId val="564277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04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[Advertising_Pivots_Groupings&amp;CalculatedFields.xlsx]Dashboard!PivotTable2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Dashboard!$B$3:$B$4</c:f>
              <c:strCache>
                <c:ptCount val="1"/>
                <c:pt idx="0">
                  <c:v>Jan</c:v>
                </c:pt>
              </c:strCache>
            </c:strRef>
          </c:tx>
          <c:spPr>
            <a:solidFill>
              <a:schemeClr val="accent1"/>
            </a:solidFill>
            <a:ln>
              <a:noFill/>
            </a:ln>
            <a:effectLst/>
          </c:spPr>
          <c:invertIfNegative val="0"/>
          <c:cat>
            <c:strRef>
              <c:f>Dashboard!$A$5</c:f>
              <c:strCache>
                <c:ptCount val="1"/>
                <c:pt idx="0">
                  <c:v>Total</c:v>
                </c:pt>
              </c:strCache>
            </c:strRef>
          </c:cat>
          <c:val>
            <c:numRef>
              <c:f>Dashboard!$B$5</c:f>
              <c:numCache>
                <c:formatCode>General</c:formatCode>
                <c:ptCount val="1"/>
                <c:pt idx="0">
                  <c:v>31634.18</c:v>
                </c:pt>
              </c:numCache>
            </c:numRef>
          </c:val>
          <c:extLst>
            <c:ext xmlns:c16="http://schemas.microsoft.com/office/drawing/2014/chart" uri="{C3380CC4-5D6E-409C-BE32-E72D297353CC}">
              <c16:uniqueId val="{00000000-4CA4-44B6-BC0F-5EFC1107620D}"/>
            </c:ext>
          </c:extLst>
        </c:ser>
        <c:ser>
          <c:idx val="1"/>
          <c:order val="1"/>
          <c:tx>
            <c:strRef>
              <c:f>Dashboard!$C$3:$C$4</c:f>
              <c:strCache>
                <c:ptCount val="1"/>
                <c:pt idx="0">
                  <c:v>Feb</c:v>
                </c:pt>
              </c:strCache>
            </c:strRef>
          </c:tx>
          <c:spPr>
            <a:solidFill>
              <a:schemeClr val="accent2"/>
            </a:solidFill>
            <a:ln>
              <a:noFill/>
            </a:ln>
            <a:effectLst/>
          </c:spPr>
          <c:invertIfNegative val="0"/>
          <c:cat>
            <c:strRef>
              <c:f>Dashboard!$A$5</c:f>
              <c:strCache>
                <c:ptCount val="1"/>
                <c:pt idx="0">
                  <c:v>Total</c:v>
                </c:pt>
              </c:strCache>
            </c:strRef>
          </c:cat>
          <c:val>
            <c:numRef>
              <c:f>Dashboard!$C$5</c:f>
              <c:numCache>
                <c:formatCode>General</c:formatCode>
                <c:ptCount val="1"/>
                <c:pt idx="0">
                  <c:v>48737.96</c:v>
                </c:pt>
              </c:numCache>
            </c:numRef>
          </c:val>
          <c:extLst>
            <c:ext xmlns:c16="http://schemas.microsoft.com/office/drawing/2014/chart" uri="{C3380CC4-5D6E-409C-BE32-E72D297353CC}">
              <c16:uniqueId val="{00000001-4CA4-44B6-BC0F-5EFC1107620D}"/>
            </c:ext>
          </c:extLst>
        </c:ser>
        <c:ser>
          <c:idx val="2"/>
          <c:order val="2"/>
          <c:tx>
            <c:strRef>
              <c:f>Dashboard!$D$3:$D$4</c:f>
              <c:strCache>
                <c:ptCount val="1"/>
                <c:pt idx="0">
                  <c:v>Mar</c:v>
                </c:pt>
              </c:strCache>
            </c:strRef>
          </c:tx>
          <c:spPr>
            <a:solidFill>
              <a:schemeClr val="accent3"/>
            </a:solidFill>
            <a:ln>
              <a:noFill/>
            </a:ln>
            <a:effectLst/>
          </c:spPr>
          <c:invertIfNegative val="0"/>
          <c:cat>
            <c:strRef>
              <c:f>Dashboard!$A$5</c:f>
              <c:strCache>
                <c:ptCount val="1"/>
                <c:pt idx="0">
                  <c:v>Total</c:v>
                </c:pt>
              </c:strCache>
            </c:strRef>
          </c:cat>
          <c:val>
            <c:numRef>
              <c:f>Dashboard!$D$5</c:f>
              <c:numCache>
                <c:formatCode>General</c:formatCode>
                <c:ptCount val="1"/>
                <c:pt idx="0">
                  <c:v>59501.230000000018</c:v>
                </c:pt>
              </c:numCache>
            </c:numRef>
          </c:val>
          <c:extLst>
            <c:ext xmlns:c16="http://schemas.microsoft.com/office/drawing/2014/chart" uri="{C3380CC4-5D6E-409C-BE32-E72D297353CC}">
              <c16:uniqueId val="{00000002-4CA4-44B6-BC0F-5EFC1107620D}"/>
            </c:ext>
          </c:extLst>
        </c:ser>
        <c:ser>
          <c:idx val="3"/>
          <c:order val="3"/>
          <c:tx>
            <c:strRef>
              <c:f>Dashboard!$E$3:$E$4</c:f>
              <c:strCache>
                <c:ptCount val="1"/>
                <c:pt idx="0">
                  <c:v>Apr</c:v>
                </c:pt>
              </c:strCache>
            </c:strRef>
          </c:tx>
          <c:spPr>
            <a:solidFill>
              <a:schemeClr val="accent4"/>
            </a:solidFill>
            <a:ln>
              <a:noFill/>
            </a:ln>
            <a:effectLst/>
          </c:spPr>
          <c:invertIfNegative val="0"/>
          <c:cat>
            <c:strRef>
              <c:f>Dashboard!$A$5</c:f>
              <c:strCache>
                <c:ptCount val="1"/>
                <c:pt idx="0">
                  <c:v>Total</c:v>
                </c:pt>
              </c:strCache>
            </c:strRef>
          </c:cat>
          <c:val>
            <c:numRef>
              <c:f>Dashboard!$E$5</c:f>
              <c:numCache>
                <c:formatCode>General</c:formatCode>
                <c:ptCount val="1"/>
                <c:pt idx="0">
                  <c:v>48684.210000000006</c:v>
                </c:pt>
              </c:numCache>
            </c:numRef>
          </c:val>
          <c:extLst>
            <c:ext xmlns:c16="http://schemas.microsoft.com/office/drawing/2014/chart" uri="{C3380CC4-5D6E-409C-BE32-E72D297353CC}">
              <c16:uniqueId val="{00000003-4CA4-44B6-BC0F-5EFC1107620D}"/>
            </c:ext>
          </c:extLst>
        </c:ser>
        <c:ser>
          <c:idx val="4"/>
          <c:order val="4"/>
          <c:tx>
            <c:strRef>
              <c:f>Dashboard!$F$3:$F$4</c:f>
              <c:strCache>
                <c:ptCount val="1"/>
                <c:pt idx="0">
                  <c:v>May</c:v>
                </c:pt>
              </c:strCache>
            </c:strRef>
          </c:tx>
          <c:spPr>
            <a:solidFill>
              <a:schemeClr val="accent5"/>
            </a:solidFill>
            <a:ln>
              <a:noFill/>
            </a:ln>
            <a:effectLst/>
          </c:spPr>
          <c:invertIfNegative val="0"/>
          <c:cat>
            <c:strRef>
              <c:f>Dashboard!$A$5</c:f>
              <c:strCache>
                <c:ptCount val="1"/>
                <c:pt idx="0">
                  <c:v>Total</c:v>
                </c:pt>
              </c:strCache>
            </c:strRef>
          </c:cat>
          <c:val>
            <c:numRef>
              <c:f>Dashboard!$F$5</c:f>
              <c:numCache>
                <c:formatCode>General</c:formatCode>
                <c:ptCount val="1"/>
                <c:pt idx="0">
                  <c:v>48171.5</c:v>
                </c:pt>
              </c:numCache>
            </c:numRef>
          </c:val>
          <c:extLst>
            <c:ext xmlns:c16="http://schemas.microsoft.com/office/drawing/2014/chart" uri="{C3380CC4-5D6E-409C-BE32-E72D297353CC}">
              <c16:uniqueId val="{00000004-4CA4-44B6-BC0F-5EFC1107620D}"/>
            </c:ext>
          </c:extLst>
        </c:ser>
        <c:ser>
          <c:idx val="5"/>
          <c:order val="5"/>
          <c:tx>
            <c:strRef>
              <c:f>Dashboard!$G$3:$G$4</c:f>
              <c:strCache>
                <c:ptCount val="1"/>
                <c:pt idx="0">
                  <c:v>Jun</c:v>
                </c:pt>
              </c:strCache>
            </c:strRef>
          </c:tx>
          <c:spPr>
            <a:solidFill>
              <a:schemeClr val="accent6"/>
            </a:solidFill>
            <a:ln>
              <a:noFill/>
            </a:ln>
            <a:effectLst/>
          </c:spPr>
          <c:invertIfNegative val="0"/>
          <c:cat>
            <c:strRef>
              <c:f>Dashboard!$A$5</c:f>
              <c:strCache>
                <c:ptCount val="1"/>
                <c:pt idx="0">
                  <c:v>Total</c:v>
                </c:pt>
              </c:strCache>
            </c:strRef>
          </c:cat>
          <c:val>
            <c:numRef>
              <c:f>Dashboard!$G$5</c:f>
              <c:numCache>
                <c:formatCode>General</c:formatCode>
                <c:ptCount val="1"/>
                <c:pt idx="0">
                  <c:v>54999.22</c:v>
                </c:pt>
              </c:numCache>
            </c:numRef>
          </c:val>
          <c:extLst>
            <c:ext xmlns:c16="http://schemas.microsoft.com/office/drawing/2014/chart" uri="{C3380CC4-5D6E-409C-BE32-E72D297353CC}">
              <c16:uniqueId val="{00000005-4CA4-44B6-BC0F-5EFC1107620D}"/>
            </c:ext>
          </c:extLst>
        </c:ser>
        <c:ser>
          <c:idx val="6"/>
          <c:order val="6"/>
          <c:tx>
            <c:strRef>
              <c:f>Dashboard!$H$3:$H$4</c:f>
              <c:strCache>
                <c:ptCount val="1"/>
                <c:pt idx="0">
                  <c:v>Jul</c:v>
                </c:pt>
              </c:strCache>
            </c:strRef>
          </c:tx>
          <c:spPr>
            <a:solidFill>
              <a:schemeClr val="accent1">
                <a:lumMod val="60000"/>
              </a:schemeClr>
            </a:solidFill>
            <a:ln>
              <a:noFill/>
            </a:ln>
            <a:effectLst/>
          </c:spPr>
          <c:invertIfNegative val="0"/>
          <c:cat>
            <c:strRef>
              <c:f>Dashboard!$A$5</c:f>
              <c:strCache>
                <c:ptCount val="1"/>
                <c:pt idx="0">
                  <c:v>Total</c:v>
                </c:pt>
              </c:strCache>
            </c:strRef>
          </c:cat>
          <c:val>
            <c:numRef>
              <c:f>Dashboard!$H$5</c:f>
              <c:numCache>
                <c:formatCode>General</c:formatCode>
                <c:ptCount val="1"/>
                <c:pt idx="0">
                  <c:v>62863.960000000006</c:v>
                </c:pt>
              </c:numCache>
            </c:numRef>
          </c:val>
          <c:extLst>
            <c:ext xmlns:c16="http://schemas.microsoft.com/office/drawing/2014/chart" uri="{C3380CC4-5D6E-409C-BE32-E72D297353CC}">
              <c16:uniqueId val="{00000006-4CA4-44B6-BC0F-5EFC1107620D}"/>
            </c:ext>
          </c:extLst>
        </c:ser>
        <c:ser>
          <c:idx val="7"/>
          <c:order val="7"/>
          <c:tx>
            <c:strRef>
              <c:f>Dashboard!$I$3:$I$4</c:f>
              <c:strCache>
                <c:ptCount val="1"/>
                <c:pt idx="0">
                  <c:v>Aug</c:v>
                </c:pt>
              </c:strCache>
            </c:strRef>
          </c:tx>
          <c:spPr>
            <a:solidFill>
              <a:schemeClr val="accent2">
                <a:lumMod val="60000"/>
              </a:schemeClr>
            </a:solidFill>
            <a:ln>
              <a:noFill/>
            </a:ln>
            <a:effectLst/>
          </c:spPr>
          <c:invertIfNegative val="0"/>
          <c:cat>
            <c:strRef>
              <c:f>Dashboard!$A$5</c:f>
              <c:strCache>
                <c:ptCount val="1"/>
                <c:pt idx="0">
                  <c:v>Total</c:v>
                </c:pt>
              </c:strCache>
            </c:strRef>
          </c:cat>
          <c:val>
            <c:numRef>
              <c:f>Dashboard!$I$5</c:f>
              <c:numCache>
                <c:formatCode>General</c:formatCode>
                <c:ptCount val="1"/>
                <c:pt idx="0">
                  <c:v>57891.609999999993</c:v>
                </c:pt>
              </c:numCache>
            </c:numRef>
          </c:val>
          <c:extLst>
            <c:ext xmlns:c16="http://schemas.microsoft.com/office/drawing/2014/chart" uri="{C3380CC4-5D6E-409C-BE32-E72D297353CC}">
              <c16:uniqueId val="{00000007-4CA4-44B6-BC0F-5EFC1107620D}"/>
            </c:ext>
          </c:extLst>
        </c:ser>
        <c:ser>
          <c:idx val="8"/>
          <c:order val="8"/>
          <c:tx>
            <c:strRef>
              <c:f>Dashboard!$J$3:$J$4</c:f>
              <c:strCache>
                <c:ptCount val="1"/>
                <c:pt idx="0">
                  <c:v>Sep</c:v>
                </c:pt>
              </c:strCache>
            </c:strRef>
          </c:tx>
          <c:spPr>
            <a:solidFill>
              <a:schemeClr val="accent3">
                <a:lumMod val="60000"/>
              </a:schemeClr>
            </a:solidFill>
            <a:ln>
              <a:noFill/>
            </a:ln>
            <a:effectLst/>
          </c:spPr>
          <c:invertIfNegative val="0"/>
          <c:cat>
            <c:strRef>
              <c:f>Dashboard!$A$5</c:f>
              <c:strCache>
                <c:ptCount val="1"/>
                <c:pt idx="0">
                  <c:v>Total</c:v>
                </c:pt>
              </c:strCache>
            </c:strRef>
          </c:cat>
          <c:val>
            <c:numRef>
              <c:f>Dashboard!$J$5</c:f>
              <c:numCache>
                <c:formatCode>General</c:formatCode>
                <c:ptCount val="1"/>
                <c:pt idx="0">
                  <c:v>74255.740000000005</c:v>
                </c:pt>
              </c:numCache>
            </c:numRef>
          </c:val>
          <c:extLst>
            <c:ext xmlns:c16="http://schemas.microsoft.com/office/drawing/2014/chart" uri="{C3380CC4-5D6E-409C-BE32-E72D297353CC}">
              <c16:uniqueId val="{00000008-4CA4-44B6-BC0F-5EFC1107620D}"/>
            </c:ext>
          </c:extLst>
        </c:ser>
        <c:ser>
          <c:idx val="9"/>
          <c:order val="9"/>
          <c:tx>
            <c:strRef>
              <c:f>Dashboard!$K$3:$K$4</c:f>
              <c:strCache>
                <c:ptCount val="1"/>
                <c:pt idx="0">
                  <c:v>Oct</c:v>
                </c:pt>
              </c:strCache>
            </c:strRef>
          </c:tx>
          <c:spPr>
            <a:solidFill>
              <a:schemeClr val="accent4">
                <a:lumMod val="60000"/>
              </a:schemeClr>
            </a:solidFill>
            <a:ln>
              <a:noFill/>
            </a:ln>
            <a:effectLst/>
          </c:spPr>
          <c:invertIfNegative val="0"/>
          <c:cat>
            <c:strRef>
              <c:f>Dashboard!$A$5</c:f>
              <c:strCache>
                <c:ptCount val="1"/>
                <c:pt idx="0">
                  <c:v>Total</c:v>
                </c:pt>
              </c:strCache>
            </c:strRef>
          </c:cat>
          <c:val>
            <c:numRef>
              <c:f>Dashboard!$K$5</c:f>
              <c:numCache>
                <c:formatCode>General</c:formatCode>
                <c:ptCount val="1"/>
                <c:pt idx="0">
                  <c:v>53469.3</c:v>
                </c:pt>
              </c:numCache>
            </c:numRef>
          </c:val>
          <c:extLst>
            <c:ext xmlns:c16="http://schemas.microsoft.com/office/drawing/2014/chart" uri="{C3380CC4-5D6E-409C-BE32-E72D297353CC}">
              <c16:uniqueId val="{00000009-4CA4-44B6-BC0F-5EFC1107620D}"/>
            </c:ext>
          </c:extLst>
        </c:ser>
        <c:ser>
          <c:idx val="10"/>
          <c:order val="10"/>
          <c:tx>
            <c:strRef>
              <c:f>Dashboard!$L$3:$L$4</c:f>
              <c:strCache>
                <c:ptCount val="1"/>
                <c:pt idx="0">
                  <c:v>Nov</c:v>
                </c:pt>
              </c:strCache>
            </c:strRef>
          </c:tx>
          <c:spPr>
            <a:solidFill>
              <a:schemeClr val="accent5">
                <a:lumMod val="60000"/>
              </a:schemeClr>
            </a:solidFill>
            <a:ln>
              <a:noFill/>
            </a:ln>
            <a:effectLst/>
          </c:spPr>
          <c:invertIfNegative val="0"/>
          <c:cat>
            <c:strRef>
              <c:f>Dashboard!$A$5</c:f>
              <c:strCache>
                <c:ptCount val="1"/>
                <c:pt idx="0">
                  <c:v>Total</c:v>
                </c:pt>
              </c:strCache>
            </c:strRef>
          </c:cat>
          <c:val>
            <c:numRef>
              <c:f>Dashboard!$L$5</c:f>
              <c:numCache>
                <c:formatCode>General</c:formatCode>
                <c:ptCount val="1"/>
                <c:pt idx="0">
                  <c:v>41941.519999999997</c:v>
                </c:pt>
              </c:numCache>
            </c:numRef>
          </c:val>
          <c:extLst>
            <c:ext xmlns:c16="http://schemas.microsoft.com/office/drawing/2014/chart" uri="{C3380CC4-5D6E-409C-BE32-E72D297353CC}">
              <c16:uniqueId val="{0000000A-4CA4-44B6-BC0F-5EFC1107620D}"/>
            </c:ext>
          </c:extLst>
        </c:ser>
        <c:ser>
          <c:idx val="11"/>
          <c:order val="11"/>
          <c:tx>
            <c:strRef>
              <c:f>Dashboard!$M$3:$M$4</c:f>
              <c:strCache>
                <c:ptCount val="1"/>
                <c:pt idx="0">
                  <c:v>Dec</c:v>
                </c:pt>
              </c:strCache>
            </c:strRef>
          </c:tx>
          <c:spPr>
            <a:solidFill>
              <a:schemeClr val="accent6">
                <a:lumMod val="60000"/>
              </a:schemeClr>
            </a:solidFill>
            <a:ln>
              <a:noFill/>
            </a:ln>
            <a:effectLst/>
          </c:spPr>
          <c:invertIfNegative val="0"/>
          <c:cat>
            <c:strRef>
              <c:f>Dashboard!$A$5</c:f>
              <c:strCache>
                <c:ptCount val="1"/>
                <c:pt idx="0">
                  <c:v>Total</c:v>
                </c:pt>
              </c:strCache>
            </c:strRef>
          </c:cat>
          <c:val>
            <c:numRef>
              <c:f>Dashboard!$M$5</c:f>
              <c:numCache>
                <c:formatCode>General</c:formatCode>
                <c:ptCount val="1"/>
                <c:pt idx="0">
                  <c:v>41766.710000000006</c:v>
                </c:pt>
              </c:numCache>
            </c:numRef>
          </c:val>
          <c:extLst>
            <c:ext xmlns:c16="http://schemas.microsoft.com/office/drawing/2014/chart" uri="{C3380CC4-5D6E-409C-BE32-E72D297353CC}">
              <c16:uniqueId val="{0000000B-4CA4-44B6-BC0F-5EFC1107620D}"/>
            </c:ext>
          </c:extLst>
        </c:ser>
        <c:dLbls>
          <c:showLegendKey val="0"/>
          <c:showVal val="0"/>
          <c:showCatName val="0"/>
          <c:showSerName val="0"/>
          <c:showPercent val="0"/>
          <c:showBubbleSize val="0"/>
        </c:dLbls>
        <c:gapWidth val="219"/>
        <c:overlap val="-27"/>
        <c:axId val="344292208"/>
        <c:axId val="304593408"/>
      </c:barChart>
      <c:catAx>
        <c:axId val="34429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93408"/>
        <c:crosses val="autoZero"/>
        <c:auto val="1"/>
        <c:lblAlgn val="ctr"/>
        <c:lblOffset val="100"/>
        <c:noMultiLvlLbl val="0"/>
      </c:catAx>
      <c:valAx>
        <c:axId val="30459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92208"/>
        <c:crosses val="autoZero"/>
        <c:crossBetween val="between"/>
      </c:valAx>
      <c:spPr>
        <a:noFill/>
        <a:ln>
          <a:noFill/>
        </a:ln>
        <a:effectLst/>
      </c:spPr>
    </c:plotArea>
    <c:legend>
      <c:legendPos val="r"/>
      <c:layout>
        <c:manualLayout>
          <c:xMode val="edge"/>
          <c:yMode val="edge"/>
          <c:x val="0.84276436699373058"/>
          <c:y val="5.6832074446421549E-2"/>
          <c:w val="0.13775511210283786"/>
          <c:h val="0.89918374046826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2323</xdr:colOff>
      <xdr:row>4</xdr:row>
      <xdr:rowOff>177178</xdr:rowOff>
    </xdr:from>
    <xdr:to>
      <xdr:col>11</xdr:col>
      <xdr:colOff>557561</xdr:colOff>
      <xdr:row>20</xdr:row>
      <xdr:rowOff>23232</xdr:rowOff>
    </xdr:to>
    <xdr:graphicFrame macro="">
      <xdr:nvGraphicFramePr>
        <xdr:cNvPr id="4" name="Chart 3">
          <a:extLst>
            <a:ext uri="{FF2B5EF4-FFF2-40B4-BE49-F238E27FC236}">
              <a16:creationId xmlns:a16="http://schemas.microsoft.com/office/drawing/2014/main" id="{6034FD04-9700-4149-84C5-A4732FA77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xdr:colOff>
      <xdr:row>5</xdr:row>
      <xdr:rowOff>182656</xdr:rowOff>
    </xdr:from>
    <xdr:to>
      <xdr:col>5</xdr:col>
      <xdr:colOff>530194</xdr:colOff>
      <xdr:row>20</xdr:row>
      <xdr:rowOff>184951</xdr:rowOff>
    </xdr:to>
    <xdr:graphicFrame macro="">
      <xdr:nvGraphicFramePr>
        <xdr:cNvPr id="2" name="Chart 1">
          <a:extLst>
            <a:ext uri="{FF2B5EF4-FFF2-40B4-BE49-F238E27FC236}">
              <a16:creationId xmlns:a16="http://schemas.microsoft.com/office/drawing/2014/main" id="{AC18EFD1-3DCE-4A82-BFD6-4E5C447E1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3340" refreshedDate="44739.669536458336" createdVersion="6" refreshedVersion="6" minRefreshableVersion="3" recordCount="117" xr:uid="{D55C27D8-B8CE-47DA-855C-37C6FF0BF1CF}">
  <cacheSource type="worksheet">
    <worksheetSource ref="A1:J118" sheet="RawData"/>
  </cacheSource>
  <cacheFields count="13">
    <cacheField name="Channel" numFmtId="0">
      <sharedItems count="3">
        <s v="Google Ads"/>
        <s v="Facebook Ads"/>
        <s v="Twitter Ads"/>
      </sharedItems>
    </cacheField>
    <cacheField name="Month" numFmtId="166">
      <sharedItems containsSemiMixedTypes="0" containsNonDate="0" containsDate="1" containsString="0" minDate="2016-02-01T00:00:00" maxDate="2019-04-02T00:00:00" count="39">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sharedItems>
      <fieldGroup par="11" base="1">
        <rangePr groupBy="months" startDate="2016-02-01T00:00:00" endDate="2019-04-02T00:00:00"/>
        <groupItems count="14">
          <s v="&lt;2/1/2016"/>
          <s v="Jan"/>
          <s v="Feb"/>
          <s v="Mar"/>
          <s v="Apr"/>
          <s v="May"/>
          <s v="Jun"/>
          <s v="Jul"/>
          <s v="Aug"/>
          <s v="Sep"/>
          <s v="Oct"/>
          <s v="Nov"/>
          <s v="Dec"/>
          <s v="&gt;4/2/2019"/>
        </groupItems>
      </fieldGroup>
    </cacheField>
    <cacheField name="Average Order Value" numFmtId="164">
      <sharedItems containsSemiMixedTypes="0" containsString="0" containsNumber="1" minValue="36.409999999999997" maxValue="86.34" count="107">
        <n v="86.34"/>
        <n v="81.13"/>
        <n v="74.17"/>
        <n v="75.66"/>
        <n v="85.61"/>
        <n v="78.77"/>
        <n v="86.28"/>
        <n v="76.569999999999993"/>
        <n v="73.94"/>
        <n v="68.11"/>
        <n v="83.1"/>
        <n v="77.38"/>
        <n v="72.099999999999994"/>
        <n v="84.22"/>
        <n v="84.75"/>
        <n v="69.37"/>
        <n v="86.17"/>
        <n v="71.03"/>
        <n v="54.26"/>
        <n v="54.65"/>
        <n v="56.9"/>
        <n v="60.92"/>
        <n v="55.84"/>
        <n v="58.3"/>
        <n v="55.03"/>
        <n v="56.95"/>
        <n v="55.73"/>
        <n v="50.06"/>
        <n v="58.28"/>
        <n v="59.29"/>
        <n v="50.37"/>
        <n v="60.25"/>
        <n v="57.72"/>
        <n v="51.45"/>
        <n v="58.55"/>
        <n v="53.62"/>
        <n v="69"/>
        <n v="65.28"/>
        <n v="58.910000000000004"/>
        <n v="60.03"/>
        <n v="69.350000000000009"/>
        <n v="62.430000000000007"/>
        <n v="68.410000000000011"/>
        <n v="61.230000000000004"/>
        <n v="58.92"/>
        <n v="54.47"/>
        <n v="66.150000000000006"/>
        <n v="61.760000000000005"/>
        <n v="58.21"/>
        <n v="67.3"/>
        <n v="67.22"/>
        <n v="55.68"/>
        <n v="68.63000000000001"/>
        <n v="56.820000000000007"/>
        <n v="40.39"/>
        <n v="42.45"/>
        <n v="45.67"/>
        <n v="45.83"/>
        <n v="47.45"/>
        <n v="40.99"/>
        <n v="42.870000000000005"/>
        <n v="46.59"/>
        <n v="41.65"/>
        <n v="43.100000000000009"/>
        <n v="40.71"/>
        <n v="40.17"/>
        <n v="48.080000000000005"/>
        <n v="48.06"/>
        <n v="42.36"/>
        <n v="48.42"/>
        <n v="47.870000000000005"/>
        <n v="61.690000000000012"/>
        <n v="59.09"/>
        <n v="53.440000000000005"/>
        <n v="54.5"/>
        <n v="62.210000000000008"/>
        <n v="56.330000000000005"/>
        <n v="61.960000000000008"/>
        <n v="55.300000000000004"/>
        <n v="53.690000000000005"/>
        <n v="49.300000000000004"/>
        <n v="59.72"/>
        <n v="55.38"/>
        <n v="52.07"/>
        <n v="61.1"/>
        <n v="61.24"/>
        <n v="50.080000000000005"/>
        <n v="61.890000000000008"/>
        <n v="50.870000000000005"/>
        <n v="36.96"/>
        <n v="39.130000000000003"/>
        <n v="41.35"/>
        <n v="41.449999999999996"/>
        <n v="42.940000000000005"/>
        <n v="37.670000000000009"/>
        <n v="38.220000000000006"/>
        <n v="42.52"/>
        <n v="38.110000000000007"/>
        <n v="38.830000000000005"/>
        <n v="36.409999999999997"/>
        <n v="36.76"/>
        <n v="43.46"/>
        <n v="43.260000000000005"/>
        <n v="37.530000000000008"/>
        <n v="43.370000000000005"/>
        <n v="42.860000000000007"/>
        <n v="42.77"/>
      </sharedItems>
      <fieldGroup base="2">
        <rangePr autoStart="0" autoEnd="0" startNum="0" endNum="100" groupInterval="10"/>
        <groupItems count="12">
          <s v="&lt;0"/>
          <s v="0-10"/>
          <s v="10-20"/>
          <s v="20-30"/>
          <s v="30-40"/>
          <s v="40-50"/>
          <s v="50-60"/>
          <s v="60-70"/>
          <s v="70-80"/>
          <s v="80-90"/>
          <s v="90-100"/>
          <s v="&gt;100"/>
        </groupItems>
      </fieldGroup>
    </cacheField>
    <cacheField name="Impressions" numFmtId="1">
      <sharedItems containsSemiMixedTypes="0" containsString="0" containsNumber="1" containsInteger="1" minValue="8484" maxValue="139196"/>
    </cacheField>
    <cacheField name="Clicks" numFmtId="0">
      <sharedItems containsSemiMixedTypes="0" containsString="0" containsNumber="1" containsInteger="1" minValue="255" maxValue="6782"/>
    </cacheField>
    <cacheField name="CPC" numFmtId="165">
      <sharedItems containsSemiMixedTypes="0" containsString="0" containsNumber="1" minValue="0.31" maxValue="1.42"/>
    </cacheField>
    <cacheField name="Conversions" numFmtId="0">
      <sharedItems containsSemiMixedTypes="0" containsString="0" containsNumber="1" containsInteger="1" minValue="9" maxValue="271"/>
    </cacheField>
    <cacheField name="Revenue" numFmtId="164">
      <sharedItems containsSemiMixedTypes="0" containsString="0" containsNumber="1" minValue="450.36000000000013" maxValue="20750.469999999998" count="117">
        <n v="8288.64"/>
        <n v="14441.14"/>
        <n v="8677.89"/>
        <n v="15585.96"/>
        <n v="17464.439999999999"/>
        <n v="16069.08"/>
        <n v="17342.28"/>
        <n v="20750.469999999998"/>
        <n v="13383.14"/>
        <n v="8649.9699999999993"/>
        <n v="12797.4"/>
        <n v="7428.48"/>
        <n v="11655.9"/>
        <n v="9816.73"/>
        <n v="9048.74"/>
        <n v="13338.499999999998"/>
        <n v="11285.48"/>
        <n v="18221.25"/>
        <n v="11792.900000000001"/>
        <n v="19905.27"/>
        <n v="11577.89"/>
        <n v="10689.22"/>
        <n v="10164.9"/>
        <n v="8819.5"/>
        <n v="10539.16"/>
        <n v="9883.68"/>
        <n v="10494"/>
        <n v="10840.91"/>
        <n v="12585.95"/>
        <n v="13598.119999999999"/>
        <n v="12515"/>
        <n v="15269.36"/>
        <n v="14288.89"/>
        <n v="11736.21"/>
        <n v="9820.75"/>
        <n v="7907.6399999999994"/>
        <n v="7357.35"/>
        <n v="11300.15"/>
        <n v="8418.34"/>
        <n v="2484"/>
        <n v="3133.44"/>
        <n v="2945.5"/>
        <n v="1320.66"/>
        <n v="3883.6000000000004"/>
        <n v="4557.3900000000003"/>
        <n v="5267.5700000000006"/>
        <n v="5143.3200000000006"/>
        <n v="4301.16"/>
        <n v="2886.91"/>
        <n v="3241.3500000000004"/>
        <n v="3026.2400000000002"/>
        <n v="2622"/>
        <n v="3590.4"/>
        <n v="2592.04"/>
        <n v="2968.71"/>
        <n v="3768.7999999999997"/>
        <n v="4705.3999999999996"/>
        <n v="3953.28"/>
        <n v="5627.6600000000008"/>
        <n v="3466.0200000000004"/>
        <n v="2867.69"/>
        <n v="1740.45"/>
        <n v="1644.1200000000001"/>
        <n v="1741.54"/>
        <n v="2325.0500000000002"/>
        <n v="2213.46"/>
        <n v="2014.8900000000003"/>
        <n v="2422.6800000000003"/>
        <n v="2374.0499999999997"/>
        <n v="3232.5000000000005"/>
        <n v="2808.9900000000002"/>
        <n v="3374.28"/>
        <n v="2548.2400000000002"/>
        <n v="1874.3400000000001"/>
        <n v="1059"/>
        <n v="1258.92"/>
        <n v="1483.9700000000003"/>
        <n v="1388.23"/>
        <n v="925.35000000000014"/>
        <n v="1122.71"/>
        <n v="801.6"/>
        <n v="490.5"/>
        <n v="1430.8300000000002"/>
        <n v="1182.93"/>
        <n v="1549.0000000000002"/>
        <n v="1714.3000000000002"/>
        <n v="1288.5600000000002"/>
        <n v="1035.3000000000002"/>
        <n v="895.8"/>
        <n v="719.94"/>
        <n v="801.97000000000014"/>
        <n v="945.44"/>
        <n v="855.04000000000008"/>
        <n v="885.19"/>
        <n v="1222"/>
        <n v="1469.76"/>
        <n v="1151.8400000000001"/>
        <n v="1980.4800000000002"/>
        <n v="1017.4000000000001"/>
        <n v="702.24"/>
        <n v="626.08000000000004"/>
        <n v="578.9"/>
        <n v="455.94999999999993"/>
        <n v="687.04000000000008"/>
        <n v="565.05000000000018"/>
        <n v="726.18000000000006"/>
        <n v="935.44"/>
        <n v="685.98000000000013"/>
        <n v="1087.2400000000002"/>
        <n v="1055.8899999999999"/>
        <n v="771.95999999999992"/>
        <n v="825.74"/>
        <n v="605.6400000000001"/>
        <n v="450.36000000000013"/>
        <n v="607.18000000000006"/>
        <n v="771.48000000000013"/>
        <n v="684.32"/>
      </sharedItems>
    </cacheField>
    <cacheField name="Advertising Costs" numFmtId="164">
      <sharedItems containsSemiMixedTypes="0" containsString="0" containsNumber="1" minValue="112.84" maxValue="8551.24"/>
    </cacheField>
    <cacheField name="Other Costs" numFmtId="164">
      <sharedItems containsSemiMixedTypes="0" containsString="0" containsNumber="1" minValue="67.554000000000016" maxValue="3112.5704999999994"/>
    </cacheField>
    <cacheField name="Quarters" numFmtId="0" databaseField="0">
      <fieldGroup base="1">
        <rangePr groupBy="quarters" startDate="2016-02-01T00:00:00" endDate="2019-04-02T00:00:00"/>
        <groupItems count="6">
          <s v="&lt;2/1/2016"/>
          <s v="Qtr1"/>
          <s v="Qtr2"/>
          <s v="Qtr3"/>
          <s v="Qtr4"/>
          <s v="&gt;4/2/2019"/>
        </groupItems>
      </fieldGroup>
    </cacheField>
    <cacheField name="Years" numFmtId="0" databaseField="0">
      <fieldGroup base="1">
        <rangePr groupBy="years" startDate="2016-02-01T00:00:00" endDate="2019-04-02T00:00:00"/>
        <groupItems count="6">
          <s v="&lt;2/1/2016"/>
          <s v="2016"/>
          <s v="2017"/>
          <s v="2018"/>
          <s v="2019"/>
          <s v="&gt;4/2/2019"/>
        </groupItems>
      </fieldGroup>
    </cacheField>
    <cacheField name="Profit" numFmtId="0" formula="Revenue-'Advertising Costs'-'Other Cost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x v="0"/>
    <x v="0"/>
    <x v="0"/>
    <n v="63820"/>
    <n v="3191"/>
    <n v="0.63"/>
    <n v="96"/>
    <x v="0"/>
    <n v="2010.33"/>
    <n v="1243.2959999999998"/>
  </r>
  <r>
    <x v="0"/>
    <x v="1"/>
    <x v="1"/>
    <n v="82478"/>
    <n v="4454"/>
    <n v="0.74"/>
    <n v="178"/>
    <x v="1"/>
    <n v="3295.96"/>
    <n v="2166.1709999999998"/>
  </r>
  <r>
    <x v="0"/>
    <x v="2"/>
    <x v="2"/>
    <n v="77966"/>
    <n v="3898"/>
    <n v="0.72"/>
    <n v="117"/>
    <x v="2"/>
    <n v="2806.56"/>
    <n v="1301.6834999999999"/>
  </r>
  <r>
    <x v="0"/>
    <x v="3"/>
    <x v="3"/>
    <n v="95460"/>
    <n v="5155"/>
    <n v="0.8819999999999999"/>
    <n v="206"/>
    <x v="3"/>
    <n v="4546.7099999999991"/>
    <n v="2337.8939999999998"/>
  </r>
  <r>
    <x v="0"/>
    <x v="4"/>
    <x v="4"/>
    <n v="92700"/>
    <n v="5099"/>
    <n v="0.95199999999999996"/>
    <n v="204"/>
    <x v="4"/>
    <n v="4854.2479999999996"/>
    <n v="2619.6659999999997"/>
  </r>
  <r>
    <x v="0"/>
    <x v="5"/>
    <x v="5"/>
    <n v="110845"/>
    <n v="5099"/>
    <n v="1.1099999999999999"/>
    <n v="204"/>
    <x v="5"/>
    <n v="5659.8899999999994"/>
    <n v="2410.3620000000001"/>
  </r>
  <r>
    <x v="0"/>
    <x v="6"/>
    <x v="6"/>
    <n v="121907"/>
    <n v="6705"/>
    <n v="1.1199999999999999"/>
    <n v="201"/>
    <x v="6"/>
    <n v="7509.5999999999995"/>
    <n v="2601.3419999999996"/>
  </r>
  <r>
    <x v="0"/>
    <x v="7"/>
    <x v="7"/>
    <n v="125592"/>
    <n v="6782"/>
    <n v="1.1700000000000002"/>
    <n v="271"/>
    <x v="7"/>
    <n v="7934.9400000000014"/>
    <n v="3112.5704999999994"/>
  </r>
  <r>
    <x v="0"/>
    <x v="8"/>
    <x v="8"/>
    <n v="113623"/>
    <n v="6022"/>
    <n v="1.42"/>
    <n v="181"/>
    <x v="8"/>
    <n v="8551.24"/>
    <n v="2007.4709999999998"/>
  </r>
  <r>
    <x v="0"/>
    <x v="9"/>
    <x v="9"/>
    <n v="94080"/>
    <n v="4234"/>
    <n v="1.1880000000000002"/>
    <n v="127"/>
    <x v="9"/>
    <n v="5029.9920000000011"/>
    <n v="1297.4954999999998"/>
  </r>
  <r>
    <x v="0"/>
    <x v="10"/>
    <x v="10"/>
    <n v="76999"/>
    <n v="3850"/>
    <n v="0.85399999999999998"/>
    <n v="154"/>
    <x v="10"/>
    <n v="3287.9"/>
    <n v="1919.61"/>
  </r>
  <r>
    <x v="0"/>
    <x v="11"/>
    <x v="11"/>
    <n v="62498"/>
    <n v="3187"/>
    <n v="0.86"/>
    <n v="96"/>
    <x v="11"/>
    <n v="2753.5679999999998"/>
    <n v="1114.2719999999999"/>
  </r>
  <r>
    <x v="0"/>
    <x v="12"/>
    <x v="0"/>
    <n v="63820"/>
    <n v="3382"/>
    <n v="0.61"/>
    <n v="135"/>
    <x v="12"/>
    <n v="2063.02"/>
    <n v="1748.385"/>
  </r>
  <r>
    <x v="0"/>
    <x v="13"/>
    <x v="1"/>
    <n v="82478"/>
    <n v="4041"/>
    <n v="0.74"/>
    <n v="121"/>
    <x v="13"/>
    <n v="2990.34"/>
    <n v="1472.5094999999999"/>
  </r>
  <r>
    <x v="0"/>
    <x v="14"/>
    <x v="2"/>
    <n v="77966"/>
    <n v="4054"/>
    <n v="0.82799999999999996"/>
    <n v="122"/>
    <x v="14"/>
    <n v="3356.712"/>
    <n v="1357.3109999999999"/>
  </r>
  <r>
    <x v="0"/>
    <x v="15"/>
    <x v="12"/>
    <n v="94500"/>
    <n v="4631"/>
    <n v="0.85199999999999998"/>
    <n v="185"/>
    <x v="15"/>
    <n v="3945.6120000000001"/>
    <n v="2000.7749999999996"/>
  </r>
  <r>
    <x v="0"/>
    <x v="16"/>
    <x v="13"/>
    <n v="98961"/>
    <n v="4453"/>
    <n v="0.85399999999999998"/>
    <n v="134"/>
    <x v="16"/>
    <n v="3802.8620000000001"/>
    <n v="1692.8219999999999"/>
  </r>
  <r>
    <x v="0"/>
    <x v="17"/>
    <x v="14"/>
    <n v="111786"/>
    <n v="5366"/>
    <n v="0.99"/>
    <n v="215"/>
    <x v="17"/>
    <n v="5312.34"/>
    <n v="2733.1875"/>
  </r>
  <r>
    <x v="0"/>
    <x v="18"/>
    <x v="15"/>
    <n v="120352"/>
    <n v="5657"/>
    <n v="1.1519999999999999"/>
    <n v="170"/>
    <x v="18"/>
    <n v="6516.8639999999996"/>
    <n v="1768.9350000000002"/>
  </r>
  <r>
    <x v="0"/>
    <x v="19"/>
    <x v="16"/>
    <n v="123056"/>
    <n v="5784"/>
    <n v="1.2060000000000002"/>
    <n v="231"/>
    <x v="19"/>
    <n v="6975.5040000000008"/>
    <n v="2985.7905000000001"/>
  </r>
  <r>
    <x v="0"/>
    <x v="20"/>
    <x v="17"/>
    <n v="110606"/>
    <n v="5420"/>
    <n v="1.42"/>
    <n v="163"/>
    <x v="20"/>
    <n v="7696.4"/>
    <n v="1736.6834999999999"/>
  </r>
  <r>
    <x v="0"/>
    <x v="21"/>
    <x v="18"/>
    <n v="91342"/>
    <n v="4384"/>
    <n v="1.242"/>
    <n v="197"/>
    <x v="21"/>
    <n v="5444.9279999999999"/>
    <n v="1603.3829999999998"/>
  </r>
  <r>
    <x v="0"/>
    <x v="22"/>
    <x v="19"/>
    <n v="72950"/>
    <n v="3720"/>
    <n v="0.95199999999999996"/>
    <n v="186"/>
    <x v="22"/>
    <n v="3541.44"/>
    <n v="1524.7349999999999"/>
  </r>
  <r>
    <x v="0"/>
    <x v="23"/>
    <x v="20"/>
    <n v="68806"/>
    <n v="3303"/>
    <n v="0.69599999999999995"/>
    <n v="155"/>
    <x v="23"/>
    <n v="2298.8879999999999"/>
    <n v="1322.925"/>
  </r>
  <r>
    <x v="0"/>
    <x v="24"/>
    <x v="21"/>
    <n v="66648"/>
    <n v="3599"/>
    <n v="0.65"/>
    <n v="173"/>
    <x v="24"/>
    <n v="2339.35"/>
    <n v="1580.874"/>
  </r>
  <r>
    <x v="0"/>
    <x v="25"/>
    <x v="22"/>
    <n v="76954"/>
    <n v="3694"/>
    <n v="0.62"/>
    <n v="177"/>
    <x v="25"/>
    <n v="2290.2800000000002"/>
    <n v="1482.5519999999999"/>
  </r>
  <r>
    <x v="0"/>
    <x v="26"/>
    <x v="23"/>
    <n v="73454"/>
    <n v="3746"/>
    <n v="0.80400000000000005"/>
    <n v="180"/>
    <x v="26"/>
    <n v="3011.7840000000001"/>
    <n v="1574.1"/>
  </r>
  <r>
    <x v="0"/>
    <x v="27"/>
    <x v="24"/>
    <n v="85389"/>
    <n v="4013"/>
    <n v="0.80400000000000005"/>
    <n v="197"/>
    <x v="27"/>
    <n v="3226.4520000000002"/>
    <n v="1626.1364999999998"/>
  </r>
  <r>
    <x v="0"/>
    <x v="28"/>
    <x v="25"/>
    <n v="102096"/>
    <n v="4594"/>
    <n v="0.90999999999999992"/>
    <n v="221"/>
    <x v="28"/>
    <n v="4180.54"/>
    <n v="1887.8924999999999"/>
  </r>
  <r>
    <x v="0"/>
    <x v="29"/>
    <x v="26"/>
    <n v="106214"/>
    <n v="5417"/>
    <n v="0.99"/>
    <n v="244"/>
    <x v="29"/>
    <n v="5362.83"/>
    <n v="2039.7179999999998"/>
  </r>
  <r>
    <x v="0"/>
    <x v="30"/>
    <x v="27"/>
    <n v="110902"/>
    <n v="5101"/>
    <n v="1.008"/>
    <n v="250"/>
    <x v="30"/>
    <n v="5141.808"/>
    <n v="1877.25"/>
  </r>
  <r>
    <x v="0"/>
    <x v="31"/>
    <x v="28"/>
    <n v="126716"/>
    <n v="5829"/>
    <n v="1.1160000000000001"/>
    <n v="262"/>
    <x v="31"/>
    <n v="6505.1640000000007"/>
    <n v="2290.404"/>
  </r>
  <r>
    <x v="0"/>
    <x v="32"/>
    <x v="29"/>
    <n v="111539"/>
    <n v="5131"/>
    <n v="1.38"/>
    <n v="241"/>
    <x v="32"/>
    <n v="7080.78"/>
    <n v="2143.3334999999997"/>
  </r>
  <r>
    <x v="0"/>
    <x v="33"/>
    <x v="30"/>
    <n v="96936"/>
    <n v="4653"/>
    <n v="1.0980000000000001"/>
    <n v="233"/>
    <x v="33"/>
    <n v="5108.9940000000006"/>
    <n v="1760.4314999999999"/>
  </r>
  <r>
    <x v="0"/>
    <x v="34"/>
    <x v="31"/>
    <n v="75576"/>
    <n v="3476"/>
    <n v="0.81199999999999994"/>
    <n v="163"/>
    <x v="34"/>
    <n v="2822.5119999999997"/>
    <n v="1473.1125"/>
  </r>
  <r>
    <x v="0"/>
    <x v="35"/>
    <x v="32"/>
    <n v="62216"/>
    <n v="2924"/>
    <n v="0.80400000000000005"/>
    <n v="137"/>
    <x v="35"/>
    <n v="2350.8960000000002"/>
    <n v="1186.146"/>
  </r>
  <r>
    <x v="0"/>
    <x v="36"/>
    <x v="33"/>
    <n v="63436"/>
    <n v="2981"/>
    <n v="0.56000000000000005"/>
    <n v="143"/>
    <x v="36"/>
    <n v="1669.3600000000001"/>
    <n v="1103.6025"/>
  </r>
  <r>
    <x v="0"/>
    <x v="37"/>
    <x v="34"/>
    <n v="77323"/>
    <n v="3943"/>
    <n v="0.7"/>
    <n v="193"/>
    <x v="37"/>
    <n v="2760.1"/>
    <n v="1695.0224999999998"/>
  </r>
  <r>
    <x v="0"/>
    <x v="38"/>
    <x v="35"/>
    <n v="72746"/>
    <n v="3492"/>
    <n v="0.76800000000000002"/>
    <n v="157"/>
    <x v="38"/>
    <n v="2681.8560000000002"/>
    <n v="1262.751"/>
  </r>
  <r>
    <x v="1"/>
    <x v="0"/>
    <x v="36"/>
    <n v="60972"/>
    <n v="1646"/>
    <n v="0.624"/>
    <n v="36"/>
    <x v="39"/>
    <n v="1027.104"/>
    <n v="372.59999999999997"/>
  </r>
  <r>
    <x v="1"/>
    <x v="1"/>
    <x v="37"/>
    <n v="81468"/>
    <n v="2200"/>
    <n v="0.6"/>
    <n v="48"/>
    <x v="40"/>
    <n v="1320"/>
    <n v="470.01599999999996"/>
  </r>
  <r>
    <x v="1"/>
    <x v="2"/>
    <x v="38"/>
    <n v="79432"/>
    <n v="2065"/>
    <n v="0.6"/>
    <n v="50"/>
    <x v="41"/>
    <n v="1239"/>
    <n v="441.82499999999999"/>
  </r>
  <r>
    <x v="1"/>
    <x v="3"/>
    <x v="39"/>
    <n v="42424"/>
    <n v="1061"/>
    <n v="0.75600000000000001"/>
    <n v="22"/>
    <x v="42"/>
    <n v="802.11599999999999"/>
    <n v="198.09900000000002"/>
  </r>
  <r>
    <x v="1"/>
    <x v="4"/>
    <x v="40"/>
    <n v="97492"/>
    <n v="2437"/>
    <n v="0.7"/>
    <n v="56"/>
    <x v="43"/>
    <n v="1705.8999999999999"/>
    <n v="582.54000000000008"/>
  </r>
  <r>
    <x v="1"/>
    <x v="5"/>
    <x v="41"/>
    <n v="105112"/>
    <n v="3048"/>
    <n v="0.85499999999999998"/>
    <n v="73"/>
    <x v="44"/>
    <n v="2606.04"/>
    <n v="683.60850000000005"/>
  </r>
  <r>
    <x v="1"/>
    <x v="6"/>
    <x v="42"/>
    <n v="118544"/>
    <n v="3082"/>
    <n v="0.81600000000000006"/>
    <n v="77"/>
    <x v="45"/>
    <n v="2514.9120000000003"/>
    <n v="790.13550000000009"/>
  </r>
  <r>
    <x v="1"/>
    <x v="7"/>
    <x v="43"/>
    <n v="133936"/>
    <n v="3482"/>
    <n v="0.91800000000000004"/>
    <n v="84"/>
    <x v="46"/>
    <n v="3196.4760000000001"/>
    <n v="771.49800000000005"/>
  </r>
  <r>
    <x v="1"/>
    <x v="8"/>
    <x v="44"/>
    <n v="110768"/>
    <n v="3323"/>
    <n v="1.2"/>
    <n v="73"/>
    <x v="47"/>
    <n v="3987.6"/>
    <n v="645.17399999999998"/>
  </r>
  <r>
    <x v="1"/>
    <x v="9"/>
    <x v="45"/>
    <n v="95048"/>
    <n v="2661"/>
    <n v="0.97200000000000009"/>
    <n v="53"/>
    <x v="48"/>
    <n v="2586.4920000000002"/>
    <n v="433.03649999999999"/>
  </r>
  <r>
    <x v="1"/>
    <x v="10"/>
    <x v="46"/>
    <n v="73176"/>
    <n v="2122"/>
    <n v="0.7"/>
    <n v="49"/>
    <x v="49"/>
    <n v="1485.3999999999999"/>
    <n v="486.20250000000004"/>
  </r>
  <r>
    <x v="1"/>
    <x v="11"/>
    <x v="47"/>
    <n v="67516"/>
    <n v="2025"/>
    <n v="0.6"/>
    <n v="49"/>
    <x v="50"/>
    <n v="1215"/>
    <n v="453.93600000000004"/>
  </r>
  <r>
    <x v="1"/>
    <x v="12"/>
    <x v="36"/>
    <n v="60972"/>
    <n v="1524"/>
    <n v="0.56000000000000005"/>
    <n v="38"/>
    <x v="51"/>
    <n v="853.44"/>
    <n v="393.3"/>
  </r>
  <r>
    <x v="1"/>
    <x v="13"/>
    <x v="37"/>
    <n v="81468"/>
    <n v="2281"/>
    <n v="0.6"/>
    <n v="55"/>
    <x v="52"/>
    <n v="1368.6"/>
    <n v="538.55999999999995"/>
  </r>
  <r>
    <x v="1"/>
    <x v="14"/>
    <x v="38"/>
    <n v="79432"/>
    <n v="2224"/>
    <n v="0.70799999999999996"/>
    <n v="44"/>
    <x v="53"/>
    <n v="1574.5919999999999"/>
    <n v="388.80599999999998"/>
  </r>
  <r>
    <x v="1"/>
    <x v="15"/>
    <x v="48"/>
    <n v="84268"/>
    <n v="2528"/>
    <n v="0.64800000000000002"/>
    <n v="51"/>
    <x v="54"/>
    <n v="1638.144"/>
    <n v="445.30649999999997"/>
  </r>
  <r>
    <x v="1"/>
    <x v="16"/>
    <x v="49"/>
    <n v="101700"/>
    <n v="2543"/>
    <n v="0.81199999999999994"/>
    <n v="56"/>
    <x v="55"/>
    <n v="2064.9159999999997"/>
    <n v="565.31999999999994"/>
  </r>
  <r>
    <x v="1"/>
    <x v="17"/>
    <x v="50"/>
    <n v="105800"/>
    <n v="3174"/>
    <n v="0.89999999999999991"/>
    <n v="70"/>
    <x v="56"/>
    <n v="2856.6"/>
    <n v="705.81"/>
  </r>
  <r>
    <x v="1"/>
    <x v="18"/>
    <x v="51"/>
    <n v="108148"/>
    <n v="3244"/>
    <n v="0.91199999999999992"/>
    <n v="71"/>
    <x v="57"/>
    <n v="2958.5279999999998"/>
    <n v="592.99199999999996"/>
  </r>
  <r>
    <x v="1"/>
    <x v="19"/>
    <x v="52"/>
    <n v="139196"/>
    <n v="3897"/>
    <n v="1.0080000000000002"/>
    <n v="82"/>
    <x v="58"/>
    <n v="3928.1760000000008"/>
    <n v="844.14900000000011"/>
  </r>
  <r>
    <x v="1"/>
    <x v="20"/>
    <x v="53"/>
    <n v="111936"/>
    <n v="2910"/>
    <n v="1.06"/>
    <n v="61"/>
    <x v="59"/>
    <n v="3084.6000000000004"/>
    <n v="519.90300000000002"/>
  </r>
  <r>
    <x v="1"/>
    <x v="21"/>
    <x v="54"/>
    <n v="94732"/>
    <n v="2842"/>
    <n v="1.044"/>
    <n v="71"/>
    <x v="60"/>
    <n v="2967.0480000000002"/>
    <n v="430.15350000000001"/>
  </r>
  <r>
    <x v="1"/>
    <x v="22"/>
    <x v="55"/>
    <n v="77984"/>
    <n v="2028"/>
    <n v="0.71399999999999997"/>
    <n v="41"/>
    <x v="61"/>
    <n v="1447.992"/>
    <n v="261.0675"/>
  </r>
  <r>
    <x v="1"/>
    <x v="23"/>
    <x v="56"/>
    <n v="68420"/>
    <n v="1779"/>
    <n v="0.68399999999999994"/>
    <n v="36"/>
    <x v="62"/>
    <n v="1216.8359999999998"/>
    <n v="246.61799999999999"/>
  </r>
  <r>
    <x v="1"/>
    <x v="24"/>
    <x v="57"/>
    <n v="60596"/>
    <n v="1636"/>
    <n v="0.52"/>
    <n v="38"/>
    <x v="63"/>
    <n v="850.72"/>
    <n v="261.23099999999999"/>
  </r>
  <r>
    <x v="1"/>
    <x v="25"/>
    <x v="58"/>
    <n v="76112"/>
    <n v="2055"/>
    <n v="0.55000000000000004"/>
    <n v="49"/>
    <x v="64"/>
    <n v="1130.25"/>
    <n v="348.75749999999999"/>
  </r>
  <r>
    <x v="1"/>
    <x v="26"/>
    <x v="59"/>
    <n v="78432"/>
    <n v="2353"/>
    <n v="0.63600000000000001"/>
    <n v="54"/>
    <x v="65"/>
    <n v="1496.508"/>
    <n v="332.01900000000001"/>
  </r>
  <r>
    <x v="1"/>
    <x v="27"/>
    <x v="60"/>
    <n v="89684"/>
    <n v="2332"/>
    <n v="0.70799999999999996"/>
    <n v="47"/>
    <x v="66"/>
    <n v="1651.0559999999998"/>
    <n v="302.23350000000005"/>
  </r>
  <r>
    <x v="1"/>
    <x v="28"/>
    <x v="61"/>
    <n v="96072"/>
    <n v="2594"/>
    <n v="0.74199999999999999"/>
    <n v="52"/>
    <x v="67"/>
    <n v="1924.748"/>
    <n v="363.40200000000004"/>
  </r>
  <r>
    <x v="1"/>
    <x v="29"/>
    <x v="62"/>
    <n v="98848"/>
    <n v="2471"/>
    <n v="0.75"/>
    <n v="57"/>
    <x v="68"/>
    <n v="1853.25"/>
    <n v="356.10749999999996"/>
  </r>
  <r>
    <x v="1"/>
    <x v="30"/>
    <x v="63"/>
    <n v="124688"/>
    <n v="3117"/>
    <n v="0.94399999999999995"/>
    <n v="75"/>
    <x v="69"/>
    <n v="2942.4479999999999"/>
    <n v="484.87500000000006"/>
  </r>
  <r>
    <x v="1"/>
    <x v="31"/>
    <x v="64"/>
    <n v="120248"/>
    <n v="3006"/>
    <n v="1.026"/>
    <n v="69"/>
    <x v="70"/>
    <n v="3084.1559999999999"/>
    <n v="421.3485"/>
  </r>
  <r>
    <x v="1"/>
    <x v="32"/>
    <x v="65"/>
    <n v="112232"/>
    <n v="3367"/>
    <n v="1.2"/>
    <n v="84"/>
    <x v="71"/>
    <n v="4040.3999999999996"/>
    <n v="506.142"/>
  </r>
  <r>
    <x v="1"/>
    <x v="33"/>
    <x v="66"/>
    <n v="96588"/>
    <n v="2511"/>
    <n v="0.9900000000000001"/>
    <n v="53"/>
    <x v="72"/>
    <n v="2485.8900000000003"/>
    <n v="382.23600000000005"/>
  </r>
  <r>
    <x v="1"/>
    <x v="34"/>
    <x v="67"/>
    <n v="72020"/>
    <n v="1945"/>
    <n v="0.84"/>
    <n v="39"/>
    <x v="73"/>
    <n v="1633.8"/>
    <n v="281.15100000000001"/>
  </r>
  <r>
    <x v="1"/>
    <x v="35"/>
    <x v="68"/>
    <n v="64488"/>
    <n v="1677"/>
    <n v="0.69599999999999995"/>
    <n v="25"/>
    <x v="74"/>
    <n v="1167.192"/>
    <n v="158.85"/>
  </r>
  <r>
    <x v="1"/>
    <x v="36"/>
    <x v="69"/>
    <n v="60948"/>
    <n v="1524"/>
    <n v="0.6"/>
    <n v="26"/>
    <x v="75"/>
    <n v="914.4"/>
    <n v="188.83799999999999"/>
  </r>
  <r>
    <x v="1"/>
    <x v="37"/>
    <x v="70"/>
    <n v="72188"/>
    <n v="1877"/>
    <n v="0.55000000000000004"/>
    <n v="31"/>
    <x v="76"/>
    <n v="1032.3500000000001"/>
    <n v="222.59550000000004"/>
  </r>
  <r>
    <x v="1"/>
    <x v="38"/>
    <x v="70"/>
    <n v="73612"/>
    <n v="1914"/>
    <n v="0.68399999999999994"/>
    <n v="29"/>
    <x v="77"/>
    <n v="1309.1759999999999"/>
    <n v="208.2345"/>
  </r>
  <r>
    <x v="2"/>
    <x v="0"/>
    <x v="71"/>
    <n v="12196"/>
    <n v="415"/>
    <n v="0.45599999999999996"/>
    <n v="15"/>
    <x v="78"/>
    <n v="189.23999999999998"/>
    <n v="138.80250000000001"/>
  </r>
  <r>
    <x v="2"/>
    <x v="1"/>
    <x v="72"/>
    <n v="16292"/>
    <n v="554"/>
    <n v="0.38"/>
    <n v="19"/>
    <x v="79"/>
    <n v="210.52"/>
    <n v="168.40649999999999"/>
  </r>
  <r>
    <x v="2"/>
    <x v="2"/>
    <x v="73"/>
    <n v="15888"/>
    <n v="493"/>
    <n v="0.46799999999999997"/>
    <n v="15"/>
    <x v="80"/>
    <n v="230.72399999999999"/>
    <n v="120.24"/>
  </r>
  <r>
    <x v="2"/>
    <x v="3"/>
    <x v="74"/>
    <n v="8484"/>
    <n v="255"/>
    <n v="0.55999999999999994"/>
    <n v="9"/>
    <x v="81"/>
    <n v="142.79999999999998"/>
    <n v="73.575000000000003"/>
  </r>
  <r>
    <x v="2"/>
    <x v="4"/>
    <x v="75"/>
    <n v="19500"/>
    <n v="683"/>
    <n v="0.51800000000000002"/>
    <n v="23"/>
    <x v="82"/>
    <n v="353.79399999999998"/>
    <n v="214.62450000000001"/>
  </r>
  <r>
    <x v="2"/>
    <x v="5"/>
    <x v="76"/>
    <n v="21024"/>
    <n v="715"/>
    <n v="0.57000000000000006"/>
    <n v="21"/>
    <x v="83"/>
    <n v="407.55000000000007"/>
    <n v="177.43950000000001"/>
  </r>
  <r>
    <x v="2"/>
    <x v="6"/>
    <x v="77"/>
    <n v="23708"/>
    <n v="806"/>
    <n v="0.59199999999999997"/>
    <n v="25"/>
    <x v="84"/>
    <n v="477.15199999999999"/>
    <n v="232.35000000000002"/>
  </r>
  <r>
    <x v="2"/>
    <x v="7"/>
    <x v="78"/>
    <n v="26788"/>
    <n v="938"/>
    <n v="0.63"/>
    <n v="31"/>
    <x v="85"/>
    <n v="590.94000000000005"/>
    <n v="257.14500000000004"/>
  </r>
  <r>
    <x v="2"/>
    <x v="8"/>
    <x v="79"/>
    <n v="22152"/>
    <n v="731"/>
    <n v="0.8"/>
    <n v="24"/>
    <x v="86"/>
    <n v="584.80000000000007"/>
    <n v="193.28400000000002"/>
  </r>
  <r>
    <x v="2"/>
    <x v="9"/>
    <x v="80"/>
    <n v="19008"/>
    <n v="608"/>
    <n v="0.57600000000000007"/>
    <n v="21"/>
    <x v="87"/>
    <n v="350.20800000000003"/>
    <n v="155.29500000000002"/>
  </r>
  <r>
    <x v="2"/>
    <x v="10"/>
    <x v="81"/>
    <n v="14636"/>
    <n v="439"/>
    <n v="0.51800000000000002"/>
    <n v="15"/>
    <x v="88"/>
    <n v="227.40200000000002"/>
    <n v="134.36999999999998"/>
  </r>
  <r>
    <x v="2"/>
    <x v="11"/>
    <x v="82"/>
    <n v="13504"/>
    <n v="446"/>
    <n v="0.42"/>
    <n v="13"/>
    <x v="89"/>
    <n v="187.32"/>
    <n v="107.991"/>
  </r>
  <r>
    <x v="2"/>
    <x v="12"/>
    <x v="71"/>
    <n v="12196"/>
    <n v="378"/>
    <n v="0.4"/>
    <n v="13"/>
    <x v="90"/>
    <n v="151.20000000000002"/>
    <n v="120.29550000000002"/>
  </r>
  <r>
    <x v="2"/>
    <x v="13"/>
    <x v="72"/>
    <n v="16292"/>
    <n v="505"/>
    <n v="0.36"/>
    <n v="16"/>
    <x v="91"/>
    <n v="181.79999999999998"/>
    <n v="141.816"/>
  </r>
  <r>
    <x v="2"/>
    <x v="14"/>
    <x v="73"/>
    <n v="15888"/>
    <n v="524"/>
    <n v="0.44400000000000001"/>
    <n v="16"/>
    <x v="92"/>
    <n v="232.65600000000001"/>
    <n v="128.256"/>
  </r>
  <r>
    <x v="2"/>
    <x v="15"/>
    <x v="83"/>
    <n v="16852"/>
    <n v="506"/>
    <n v="0.432"/>
    <n v="17"/>
    <x v="93"/>
    <n v="218.59199999999998"/>
    <n v="132.77850000000001"/>
  </r>
  <r>
    <x v="2"/>
    <x v="16"/>
    <x v="84"/>
    <n v="20340"/>
    <n v="651"/>
    <n v="0.53199999999999992"/>
    <n v="20"/>
    <x v="94"/>
    <n v="346.33199999999994"/>
    <n v="183.29999999999998"/>
  </r>
  <r>
    <x v="2"/>
    <x v="17"/>
    <x v="85"/>
    <n v="21160"/>
    <n v="719"/>
    <n v="0.58499999999999996"/>
    <n v="24"/>
    <x v="95"/>
    <n v="420.61499999999995"/>
    <n v="220.464"/>
  </r>
  <r>
    <x v="2"/>
    <x v="18"/>
    <x v="86"/>
    <n v="21628"/>
    <n v="757"/>
    <n v="0.51200000000000001"/>
    <n v="23"/>
    <x v="96"/>
    <n v="387.584"/>
    <n v="172.77600000000001"/>
  </r>
  <r>
    <x v="2"/>
    <x v="19"/>
    <x v="87"/>
    <n v="27840"/>
    <n v="919"/>
    <n v="0.6120000000000001"/>
    <n v="32"/>
    <x v="97"/>
    <n v="562.42800000000011"/>
    <n v="297.072"/>
  </r>
  <r>
    <x v="2"/>
    <x v="20"/>
    <x v="88"/>
    <n v="22388"/>
    <n v="672"/>
    <n v="0.74"/>
    <n v="20"/>
    <x v="98"/>
    <n v="497.28"/>
    <n v="152.61000000000001"/>
  </r>
  <r>
    <x v="2"/>
    <x v="21"/>
    <x v="89"/>
    <n v="18948"/>
    <n v="625"/>
    <n v="0.64800000000000002"/>
    <n v="19"/>
    <x v="99"/>
    <n v="405"/>
    <n v="105.336"/>
  </r>
  <r>
    <x v="2"/>
    <x v="22"/>
    <x v="90"/>
    <n v="15596"/>
    <n v="515"/>
    <n v="0.44799999999999995"/>
    <n v="16"/>
    <x v="100"/>
    <n v="230.71999999999997"/>
    <n v="93.912000000000006"/>
  </r>
  <r>
    <x v="2"/>
    <x v="23"/>
    <x v="91"/>
    <n v="13684"/>
    <n v="411"/>
    <n v="0.39600000000000002"/>
    <n v="14"/>
    <x v="101"/>
    <n v="162.756"/>
    <n v="86.834999999999994"/>
  </r>
  <r>
    <x v="2"/>
    <x v="24"/>
    <x v="92"/>
    <n v="12120"/>
    <n v="364"/>
    <n v="0.31"/>
    <n v="11"/>
    <x v="102"/>
    <n v="112.84"/>
    <n v="68.392499999999984"/>
  </r>
  <r>
    <x v="2"/>
    <x v="25"/>
    <x v="93"/>
    <n v="15224"/>
    <n v="457"/>
    <n v="0.31"/>
    <n v="16"/>
    <x v="103"/>
    <n v="141.66999999999999"/>
    <n v="103.05600000000001"/>
  </r>
  <r>
    <x v="2"/>
    <x v="26"/>
    <x v="94"/>
    <n v="15688"/>
    <n v="486"/>
    <n v="0.44400000000000001"/>
    <n v="15"/>
    <x v="104"/>
    <n v="215.78399999999999"/>
    <n v="84.757500000000022"/>
  </r>
  <r>
    <x v="2"/>
    <x v="27"/>
    <x v="95"/>
    <n v="17936"/>
    <n v="574"/>
    <n v="0.39600000000000002"/>
    <n v="19"/>
    <x v="105"/>
    <n v="227.304"/>
    <n v="108.92700000000001"/>
  </r>
  <r>
    <x v="2"/>
    <x v="28"/>
    <x v="96"/>
    <n v="19216"/>
    <n v="634"/>
    <n v="0.42"/>
    <n v="22"/>
    <x v="106"/>
    <n v="266.27999999999997"/>
    <n v="140.316"/>
  </r>
  <r>
    <x v="2"/>
    <x v="29"/>
    <x v="97"/>
    <n v="19768"/>
    <n v="613"/>
    <n v="0.57000000000000006"/>
    <n v="18"/>
    <x v="107"/>
    <n v="349.41"/>
    <n v="102.89700000000002"/>
  </r>
  <r>
    <x v="2"/>
    <x v="30"/>
    <x v="98"/>
    <n v="24936"/>
    <n v="823"/>
    <n v="0.54400000000000004"/>
    <n v="28"/>
    <x v="108"/>
    <n v="447.71200000000005"/>
    <n v="163.08600000000004"/>
  </r>
  <r>
    <x v="2"/>
    <x v="31"/>
    <x v="99"/>
    <n v="24048"/>
    <n v="842"/>
    <n v="0.66600000000000004"/>
    <n v="29"/>
    <x v="109"/>
    <n v="560.77200000000005"/>
    <n v="158.38349999999997"/>
  </r>
  <r>
    <x v="2"/>
    <x v="32"/>
    <x v="100"/>
    <n v="22448"/>
    <n v="673"/>
    <n v="0.72"/>
    <n v="21"/>
    <x v="110"/>
    <n v="484.56"/>
    <n v="115.79399999999998"/>
  </r>
  <r>
    <x v="2"/>
    <x v="33"/>
    <x v="101"/>
    <n v="19316"/>
    <n v="618"/>
    <n v="0.57600000000000007"/>
    <n v="19"/>
    <x v="111"/>
    <n v="355.96800000000002"/>
    <n v="123.86099999999999"/>
  </r>
  <r>
    <x v="2"/>
    <x v="34"/>
    <x v="102"/>
    <n v="14404"/>
    <n v="447"/>
    <n v="0.44799999999999995"/>
    <n v="14"/>
    <x v="112"/>
    <n v="200.25599999999997"/>
    <n v="90.846000000000018"/>
  </r>
  <r>
    <x v="2"/>
    <x v="35"/>
    <x v="103"/>
    <n v="12896"/>
    <n v="400"/>
    <n v="0.46799999999999997"/>
    <n v="12"/>
    <x v="113"/>
    <n v="187.2"/>
    <n v="67.554000000000016"/>
  </r>
  <r>
    <x v="2"/>
    <x v="36"/>
    <x v="104"/>
    <n v="12188"/>
    <n v="414"/>
    <n v="0.33"/>
    <n v="14"/>
    <x v="114"/>
    <n v="136.62"/>
    <n v="91.077000000000012"/>
  </r>
  <r>
    <x v="2"/>
    <x v="37"/>
    <x v="105"/>
    <n v="14436"/>
    <n v="505"/>
    <n v="0.35"/>
    <n v="18"/>
    <x v="115"/>
    <n v="176.75"/>
    <n v="115.72200000000001"/>
  </r>
  <r>
    <x v="2"/>
    <x v="38"/>
    <x v="106"/>
    <n v="14724"/>
    <n v="471"/>
    <n v="0.432"/>
    <n v="16"/>
    <x v="116"/>
    <n v="203.47200000000001"/>
    <n v="102.648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B80C85-33D4-4CE6-A542-0240855DB7C1}"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8:J12" firstHeaderRow="0" firstDataRow="1" firstDataCol="1"/>
  <pivotFields count="13">
    <pivotField axis="axisRow" showAll="0">
      <items count="4">
        <item x="1"/>
        <item x="0"/>
        <item x="2"/>
        <item t="default"/>
      </items>
    </pivotField>
    <pivotField numFmtId="166" showAll="0">
      <items count="15">
        <item x="0"/>
        <item x="1"/>
        <item x="2"/>
        <item x="3"/>
        <item x="4"/>
        <item x="5"/>
        <item x="6"/>
        <item x="7"/>
        <item x="8"/>
        <item x="9"/>
        <item x="10"/>
        <item x="11"/>
        <item x="12"/>
        <item x="13"/>
        <item t="default"/>
      </items>
    </pivotField>
    <pivotField numFmtId="164" showAll="0">
      <items count="13">
        <item x="0"/>
        <item x="1"/>
        <item x="2"/>
        <item x="3"/>
        <item x="4"/>
        <item x="5"/>
        <item x="6"/>
        <item x="7"/>
        <item x="8"/>
        <item x="9"/>
        <item x="10"/>
        <item x="11"/>
        <item t="default"/>
      </items>
    </pivotField>
    <pivotField numFmtId="1" showAll="0"/>
    <pivotField showAll="0"/>
    <pivotField numFmtId="165" showAll="0"/>
    <pivotField showAll="0"/>
    <pivotField dataField="1" numFmtId="164" showAll="0">
      <items count="118">
        <item x="113"/>
        <item x="102"/>
        <item x="81"/>
        <item x="104"/>
        <item x="101"/>
        <item x="112"/>
        <item x="114"/>
        <item x="100"/>
        <item x="116"/>
        <item x="107"/>
        <item x="103"/>
        <item x="99"/>
        <item x="89"/>
        <item x="105"/>
        <item x="115"/>
        <item x="110"/>
        <item x="80"/>
        <item x="90"/>
        <item x="111"/>
        <item x="92"/>
        <item x="93"/>
        <item x="88"/>
        <item x="78"/>
        <item x="106"/>
        <item x="91"/>
        <item x="98"/>
        <item x="87"/>
        <item x="109"/>
        <item x="74"/>
        <item x="108"/>
        <item x="79"/>
        <item x="96"/>
        <item x="83"/>
        <item x="94"/>
        <item x="75"/>
        <item x="86"/>
        <item x="42"/>
        <item x="77"/>
        <item x="82"/>
        <item x="95"/>
        <item x="76"/>
        <item x="84"/>
        <item x="62"/>
        <item x="85"/>
        <item x="61"/>
        <item x="63"/>
        <item x="73"/>
        <item x="97"/>
        <item x="66"/>
        <item x="65"/>
        <item x="64"/>
        <item x="68"/>
        <item x="67"/>
        <item x="39"/>
        <item x="72"/>
        <item x="53"/>
        <item x="51"/>
        <item x="70"/>
        <item x="60"/>
        <item x="48"/>
        <item x="41"/>
        <item x="54"/>
        <item x="50"/>
        <item x="40"/>
        <item x="69"/>
        <item x="49"/>
        <item x="71"/>
        <item x="59"/>
        <item x="52"/>
        <item x="55"/>
        <item x="43"/>
        <item x="57"/>
        <item x="47"/>
        <item x="44"/>
        <item x="56"/>
        <item x="46"/>
        <item x="45"/>
        <item x="58"/>
        <item x="36"/>
        <item x="11"/>
        <item x="35"/>
        <item x="0"/>
        <item x="38"/>
        <item x="9"/>
        <item x="2"/>
        <item x="23"/>
        <item x="14"/>
        <item x="13"/>
        <item x="34"/>
        <item x="25"/>
        <item x="22"/>
        <item x="26"/>
        <item x="24"/>
        <item x="21"/>
        <item x="27"/>
        <item x="16"/>
        <item x="37"/>
        <item x="20"/>
        <item x="12"/>
        <item x="33"/>
        <item x="18"/>
        <item x="30"/>
        <item x="28"/>
        <item x="10"/>
        <item x="15"/>
        <item x="8"/>
        <item x="29"/>
        <item x="32"/>
        <item x="1"/>
        <item x="31"/>
        <item x="3"/>
        <item x="5"/>
        <item x="6"/>
        <item x="4"/>
        <item x="17"/>
        <item x="19"/>
        <item x="7"/>
        <item t="default"/>
      </items>
    </pivotField>
    <pivotField dataField="1" numFmtId="164" showAll="0"/>
    <pivotField numFmtId="164" showAll="0"/>
    <pivotField showAll="0">
      <items count="7">
        <item sd="0" x="0"/>
        <item sd="0" x="1"/>
        <item sd="0" x="2"/>
        <item sd="0" x="3"/>
        <item sd="0" x="4"/>
        <item sd="0" x="5"/>
        <item t="default"/>
      </items>
    </pivotField>
    <pivotField showAll="0">
      <items count="7">
        <item h="1" sd="0" x="0"/>
        <item sd="0" x="1"/>
        <item h="1" sd="0" x="2"/>
        <item h="1" sd="0" x="3"/>
        <item h="1" sd="0" x="4"/>
        <item h="1" sd="0" x="5"/>
        <item t="default"/>
      </items>
    </pivotField>
    <pivotField dragToRow="0" dragToCol="0" dragToPage="0" showAll="0" defaultSubtotal="0"/>
  </pivotFields>
  <rowFields count="1">
    <field x="0"/>
  </rowFields>
  <rowItems count="4">
    <i>
      <x/>
    </i>
    <i>
      <x v="1"/>
    </i>
    <i>
      <x v="2"/>
    </i>
    <i t="grand">
      <x/>
    </i>
  </rowItems>
  <colFields count="1">
    <field x="-2"/>
  </colFields>
  <colItems count="2">
    <i>
      <x/>
    </i>
    <i i="1">
      <x v="1"/>
    </i>
  </colItems>
  <dataFields count="2">
    <dataField name="Sum of Revenue" fld="7" showDataAs="percentOfCol" baseField="0" baseItem="0" numFmtId="10"/>
    <dataField name="Sum of Advert. Costs" fld="8" showDataAs="percentOfCol" baseField="0" baseItem="0" numFmtId="10"/>
  </dataFields>
  <formats count="4">
    <format dxfId="3">
      <pivotArea dataOnly="0" labelOnly="1" outline="0" fieldPosition="0">
        <references count="1">
          <reference field="4294967294" count="1">
            <x v="0"/>
          </reference>
        </references>
      </pivotArea>
    </format>
    <format dxfId="2">
      <pivotArea dataOnly="0" labelOnly="1" outline="0" fieldPosition="0">
        <references count="1">
          <reference field="4294967294" count="1">
            <x v="1"/>
          </reference>
        </references>
      </pivotArea>
    </format>
    <format dxfId="1">
      <pivotArea field="0" type="button" dataOnly="0" labelOnly="1" outline="0" axis="axisRow" fieldPosition="0"/>
    </format>
    <format dxfId="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3C5CE4-D953-4978-B86C-4056E7011BA9}"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N5" firstHeaderRow="1" firstDataRow="2" firstDataCol="1"/>
  <pivotFields count="13">
    <pivotField showAll="0"/>
    <pivotField axis="axisCol" numFmtId="166" showAll="0">
      <items count="15">
        <item h="1" x="0"/>
        <item x="1"/>
        <item x="2"/>
        <item x="3"/>
        <item x="4"/>
        <item x="5"/>
        <item x="6"/>
        <item x="7"/>
        <item x="8"/>
        <item x="9"/>
        <item x="10"/>
        <item x="11"/>
        <item x="12"/>
        <item x="13"/>
        <item t="default"/>
      </items>
    </pivotField>
    <pivotField numFmtId="164" showAll="0">
      <items count="13">
        <item x="0"/>
        <item x="1"/>
        <item x="2"/>
        <item x="3"/>
        <item x="4"/>
        <item x="5"/>
        <item x="6"/>
        <item x="7"/>
        <item x="8"/>
        <item x="9"/>
        <item x="10"/>
        <item x="11"/>
        <item t="default"/>
      </items>
    </pivotField>
    <pivotField numFmtId="1" showAll="0"/>
    <pivotField showAll="0"/>
    <pivotField numFmtId="165" showAll="0"/>
    <pivotField showAll="0"/>
    <pivotField dataField="1" numFmtId="164" showAll="0"/>
    <pivotField numFmtId="164" showAll="0"/>
    <pivotField numFmtId="164" showAll="0"/>
    <pivotField showAll="0" defaultSubtotal="0">
      <items count="6">
        <item sd="0" x="0"/>
        <item x="1"/>
        <item x="2"/>
        <item sd="0" x="3"/>
        <item sd="0" x="4"/>
        <item sd="0" x="5"/>
      </items>
    </pivotField>
    <pivotField showAll="0" defaultSubtotal="0">
      <items count="6">
        <item sd="0" x="0"/>
        <item x="1"/>
        <item x="2"/>
        <item x="3"/>
        <item sd="0" x="4"/>
        <item sd="0" x="5"/>
      </items>
    </pivotField>
    <pivotField dragToRow="0" dragToCol="0" dragToPage="0" showAll="0" defaultSubtotal="0"/>
  </pivotFields>
  <rowItems count="1">
    <i/>
  </rowItems>
  <colFields count="1">
    <field x="1"/>
  </colFields>
  <colItems count="13">
    <i>
      <x v="1"/>
    </i>
    <i>
      <x v="2"/>
    </i>
    <i>
      <x v="3"/>
    </i>
    <i>
      <x v="4"/>
    </i>
    <i>
      <x v="5"/>
    </i>
    <i>
      <x v="6"/>
    </i>
    <i>
      <x v="7"/>
    </i>
    <i>
      <x v="8"/>
    </i>
    <i>
      <x v="9"/>
    </i>
    <i>
      <x v="10"/>
    </i>
    <i>
      <x v="11"/>
    </i>
    <i>
      <x v="12"/>
    </i>
    <i t="grand">
      <x/>
    </i>
  </colItems>
  <dataFields count="1">
    <dataField name="Sum of Revenue" fld="7" baseField="0" baseItem="0"/>
  </dataFields>
  <chartFormats count="12">
    <chartFormat chart="3" format="0" series="1">
      <pivotArea type="data" outline="0" fieldPosition="0">
        <references count="2">
          <reference field="4294967294" count="1" selected="0">
            <x v="0"/>
          </reference>
          <reference field="1" count="1" selected="0">
            <x v="1"/>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3"/>
          </reference>
        </references>
      </pivotArea>
    </chartFormat>
    <chartFormat chart="3" format="3" series="1">
      <pivotArea type="data" outline="0" fieldPosition="0">
        <references count="2">
          <reference field="4294967294" count="1" selected="0">
            <x v="0"/>
          </reference>
          <reference field="1" count="1" selected="0">
            <x v="4"/>
          </reference>
        </references>
      </pivotArea>
    </chartFormat>
    <chartFormat chart="3" format="4" series="1">
      <pivotArea type="data" outline="0" fieldPosition="0">
        <references count="2">
          <reference field="4294967294" count="1" selected="0">
            <x v="0"/>
          </reference>
          <reference field="1" count="1" selected="0">
            <x v="5"/>
          </reference>
        </references>
      </pivotArea>
    </chartFormat>
    <chartFormat chart="3" format="5" series="1">
      <pivotArea type="data" outline="0" fieldPosition="0">
        <references count="2">
          <reference field="4294967294" count="1" selected="0">
            <x v="0"/>
          </reference>
          <reference field="1" count="1" selected="0">
            <x v="6"/>
          </reference>
        </references>
      </pivotArea>
    </chartFormat>
    <chartFormat chart="3" format="6" series="1">
      <pivotArea type="data" outline="0" fieldPosition="0">
        <references count="2">
          <reference field="4294967294" count="1" selected="0">
            <x v="0"/>
          </reference>
          <reference field="1" count="1" selected="0">
            <x v="7"/>
          </reference>
        </references>
      </pivotArea>
    </chartFormat>
    <chartFormat chart="3" format="7" series="1">
      <pivotArea type="data" outline="0" fieldPosition="0">
        <references count="2">
          <reference field="4294967294" count="1" selected="0">
            <x v="0"/>
          </reference>
          <reference field="1" count="1" selected="0">
            <x v="8"/>
          </reference>
        </references>
      </pivotArea>
    </chartFormat>
    <chartFormat chart="3" format="8" series="1">
      <pivotArea type="data" outline="0" fieldPosition="0">
        <references count="2">
          <reference field="4294967294" count="1" selected="0">
            <x v="0"/>
          </reference>
          <reference field="1" count="1" selected="0">
            <x v="9"/>
          </reference>
        </references>
      </pivotArea>
    </chartFormat>
    <chartFormat chart="3" format="9" series="1">
      <pivotArea type="data" outline="0" fieldPosition="0">
        <references count="2">
          <reference field="4294967294" count="1" selected="0">
            <x v="0"/>
          </reference>
          <reference field="1" count="1" selected="0">
            <x v="10"/>
          </reference>
        </references>
      </pivotArea>
    </chartFormat>
    <chartFormat chart="3" format="10" series="1">
      <pivotArea type="data" outline="0" fieldPosition="0">
        <references count="2">
          <reference field="4294967294" count="1" selected="0">
            <x v="0"/>
          </reference>
          <reference field="1" count="1" selected="0">
            <x v="11"/>
          </reference>
        </references>
      </pivotArea>
    </chartFormat>
    <chartFormat chart="3" format="11"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73974-F8BC-45D7-8BFC-9BEA8E95AEEF}" name="PivotTable8"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4:L32" firstHeaderRow="1" firstDataRow="2" firstDataCol="1" rowPageCount="1" colPageCount="1"/>
  <pivotFields count="13">
    <pivotField axis="axisCol" showAll="0">
      <items count="4">
        <item x="1"/>
        <item x="0"/>
        <item x="2"/>
        <item t="default"/>
      </items>
    </pivotField>
    <pivotField numFmtId="166" showAll="0"/>
    <pivotField axis="axisRow" dataField="1" numFmtId="164" showAll="0">
      <items count="13">
        <item x="0"/>
        <item x="1"/>
        <item x="2"/>
        <item x="3"/>
        <item x="4"/>
        <item x="5"/>
        <item x="6"/>
        <item x="7"/>
        <item x="8"/>
        <item x="9"/>
        <item x="10"/>
        <item x="11"/>
        <item t="default"/>
      </items>
    </pivotField>
    <pivotField numFmtId="1" showAll="0"/>
    <pivotField showAll="0"/>
    <pivotField numFmtId="165" showAll="0"/>
    <pivotField showAll="0"/>
    <pivotField numFmtId="164" showAll="0"/>
    <pivotField numFmtId="164" showAll="0"/>
    <pivotField numFmtId="164" showAll="0"/>
    <pivotField showAll="0" defaultSubtotal="0"/>
    <pivotField axis="axisPage" showAll="0" defaultSubtotal="0">
      <items count="6">
        <item x="0"/>
        <item x="1"/>
        <item x="2"/>
        <item x="3"/>
        <item x="4"/>
        <item x="5"/>
      </items>
    </pivotField>
    <pivotField dragToRow="0" dragToCol="0" dragToPage="0" showAll="0" defaultSubtotal="0"/>
  </pivotFields>
  <rowFields count="1">
    <field x="2"/>
  </rowFields>
  <rowItems count="7">
    <i>
      <x v="4"/>
    </i>
    <i>
      <x v="5"/>
    </i>
    <i>
      <x v="6"/>
    </i>
    <i>
      <x v="7"/>
    </i>
    <i>
      <x v="8"/>
    </i>
    <i>
      <x v="9"/>
    </i>
    <i t="grand">
      <x/>
    </i>
  </rowItems>
  <colFields count="1">
    <field x="0"/>
  </colFields>
  <colItems count="4">
    <i>
      <x/>
    </i>
    <i>
      <x v="1"/>
    </i>
    <i>
      <x v="2"/>
    </i>
    <i t="grand">
      <x/>
    </i>
  </colItems>
  <pageFields count="1">
    <pageField fld="11" hier="-1"/>
  </pageFields>
  <dataFields count="1">
    <dataField name="Sum of Average Order Value" fld="2" showDataAs="percentOfTotal" baseField="2"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D4FA0C-7CC6-4D3D-8E35-5633DD9FCDD8}"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8:N12" firstHeaderRow="0" firstDataRow="1" firstDataCol="1"/>
  <pivotFields count="13">
    <pivotField showAll="0">
      <items count="4">
        <item x="1"/>
        <item x="0"/>
        <item x="2"/>
        <item t="default"/>
      </items>
    </pivotField>
    <pivotField numFmtId="166" multipleItemSelectionAllowed="1" showAll="0">
      <items count="15">
        <item h="1" x="0"/>
        <item x="1"/>
        <item x="2"/>
        <item x="3"/>
        <item x="4"/>
        <item x="5"/>
        <item x="6"/>
        <item x="7"/>
        <item x="8"/>
        <item x="9"/>
        <item x="10"/>
        <item x="11"/>
        <item x="12"/>
        <item x="13"/>
        <item t="default"/>
      </items>
    </pivotField>
    <pivotField numFmtId="164" showAll="0">
      <items count="13">
        <item x="0"/>
        <item x="1"/>
        <item x="2"/>
        <item x="3"/>
        <item x="4"/>
        <item x="5"/>
        <item x="6"/>
        <item x="7"/>
        <item x="8"/>
        <item x="9"/>
        <item x="10"/>
        <item x="11"/>
        <item t="default"/>
      </items>
    </pivotField>
    <pivotField numFmtId="1" showAll="0"/>
    <pivotField showAll="0"/>
    <pivotField numFmtId="165" showAll="0"/>
    <pivotField showAll="0"/>
    <pivotField dataField="1" numFmtId="164" showAll="0">
      <items count="118">
        <item x="113"/>
        <item x="102"/>
        <item x="81"/>
        <item x="104"/>
        <item x="101"/>
        <item x="112"/>
        <item x="114"/>
        <item x="100"/>
        <item x="116"/>
        <item x="107"/>
        <item x="103"/>
        <item x="99"/>
        <item x="89"/>
        <item x="105"/>
        <item x="115"/>
        <item x="110"/>
        <item x="80"/>
        <item x="90"/>
        <item x="111"/>
        <item x="92"/>
        <item x="93"/>
        <item x="88"/>
        <item x="78"/>
        <item x="106"/>
        <item x="91"/>
        <item x="98"/>
        <item x="87"/>
        <item x="109"/>
        <item x="74"/>
        <item x="108"/>
        <item x="79"/>
        <item x="96"/>
        <item x="83"/>
        <item x="94"/>
        <item x="75"/>
        <item x="86"/>
        <item x="42"/>
        <item x="77"/>
        <item x="82"/>
        <item x="95"/>
        <item x="76"/>
        <item x="84"/>
        <item x="62"/>
        <item x="85"/>
        <item x="61"/>
        <item x="63"/>
        <item x="73"/>
        <item x="97"/>
        <item x="66"/>
        <item x="65"/>
        <item x="64"/>
        <item x="68"/>
        <item x="67"/>
        <item x="39"/>
        <item x="72"/>
        <item x="53"/>
        <item x="51"/>
        <item x="70"/>
        <item x="60"/>
        <item x="48"/>
        <item x="41"/>
        <item x="54"/>
        <item x="50"/>
        <item x="40"/>
        <item x="69"/>
        <item x="49"/>
        <item x="71"/>
        <item x="59"/>
        <item x="52"/>
        <item x="55"/>
        <item x="43"/>
        <item x="57"/>
        <item x="47"/>
        <item x="44"/>
        <item x="56"/>
        <item x="46"/>
        <item x="45"/>
        <item x="58"/>
        <item x="36"/>
        <item x="11"/>
        <item x="35"/>
        <item x="0"/>
        <item x="38"/>
        <item x="9"/>
        <item x="2"/>
        <item x="23"/>
        <item x="14"/>
        <item x="13"/>
        <item x="34"/>
        <item x="25"/>
        <item x="22"/>
        <item x="26"/>
        <item x="24"/>
        <item x="21"/>
        <item x="27"/>
        <item x="16"/>
        <item x="37"/>
        <item x="20"/>
        <item x="12"/>
        <item x="33"/>
        <item x="18"/>
        <item x="30"/>
        <item x="28"/>
        <item x="10"/>
        <item x="15"/>
        <item x="8"/>
        <item x="29"/>
        <item x="32"/>
        <item x="1"/>
        <item x="31"/>
        <item x="3"/>
        <item x="5"/>
        <item x="6"/>
        <item x="4"/>
        <item x="17"/>
        <item x="19"/>
        <item x="7"/>
        <item t="default"/>
      </items>
    </pivotField>
    <pivotField numFmtId="164" showAll="0"/>
    <pivotField numFmtId="164" showAll="0"/>
    <pivotField showAll="0">
      <items count="7">
        <item sd="0" x="0"/>
        <item sd="0" x="1"/>
        <item sd="0" x="2"/>
        <item sd="0" x="3"/>
        <item sd="0" x="4"/>
        <item sd="0" x="5"/>
        <item t="default"/>
      </items>
    </pivotField>
    <pivotField axis="axisRow" multipleItemSelectionAllowed="1" showAll="0">
      <items count="7">
        <item h="1" sd="0" x="0"/>
        <item sd="0" x="1"/>
        <item sd="0" x="2"/>
        <item sd="0" x="3"/>
        <item h="1" sd="0" x="4"/>
        <item h="1" sd="0" x="5"/>
        <item t="default"/>
      </items>
    </pivotField>
    <pivotField dataField="1" dragToRow="0" dragToCol="0" dragToPage="0" showAll="0" defaultSubtotal="0"/>
  </pivotFields>
  <rowFields count="1">
    <field x="11"/>
  </rowFields>
  <rowItems count="4">
    <i>
      <x v="1"/>
    </i>
    <i>
      <x v="2"/>
    </i>
    <i>
      <x v="3"/>
    </i>
    <i t="grand">
      <x/>
    </i>
  </rowItems>
  <colFields count="1">
    <field x="-2"/>
  </colFields>
  <colItems count="2">
    <i>
      <x/>
    </i>
    <i i="1">
      <x v="1"/>
    </i>
  </colItems>
  <dataFields count="2">
    <dataField name="Sum of Revenue" fld="7" baseField="0" baseItem="0"/>
    <dataField name="Sum of Profit" fld="12" baseField="0" baseItem="0" numFmtId="164"/>
  </dataFields>
  <formats count="11">
    <format dxfId="14">
      <pivotArea dataOnly="0" labelOnly="1" outline="0" axis="axisValues" fieldPosition="0"/>
    </format>
    <format dxfId="13">
      <pivotArea field="11" type="button" dataOnly="0" labelOnly="1" outline="0" axis="axisRow" fieldPosition="0"/>
    </format>
    <format dxfId="12">
      <pivotArea dataOnly="0" labelOnly="1" outline="0" axis="axisValues" fieldPosition="0"/>
    </format>
    <format dxfId="11">
      <pivotArea collapsedLevelsAreSubtotals="1" fieldPosition="0">
        <references count="2">
          <reference field="4294967294" count="1" selected="0">
            <x v="1"/>
          </reference>
          <reference field="11" count="1">
            <x v="3"/>
          </reference>
        </references>
      </pivotArea>
    </format>
    <format dxfId="10">
      <pivotArea collapsedLevelsAreSubtotals="1" fieldPosition="0">
        <references count="2">
          <reference field="4294967294" count="1" selected="0">
            <x v="1"/>
          </reference>
          <reference field="11" count="1">
            <x v="2"/>
          </reference>
        </references>
      </pivotArea>
    </format>
    <format dxfId="9">
      <pivotArea collapsedLevelsAreSubtotals="1" fieldPosition="0">
        <references count="1">
          <reference field="11" count="1">
            <x v="1"/>
          </reference>
        </references>
      </pivotArea>
    </format>
    <format dxfId="8">
      <pivotArea collapsedLevelsAreSubtotals="1" fieldPosition="0">
        <references count="2">
          <reference field="4294967294" count="1" selected="0">
            <x v="0"/>
          </reference>
          <reference field="11" count="2">
            <x v="2"/>
            <x v="3"/>
          </reference>
        </references>
      </pivotArea>
    </format>
    <format dxfId="7">
      <pivotArea dataOnly="0" labelOnly="1" outline="0" fieldPosition="0">
        <references count="1">
          <reference field="4294967294" count="1">
            <x v="0"/>
          </reference>
        </references>
      </pivotArea>
    </format>
    <format dxfId="6">
      <pivotArea field="11" type="button" dataOnly="0" labelOnly="1" outline="0" axis="axisRow" fieldPosition="0"/>
    </format>
    <format dxfId="5">
      <pivotArea dataOnly="0" labelOnly="1" outline="0" fieldPosition="0">
        <references count="1">
          <reference field="4294967294" count="1">
            <x v="0"/>
          </reference>
        </references>
      </pivotArea>
    </format>
    <format dxfId="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3A5BE-0AE0-4AA2-B6DD-7AF510B488D3}">
  <dimension ref="A1:L131"/>
  <sheetViews>
    <sheetView tabSelected="1" topLeftCell="A11" zoomScale="82" workbookViewId="0">
      <selection activeCell="G22" sqref="G22"/>
    </sheetView>
  </sheetViews>
  <sheetFormatPr defaultRowHeight="14.5" x14ac:dyDescent="0.35"/>
  <cols>
    <col min="1" max="1" width="13.453125" customWidth="1"/>
    <col min="2" max="2" width="15.453125" customWidth="1"/>
    <col min="3" max="3" width="12.6328125" customWidth="1"/>
    <col min="4" max="4" width="15.90625" customWidth="1"/>
    <col min="5" max="5" width="14.26953125" customWidth="1"/>
    <col min="6" max="6" width="16.1796875" customWidth="1"/>
    <col min="7" max="7" width="13.26953125" customWidth="1"/>
    <col min="9" max="9" width="17.90625" customWidth="1"/>
    <col min="10" max="10" width="13" customWidth="1"/>
  </cols>
  <sheetData>
    <row r="1" spans="1:12" x14ac:dyDescent="0.35">
      <c r="A1" s="4" t="s">
        <v>3</v>
      </c>
      <c r="B1" s="4" t="s">
        <v>4</v>
      </c>
      <c r="C1" s="32" t="s">
        <v>10</v>
      </c>
      <c r="D1" s="32" t="s">
        <v>11</v>
      </c>
      <c r="E1" s="33" t="s">
        <v>47</v>
      </c>
      <c r="F1" s="33" t="s">
        <v>48</v>
      </c>
      <c r="G1" s="5"/>
      <c r="J1" s="6"/>
    </row>
    <row r="2" spans="1:12" x14ac:dyDescent="0.35">
      <c r="A2" s="7" t="s">
        <v>1</v>
      </c>
      <c r="B2" s="8">
        <v>42401</v>
      </c>
      <c r="C2" s="2">
        <v>925.35000000000014</v>
      </c>
      <c r="D2" s="2">
        <v>189.23999999999998</v>
      </c>
      <c r="E2" s="10"/>
      <c r="F2" s="3"/>
      <c r="G2" s="10"/>
      <c r="J2" s="2"/>
    </row>
    <row r="3" spans="1:12" ht="14.5" customHeight="1" x14ac:dyDescent="0.35">
      <c r="A3" s="7" t="s">
        <v>1</v>
      </c>
      <c r="B3" s="8">
        <v>42430</v>
      </c>
      <c r="C3" s="2">
        <v>1122.71</v>
      </c>
      <c r="D3" s="2">
        <v>210.52</v>
      </c>
      <c r="E3" s="10"/>
      <c r="F3" s="36"/>
      <c r="G3" s="36"/>
      <c r="H3" s="36"/>
      <c r="I3" s="36"/>
    </row>
    <row r="4" spans="1:12" x14ac:dyDescent="0.35">
      <c r="A4" s="7" t="s">
        <v>1</v>
      </c>
      <c r="B4" s="8">
        <v>42461</v>
      </c>
      <c r="C4" s="2">
        <v>801.6</v>
      </c>
      <c r="D4" s="2">
        <v>230.72399999999999</v>
      </c>
      <c r="E4" s="10"/>
      <c r="F4" s="36"/>
      <c r="G4" s="37" t="s">
        <v>49</v>
      </c>
      <c r="H4" s="37"/>
      <c r="I4" s="37"/>
      <c r="J4" s="37"/>
      <c r="K4" s="37"/>
      <c r="L4" s="37"/>
    </row>
    <row r="5" spans="1:12" x14ac:dyDescent="0.35">
      <c r="A5" s="7" t="s">
        <v>1</v>
      </c>
      <c r="B5" s="8">
        <v>42491</v>
      </c>
      <c r="C5" s="2">
        <v>490.5</v>
      </c>
      <c r="D5" s="2">
        <v>142.79999999999998</v>
      </c>
      <c r="E5" s="10"/>
      <c r="F5" s="36"/>
      <c r="G5" s="37"/>
      <c r="H5" s="37"/>
      <c r="I5" s="37"/>
      <c r="J5" s="37"/>
      <c r="K5" s="37"/>
      <c r="L5" s="37"/>
    </row>
    <row r="6" spans="1:12" x14ac:dyDescent="0.35">
      <c r="A6" s="7" t="s">
        <v>1</v>
      </c>
      <c r="B6" s="8">
        <v>42522</v>
      </c>
      <c r="C6" s="2">
        <v>1430.8300000000002</v>
      </c>
      <c r="D6" s="2">
        <v>353.79399999999998</v>
      </c>
      <c r="E6" s="10"/>
      <c r="F6" s="36"/>
      <c r="G6" s="36"/>
      <c r="H6" s="36"/>
      <c r="I6" s="36"/>
      <c r="J6" s="2"/>
    </row>
    <row r="7" spans="1:12" x14ac:dyDescent="0.35">
      <c r="A7" s="7" t="s">
        <v>1</v>
      </c>
      <c r="B7" s="8">
        <v>42552</v>
      </c>
      <c r="C7" s="2">
        <v>1182.93</v>
      </c>
      <c r="D7" s="2">
        <v>407.55000000000007</v>
      </c>
      <c r="E7" s="10"/>
      <c r="F7" s="3"/>
      <c r="G7" s="10"/>
      <c r="J7" s="2"/>
    </row>
    <row r="8" spans="1:12" x14ac:dyDescent="0.35">
      <c r="A8" s="7" t="s">
        <v>1</v>
      </c>
      <c r="B8" s="8">
        <v>42583</v>
      </c>
      <c r="C8" s="2">
        <v>1549.0000000000002</v>
      </c>
      <c r="D8" s="2">
        <v>477.15199999999999</v>
      </c>
      <c r="E8" s="10"/>
      <c r="F8" s="3"/>
      <c r="G8" s="10"/>
      <c r="J8" s="2"/>
    </row>
    <row r="9" spans="1:12" x14ac:dyDescent="0.35">
      <c r="A9" s="7" t="s">
        <v>1</v>
      </c>
      <c r="B9" s="8">
        <v>42614</v>
      </c>
      <c r="C9" s="2">
        <v>1714.3000000000002</v>
      </c>
      <c r="D9" s="2">
        <v>590.94000000000005</v>
      </c>
      <c r="E9" s="10"/>
      <c r="F9" s="3"/>
      <c r="G9" s="10"/>
      <c r="J9" s="2"/>
    </row>
    <row r="10" spans="1:12" x14ac:dyDescent="0.35">
      <c r="A10" s="7" t="s">
        <v>1</v>
      </c>
      <c r="B10" s="8">
        <v>42644</v>
      </c>
      <c r="C10" s="2">
        <v>1288.5600000000002</v>
      </c>
      <c r="D10" s="2">
        <v>584.80000000000007</v>
      </c>
      <c r="E10" s="10"/>
      <c r="F10" s="3"/>
      <c r="G10" s="10"/>
      <c r="J10" s="2"/>
    </row>
    <row r="11" spans="1:12" x14ac:dyDescent="0.35">
      <c r="A11" s="7" t="s">
        <v>1</v>
      </c>
      <c r="B11" s="8">
        <v>42675</v>
      </c>
      <c r="C11" s="2">
        <v>1035.3000000000002</v>
      </c>
      <c r="D11" s="2">
        <v>350.20800000000003</v>
      </c>
      <c r="E11" s="10"/>
      <c r="F11" s="3"/>
      <c r="G11" s="10"/>
      <c r="J11" s="2"/>
    </row>
    <row r="12" spans="1:12" x14ac:dyDescent="0.35">
      <c r="A12" s="7" t="s">
        <v>1</v>
      </c>
      <c r="B12" s="8">
        <v>42705</v>
      </c>
      <c r="C12" s="2">
        <v>895.8</v>
      </c>
      <c r="D12" s="2">
        <v>227.40200000000002</v>
      </c>
      <c r="E12" s="10"/>
      <c r="F12" s="3"/>
      <c r="G12" s="10"/>
      <c r="J12" s="2"/>
    </row>
    <row r="13" spans="1:12" x14ac:dyDescent="0.35">
      <c r="A13" s="7" t="s">
        <v>1</v>
      </c>
      <c r="B13" s="8">
        <v>42736</v>
      </c>
      <c r="C13" s="2">
        <v>719.94</v>
      </c>
      <c r="D13" s="2">
        <v>187.32</v>
      </c>
      <c r="E13" s="10"/>
      <c r="F13" s="11"/>
      <c r="G13" s="10"/>
      <c r="J13" s="2"/>
    </row>
    <row r="14" spans="1:12" x14ac:dyDescent="0.35">
      <c r="A14" s="7" t="s">
        <v>1</v>
      </c>
      <c r="B14" s="8">
        <v>42767</v>
      </c>
      <c r="C14" s="2">
        <v>801.97000000000014</v>
      </c>
      <c r="D14" s="2">
        <v>151.20000000000002</v>
      </c>
      <c r="E14" s="10"/>
      <c r="F14" s="3"/>
      <c r="G14" s="10"/>
      <c r="J14" s="2"/>
    </row>
    <row r="15" spans="1:12" x14ac:dyDescent="0.35">
      <c r="A15" s="7" t="s">
        <v>1</v>
      </c>
      <c r="B15" s="8">
        <v>42795</v>
      </c>
      <c r="C15" s="2">
        <v>945.44</v>
      </c>
      <c r="D15" s="2">
        <v>181.79999999999998</v>
      </c>
      <c r="E15" s="10"/>
      <c r="F15" s="3"/>
      <c r="G15" s="10"/>
      <c r="J15" s="2"/>
    </row>
    <row r="16" spans="1:12" x14ac:dyDescent="0.35">
      <c r="A16" s="7" t="s">
        <v>1</v>
      </c>
      <c r="B16" s="8">
        <v>42826</v>
      </c>
      <c r="C16" s="2">
        <v>855.04000000000008</v>
      </c>
      <c r="D16" s="2">
        <v>232.65600000000001</v>
      </c>
      <c r="E16" s="10"/>
      <c r="F16" s="3"/>
      <c r="G16" s="10"/>
      <c r="J16" s="2"/>
    </row>
    <row r="17" spans="1:10" x14ac:dyDescent="0.35">
      <c r="A17" s="7" t="s">
        <v>1</v>
      </c>
      <c r="B17" s="8">
        <v>42856</v>
      </c>
      <c r="C17" s="2">
        <v>885.19</v>
      </c>
      <c r="D17" s="2">
        <v>218.59199999999998</v>
      </c>
      <c r="E17" s="10"/>
      <c r="F17" s="3"/>
      <c r="G17" s="10"/>
      <c r="J17" s="2"/>
    </row>
    <row r="18" spans="1:10" x14ac:dyDescent="0.35">
      <c r="A18" s="7" t="s">
        <v>1</v>
      </c>
      <c r="B18" s="8">
        <v>42887</v>
      </c>
      <c r="C18" s="2">
        <v>1222</v>
      </c>
      <c r="D18" s="2">
        <v>346.33199999999994</v>
      </c>
      <c r="E18" s="10"/>
      <c r="F18" s="3"/>
      <c r="G18" s="10"/>
      <c r="J18" s="2"/>
    </row>
    <row r="19" spans="1:10" x14ac:dyDescent="0.35">
      <c r="A19" s="7" t="s">
        <v>1</v>
      </c>
      <c r="B19" s="8">
        <v>42917</v>
      </c>
      <c r="C19" s="2">
        <v>1469.76</v>
      </c>
      <c r="D19" s="2">
        <v>420.61499999999995</v>
      </c>
      <c r="E19" s="10"/>
      <c r="F19" s="3"/>
      <c r="G19" s="10"/>
      <c r="J19" s="2"/>
    </row>
    <row r="20" spans="1:10" x14ac:dyDescent="0.35">
      <c r="A20" s="7" t="s">
        <v>1</v>
      </c>
      <c r="B20" s="8">
        <v>42948</v>
      </c>
      <c r="C20" s="2">
        <v>1151.8400000000001</v>
      </c>
      <c r="D20" s="2">
        <v>387.584</v>
      </c>
      <c r="E20" s="10"/>
      <c r="F20" s="3"/>
      <c r="G20" s="10"/>
      <c r="J20" s="2"/>
    </row>
    <row r="21" spans="1:10" x14ac:dyDescent="0.35">
      <c r="A21" s="7" t="s">
        <v>1</v>
      </c>
      <c r="B21" s="8">
        <v>42979</v>
      </c>
      <c r="C21" s="2">
        <v>1980.4800000000002</v>
      </c>
      <c r="D21" s="2">
        <v>562.42800000000011</v>
      </c>
      <c r="E21" s="10"/>
      <c r="F21" s="3"/>
      <c r="G21" s="10"/>
      <c r="J21" s="2"/>
    </row>
    <row r="22" spans="1:10" x14ac:dyDescent="0.35">
      <c r="A22" s="7" t="s">
        <v>1</v>
      </c>
      <c r="B22" s="8">
        <v>43009</v>
      </c>
      <c r="C22" s="2">
        <v>1017.4000000000001</v>
      </c>
      <c r="D22" s="2">
        <v>497.28</v>
      </c>
      <c r="E22" s="10"/>
      <c r="F22" s="3"/>
      <c r="J22" s="2"/>
    </row>
    <row r="23" spans="1:10" x14ac:dyDescent="0.35">
      <c r="A23" s="7" t="s">
        <v>1</v>
      </c>
      <c r="B23" s="8">
        <v>43040</v>
      </c>
      <c r="C23" s="2">
        <v>702.24</v>
      </c>
      <c r="D23" s="2">
        <v>405</v>
      </c>
      <c r="E23" s="10"/>
      <c r="F23" s="3"/>
      <c r="G23" s="10"/>
      <c r="J23" s="2"/>
    </row>
    <row r="24" spans="1:10" x14ac:dyDescent="0.35">
      <c r="A24" s="7" t="s">
        <v>1</v>
      </c>
      <c r="B24" s="8">
        <v>43070</v>
      </c>
      <c r="C24" s="2">
        <v>626.08000000000004</v>
      </c>
      <c r="D24" s="2">
        <v>230.71999999999997</v>
      </c>
      <c r="E24" s="10"/>
      <c r="F24" s="3"/>
      <c r="G24" s="10"/>
      <c r="J24" s="2"/>
    </row>
    <row r="25" spans="1:10" x14ac:dyDescent="0.35">
      <c r="A25" s="7" t="s">
        <v>1</v>
      </c>
      <c r="B25" s="8">
        <v>43101</v>
      </c>
      <c r="C25" s="2">
        <v>578.9</v>
      </c>
      <c r="D25" s="2">
        <v>162.756</v>
      </c>
      <c r="E25" s="10"/>
      <c r="F25" s="3"/>
      <c r="G25" s="10"/>
      <c r="J25" s="2"/>
    </row>
    <row r="26" spans="1:10" x14ac:dyDescent="0.35">
      <c r="A26" s="7" t="s">
        <v>1</v>
      </c>
      <c r="B26" s="8">
        <v>43132</v>
      </c>
      <c r="C26" s="2">
        <v>455.94999999999993</v>
      </c>
      <c r="D26" s="2">
        <v>112.84</v>
      </c>
      <c r="E26" s="10"/>
      <c r="G26" s="10"/>
      <c r="J26" s="2"/>
    </row>
    <row r="27" spans="1:10" x14ac:dyDescent="0.35">
      <c r="A27" s="7" t="s">
        <v>1</v>
      </c>
      <c r="B27" s="8">
        <v>43160</v>
      </c>
      <c r="C27" s="2">
        <v>687.04000000000008</v>
      </c>
      <c r="D27" s="2">
        <v>141.66999999999999</v>
      </c>
      <c r="E27" s="10"/>
      <c r="G27" s="10"/>
      <c r="J27" s="2"/>
    </row>
    <row r="28" spans="1:10" x14ac:dyDescent="0.35">
      <c r="A28" s="7" t="s">
        <v>1</v>
      </c>
      <c r="B28" s="8">
        <v>43191</v>
      </c>
      <c r="C28" s="2">
        <v>565.05000000000018</v>
      </c>
      <c r="D28" s="2">
        <v>215.78399999999999</v>
      </c>
      <c r="E28" s="10"/>
      <c r="G28" s="10"/>
      <c r="J28" s="2"/>
    </row>
    <row r="29" spans="1:10" x14ac:dyDescent="0.35">
      <c r="A29" s="7" t="s">
        <v>1</v>
      </c>
      <c r="B29" s="8">
        <v>43221</v>
      </c>
      <c r="C29" s="2">
        <v>726.18000000000006</v>
      </c>
      <c r="D29" s="2">
        <v>227.304</v>
      </c>
      <c r="E29" s="10"/>
      <c r="G29" s="10"/>
      <c r="J29" s="2"/>
    </row>
    <row r="30" spans="1:10" x14ac:dyDescent="0.35">
      <c r="A30" s="7" t="s">
        <v>1</v>
      </c>
      <c r="B30" s="8">
        <v>43252</v>
      </c>
      <c r="C30" s="2">
        <v>935.44</v>
      </c>
      <c r="D30" s="2">
        <v>266.27999999999997</v>
      </c>
      <c r="E30" s="10"/>
      <c r="F30" s="3"/>
      <c r="G30" s="10"/>
      <c r="J30" s="2"/>
    </row>
    <row r="31" spans="1:10" x14ac:dyDescent="0.35">
      <c r="A31" s="7" t="s">
        <v>1</v>
      </c>
      <c r="B31" s="8">
        <v>43282</v>
      </c>
      <c r="C31" s="2">
        <v>685.98000000000013</v>
      </c>
      <c r="D31" s="2">
        <v>349.41</v>
      </c>
      <c r="E31" s="10"/>
      <c r="F31" s="3"/>
      <c r="G31" s="10"/>
      <c r="J31" s="2"/>
    </row>
    <row r="32" spans="1:10" x14ac:dyDescent="0.35">
      <c r="A32" s="7" t="s">
        <v>1</v>
      </c>
      <c r="B32" s="8">
        <v>43313</v>
      </c>
      <c r="C32" s="2">
        <v>1087.2400000000002</v>
      </c>
      <c r="D32" s="2">
        <v>447.71200000000005</v>
      </c>
      <c r="E32" s="10"/>
      <c r="F32" s="3"/>
      <c r="G32" s="10"/>
      <c r="J32" s="2"/>
    </row>
    <row r="33" spans="1:10" x14ac:dyDescent="0.35">
      <c r="A33" s="7" t="s">
        <v>1</v>
      </c>
      <c r="B33" s="8">
        <v>43344</v>
      </c>
      <c r="C33" s="2">
        <v>1055.8899999999999</v>
      </c>
      <c r="D33" s="2">
        <v>560.77200000000005</v>
      </c>
      <c r="E33" s="10"/>
      <c r="F33" s="3"/>
      <c r="G33" s="10"/>
      <c r="J33" s="2"/>
    </row>
    <row r="34" spans="1:10" x14ac:dyDescent="0.35">
      <c r="A34" s="7" t="s">
        <v>1</v>
      </c>
      <c r="B34" s="8">
        <v>43374</v>
      </c>
      <c r="C34" s="2">
        <v>771.95999999999992</v>
      </c>
      <c r="D34" s="2">
        <v>484.56</v>
      </c>
      <c r="E34" s="10"/>
      <c r="F34" s="3"/>
      <c r="G34" s="10"/>
      <c r="J34" s="2"/>
    </row>
    <row r="35" spans="1:10" x14ac:dyDescent="0.35">
      <c r="A35" s="7" t="s">
        <v>1</v>
      </c>
      <c r="B35" s="8">
        <v>43405</v>
      </c>
      <c r="C35" s="2">
        <v>825.74</v>
      </c>
      <c r="D35" s="2">
        <v>355.96800000000002</v>
      </c>
      <c r="E35" s="10"/>
      <c r="F35" s="3"/>
      <c r="G35" s="10"/>
      <c r="J35" s="2"/>
    </row>
    <row r="36" spans="1:10" x14ac:dyDescent="0.35">
      <c r="A36" s="7" t="s">
        <v>1</v>
      </c>
      <c r="B36" s="8">
        <v>43435</v>
      </c>
      <c r="C36" s="2">
        <v>605.6400000000001</v>
      </c>
      <c r="D36" s="2">
        <v>200.25599999999997</v>
      </c>
      <c r="E36" s="10"/>
      <c r="F36" s="3"/>
      <c r="G36" s="10"/>
      <c r="J36" s="2"/>
    </row>
    <row r="37" spans="1:10" x14ac:dyDescent="0.35">
      <c r="A37" s="7" t="s">
        <v>1</v>
      </c>
      <c r="B37" s="8">
        <v>43466</v>
      </c>
      <c r="C37" s="2">
        <v>450.36000000000013</v>
      </c>
      <c r="D37" s="2">
        <v>187.2</v>
      </c>
      <c r="E37" s="10"/>
      <c r="F37" s="3"/>
      <c r="G37" s="10"/>
      <c r="J37" s="2"/>
    </row>
    <row r="38" spans="1:10" x14ac:dyDescent="0.35">
      <c r="A38" s="7" t="s">
        <v>1</v>
      </c>
      <c r="B38" s="8">
        <v>43497</v>
      </c>
      <c r="C38" s="2">
        <v>607.18000000000006</v>
      </c>
      <c r="D38" s="2">
        <v>136.62</v>
      </c>
      <c r="E38" s="10"/>
      <c r="F38" s="3"/>
      <c r="G38" s="10"/>
      <c r="J38" s="2"/>
    </row>
    <row r="39" spans="1:10" x14ac:dyDescent="0.35">
      <c r="A39" s="7" t="s">
        <v>1</v>
      </c>
      <c r="B39" s="8">
        <v>43525</v>
      </c>
      <c r="C39" s="2">
        <v>771.48000000000013</v>
      </c>
      <c r="D39" s="2">
        <v>176.75</v>
      </c>
      <c r="E39" s="10"/>
      <c r="F39" s="3"/>
      <c r="G39" s="10"/>
      <c r="H39" s="26"/>
      <c r="J39" s="2"/>
    </row>
    <row r="40" spans="1:10" x14ac:dyDescent="0.35">
      <c r="A40" s="7" t="s">
        <v>1</v>
      </c>
      <c r="B40" s="8">
        <v>43556</v>
      </c>
      <c r="C40" s="2">
        <v>684.32</v>
      </c>
      <c r="D40" s="2">
        <v>203.47200000000001</v>
      </c>
      <c r="E40" s="10"/>
      <c r="F40" s="2">
        <v>684</v>
      </c>
      <c r="G40" s="10"/>
      <c r="J40" s="2"/>
    </row>
    <row r="41" spans="1:10" x14ac:dyDescent="0.35">
      <c r="B41" s="8">
        <v>43586</v>
      </c>
      <c r="E41" s="34">
        <f>D29*1.2</f>
        <v>272.76479999999998</v>
      </c>
      <c r="F41" s="2">
        <f>FORECAST(E41,C2:C40,D2:D40)</f>
        <v>875.73996983721372</v>
      </c>
      <c r="G41" s="10"/>
      <c r="J41" s="2"/>
    </row>
    <row r="42" spans="1:10" x14ac:dyDescent="0.35">
      <c r="B42" s="8">
        <v>43617</v>
      </c>
      <c r="E42" s="34">
        <f>D30*1.2</f>
        <v>319.53599999999994</v>
      </c>
      <c r="F42" s="2">
        <f>FORECAST(E42,C2:C40,D2:D40)</f>
        <v>961.27865931778445</v>
      </c>
      <c r="G42" s="10"/>
      <c r="J42" s="2"/>
    </row>
    <row r="43" spans="1:10" x14ac:dyDescent="0.35">
      <c r="B43" s="8">
        <v>43647</v>
      </c>
      <c r="E43" s="34">
        <f>D31*1.2</f>
        <v>419.29200000000003</v>
      </c>
      <c r="F43" s="2">
        <f>FORECAST(E43,C2:C40,D2:D40)</f>
        <v>1143.719937450991</v>
      </c>
      <c r="G43" s="10"/>
      <c r="J43" s="2"/>
    </row>
    <row r="44" spans="1:10" x14ac:dyDescent="0.35">
      <c r="B44" s="8">
        <v>43678</v>
      </c>
      <c r="E44" s="34">
        <f>D32*1.2</f>
        <v>537.25440000000003</v>
      </c>
      <c r="F44" s="2">
        <f>FORECAST(E44,C2:C40,D2:D40)</f>
        <v>1359.4584496974778</v>
      </c>
      <c r="G44" s="10"/>
      <c r="J44" s="2"/>
    </row>
    <row r="45" spans="1:10" x14ac:dyDescent="0.35">
      <c r="B45" s="8">
        <v>43727</v>
      </c>
      <c r="E45" s="34">
        <f>D33*1.2</f>
        <v>672.92640000000006</v>
      </c>
      <c r="F45" s="2">
        <f>FORECAST(E45,C2:C40,D2:D40)</f>
        <v>1607.5856108395483</v>
      </c>
      <c r="G45" s="10"/>
      <c r="J45" s="2"/>
    </row>
    <row r="46" spans="1:10" x14ac:dyDescent="0.35">
      <c r="B46" s="8">
        <v>43739</v>
      </c>
      <c r="C46" s="8"/>
      <c r="E46" s="34">
        <f>D34*1.2</f>
        <v>581.47199999999998</v>
      </c>
      <c r="F46" s="2">
        <f>FORECAST(E46,C2:C40,D2:D40)</f>
        <v>1440.3269233730748</v>
      </c>
      <c r="G46" s="10"/>
      <c r="J46" s="2"/>
    </row>
    <row r="47" spans="1:10" x14ac:dyDescent="0.35">
      <c r="B47" s="8">
        <v>43788</v>
      </c>
      <c r="C47" s="8"/>
      <c r="E47" s="34">
        <f>D35*1.2</f>
        <v>427.16160000000002</v>
      </c>
      <c r="F47" s="2">
        <f>FORECAST(E47,C2:C40,D2:D40)</f>
        <v>1158.1124540153789</v>
      </c>
      <c r="G47" s="10"/>
      <c r="J47" s="2"/>
    </row>
    <row r="48" spans="1:10" x14ac:dyDescent="0.35">
      <c r="B48" s="8">
        <v>43818</v>
      </c>
      <c r="C48" s="30"/>
      <c r="E48" s="34">
        <f>D36*1.2</f>
        <v>240.30719999999997</v>
      </c>
      <c r="F48" s="2">
        <f>FORECAST(E48,C2:C40,D2:D40)</f>
        <v>816.37906894767968</v>
      </c>
      <c r="G48" s="10"/>
      <c r="J48" s="2"/>
    </row>
    <row r="49" spans="1:10" x14ac:dyDescent="0.35">
      <c r="B49" s="8">
        <v>43831</v>
      </c>
      <c r="C49" s="30"/>
      <c r="E49" s="34">
        <f>D37*1.2</f>
        <v>224.64</v>
      </c>
      <c r="F49" s="2">
        <f>FORECAST(E49,C2:C40,D2:D40)</f>
        <v>787.72571483596141</v>
      </c>
      <c r="G49" s="10"/>
      <c r="J49" s="2"/>
    </row>
    <row r="50" spans="1:10" x14ac:dyDescent="0.35">
      <c r="B50" s="8">
        <v>43862</v>
      </c>
      <c r="C50" s="30"/>
      <c r="E50" s="34">
        <f>D38*1.2</f>
        <v>163.94399999999999</v>
      </c>
      <c r="F50" s="2">
        <f>FORECAST(E50,C2:C40,D2:D40)</f>
        <v>676.72030345646453</v>
      </c>
      <c r="G50" s="10"/>
      <c r="J50" s="2"/>
    </row>
    <row r="51" spans="1:10" x14ac:dyDescent="0.35">
      <c r="B51" s="8">
        <v>43891</v>
      </c>
      <c r="C51" s="31"/>
      <c r="E51" s="34">
        <f>D39*1.2</f>
        <v>212.1</v>
      </c>
      <c r="F51" s="2">
        <f>FORECAST(E51,C2:C40,D2:D40)</f>
        <v>764.79161936510855</v>
      </c>
      <c r="G51" s="10"/>
      <c r="J51" s="2"/>
    </row>
    <row r="52" spans="1:10" x14ac:dyDescent="0.35">
      <c r="B52" s="8">
        <v>43922</v>
      </c>
      <c r="C52" s="30"/>
      <c r="E52" s="34">
        <f>D40*1.2</f>
        <v>244.16640000000001</v>
      </c>
      <c r="F52" s="2">
        <f>FORECAST(E52,C2:C40,D2:D40)</f>
        <v>823.43706426196331</v>
      </c>
      <c r="G52" s="10"/>
      <c r="J52" s="2"/>
    </row>
    <row r="53" spans="1:10" x14ac:dyDescent="0.35">
      <c r="A53" s="7"/>
      <c r="B53" s="8"/>
      <c r="C53" s="2"/>
      <c r="D53" s="2"/>
      <c r="E53" s="10"/>
      <c r="F53" s="3"/>
      <c r="G53" s="10"/>
      <c r="J53" s="2"/>
    </row>
    <row r="54" spans="1:10" x14ac:dyDescent="0.35">
      <c r="A54" s="7"/>
      <c r="B54" s="8"/>
      <c r="C54" s="2"/>
      <c r="D54" s="2"/>
      <c r="E54" s="10"/>
      <c r="F54" s="3"/>
      <c r="G54" s="10"/>
      <c r="J54" s="2"/>
    </row>
    <row r="55" spans="1:10" x14ac:dyDescent="0.35">
      <c r="A55" s="7"/>
      <c r="B55" s="8"/>
      <c r="C55" s="2"/>
      <c r="D55" s="2"/>
      <c r="E55" s="10"/>
      <c r="F55" s="3"/>
      <c r="G55" s="10"/>
      <c r="J55" s="2"/>
    </row>
    <row r="56" spans="1:10" x14ac:dyDescent="0.35">
      <c r="A56" s="7"/>
      <c r="B56" s="8"/>
      <c r="C56" s="2"/>
      <c r="D56" s="2"/>
      <c r="E56" s="10"/>
      <c r="F56" s="3"/>
      <c r="G56" s="10"/>
      <c r="J56" s="2"/>
    </row>
    <row r="57" spans="1:10" x14ac:dyDescent="0.35">
      <c r="A57" s="7"/>
      <c r="B57" s="8"/>
      <c r="C57" s="2"/>
      <c r="D57" s="2"/>
      <c r="E57" s="10"/>
      <c r="F57" s="3"/>
      <c r="G57" s="10"/>
      <c r="J57" s="2"/>
    </row>
    <row r="58" spans="1:10" x14ac:dyDescent="0.35">
      <c r="A58" s="7"/>
      <c r="B58" s="8"/>
      <c r="C58" s="2"/>
      <c r="D58" s="2"/>
      <c r="E58" s="10"/>
      <c r="F58" s="3"/>
      <c r="G58" s="10"/>
      <c r="J58" s="2"/>
    </row>
    <row r="59" spans="1:10" x14ac:dyDescent="0.35">
      <c r="A59" s="7"/>
      <c r="B59" s="8"/>
      <c r="C59" s="2"/>
      <c r="D59" s="2"/>
      <c r="E59" s="10"/>
      <c r="F59" s="3"/>
      <c r="G59" s="10"/>
      <c r="J59" s="2"/>
    </row>
    <row r="60" spans="1:10" x14ac:dyDescent="0.35">
      <c r="A60" s="7"/>
      <c r="B60" s="8"/>
      <c r="C60" s="2"/>
      <c r="D60" s="2"/>
      <c r="E60" s="10"/>
      <c r="F60" s="3"/>
      <c r="G60" s="10"/>
      <c r="J60" s="2"/>
    </row>
    <row r="61" spans="1:10" x14ac:dyDescent="0.35">
      <c r="A61" s="7"/>
      <c r="B61" s="8"/>
      <c r="C61" s="2"/>
      <c r="D61" s="2"/>
      <c r="E61" s="10"/>
      <c r="F61" s="3"/>
      <c r="G61" s="10"/>
      <c r="J61" s="2"/>
    </row>
    <row r="62" spans="1:10" x14ac:dyDescent="0.35">
      <c r="A62" s="7"/>
      <c r="B62" s="8"/>
      <c r="C62" s="2"/>
      <c r="D62" s="2"/>
      <c r="E62" s="10"/>
      <c r="F62" s="3"/>
      <c r="G62" s="10"/>
      <c r="J62" s="2"/>
    </row>
    <row r="63" spans="1:10" x14ac:dyDescent="0.35">
      <c r="A63" s="7"/>
      <c r="B63" s="8"/>
      <c r="C63" s="2"/>
      <c r="D63" s="2"/>
      <c r="E63" s="10"/>
      <c r="F63" s="3"/>
      <c r="G63" s="10"/>
      <c r="J63" s="2"/>
    </row>
    <row r="64" spans="1:10" x14ac:dyDescent="0.35">
      <c r="A64" s="7"/>
      <c r="B64" s="8"/>
      <c r="C64" s="2"/>
      <c r="D64" s="2"/>
      <c r="E64" s="10"/>
      <c r="F64" s="3"/>
      <c r="G64" s="10"/>
      <c r="J64" s="2"/>
    </row>
    <row r="65" spans="1:10" x14ac:dyDescent="0.35">
      <c r="A65" s="7"/>
      <c r="B65" s="8"/>
      <c r="C65" s="2"/>
      <c r="D65" s="2"/>
      <c r="E65" s="10"/>
      <c r="F65" s="3"/>
      <c r="G65" s="10"/>
      <c r="J65" s="2"/>
    </row>
    <row r="66" spans="1:10" x14ac:dyDescent="0.35">
      <c r="A66" s="7"/>
      <c r="B66" s="8"/>
      <c r="C66" s="2"/>
      <c r="D66" s="2"/>
      <c r="E66" s="10"/>
      <c r="F66" s="3"/>
      <c r="G66" s="10"/>
      <c r="J66" s="2"/>
    </row>
    <row r="67" spans="1:10" x14ac:dyDescent="0.35">
      <c r="A67" s="7"/>
      <c r="B67" s="8"/>
      <c r="C67" s="2"/>
      <c r="D67" s="2"/>
      <c r="E67" s="10"/>
      <c r="F67" s="3"/>
      <c r="G67" s="10"/>
      <c r="J67" s="2"/>
    </row>
    <row r="68" spans="1:10" x14ac:dyDescent="0.35">
      <c r="A68" s="7"/>
      <c r="B68" s="8"/>
      <c r="C68" s="2"/>
      <c r="D68" s="2"/>
      <c r="E68" s="10"/>
      <c r="F68" s="3"/>
      <c r="G68" s="10"/>
      <c r="J68" s="2"/>
    </row>
    <row r="69" spans="1:10" x14ac:dyDescent="0.35">
      <c r="A69" s="7"/>
      <c r="B69" s="8"/>
      <c r="C69" s="2"/>
      <c r="D69" s="2"/>
      <c r="E69" s="10"/>
      <c r="F69" s="3"/>
      <c r="G69" s="10"/>
      <c r="J69" s="2"/>
    </row>
    <row r="70" spans="1:10" x14ac:dyDescent="0.35">
      <c r="A70" s="7"/>
      <c r="B70" s="8"/>
      <c r="C70" s="2"/>
      <c r="D70" s="2"/>
      <c r="E70" s="10"/>
      <c r="F70" s="3"/>
      <c r="G70" s="10"/>
      <c r="J70" s="2"/>
    </row>
    <row r="71" spans="1:10" x14ac:dyDescent="0.35">
      <c r="A71" s="7"/>
      <c r="B71" s="8"/>
      <c r="C71" s="2"/>
      <c r="D71" s="2"/>
      <c r="E71" s="10"/>
      <c r="F71" s="3"/>
      <c r="G71" s="10"/>
      <c r="J71" s="2"/>
    </row>
    <row r="72" spans="1:10" x14ac:dyDescent="0.35">
      <c r="A72" s="7"/>
      <c r="B72" s="8"/>
      <c r="C72" s="2"/>
      <c r="D72" s="2"/>
      <c r="E72" s="10"/>
      <c r="F72" s="3"/>
      <c r="G72" s="10"/>
      <c r="J72" s="2"/>
    </row>
    <row r="73" spans="1:10" x14ac:dyDescent="0.35">
      <c r="A73" s="7"/>
      <c r="B73" s="8"/>
      <c r="C73" s="2"/>
      <c r="D73" s="2"/>
      <c r="E73" s="10"/>
      <c r="F73" s="3"/>
      <c r="G73" s="10"/>
      <c r="J73" s="2"/>
    </row>
    <row r="74" spans="1:10" x14ac:dyDescent="0.35">
      <c r="A74" s="7"/>
      <c r="B74" s="8"/>
      <c r="C74" s="2"/>
      <c r="D74" s="2"/>
      <c r="E74" s="10"/>
      <c r="F74" s="3"/>
      <c r="G74" s="10"/>
      <c r="J74" s="2"/>
    </row>
    <row r="75" spans="1:10" x14ac:dyDescent="0.35">
      <c r="A75" s="7"/>
      <c r="B75" s="8"/>
      <c r="C75" s="2"/>
      <c r="D75" s="2"/>
      <c r="E75" s="10"/>
      <c r="F75" s="3"/>
      <c r="G75" s="10"/>
      <c r="J75" s="2"/>
    </row>
    <row r="76" spans="1:10" x14ac:dyDescent="0.35">
      <c r="A76" s="7"/>
      <c r="B76" s="8"/>
      <c r="C76" s="2"/>
      <c r="D76" s="2"/>
      <c r="E76" s="10"/>
      <c r="F76" s="3"/>
      <c r="G76" s="1"/>
      <c r="J76" s="2"/>
    </row>
    <row r="77" spans="1:10" x14ac:dyDescent="0.35">
      <c r="A77" s="7"/>
      <c r="B77" s="8"/>
      <c r="C77" s="2"/>
      <c r="D77" s="2"/>
      <c r="E77" s="10"/>
      <c r="F77" s="3"/>
      <c r="G77" s="1"/>
      <c r="J77" s="2"/>
    </row>
    <row r="78" spans="1:10" x14ac:dyDescent="0.35">
      <c r="A78" s="7"/>
      <c r="B78" s="8"/>
      <c r="C78" s="2"/>
      <c r="D78" s="2"/>
      <c r="E78" s="10"/>
      <c r="F78" s="3"/>
      <c r="G78" s="1"/>
      <c r="J78" s="2"/>
    </row>
    <row r="79" spans="1:10" x14ac:dyDescent="0.35">
      <c r="A79" s="7"/>
      <c r="B79" s="8"/>
      <c r="C79" s="2"/>
      <c r="D79" s="2"/>
      <c r="E79" s="10"/>
      <c r="F79" s="3"/>
      <c r="G79" s="1"/>
      <c r="J79" s="2"/>
    </row>
    <row r="80" spans="1:10" x14ac:dyDescent="0.35">
      <c r="E80" s="10"/>
      <c r="F80" s="3"/>
      <c r="G80" s="10"/>
      <c r="J80" s="2"/>
    </row>
    <row r="81" spans="5:10" x14ac:dyDescent="0.35">
      <c r="E81" s="10"/>
      <c r="F81" s="3"/>
      <c r="G81" s="10"/>
      <c r="J81" s="2"/>
    </row>
    <row r="82" spans="5:10" x14ac:dyDescent="0.35">
      <c r="E82" s="10"/>
      <c r="F82" s="3"/>
      <c r="G82" s="10"/>
      <c r="J82" s="2"/>
    </row>
    <row r="83" spans="5:10" x14ac:dyDescent="0.35">
      <c r="E83" s="10"/>
      <c r="F83" s="3"/>
      <c r="G83" s="10"/>
      <c r="J83" s="2"/>
    </row>
    <row r="84" spans="5:10" x14ac:dyDescent="0.35">
      <c r="E84" s="10"/>
      <c r="F84" s="3"/>
      <c r="G84" s="10"/>
      <c r="J84" s="2"/>
    </row>
    <row r="85" spans="5:10" x14ac:dyDescent="0.35">
      <c r="E85" s="10"/>
      <c r="F85" s="3"/>
      <c r="G85" s="10"/>
      <c r="J85" s="2"/>
    </row>
    <row r="86" spans="5:10" x14ac:dyDescent="0.35">
      <c r="E86" s="10"/>
      <c r="F86" s="3"/>
      <c r="G86" s="10"/>
      <c r="J86" s="2"/>
    </row>
    <row r="87" spans="5:10" x14ac:dyDescent="0.35">
      <c r="E87" s="10"/>
      <c r="F87" s="3"/>
      <c r="G87" s="10"/>
      <c r="J87" s="2"/>
    </row>
    <row r="88" spans="5:10" x14ac:dyDescent="0.35">
      <c r="E88" s="10"/>
      <c r="F88" s="3"/>
      <c r="G88" s="10"/>
      <c r="J88" s="2"/>
    </row>
    <row r="89" spans="5:10" x14ac:dyDescent="0.35">
      <c r="E89" s="10"/>
      <c r="F89" s="3"/>
      <c r="G89" s="10"/>
      <c r="J89" s="2"/>
    </row>
    <row r="90" spans="5:10" x14ac:dyDescent="0.35">
      <c r="E90" s="10"/>
      <c r="F90" s="3"/>
      <c r="G90" s="10"/>
      <c r="J90" s="2"/>
    </row>
    <row r="91" spans="5:10" x14ac:dyDescent="0.35">
      <c r="E91" s="10"/>
      <c r="F91" s="3"/>
      <c r="G91" s="10"/>
      <c r="J91" s="2"/>
    </row>
    <row r="92" spans="5:10" x14ac:dyDescent="0.35">
      <c r="E92" s="10"/>
      <c r="F92" s="3"/>
      <c r="G92" s="10"/>
      <c r="J92" s="2"/>
    </row>
    <row r="93" spans="5:10" x14ac:dyDescent="0.35">
      <c r="E93" s="10"/>
      <c r="F93" s="3"/>
      <c r="G93" s="10"/>
      <c r="J93" s="2"/>
    </row>
    <row r="94" spans="5:10" x14ac:dyDescent="0.35">
      <c r="E94" s="10"/>
      <c r="F94" s="3"/>
      <c r="G94" s="10"/>
      <c r="J94" s="2"/>
    </row>
    <row r="95" spans="5:10" x14ac:dyDescent="0.35">
      <c r="E95" s="10"/>
      <c r="F95" s="3"/>
      <c r="G95" s="10"/>
      <c r="J95" s="2"/>
    </row>
    <row r="96" spans="5:10" x14ac:dyDescent="0.35">
      <c r="E96" s="10"/>
      <c r="F96" s="3"/>
      <c r="G96" s="10"/>
      <c r="J96" s="2"/>
    </row>
    <row r="97" spans="5:10" x14ac:dyDescent="0.35">
      <c r="E97" s="10"/>
      <c r="F97" s="3"/>
      <c r="G97" s="10"/>
      <c r="J97" s="2"/>
    </row>
    <row r="98" spans="5:10" x14ac:dyDescent="0.35">
      <c r="E98" s="10"/>
      <c r="F98" s="3"/>
      <c r="G98" s="10"/>
      <c r="J98" s="2"/>
    </row>
    <row r="99" spans="5:10" x14ac:dyDescent="0.35">
      <c r="E99" s="10"/>
      <c r="F99" s="3"/>
      <c r="G99" s="10"/>
      <c r="J99" s="2"/>
    </row>
    <row r="100" spans="5:10" x14ac:dyDescent="0.35">
      <c r="E100" s="10"/>
      <c r="F100" s="3"/>
      <c r="G100" s="10"/>
      <c r="J100" s="2"/>
    </row>
    <row r="101" spans="5:10" x14ac:dyDescent="0.35">
      <c r="E101" s="10"/>
      <c r="F101" s="3"/>
      <c r="G101" s="10"/>
      <c r="J101" s="2"/>
    </row>
    <row r="102" spans="5:10" x14ac:dyDescent="0.35">
      <c r="E102" s="10"/>
      <c r="F102" s="3"/>
      <c r="G102" s="10"/>
      <c r="J102" s="2"/>
    </row>
    <row r="103" spans="5:10" x14ac:dyDescent="0.35">
      <c r="E103" s="10"/>
      <c r="F103" s="3"/>
      <c r="G103" s="10"/>
      <c r="J103" s="2"/>
    </row>
    <row r="104" spans="5:10" x14ac:dyDescent="0.35">
      <c r="E104" s="10"/>
      <c r="F104" s="3"/>
      <c r="G104" s="10"/>
      <c r="J104" s="2"/>
    </row>
    <row r="105" spans="5:10" x14ac:dyDescent="0.35">
      <c r="E105" s="10"/>
      <c r="F105" s="3"/>
      <c r="G105" s="10"/>
      <c r="J105" s="2"/>
    </row>
    <row r="106" spans="5:10" x14ac:dyDescent="0.35">
      <c r="E106" s="10"/>
      <c r="F106" s="3"/>
      <c r="G106" s="10"/>
      <c r="J106" s="2"/>
    </row>
    <row r="107" spans="5:10" x14ac:dyDescent="0.35">
      <c r="E107" s="10"/>
      <c r="F107" s="3"/>
      <c r="G107" s="10"/>
      <c r="J107" s="2"/>
    </row>
    <row r="108" spans="5:10" x14ac:dyDescent="0.35">
      <c r="E108" s="10"/>
      <c r="F108" s="3"/>
      <c r="G108" s="10"/>
      <c r="J108" s="2"/>
    </row>
    <row r="109" spans="5:10" x14ac:dyDescent="0.35">
      <c r="E109" s="10"/>
      <c r="F109" s="3"/>
      <c r="G109" s="10"/>
      <c r="J109" s="2"/>
    </row>
    <row r="110" spans="5:10" x14ac:dyDescent="0.35">
      <c r="E110" s="10"/>
      <c r="F110" s="3"/>
      <c r="G110" s="10"/>
      <c r="J110" s="2"/>
    </row>
    <row r="111" spans="5:10" x14ac:dyDescent="0.35">
      <c r="E111" s="10"/>
      <c r="F111" s="3"/>
      <c r="G111" s="10"/>
      <c r="J111" s="2"/>
    </row>
    <row r="112" spans="5:10" x14ac:dyDescent="0.35">
      <c r="E112" s="10"/>
      <c r="F112" s="3"/>
      <c r="G112" s="10"/>
      <c r="J112" s="2"/>
    </row>
    <row r="113" spans="5:10" x14ac:dyDescent="0.35">
      <c r="E113" s="10"/>
      <c r="F113" s="3"/>
      <c r="G113" s="10"/>
      <c r="J113" s="2"/>
    </row>
    <row r="114" spans="5:10" x14ac:dyDescent="0.35">
      <c r="E114" s="10"/>
      <c r="F114" s="3"/>
      <c r="G114" s="10"/>
      <c r="J114" s="2"/>
    </row>
    <row r="115" spans="5:10" x14ac:dyDescent="0.35">
      <c r="E115" s="10"/>
      <c r="F115" s="3"/>
      <c r="G115" s="10"/>
      <c r="J115" s="2"/>
    </row>
    <row r="116" spans="5:10" x14ac:dyDescent="0.35">
      <c r="E116" s="10"/>
      <c r="F116" s="3"/>
      <c r="G116" s="10"/>
      <c r="J116" s="2"/>
    </row>
    <row r="117" spans="5:10" x14ac:dyDescent="0.35">
      <c r="E117" s="10"/>
      <c r="F117" s="3"/>
      <c r="G117" s="10"/>
      <c r="J117" s="2"/>
    </row>
    <row r="118" spans="5:10" x14ac:dyDescent="0.35">
      <c r="E118" s="10"/>
      <c r="F118" s="3"/>
      <c r="G118" s="10"/>
      <c r="J118" s="2"/>
    </row>
    <row r="131" spans="3:3" x14ac:dyDescent="0.35">
      <c r="C131" s="30"/>
    </row>
  </sheetData>
  <mergeCells count="1">
    <mergeCell ref="G4:L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3B51-E731-4CE6-A70C-7D4EBAB6C4FB}">
  <dimension ref="A1:J118"/>
  <sheetViews>
    <sheetView workbookViewId="0">
      <selection activeCell="A2" sqref="A2"/>
    </sheetView>
  </sheetViews>
  <sheetFormatPr defaultRowHeight="14.5" x14ac:dyDescent="0.35"/>
  <cols>
    <col min="1" max="1" width="15.54296875" customWidth="1"/>
    <col min="2" max="2" width="20.6328125" customWidth="1"/>
    <col min="3" max="3" width="18.81640625" customWidth="1"/>
    <col min="4" max="4" width="15.90625" customWidth="1"/>
    <col min="7" max="7" width="13.26953125" customWidth="1"/>
    <col min="9" max="9" width="17.90625" customWidth="1"/>
    <col min="10" max="10" width="13" customWidth="1"/>
  </cols>
  <sheetData>
    <row r="1" spans="1:10" x14ac:dyDescent="0.35">
      <c r="A1" s="4" t="s">
        <v>3</v>
      </c>
      <c r="B1" s="4" t="s">
        <v>4</v>
      </c>
      <c r="C1" s="35" t="s">
        <v>5</v>
      </c>
      <c r="D1" s="33" t="s">
        <v>6</v>
      </c>
      <c r="E1" s="33" t="s">
        <v>7</v>
      </c>
      <c r="F1" s="33" t="s">
        <v>8</v>
      </c>
      <c r="G1" s="5" t="s">
        <v>9</v>
      </c>
      <c r="H1" s="32" t="s">
        <v>10</v>
      </c>
      <c r="I1" s="32" t="s">
        <v>11</v>
      </c>
      <c r="J1" s="32" t="s">
        <v>12</v>
      </c>
    </row>
    <row r="2" spans="1:10" x14ac:dyDescent="0.35">
      <c r="A2" s="7" t="s">
        <v>2</v>
      </c>
      <c r="B2" s="8">
        <v>42401</v>
      </c>
      <c r="C2" s="2">
        <v>86.34</v>
      </c>
      <c r="D2" s="9">
        <v>63820</v>
      </c>
      <c r="E2" s="10">
        <v>3191</v>
      </c>
      <c r="F2" s="3">
        <v>0.63</v>
      </c>
      <c r="G2" s="10">
        <v>96</v>
      </c>
      <c r="H2" s="2">
        <v>8288.64</v>
      </c>
      <c r="I2" s="2">
        <v>2010.33</v>
      </c>
      <c r="J2" s="2">
        <v>1243.2959999999998</v>
      </c>
    </row>
    <row r="3" spans="1:10" x14ac:dyDescent="0.35">
      <c r="A3" s="7" t="s">
        <v>2</v>
      </c>
      <c r="B3" s="8">
        <v>42430</v>
      </c>
      <c r="C3" s="2">
        <v>81.13</v>
      </c>
      <c r="D3" s="9">
        <v>82478</v>
      </c>
      <c r="E3" s="10">
        <v>4454</v>
      </c>
      <c r="F3" s="3">
        <v>0.74</v>
      </c>
      <c r="G3" s="10">
        <v>178</v>
      </c>
      <c r="H3" s="2">
        <v>14441.14</v>
      </c>
      <c r="I3" s="2">
        <v>3295.96</v>
      </c>
      <c r="J3" s="2">
        <v>2166.1709999999998</v>
      </c>
    </row>
    <row r="4" spans="1:10" x14ac:dyDescent="0.35">
      <c r="A4" s="7" t="s">
        <v>2</v>
      </c>
      <c r="B4" s="8">
        <v>42461</v>
      </c>
      <c r="C4" s="2">
        <v>74.17</v>
      </c>
      <c r="D4" s="9">
        <v>77966</v>
      </c>
      <c r="E4" s="10">
        <v>3898</v>
      </c>
      <c r="F4" s="3">
        <v>0.72</v>
      </c>
      <c r="G4" s="10">
        <v>117</v>
      </c>
      <c r="H4" s="2">
        <v>8677.89</v>
      </c>
      <c r="I4" s="2">
        <v>2806.56</v>
      </c>
      <c r="J4" s="2">
        <v>1301.6834999999999</v>
      </c>
    </row>
    <row r="5" spans="1:10" x14ac:dyDescent="0.35">
      <c r="A5" s="7" t="s">
        <v>2</v>
      </c>
      <c r="B5" s="8">
        <v>42491</v>
      </c>
      <c r="C5" s="2">
        <v>75.66</v>
      </c>
      <c r="D5" s="9">
        <v>95460</v>
      </c>
      <c r="E5" s="10">
        <v>5155</v>
      </c>
      <c r="F5" s="3">
        <v>0.8819999999999999</v>
      </c>
      <c r="G5" s="10">
        <v>206</v>
      </c>
      <c r="H5" s="2">
        <v>15585.96</v>
      </c>
      <c r="I5" s="2">
        <v>4546.7099999999991</v>
      </c>
      <c r="J5" s="2">
        <v>2337.8939999999998</v>
      </c>
    </row>
    <row r="6" spans="1:10" x14ac:dyDescent="0.35">
      <c r="A6" s="7" t="s">
        <v>2</v>
      </c>
      <c r="B6" s="8">
        <v>42522</v>
      </c>
      <c r="C6" s="2">
        <v>85.61</v>
      </c>
      <c r="D6" s="9">
        <v>92700</v>
      </c>
      <c r="E6" s="10">
        <v>5099</v>
      </c>
      <c r="F6" s="3">
        <v>0.95199999999999996</v>
      </c>
      <c r="G6" s="10">
        <v>204</v>
      </c>
      <c r="H6" s="2">
        <v>17464.439999999999</v>
      </c>
      <c r="I6" s="2">
        <v>4854.2479999999996</v>
      </c>
      <c r="J6" s="2">
        <v>2619.6659999999997</v>
      </c>
    </row>
    <row r="7" spans="1:10" x14ac:dyDescent="0.35">
      <c r="A7" s="7" t="s">
        <v>2</v>
      </c>
      <c r="B7" s="8">
        <v>42552</v>
      </c>
      <c r="C7" s="2">
        <v>78.77</v>
      </c>
      <c r="D7" s="9">
        <v>110845</v>
      </c>
      <c r="E7" s="10">
        <v>5099</v>
      </c>
      <c r="F7" s="3">
        <v>1.1099999999999999</v>
      </c>
      <c r="G7" s="10">
        <v>204</v>
      </c>
      <c r="H7" s="2">
        <v>16069.08</v>
      </c>
      <c r="I7" s="2">
        <v>5659.8899999999994</v>
      </c>
      <c r="J7" s="2">
        <v>2410.3620000000001</v>
      </c>
    </row>
    <row r="8" spans="1:10" x14ac:dyDescent="0.35">
      <c r="A8" s="7" t="s">
        <v>2</v>
      </c>
      <c r="B8" s="8">
        <v>42583</v>
      </c>
      <c r="C8" s="2">
        <v>86.28</v>
      </c>
      <c r="D8" s="9">
        <v>121907</v>
      </c>
      <c r="E8" s="10">
        <v>6705</v>
      </c>
      <c r="F8" s="3">
        <v>1.1199999999999999</v>
      </c>
      <c r="G8" s="10">
        <v>201</v>
      </c>
      <c r="H8" s="2">
        <v>17342.28</v>
      </c>
      <c r="I8" s="2">
        <v>7509.5999999999995</v>
      </c>
      <c r="J8" s="2">
        <v>2601.3419999999996</v>
      </c>
    </row>
    <row r="9" spans="1:10" x14ac:dyDescent="0.35">
      <c r="A9" s="7" t="s">
        <v>2</v>
      </c>
      <c r="B9" s="8">
        <v>42614</v>
      </c>
      <c r="C9" s="2">
        <v>76.569999999999993</v>
      </c>
      <c r="D9" s="9">
        <v>125592</v>
      </c>
      <c r="E9" s="10">
        <v>6782</v>
      </c>
      <c r="F9" s="3">
        <v>1.1700000000000002</v>
      </c>
      <c r="G9" s="10">
        <v>271</v>
      </c>
      <c r="H9" s="2">
        <v>20750.469999999998</v>
      </c>
      <c r="I9" s="2">
        <v>7934.9400000000014</v>
      </c>
      <c r="J9" s="2">
        <v>3112.5704999999994</v>
      </c>
    </row>
    <row r="10" spans="1:10" x14ac:dyDescent="0.35">
      <c r="A10" s="7" t="s">
        <v>2</v>
      </c>
      <c r="B10" s="8">
        <v>42644</v>
      </c>
      <c r="C10" s="2">
        <v>73.94</v>
      </c>
      <c r="D10" s="9">
        <v>113623</v>
      </c>
      <c r="E10" s="10">
        <v>6022</v>
      </c>
      <c r="F10" s="3">
        <v>1.42</v>
      </c>
      <c r="G10" s="10">
        <v>181</v>
      </c>
      <c r="H10" s="2">
        <v>13383.14</v>
      </c>
      <c r="I10" s="2">
        <v>8551.24</v>
      </c>
      <c r="J10" s="2">
        <v>2007.4709999999998</v>
      </c>
    </row>
    <row r="11" spans="1:10" x14ac:dyDescent="0.35">
      <c r="A11" s="7" t="s">
        <v>2</v>
      </c>
      <c r="B11" s="8">
        <v>42675</v>
      </c>
      <c r="C11" s="2">
        <v>68.11</v>
      </c>
      <c r="D11" s="9">
        <v>94080</v>
      </c>
      <c r="E11" s="10">
        <v>4234</v>
      </c>
      <c r="F11" s="3">
        <v>1.1880000000000002</v>
      </c>
      <c r="G11" s="10">
        <v>127</v>
      </c>
      <c r="H11" s="2">
        <v>8649.9699999999993</v>
      </c>
      <c r="I11" s="2">
        <v>5029.9920000000011</v>
      </c>
      <c r="J11" s="2">
        <v>1297.4954999999998</v>
      </c>
    </row>
    <row r="12" spans="1:10" x14ac:dyDescent="0.35">
      <c r="A12" s="7" t="s">
        <v>2</v>
      </c>
      <c r="B12" s="8">
        <v>42705</v>
      </c>
      <c r="C12" s="2">
        <v>83.1</v>
      </c>
      <c r="D12" s="9">
        <v>76999</v>
      </c>
      <c r="E12" s="10">
        <v>3850</v>
      </c>
      <c r="F12" s="3">
        <v>0.85399999999999998</v>
      </c>
      <c r="G12" s="10">
        <v>154</v>
      </c>
      <c r="H12" s="2">
        <v>12797.4</v>
      </c>
      <c r="I12" s="2">
        <v>3287.9</v>
      </c>
      <c r="J12" s="2">
        <v>1919.61</v>
      </c>
    </row>
    <row r="13" spans="1:10" x14ac:dyDescent="0.35">
      <c r="A13" s="7" t="s">
        <v>2</v>
      </c>
      <c r="B13" s="8">
        <v>42736</v>
      </c>
      <c r="C13" s="2">
        <v>77.38</v>
      </c>
      <c r="D13" s="9">
        <v>62498</v>
      </c>
      <c r="E13" s="10">
        <v>3187</v>
      </c>
      <c r="F13" s="11">
        <v>0.86</v>
      </c>
      <c r="G13" s="10">
        <v>96</v>
      </c>
      <c r="H13" s="2">
        <v>7428.48</v>
      </c>
      <c r="I13" s="2">
        <v>2753.5679999999998</v>
      </c>
      <c r="J13" s="2">
        <v>1114.2719999999999</v>
      </c>
    </row>
    <row r="14" spans="1:10" x14ac:dyDescent="0.35">
      <c r="A14" s="7" t="s">
        <v>2</v>
      </c>
      <c r="B14" s="8">
        <v>42767</v>
      </c>
      <c r="C14" s="2">
        <v>86.34</v>
      </c>
      <c r="D14" s="9">
        <v>63820</v>
      </c>
      <c r="E14" s="10">
        <v>3382</v>
      </c>
      <c r="F14" s="3">
        <v>0.61</v>
      </c>
      <c r="G14" s="10">
        <v>135</v>
      </c>
      <c r="H14" s="2">
        <v>11655.9</v>
      </c>
      <c r="I14" s="2">
        <v>2063.02</v>
      </c>
      <c r="J14" s="2">
        <v>1748.385</v>
      </c>
    </row>
    <row r="15" spans="1:10" x14ac:dyDescent="0.35">
      <c r="A15" s="7" t="s">
        <v>2</v>
      </c>
      <c r="B15" s="8">
        <v>42795</v>
      </c>
      <c r="C15" s="2">
        <v>81.13</v>
      </c>
      <c r="D15" s="9">
        <v>82478</v>
      </c>
      <c r="E15" s="10">
        <v>4041</v>
      </c>
      <c r="F15" s="3">
        <v>0.74</v>
      </c>
      <c r="G15" s="10">
        <v>121</v>
      </c>
      <c r="H15" s="2">
        <v>9816.73</v>
      </c>
      <c r="I15" s="2">
        <v>2990.34</v>
      </c>
      <c r="J15" s="2">
        <v>1472.5094999999999</v>
      </c>
    </row>
    <row r="16" spans="1:10" x14ac:dyDescent="0.35">
      <c r="A16" s="7" t="s">
        <v>2</v>
      </c>
      <c r="B16" s="8">
        <v>42826</v>
      </c>
      <c r="C16" s="2">
        <v>74.17</v>
      </c>
      <c r="D16" s="9">
        <v>77966</v>
      </c>
      <c r="E16" s="10">
        <v>4054</v>
      </c>
      <c r="F16" s="3">
        <v>0.82799999999999996</v>
      </c>
      <c r="G16" s="10">
        <v>122</v>
      </c>
      <c r="H16" s="2">
        <v>9048.74</v>
      </c>
      <c r="I16" s="2">
        <v>3356.712</v>
      </c>
      <c r="J16" s="2">
        <v>1357.3109999999999</v>
      </c>
    </row>
    <row r="17" spans="1:10" x14ac:dyDescent="0.35">
      <c r="A17" s="7" t="s">
        <v>2</v>
      </c>
      <c r="B17" s="8">
        <v>42856</v>
      </c>
      <c r="C17" s="2">
        <v>72.099999999999994</v>
      </c>
      <c r="D17" s="9">
        <v>94500</v>
      </c>
      <c r="E17" s="10">
        <v>4631</v>
      </c>
      <c r="F17" s="3">
        <v>0.85199999999999998</v>
      </c>
      <c r="G17" s="10">
        <v>185</v>
      </c>
      <c r="H17" s="2">
        <v>13338.499999999998</v>
      </c>
      <c r="I17" s="2">
        <v>3945.6120000000001</v>
      </c>
      <c r="J17" s="2">
        <v>2000.7749999999996</v>
      </c>
    </row>
    <row r="18" spans="1:10" x14ac:dyDescent="0.35">
      <c r="A18" s="7" t="s">
        <v>2</v>
      </c>
      <c r="B18" s="8">
        <v>42887</v>
      </c>
      <c r="C18" s="2">
        <v>84.22</v>
      </c>
      <c r="D18" s="9">
        <v>98961</v>
      </c>
      <c r="E18" s="10">
        <v>4453</v>
      </c>
      <c r="F18" s="3">
        <v>0.85399999999999998</v>
      </c>
      <c r="G18" s="10">
        <v>134</v>
      </c>
      <c r="H18" s="2">
        <v>11285.48</v>
      </c>
      <c r="I18" s="2">
        <v>3802.8620000000001</v>
      </c>
      <c r="J18" s="2">
        <v>1692.8219999999999</v>
      </c>
    </row>
    <row r="19" spans="1:10" x14ac:dyDescent="0.35">
      <c r="A19" s="7" t="s">
        <v>2</v>
      </c>
      <c r="B19" s="8">
        <v>42917</v>
      </c>
      <c r="C19" s="2">
        <v>84.75</v>
      </c>
      <c r="D19" s="9">
        <v>111786</v>
      </c>
      <c r="E19" s="10">
        <v>5366</v>
      </c>
      <c r="F19" s="3">
        <v>0.99</v>
      </c>
      <c r="G19" s="10">
        <v>215</v>
      </c>
      <c r="H19" s="2">
        <v>18221.25</v>
      </c>
      <c r="I19" s="2">
        <v>5312.34</v>
      </c>
      <c r="J19" s="2">
        <v>2733.1875</v>
      </c>
    </row>
    <row r="20" spans="1:10" x14ac:dyDescent="0.35">
      <c r="A20" s="7" t="s">
        <v>2</v>
      </c>
      <c r="B20" s="8">
        <v>42948</v>
      </c>
      <c r="C20" s="2">
        <v>69.37</v>
      </c>
      <c r="D20" s="9">
        <v>120352</v>
      </c>
      <c r="E20" s="10">
        <v>5657</v>
      </c>
      <c r="F20" s="3">
        <v>1.1519999999999999</v>
      </c>
      <c r="G20" s="10">
        <v>170</v>
      </c>
      <c r="H20" s="2">
        <v>11792.900000000001</v>
      </c>
      <c r="I20" s="2">
        <v>6516.8639999999996</v>
      </c>
      <c r="J20" s="2">
        <v>1768.9350000000002</v>
      </c>
    </row>
    <row r="21" spans="1:10" x14ac:dyDescent="0.35">
      <c r="A21" s="7" t="s">
        <v>2</v>
      </c>
      <c r="B21" s="8">
        <v>42979</v>
      </c>
      <c r="C21" s="2">
        <v>86.17</v>
      </c>
      <c r="D21" s="9">
        <v>123056</v>
      </c>
      <c r="E21" s="10">
        <v>5784</v>
      </c>
      <c r="F21" s="3">
        <v>1.2060000000000002</v>
      </c>
      <c r="G21" s="10">
        <v>231</v>
      </c>
      <c r="H21" s="2">
        <v>19905.27</v>
      </c>
      <c r="I21" s="2">
        <v>6975.5040000000008</v>
      </c>
      <c r="J21" s="2">
        <v>2985.7905000000001</v>
      </c>
    </row>
    <row r="22" spans="1:10" x14ac:dyDescent="0.35">
      <c r="A22" s="7" t="s">
        <v>2</v>
      </c>
      <c r="B22" s="8">
        <v>43009</v>
      </c>
      <c r="C22" s="2">
        <v>71.03</v>
      </c>
      <c r="D22" s="9">
        <v>110606</v>
      </c>
      <c r="E22" s="10">
        <v>5420</v>
      </c>
      <c r="F22" s="3">
        <v>1.42</v>
      </c>
      <c r="G22" s="10">
        <v>163</v>
      </c>
      <c r="H22" s="2">
        <v>11577.89</v>
      </c>
      <c r="I22" s="2">
        <v>7696.4</v>
      </c>
      <c r="J22" s="2">
        <v>1736.6834999999999</v>
      </c>
    </row>
    <row r="23" spans="1:10" x14ac:dyDescent="0.35">
      <c r="A23" s="7" t="s">
        <v>2</v>
      </c>
      <c r="B23" s="8">
        <v>43040</v>
      </c>
      <c r="C23" s="2">
        <v>54.26</v>
      </c>
      <c r="D23" s="9">
        <v>91342</v>
      </c>
      <c r="E23" s="10">
        <v>4384</v>
      </c>
      <c r="F23" s="3">
        <v>1.242</v>
      </c>
      <c r="G23" s="10">
        <v>197</v>
      </c>
      <c r="H23" s="2">
        <v>10689.22</v>
      </c>
      <c r="I23" s="2">
        <v>5444.9279999999999</v>
      </c>
      <c r="J23" s="2">
        <v>1603.3829999999998</v>
      </c>
    </row>
    <row r="24" spans="1:10" x14ac:dyDescent="0.35">
      <c r="A24" s="7" t="s">
        <v>2</v>
      </c>
      <c r="B24" s="8">
        <v>43070</v>
      </c>
      <c r="C24" s="2">
        <v>54.65</v>
      </c>
      <c r="D24" s="9">
        <v>72950</v>
      </c>
      <c r="E24" s="10">
        <v>3720</v>
      </c>
      <c r="F24" s="3">
        <v>0.95199999999999996</v>
      </c>
      <c r="G24" s="10">
        <v>186</v>
      </c>
      <c r="H24" s="2">
        <v>10164.9</v>
      </c>
      <c r="I24" s="2">
        <v>3541.44</v>
      </c>
      <c r="J24" s="2">
        <v>1524.7349999999999</v>
      </c>
    </row>
    <row r="25" spans="1:10" x14ac:dyDescent="0.35">
      <c r="A25" s="7" t="s">
        <v>2</v>
      </c>
      <c r="B25" s="8">
        <v>43101</v>
      </c>
      <c r="C25" s="2">
        <v>56.9</v>
      </c>
      <c r="D25" s="9">
        <v>68806</v>
      </c>
      <c r="E25" s="10">
        <v>3303</v>
      </c>
      <c r="F25" s="3">
        <v>0.69599999999999995</v>
      </c>
      <c r="G25" s="10">
        <v>155</v>
      </c>
      <c r="H25" s="2">
        <v>8819.5</v>
      </c>
      <c r="I25" s="2">
        <v>2298.8879999999999</v>
      </c>
      <c r="J25" s="2">
        <v>1322.925</v>
      </c>
    </row>
    <row r="26" spans="1:10" x14ac:dyDescent="0.35">
      <c r="A26" s="7" t="s">
        <v>2</v>
      </c>
      <c r="B26" s="8">
        <v>43132</v>
      </c>
      <c r="C26" s="2">
        <v>60.92</v>
      </c>
      <c r="D26" s="9">
        <v>66648</v>
      </c>
      <c r="E26" s="10">
        <v>3599</v>
      </c>
      <c r="F26" s="3">
        <v>0.65</v>
      </c>
      <c r="G26" s="10">
        <v>173</v>
      </c>
      <c r="H26" s="2">
        <v>10539.16</v>
      </c>
      <c r="I26" s="2">
        <v>2339.35</v>
      </c>
      <c r="J26" s="2">
        <v>1580.874</v>
      </c>
    </row>
    <row r="27" spans="1:10" x14ac:dyDescent="0.35">
      <c r="A27" s="7" t="s">
        <v>2</v>
      </c>
      <c r="B27" s="8">
        <v>43160</v>
      </c>
      <c r="C27" s="2">
        <v>55.84</v>
      </c>
      <c r="D27" s="9">
        <v>76954</v>
      </c>
      <c r="E27" s="10">
        <v>3694</v>
      </c>
      <c r="F27" s="3">
        <v>0.62</v>
      </c>
      <c r="G27" s="10">
        <v>177</v>
      </c>
      <c r="H27" s="2">
        <v>9883.68</v>
      </c>
      <c r="I27" s="2">
        <v>2290.2800000000002</v>
      </c>
      <c r="J27" s="2">
        <v>1482.5519999999999</v>
      </c>
    </row>
    <row r="28" spans="1:10" x14ac:dyDescent="0.35">
      <c r="A28" s="7" t="s">
        <v>2</v>
      </c>
      <c r="B28" s="8">
        <v>43191</v>
      </c>
      <c r="C28" s="2">
        <v>58.3</v>
      </c>
      <c r="D28" s="9">
        <v>73454</v>
      </c>
      <c r="E28" s="10">
        <v>3746</v>
      </c>
      <c r="F28" s="3">
        <v>0.80400000000000005</v>
      </c>
      <c r="G28" s="10">
        <v>180</v>
      </c>
      <c r="H28" s="2">
        <v>10494</v>
      </c>
      <c r="I28" s="2">
        <v>3011.7840000000001</v>
      </c>
      <c r="J28" s="2">
        <v>1574.1</v>
      </c>
    </row>
    <row r="29" spans="1:10" x14ac:dyDescent="0.35">
      <c r="A29" s="7" t="s">
        <v>2</v>
      </c>
      <c r="B29" s="8">
        <v>43221</v>
      </c>
      <c r="C29" s="2">
        <v>55.03</v>
      </c>
      <c r="D29" s="9">
        <v>85389</v>
      </c>
      <c r="E29" s="10">
        <v>4013</v>
      </c>
      <c r="F29" s="3">
        <v>0.80400000000000005</v>
      </c>
      <c r="G29" s="10">
        <v>197</v>
      </c>
      <c r="H29" s="2">
        <v>10840.91</v>
      </c>
      <c r="I29" s="2">
        <v>3226.4520000000002</v>
      </c>
      <c r="J29" s="2">
        <v>1626.1364999999998</v>
      </c>
    </row>
    <row r="30" spans="1:10" x14ac:dyDescent="0.35">
      <c r="A30" s="7" t="s">
        <v>2</v>
      </c>
      <c r="B30" s="8">
        <v>43252</v>
      </c>
      <c r="C30" s="2">
        <v>56.95</v>
      </c>
      <c r="D30" s="9">
        <v>102096</v>
      </c>
      <c r="E30" s="10">
        <v>4594</v>
      </c>
      <c r="F30" s="3">
        <v>0.90999999999999992</v>
      </c>
      <c r="G30" s="10">
        <v>221</v>
      </c>
      <c r="H30" s="2">
        <v>12585.95</v>
      </c>
      <c r="I30" s="2">
        <v>4180.54</v>
      </c>
      <c r="J30" s="2">
        <v>1887.8924999999999</v>
      </c>
    </row>
    <row r="31" spans="1:10" x14ac:dyDescent="0.35">
      <c r="A31" s="7" t="s">
        <v>2</v>
      </c>
      <c r="B31" s="8">
        <v>43282</v>
      </c>
      <c r="C31" s="2">
        <v>55.73</v>
      </c>
      <c r="D31" s="9">
        <v>106214</v>
      </c>
      <c r="E31" s="10">
        <v>5417</v>
      </c>
      <c r="F31" s="3">
        <v>0.99</v>
      </c>
      <c r="G31" s="10">
        <v>244</v>
      </c>
      <c r="H31" s="2">
        <v>13598.119999999999</v>
      </c>
      <c r="I31" s="2">
        <v>5362.83</v>
      </c>
      <c r="J31" s="2">
        <v>2039.7179999999998</v>
      </c>
    </row>
    <row r="32" spans="1:10" x14ac:dyDescent="0.35">
      <c r="A32" s="7" t="s">
        <v>2</v>
      </c>
      <c r="B32" s="8">
        <v>43313</v>
      </c>
      <c r="C32" s="2">
        <v>50.06</v>
      </c>
      <c r="D32" s="9">
        <v>110902</v>
      </c>
      <c r="E32" s="10">
        <v>5101</v>
      </c>
      <c r="F32" s="3">
        <v>1.008</v>
      </c>
      <c r="G32" s="10">
        <v>250</v>
      </c>
      <c r="H32" s="2">
        <v>12515</v>
      </c>
      <c r="I32" s="2">
        <v>5141.808</v>
      </c>
      <c r="J32" s="2">
        <v>1877.25</v>
      </c>
    </row>
    <row r="33" spans="1:10" x14ac:dyDescent="0.35">
      <c r="A33" s="7" t="s">
        <v>2</v>
      </c>
      <c r="B33" s="8">
        <v>43344</v>
      </c>
      <c r="C33" s="2">
        <v>58.28</v>
      </c>
      <c r="D33" s="9">
        <v>126716</v>
      </c>
      <c r="E33" s="10">
        <v>5829</v>
      </c>
      <c r="F33" s="3">
        <v>1.1160000000000001</v>
      </c>
      <c r="G33" s="10">
        <v>262</v>
      </c>
      <c r="H33" s="2">
        <v>15269.36</v>
      </c>
      <c r="I33" s="2">
        <v>6505.1640000000007</v>
      </c>
      <c r="J33" s="2">
        <v>2290.404</v>
      </c>
    </row>
    <row r="34" spans="1:10" x14ac:dyDescent="0.35">
      <c r="A34" s="7" t="s">
        <v>2</v>
      </c>
      <c r="B34" s="8">
        <v>43374</v>
      </c>
      <c r="C34" s="2">
        <v>59.29</v>
      </c>
      <c r="D34" s="9">
        <v>111539</v>
      </c>
      <c r="E34" s="10">
        <v>5131</v>
      </c>
      <c r="F34" s="3">
        <v>1.38</v>
      </c>
      <c r="G34" s="10">
        <v>241</v>
      </c>
      <c r="H34" s="2">
        <v>14288.89</v>
      </c>
      <c r="I34" s="2">
        <v>7080.78</v>
      </c>
      <c r="J34" s="2">
        <v>2143.3334999999997</v>
      </c>
    </row>
    <row r="35" spans="1:10" x14ac:dyDescent="0.35">
      <c r="A35" s="7" t="s">
        <v>2</v>
      </c>
      <c r="B35" s="8">
        <v>43405</v>
      </c>
      <c r="C35" s="2">
        <v>50.37</v>
      </c>
      <c r="D35" s="9">
        <v>96936</v>
      </c>
      <c r="E35" s="10">
        <v>4653</v>
      </c>
      <c r="F35" s="3">
        <v>1.0980000000000001</v>
      </c>
      <c r="G35" s="10">
        <v>233</v>
      </c>
      <c r="H35" s="2">
        <v>11736.21</v>
      </c>
      <c r="I35" s="2">
        <v>5108.9940000000006</v>
      </c>
      <c r="J35" s="2">
        <v>1760.4314999999999</v>
      </c>
    </row>
    <row r="36" spans="1:10" x14ac:dyDescent="0.35">
      <c r="A36" s="7" t="s">
        <v>2</v>
      </c>
      <c r="B36" s="8">
        <v>43435</v>
      </c>
      <c r="C36" s="2">
        <v>60.25</v>
      </c>
      <c r="D36" s="9">
        <v>75576</v>
      </c>
      <c r="E36" s="10">
        <v>3476</v>
      </c>
      <c r="F36" s="3">
        <v>0.81199999999999994</v>
      </c>
      <c r="G36" s="10">
        <v>163</v>
      </c>
      <c r="H36" s="2">
        <v>9820.75</v>
      </c>
      <c r="I36" s="2">
        <v>2822.5119999999997</v>
      </c>
      <c r="J36" s="2">
        <v>1473.1125</v>
      </c>
    </row>
    <row r="37" spans="1:10" x14ac:dyDescent="0.35">
      <c r="A37" s="7" t="s">
        <v>2</v>
      </c>
      <c r="B37" s="8">
        <v>43466</v>
      </c>
      <c r="C37" s="2">
        <v>57.72</v>
      </c>
      <c r="D37" s="9">
        <v>62216</v>
      </c>
      <c r="E37" s="10">
        <v>2924</v>
      </c>
      <c r="F37" s="3">
        <v>0.80400000000000005</v>
      </c>
      <c r="G37" s="10">
        <v>137</v>
      </c>
      <c r="H37" s="2">
        <v>7907.6399999999994</v>
      </c>
      <c r="I37" s="2">
        <v>2350.8960000000002</v>
      </c>
      <c r="J37" s="2">
        <v>1186.146</v>
      </c>
    </row>
    <row r="38" spans="1:10" x14ac:dyDescent="0.35">
      <c r="A38" s="7" t="s">
        <v>2</v>
      </c>
      <c r="B38" s="8">
        <v>43497</v>
      </c>
      <c r="C38" s="2">
        <v>51.45</v>
      </c>
      <c r="D38" s="9">
        <v>63436</v>
      </c>
      <c r="E38" s="10">
        <v>2981</v>
      </c>
      <c r="F38" s="3">
        <v>0.56000000000000005</v>
      </c>
      <c r="G38" s="10">
        <v>143</v>
      </c>
      <c r="H38" s="2">
        <v>7357.35</v>
      </c>
      <c r="I38" s="2">
        <v>1669.3600000000001</v>
      </c>
      <c r="J38" s="2">
        <v>1103.6025</v>
      </c>
    </row>
    <row r="39" spans="1:10" x14ac:dyDescent="0.35">
      <c r="A39" s="7" t="s">
        <v>2</v>
      </c>
      <c r="B39" s="8">
        <v>43525</v>
      </c>
      <c r="C39" s="2">
        <v>58.55</v>
      </c>
      <c r="D39" s="9">
        <v>77323</v>
      </c>
      <c r="E39" s="10">
        <v>3943</v>
      </c>
      <c r="F39" s="3">
        <v>0.7</v>
      </c>
      <c r="G39" s="10">
        <v>193</v>
      </c>
      <c r="H39" s="2">
        <v>11300.15</v>
      </c>
      <c r="I39" s="2">
        <v>2760.1</v>
      </c>
      <c r="J39" s="2">
        <v>1695.0224999999998</v>
      </c>
    </row>
    <row r="40" spans="1:10" x14ac:dyDescent="0.35">
      <c r="A40" s="7" t="s">
        <v>2</v>
      </c>
      <c r="B40" s="8">
        <v>43556</v>
      </c>
      <c r="C40" s="2">
        <v>53.62</v>
      </c>
      <c r="D40" s="9">
        <v>72746</v>
      </c>
      <c r="E40" s="10">
        <v>3492</v>
      </c>
      <c r="F40" s="3">
        <v>0.76800000000000002</v>
      </c>
      <c r="G40" s="10">
        <v>157</v>
      </c>
      <c r="H40" s="2">
        <v>8418.34</v>
      </c>
      <c r="I40" s="2">
        <v>2681.8560000000002</v>
      </c>
      <c r="J40" s="2">
        <v>1262.751</v>
      </c>
    </row>
    <row r="41" spans="1:10" x14ac:dyDescent="0.35">
      <c r="A41" s="7" t="s">
        <v>0</v>
      </c>
      <c r="B41" s="8">
        <v>42401</v>
      </c>
      <c r="C41" s="2">
        <v>69</v>
      </c>
      <c r="D41" s="9">
        <v>60972</v>
      </c>
      <c r="E41" s="10">
        <v>1646</v>
      </c>
      <c r="F41" s="3">
        <v>0.624</v>
      </c>
      <c r="G41" s="10">
        <v>36</v>
      </c>
      <c r="H41" s="2">
        <v>2484</v>
      </c>
      <c r="I41" s="2">
        <v>1027.104</v>
      </c>
      <c r="J41" s="2">
        <v>372.59999999999997</v>
      </c>
    </row>
    <row r="42" spans="1:10" x14ac:dyDescent="0.35">
      <c r="A42" s="7" t="s">
        <v>0</v>
      </c>
      <c r="B42" s="8">
        <v>42430</v>
      </c>
      <c r="C42" s="2">
        <v>65.28</v>
      </c>
      <c r="D42" s="9">
        <v>81468</v>
      </c>
      <c r="E42" s="10">
        <v>2200</v>
      </c>
      <c r="F42" s="3">
        <v>0.6</v>
      </c>
      <c r="G42" s="10">
        <v>48</v>
      </c>
      <c r="H42" s="2">
        <v>3133.44</v>
      </c>
      <c r="I42" s="2">
        <v>1320</v>
      </c>
      <c r="J42" s="2">
        <v>470.01599999999996</v>
      </c>
    </row>
    <row r="43" spans="1:10" x14ac:dyDescent="0.35">
      <c r="A43" s="7" t="s">
        <v>0</v>
      </c>
      <c r="B43" s="8">
        <v>42461</v>
      </c>
      <c r="C43" s="2">
        <v>58.910000000000004</v>
      </c>
      <c r="D43" s="9">
        <v>79432</v>
      </c>
      <c r="E43" s="10">
        <v>2065</v>
      </c>
      <c r="F43" s="3">
        <v>0.6</v>
      </c>
      <c r="G43" s="10">
        <v>50</v>
      </c>
      <c r="H43" s="2">
        <v>2945.5</v>
      </c>
      <c r="I43" s="2">
        <v>1239</v>
      </c>
      <c r="J43" s="2">
        <v>441.82499999999999</v>
      </c>
    </row>
    <row r="44" spans="1:10" x14ac:dyDescent="0.35">
      <c r="A44" s="7" t="s">
        <v>0</v>
      </c>
      <c r="B44" s="8">
        <v>42491</v>
      </c>
      <c r="C44" s="2">
        <v>60.03</v>
      </c>
      <c r="D44" s="9">
        <v>42424</v>
      </c>
      <c r="E44" s="10">
        <v>1061</v>
      </c>
      <c r="F44" s="3">
        <v>0.75600000000000001</v>
      </c>
      <c r="G44" s="10">
        <v>22</v>
      </c>
      <c r="H44" s="2">
        <v>1320.66</v>
      </c>
      <c r="I44" s="2">
        <v>802.11599999999999</v>
      </c>
      <c r="J44" s="2">
        <v>198.09900000000002</v>
      </c>
    </row>
    <row r="45" spans="1:10" x14ac:dyDescent="0.35">
      <c r="A45" s="7" t="s">
        <v>0</v>
      </c>
      <c r="B45" s="8">
        <v>42522</v>
      </c>
      <c r="C45" s="2">
        <v>69.350000000000009</v>
      </c>
      <c r="D45" s="9">
        <v>97492</v>
      </c>
      <c r="E45" s="10">
        <v>2437</v>
      </c>
      <c r="F45" s="3">
        <v>0.7</v>
      </c>
      <c r="G45" s="10">
        <v>56</v>
      </c>
      <c r="H45" s="2">
        <v>3883.6000000000004</v>
      </c>
      <c r="I45" s="2">
        <v>1705.8999999999999</v>
      </c>
      <c r="J45" s="2">
        <v>582.54000000000008</v>
      </c>
    </row>
    <row r="46" spans="1:10" x14ac:dyDescent="0.35">
      <c r="A46" s="7" t="s">
        <v>0</v>
      </c>
      <c r="B46" s="8">
        <v>42552</v>
      </c>
      <c r="C46" s="2">
        <v>62.430000000000007</v>
      </c>
      <c r="D46" s="9">
        <v>105112</v>
      </c>
      <c r="E46" s="10">
        <v>3048</v>
      </c>
      <c r="F46" s="3">
        <v>0.85499999999999998</v>
      </c>
      <c r="G46" s="10">
        <v>73</v>
      </c>
      <c r="H46" s="2">
        <v>4557.3900000000003</v>
      </c>
      <c r="I46" s="2">
        <v>2606.04</v>
      </c>
      <c r="J46" s="2">
        <v>683.60850000000005</v>
      </c>
    </row>
    <row r="47" spans="1:10" x14ac:dyDescent="0.35">
      <c r="A47" s="7" t="s">
        <v>0</v>
      </c>
      <c r="B47" s="8">
        <v>42583</v>
      </c>
      <c r="C47" s="2">
        <v>68.410000000000011</v>
      </c>
      <c r="D47" s="9">
        <v>118544</v>
      </c>
      <c r="E47" s="10">
        <v>3082</v>
      </c>
      <c r="F47" s="3">
        <v>0.81600000000000006</v>
      </c>
      <c r="G47" s="10">
        <v>77</v>
      </c>
      <c r="H47" s="2">
        <v>5267.5700000000006</v>
      </c>
      <c r="I47" s="2">
        <v>2514.9120000000003</v>
      </c>
      <c r="J47" s="2">
        <v>790.13550000000009</v>
      </c>
    </row>
    <row r="48" spans="1:10" x14ac:dyDescent="0.35">
      <c r="A48" s="7" t="s">
        <v>0</v>
      </c>
      <c r="B48" s="8">
        <v>42614</v>
      </c>
      <c r="C48" s="2">
        <v>61.230000000000004</v>
      </c>
      <c r="D48" s="9">
        <v>133936</v>
      </c>
      <c r="E48" s="10">
        <v>3482</v>
      </c>
      <c r="F48" s="3">
        <v>0.91800000000000004</v>
      </c>
      <c r="G48" s="10">
        <v>84</v>
      </c>
      <c r="H48" s="2">
        <v>5143.3200000000006</v>
      </c>
      <c r="I48" s="2">
        <v>3196.4760000000001</v>
      </c>
      <c r="J48" s="2">
        <v>771.49800000000005</v>
      </c>
    </row>
    <row r="49" spans="1:10" x14ac:dyDescent="0.35">
      <c r="A49" s="7" t="s">
        <v>0</v>
      </c>
      <c r="B49" s="8">
        <v>42644</v>
      </c>
      <c r="C49" s="2">
        <v>58.92</v>
      </c>
      <c r="D49" s="9">
        <v>110768</v>
      </c>
      <c r="E49" s="10">
        <v>3323</v>
      </c>
      <c r="F49" s="3">
        <v>1.2</v>
      </c>
      <c r="G49" s="10">
        <v>73</v>
      </c>
      <c r="H49" s="2">
        <v>4301.16</v>
      </c>
      <c r="I49" s="2">
        <v>3987.6</v>
      </c>
      <c r="J49" s="2">
        <v>645.17399999999998</v>
      </c>
    </row>
    <row r="50" spans="1:10" x14ac:dyDescent="0.35">
      <c r="A50" s="7" t="s">
        <v>0</v>
      </c>
      <c r="B50" s="8">
        <v>42675</v>
      </c>
      <c r="C50" s="2">
        <v>54.47</v>
      </c>
      <c r="D50" s="9">
        <v>95048</v>
      </c>
      <c r="E50" s="10">
        <v>2661</v>
      </c>
      <c r="F50" s="3">
        <v>0.97200000000000009</v>
      </c>
      <c r="G50" s="10">
        <v>53</v>
      </c>
      <c r="H50" s="2">
        <v>2886.91</v>
      </c>
      <c r="I50" s="2">
        <v>2586.4920000000002</v>
      </c>
      <c r="J50" s="2">
        <v>433.03649999999999</v>
      </c>
    </row>
    <row r="51" spans="1:10" x14ac:dyDescent="0.35">
      <c r="A51" s="7" t="s">
        <v>0</v>
      </c>
      <c r="B51" s="8">
        <v>42705</v>
      </c>
      <c r="C51" s="2">
        <v>66.150000000000006</v>
      </c>
      <c r="D51" s="9">
        <v>73176</v>
      </c>
      <c r="E51" s="10">
        <v>2122</v>
      </c>
      <c r="F51" s="3">
        <v>0.7</v>
      </c>
      <c r="G51" s="10">
        <v>49</v>
      </c>
      <c r="H51" s="2">
        <v>3241.3500000000004</v>
      </c>
      <c r="I51" s="2">
        <v>1485.3999999999999</v>
      </c>
      <c r="J51" s="2">
        <v>486.20250000000004</v>
      </c>
    </row>
    <row r="52" spans="1:10" x14ac:dyDescent="0.35">
      <c r="A52" s="7" t="s">
        <v>0</v>
      </c>
      <c r="B52" s="8">
        <v>42736</v>
      </c>
      <c r="C52" s="2">
        <v>61.760000000000005</v>
      </c>
      <c r="D52" s="9">
        <v>67516</v>
      </c>
      <c r="E52" s="10">
        <v>2025</v>
      </c>
      <c r="F52" s="3">
        <v>0.6</v>
      </c>
      <c r="G52" s="10">
        <v>49</v>
      </c>
      <c r="H52" s="2">
        <v>3026.2400000000002</v>
      </c>
      <c r="I52" s="2">
        <v>1215</v>
      </c>
      <c r="J52" s="2">
        <v>453.93600000000004</v>
      </c>
    </row>
    <row r="53" spans="1:10" x14ac:dyDescent="0.35">
      <c r="A53" s="7" t="s">
        <v>0</v>
      </c>
      <c r="B53" s="8">
        <v>42767</v>
      </c>
      <c r="C53" s="2">
        <v>69</v>
      </c>
      <c r="D53" s="9">
        <v>60972</v>
      </c>
      <c r="E53" s="10">
        <v>1524</v>
      </c>
      <c r="F53" s="3">
        <v>0.56000000000000005</v>
      </c>
      <c r="G53" s="10">
        <v>38</v>
      </c>
      <c r="H53" s="2">
        <v>2622</v>
      </c>
      <c r="I53" s="2">
        <v>853.44</v>
      </c>
      <c r="J53" s="2">
        <v>393.3</v>
      </c>
    </row>
    <row r="54" spans="1:10" x14ac:dyDescent="0.35">
      <c r="A54" s="7" t="s">
        <v>0</v>
      </c>
      <c r="B54" s="8">
        <v>42795</v>
      </c>
      <c r="C54" s="2">
        <v>65.28</v>
      </c>
      <c r="D54" s="9">
        <v>81468</v>
      </c>
      <c r="E54" s="10">
        <v>2281</v>
      </c>
      <c r="F54" s="3">
        <v>0.6</v>
      </c>
      <c r="G54" s="10">
        <v>55</v>
      </c>
      <c r="H54" s="2">
        <v>3590.4</v>
      </c>
      <c r="I54" s="2">
        <v>1368.6</v>
      </c>
      <c r="J54" s="2">
        <v>538.55999999999995</v>
      </c>
    </row>
    <row r="55" spans="1:10" x14ac:dyDescent="0.35">
      <c r="A55" s="7" t="s">
        <v>0</v>
      </c>
      <c r="B55" s="8">
        <v>42826</v>
      </c>
      <c r="C55" s="2">
        <v>58.910000000000004</v>
      </c>
      <c r="D55" s="9">
        <v>79432</v>
      </c>
      <c r="E55" s="10">
        <v>2224</v>
      </c>
      <c r="F55" s="3">
        <v>0.70799999999999996</v>
      </c>
      <c r="G55" s="10">
        <v>44</v>
      </c>
      <c r="H55" s="2">
        <v>2592.04</v>
      </c>
      <c r="I55" s="2">
        <v>1574.5919999999999</v>
      </c>
      <c r="J55" s="2">
        <v>388.80599999999998</v>
      </c>
    </row>
    <row r="56" spans="1:10" x14ac:dyDescent="0.35">
      <c r="A56" s="7" t="s">
        <v>0</v>
      </c>
      <c r="B56" s="8">
        <v>42856</v>
      </c>
      <c r="C56" s="2">
        <v>58.21</v>
      </c>
      <c r="D56" s="9">
        <v>84268</v>
      </c>
      <c r="E56" s="10">
        <v>2528</v>
      </c>
      <c r="F56" s="3">
        <v>0.64800000000000002</v>
      </c>
      <c r="G56" s="10">
        <v>51</v>
      </c>
      <c r="H56" s="2">
        <v>2968.71</v>
      </c>
      <c r="I56" s="2">
        <v>1638.144</v>
      </c>
      <c r="J56" s="2">
        <v>445.30649999999997</v>
      </c>
    </row>
    <row r="57" spans="1:10" x14ac:dyDescent="0.35">
      <c r="A57" s="7" t="s">
        <v>0</v>
      </c>
      <c r="B57" s="8">
        <v>42887</v>
      </c>
      <c r="C57" s="2">
        <v>67.3</v>
      </c>
      <c r="D57" s="9">
        <v>101700</v>
      </c>
      <c r="E57" s="10">
        <v>2543</v>
      </c>
      <c r="F57" s="3">
        <v>0.81199999999999994</v>
      </c>
      <c r="G57" s="10">
        <v>56</v>
      </c>
      <c r="H57" s="2">
        <v>3768.7999999999997</v>
      </c>
      <c r="I57" s="2">
        <v>2064.9159999999997</v>
      </c>
      <c r="J57" s="2">
        <v>565.31999999999994</v>
      </c>
    </row>
    <row r="58" spans="1:10" x14ac:dyDescent="0.35">
      <c r="A58" s="7" t="s">
        <v>0</v>
      </c>
      <c r="B58" s="8">
        <v>42917</v>
      </c>
      <c r="C58" s="2">
        <v>67.22</v>
      </c>
      <c r="D58" s="9">
        <v>105800</v>
      </c>
      <c r="E58" s="10">
        <v>3174</v>
      </c>
      <c r="F58" s="3">
        <v>0.89999999999999991</v>
      </c>
      <c r="G58" s="10">
        <v>70</v>
      </c>
      <c r="H58" s="2">
        <v>4705.3999999999996</v>
      </c>
      <c r="I58" s="2">
        <v>2856.6</v>
      </c>
      <c r="J58" s="2">
        <v>705.81</v>
      </c>
    </row>
    <row r="59" spans="1:10" x14ac:dyDescent="0.35">
      <c r="A59" s="7" t="s">
        <v>0</v>
      </c>
      <c r="B59" s="8">
        <v>42948</v>
      </c>
      <c r="C59" s="2">
        <v>55.68</v>
      </c>
      <c r="D59" s="9">
        <v>108148</v>
      </c>
      <c r="E59" s="10">
        <v>3244</v>
      </c>
      <c r="F59" s="3">
        <v>0.91199999999999992</v>
      </c>
      <c r="G59" s="10">
        <v>71</v>
      </c>
      <c r="H59" s="2">
        <v>3953.28</v>
      </c>
      <c r="I59" s="2">
        <v>2958.5279999999998</v>
      </c>
      <c r="J59" s="2">
        <v>592.99199999999996</v>
      </c>
    </row>
    <row r="60" spans="1:10" x14ac:dyDescent="0.35">
      <c r="A60" s="7" t="s">
        <v>0</v>
      </c>
      <c r="B60" s="8">
        <v>42979</v>
      </c>
      <c r="C60" s="2">
        <v>68.63000000000001</v>
      </c>
      <c r="D60" s="9">
        <v>139196</v>
      </c>
      <c r="E60" s="10">
        <v>3897</v>
      </c>
      <c r="F60" s="3">
        <v>1.0080000000000002</v>
      </c>
      <c r="G60" s="10">
        <v>82</v>
      </c>
      <c r="H60" s="2">
        <v>5627.6600000000008</v>
      </c>
      <c r="I60" s="2">
        <v>3928.1760000000008</v>
      </c>
      <c r="J60" s="2">
        <v>844.14900000000011</v>
      </c>
    </row>
    <row r="61" spans="1:10" x14ac:dyDescent="0.35">
      <c r="A61" s="7" t="s">
        <v>0</v>
      </c>
      <c r="B61" s="8">
        <v>43009</v>
      </c>
      <c r="C61" s="2">
        <v>56.820000000000007</v>
      </c>
      <c r="D61" s="9">
        <v>111936</v>
      </c>
      <c r="E61" s="10">
        <v>2910</v>
      </c>
      <c r="F61" s="3">
        <v>1.06</v>
      </c>
      <c r="G61" s="10">
        <v>61</v>
      </c>
      <c r="H61" s="2">
        <v>3466.0200000000004</v>
      </c>
      <c r="I61" s="2">
        <v>3084.6000000000004</v>
      </c>
      <c r="J61" s="2">
        <v>519.90300000000002</v>
      </c>
    </row>
    <row r="62" spans="1:10" x14ac:dyDescent="0.35">
      <c r="A62" s="7" t="s">
        <v>0</v>
      </c>
      <c r="B62" s="8">
        <v>43040</v>
      </c>
      <c r="C62" s="2">
        <v>40.39</v>
      </c>
      <c r="D62" s="9">
        <v>94732</v>
      </c>
      <c r="E62" s="10">
        <v>2842</v>
      </c>
      <c r="F62" s="3">
        <v>1.044</v>
      </c>
      <c r="G62" s="10">
        <v>71</v>
      </c>
      <c r="H62" s="2">
        <v>2867.69</v>
      </c>
      <c r="I62" s="2">
        <v>2967.0480000000002</v>
      </c>
      <c r="J62" s="2">
        <v>430.15350000000001</v>
      </c>
    </row>
    <row r="63" spans="1:10" x14ac:dyDescent="0.35">
      <c r="A63" s="7" t="s">
        <v>0</v>
      </c>
      <c r="B63" s="8">
        <v>43070</v>
      </c>
      <c r="C63" s="2">
        <v>42.45</v>
      </c>
      <c r="D63" s="9">
        <v>77984</v>
      </c>
      <c r="E63" s="10">
        <v>2028</v>
      </c>
      <c r="F63" s="3">
        <v>0.71399999999999997</v>
      </c>
      <c r="G63" s="10">
        <v>41</v>
      </c>
      <c r="H63" s="2">
        <v>1740.45</v>
      </c>
      <c r="I63" s="2">
        <v>1447.992</v>
      </c>
      <c r="J63" s="2">
        <v>261.0675</v>
      </c>
    </row>
    <row r="64" spans="1:10" x14ac:dyDescent="0.35">
      <c r="A64" s="7" t="s">
        <v>0</v>
      </c>
      <c r="B64" s="8">
        <v>43101</v>
      </c>
      <c r="C64" s="2">
        <v>45.67</v>
      </c>
      <c r="D64" s="9">
        <v>68420</v>
      </c>
      <c r="E64" s="10">
        <v>1779</v>
      </c>
      <c r="F64" s="3">
        <v>0.68399999999999994</v>
      </c>
      <c r="G64" s="10">
        <v>36</v>
      </c>
      <c r="H64" s="2">
        <v>1644.1200000000001</v>
      </c>
      <c r="I64" s="2">
        <v>1216.8359999999998</v>
      </c>
      <c r="J64" s="2">
        <v>246.61799999999999</v>
      </c>
    </row>
    <row r="65" spans="1:10" x14ac:dyDescent="0.35">
      <c r="A65" s="7" t="s">
        <v>0</v>
      </c>
      <c r="B65" s="8">
        <v>43132</v>
      </c>
      <c r="C65" s="2">
        <v>45.83</v>
      </c>
      <c r="D65" s="9">
        <v>60596</v>
      </c>
      <c r="E65" s="10">
        <v>1636</v>
      </c>
      <c r="F65" s="3">
        <v>0.52</v>
      </c>
      <c r="G65" s="10">
        <v>38</v>
      </c>
      <c r="H65" s="2">
        <v>1741.54</v>
      </c>
      <c r="I65" s="2">
        <v>850.72</v>
      </c>
      <c r="J65" s="2">
        <v>261.23099999999999</v>
      </c>
    </row>
    <row r="66" spans="1:10" x14ac:dyDescent="0.35">
      <c r="A66" s="7" t="s">
        <v>0</v>
      </c>
      <c r="B66" s="8">
        <v>43160</v>
      </c>
      <c r="C66" s="2">
        <v>47.45</v>
      </c>
      <c r="D66" s="9">
        <v>76112</v>
      </c>
      <c r="E66" s="10">
        <v>2055</v>
      </c>
      <c r="F66" s="3">
        <v>0.55000000000000004</v>
      </c>
      <c r="G66" s="10">
        <v>49</v>
      </c>
      <c r="H66" s="2">
        <v>2325.0500000000002</v>
      </c>
      <c r="I66" s="2">
        <v>1130.25</v>
      </c>
      <c r="J66" s="2">
        <v>348.75749999999999</v>
      </c>
    </row>
    <row r="67" spans="1:10" x14ac:dyDescent="0.35">
      <c r="A67" s="7" t="s">
        <v>0</v>
      </c>
      <c r="B67" s="8">
        <v>43191</v>
      </c>
      <c r="C67" s="2">
        <v>40.99</v>
      </c>
      <c r="D67" s="9">
        <v>78432</v>
      </c>
      <c r="E67" s="10">
        <v>2353</v>
      </c>
      <c r="F67" s="3">
        <v>0.63600000000000001</v>
      </c>
      <c r="G67" s="10">
        <v>54</v>
      </c>
      <c r="H67" s="2">
        <v>2213.46</v>
      </c>
      <c r="I67" s="2">
        <v>1496.508</v>
      </c>
      <c r="J67" s="2">
        <v>332.01900000000001</v>
      </c>
    </row>
    <row r="68" spans="1:10" x14ac:dyDescent="0.35">
      <c r="A68" s="7" t="s">
        <v>0</v>
      </c>
      <c r="B68" s="8">
        <v>43221</v>
      </c>
      <c r="C68" s="2">
        <v>42.870000000000005</v>
      </c>
      <c r="D68" s="9">
        <v>89684</v>
      </c>
      <c r="E68" s="10">
        <v>2332</v>
      </c>
      <c r="F68" s="3">
        <v>0.70799999999999996</v>
      </c>
      <c r="G68" s="10">
        <v>47</v>
      </c>
      <c r="H68" s="2">
        <v>2014.8900000000003</v>
      </c>
      <c r="I68" s="2">
        <v>1651.0559999999998</v>
      </c>
      <c r="J68" s="2">
        <v>302.23350000000005</v>
      </c>
    </row>
    <row r="69" spans="1:10" x14ac:dyDescent="0.35">
      <c r="A69" s="7" t="s">
        <v>0</v>
      </c>
      <c r="B69" s="8">
        <v>43252</v>
      </c>
      <c r="C69" s="2">
        <v>46.59</v>
      </c>
      <c r="D69" s="9">
        <v>96072</v>
      </c>
      <c r="E69" s="10">
        <v>2594</v>
      </c>
      <c r="F69" s="3">
        <v>0.74199999999999999</v>
      </c>
      <c r="G69" s="10">
        <v>52</v>
      </c>
      <c r="H69" s="2">
        <v>2422.6800000000003</v>
      </c>
      <c r="I69" s="2">
        <v>1924.748</v>
      </c>
      <c r="J69" s="2">
        <v>363.40200000000004</v>
      </c>
    </row>
    <row r="70" spans="1:10" x14ac:dyDescent="0.35">
      <c r="A70" s="7" t="s">
        <v>0</v>
      </c>
      <c r="B70" s="8">
        <v>43282</v>
      </c>
      <c r="C70" s="2">
        <v>41.65</v>
      </c>
      <c r="D70" s="9">
        <v>98848</v>
      </c>
      <c r="E70" s="10">
        <v>2471</v>
      </c>
      <c r="F70" s="3">
        <v>0.75</v>
      </c>
      <c r="G70" s="10">
        <v>57</v>
      </c>
      <c r="H70" s="2">
        <v>2374.0499999999997</v>
      </c>
      <c r="I70" s="2">
        <v>1853.25</v>
      </c>
      <c r="J70" s="2">
        <v>356.10749999999996</v>
      </c>
    </row>
    <row r="71" spans="1:10" x14ac:dyDescent="0.35">
      <c r="A71" s="7" t="s">
        <v>0</v>
      </c>
      <c r="B71" s="8">
        <v>43313</v>
      </c>
      <c r="C71" s="2">
        <v>43.100000000000009</v>
      </c>
      <c r="D71" s="9">
        <v>124688</v>
      </c>
      <c r="E71" s="10">
        <v>3117</v>
      </c>
      <c r="F71" s="3">
        <v>0.94399999999999995</v>
      </c>
      <c r="G71" s="10">
        <v>75</v>
      </c>
      <c r="H71" s="2">
        <v>3232.5000000000005</v>
      </c>
      <c r="I71" s="2">
        <v>2942.4479999999999</v>
      </c>
      <c r="J71" s="2">
        <v>484.87500000000006</v>
      </c>
    </row>
    <row r="72" spans="1:10" x14ac:dyDescent="0.35">
      <c r="A72" s="7" t="s">
        <v>0</v>
      </c>
      <c r="B72" s="8">
        <v>43344</v>
      </c>
      <c r="C72" s="2">
        <v>40.71</v>
      </c>
      <c r="D72" s="9">
        <v>120248</v>
      </c>
      <c r="E72" s="10">
        <v>3006</v>
      </c>
      <c r="F72" s="3">
        <v>1.026</v>
      </c>
      <c r="G72" s="10">
        <v>69</v>
      </c>
      <c r="H72" s="2">
        <v>2808.9900000000002</v>
      </c>
      <c r="I72" s="2">
        <v>3084.1559999999999</v>
      </c>
      <c r="J72" s="2">
        <v>421.3485</v>
      </c>
    </row>
    <row r="73" spans="1:10" x14ac:dyDescent="0.35">
      <c r="A73" s="7" t="s">
        <v>0</v>
      </c>
      <c r="B73" s="8">
        <v>43374</v>
      </c>
      <c r="C73" s="2">
        <v>40.17</v>
      </c>
      <c r="D73" s="9">
        <v>112232</v>
      </c>
      <c r="E73" s="10">
        <v>3367</v>
      </c>
      <c r="F73" s="3">
        <v>1.2</v>
      </c>
      <c r="G73" s="10">
        <v>84</v>
      </c>
      <c r="H73" s="2">
        <v>3374.28</v>
      </c>
      <c r="I73" s="2">
        <v>4040.3999999999996</v>
      </c>
      <c r="J73" s="2">
        <v>506.142</v>
      </c>
    </row>
    <row r="74" spans="1:10" x14ac:dyDescent="0.35">
      <c r="A74" s="7" t="s">
        <v>0</v>
      </c>
      <c r="B74" s="8">
        <v>43405</v>
      </c>
      <c r="C74" s="2">
        <v>48.080000000000005</v>
      </c>
      <c r="D74" s="9">
        <v>96588</v>
      </c>
      <c r="E74" s="10">
        <v>2511</v>
      </c>
      <c r="F74" s="3">
        <v>0.9900000000000001</v>
      </c>
      <c r="G74" s="10">
        <v>53</v>
      </c>
      <c r="H74" s="2">
        <v>2548.2400000000002</v>
      </c>
      <c r="I74" s="2">
        <v>2485.8900000000003</v>
      </c>
      <c r="J74" s="2">
        <v>382.23600000000005</v>
      </c>
    </row>
    <row r="75" spans="1:10" x14ac:dyDescent="0.35">
      <c r="A75" s="7" t="s">
        <v>0</v>
      </c>
      <c r="B75" s="8">
        <v>43435</v>
      </c>
      <c r="C75" s="2">
        <v>48.06</v>
      </c>
      <c r="D75" s="9">
        <v>72020</v>
      </c>
      <c r="E75" s="10">
        <v>1945</v>
      </c>
      <c r="F75" s="3">
        <v>0.84</v>
      </c>
      <c r="G75" s="10">
        <v>39</v>
      </c>
      <c r="H75" s="2">
        <v>1874.3400000000001</v>
      </c>
      <c r="I75" s="2">
        <v>1633.8</v>
      </c>
      <c r="J75" s="2">
        <v>281.15100000000001</v>
      </c>
    </row>
    <row r="76" spans="1:10" x14ac:dyDescent="0.35">
      <c r="A76" s="7" t="s">
        <v>0</v>
      </c>
      <c r="B76" s="8">
        <v>43466</v>
      </c>
      <c r="C76" s="2">
        <v>42.36</v>
      </c>
      <c r="D76" s="9">
        <v>64488</v>
      </c>
      <c r="E76" s="10">
        <v>1677</v>
      </c>
      <c r="F76" s="3">
        <v>0.69599999999999995</v>
      </c>
      <c r="G76" s="1">
        <v>25</v>
      </c>
      <c r="H76" s="2">
        <v>1059</v>
      </c>
      <c r="I76" s="2">
        <v>1167.192</v>
      </c>
      <c r="J76" s="2">
        <v>158.85</v>
      </c>
    </row>
    <row r="77" spans="1:10" x14ac:dyDescent="0.35">
      <c r="A77" s="7" t="s">
        <v>0</v>
      </c>
      <c r="B77" s="8">
        <v>43497</v>
      </c>
      <c r="C77" s="2">
        <v>48.42</v>
      </c>
      <c r="D77" s="9">
        <v>60948</v>
      </c>
      <c r="E77" s="10">
        <v>1524</v>
      </c>
      <c r="F77" s="3">
        <v>0.6</v>
      </c>
      <c r="G77" s="1">
        <v>26</v>
      </c>
      <c r="H77" s="2">
        <v>1258.92</v>
      </c>
      <c r="I77" s="2">
        <v>914.4</v>
      </c>
      <c r="J77" s="2">
        <v>188.83799999999999</v>
      </c>
    </row>
    <row r="78" spans="1:10" x14ac:dyDescent="0.35">
      <c r="A78" s="7" t="s">
        <v>0</v>
      </c>
      <c r="B78" s="8">
        <v>43525</v>
      </c>
      <c r="C78" s="2">
        <v>47.870000000000005</v>
      </c>
      <c r="D78" s="9">
        <v>72188</v>
      </c>
      <c r="E78" s="10">
        <v>1877</v>
      </c>
      <c r="F78" s="3">
        <v>0.55000000000000004</v>
      </c>
      <c r="G78" s="1">
        <v>31</v>
      </c>
      <c r="H78" s="2">
        <v>1483.9700000000003</v>
      </c>
      <c r="I78" s="2">
        <v>1032.3500000000001</v>
      </c>
      <c r="J78" s="2">
        <v>222.59550000000004</v>
      </c>
    </row>
    <row r="79" spans="1:10" x14ac:dyDescent="0.35">
      <c r="A79" s="7" t="s">
        <v>0</v>
      </c>
      <c r="B79" s="8">
        <v>43556</v>
      </c>
      <c r="C79" s="2">
        <v>47.870000000000005</v>
      </c>
      <c r="D79" s="9">
        <v>73612</v>
      </c>
      <c r="E79" s="10">
        <v>1914</v>
      </c>
      <c r="F79" s="3">
        <v>0.68399999999999994</v>
      </c>
      <c r="G79" s="1">
        <v>29</v>
      </c>
      <c r="H79" s="2">
        <v>1388.23</v>
      </c>
      <c r="I79" s="2">
        <v>1309.1759999999999</v>
      </c>
      <c r="J79" s="2">
        <v>208.2345</v>
      </c>
    </row>
    <row r="80" spans="1:10" x14ac:dyDescent="0.35">
      <c r="A80" s="7" t="s">
        <v>1</v>
      </c>
      <c r="B80" s="8">
        <v>42401</v>
      </c>
      <c r="C80" s="2">
        <v>61.690000000000012</v>
      </c>
      <c r="D80" s="9">
        <v>12196</v>
      </c>
      <c r="E80" s="10">
        <v>415</v>
      </c>
      <c r="F80" s="3">
        <v>0.45599999999999996</v>
      </c>
      <c r="G80" s="10">
        <v>15</v>
      </c>
      <c r="H80" s="2">
        <v>925.35000000000014</v>
      </c>
      <c r="I80" s="2">
        <v>189.23999999999998</v>
      </c>
      <c r="J80" s="2">
        <v>138.80250000000001</v>
      </c>
    </row>
    <row r="81" spans="1:10" x14ac:dyDescent="0.35">
      <c r="A81" s="7" t="s">
        <v>1</v>
      </c>
      <c r="B81" s="8">
        <v>42430</v>
      </c>
      <c r="C81" s="2">
        <v>59.09</v>
      </c>
      <c r="D81" s="9">
        <v>16292</v>
      </c>
      <c r="E81" s="10">
        <v>554</v>
      </c>
      <c r="F81" s="3">
        <v>0.38</v>
      </c>
      <c r="G81" s="10">
        <v>19</v>
      </c>
      <c r="H81" s="2">
        <v>1122.71</v>
      </c>
      <c r="I81" s="2">
        <v>210.52</v>
      </c>
      <c r="J81" s="2">
        <v>168.40649999999999</v>
      </c>
    </row>
    <row r="82" spans="1:10" x14ac:dyDescent="0.35">
      <c r="A82" s="7" t="s">
        <v>1</v>
      </c>
      <c r="B82" s="8">
        <v>42461</v>
      </c>
      <c r="C82" s="2">
        <v>53.440000000000005</v>
      </c>
      <c r="D82" s="9">
        <v>15888</v>
      </c>
      <c r="E82" s="10">
        <v>493</v>
      </c>
      <c r="F82" s="3">
        <v>0.46799999999999997</v>
      </c>
      <c r="G82" s="10">
        <v>15</v>
      </c>
      <c r="H82" s="2">
        <v>801.6</v>
      </c>
      <c r="I82" s="2">
        <v>230.72399999999999</v>
      </c>
      <c r="J82" s="2">
        <v>120.24</v>
      </c>
    </row>
    <row r="83" spans="1:10" x14ac:dyDescent="0.35">
      <c r="A83" s="7" t="s">
        <v>1</v>
      </c>
      <c r="B83" s="8">
        <v>42491</v>
      </c>
      <c r="C83" s="2">
        <v>54.5</v>
      </c>
      <c r="D83" s="9">
        <v>8484</v>
      </c>
      <c r="E83" s="10">
        <v>255</v>
      </c>
      <c r="F83" s="3">
        <v>0.55999999999999994</v>
      </c>
      <c r="G83" s="10">
        <v>9</v>
      </c>
      <c r="H83" s="2">
        <v>490.5</v>
      </c>
      <c r="I83" s="2">
        <v>142.79999999999998</v>
      </c>
      <c r="J83" s="2">
        <v>73.575000000000003</v>
      </c>
    </row>
    <row r="84" spans="1:10" x14ac:dyDescent="0.35">
      <c r="A84" s="7" t="s">
        <v>1</v>
      </c>
      <c r="B84" s="8">
        <v>42522</v>
      </c>
      <c r="C84" s="2">
        <v>62.210000000000008</v>
      </c>
      <c r="D84" s="9">
        <v>19500</v>
      </c>
      <c r="E84" s="10">
        <v>683</v>
      </c>
      <c r="F84" s="3">
        <v>0.51800000000000002</v>
      </c>
      <c r="G84" s="10">
        <v>23</v>
      </c>
      <c r="H84" s="2">
        <v>1430.8300000000002</v>
      </c>
      <c r="I84" s="2">
        <v>353.79399999999998</v>
      </c>
      <c r="J84" s="2">
        <v>214.62450000000001</v>
      </c>
    </row>
    <row r="85" spans="1:10" x14ac:dyDescent="0.35">
      <c r="A85" s="7" t="s">
        <v>1</v>
      </c>
      <c r="B85" s="8">
        <v>42552</v>
      </c>
      <c r="C85" s="2">
        <v>56.330000000000005</v>
      </c>
      <c r="D85" s="9">
        <v>21024</v>
      </c>
      <c r="E85" s="10">
        <v>715</v>
      </c>
      <c r="F85" s="3">
        <v>0.57000000000000006</v>
      </c>
      <c r="G85" s="10">
        <v>21</v>
      </c>
      <c r="H85" s="2">
        <v>1182.93</v>
      </c>
      <c r="I85" s="2">
        <v>407.55000000000007</v>
      </c>
      <c r="J85" s="2">
        <v>177.43950000000001</v>
      </c>
    </row>
    <row r="86" spans="1:10" x14ac:dyDescent="0.35">
      <c r="A86" s="7" t="s">
        <v>1</v>
      </c>
      <c r="B86" s="8">
        <v>42583</v>
      </c>
      <c r="C86" s="2">
        <v>61.960000000000008</v>
      </c>
      <c r="D86" s="9">
        <v>23708</v>
      </c>
      <c r="E86" s="10">
        <v>806</v>
      </c>
      <c r="F86" s="3">
        <v>0.59199999999999997</v>
      </c>
      <c r="G86" s="10">
        <v>25</v>
      </c>
      <c r="H86" s="2">
        <v>1549.0000000000002</v>
      </c>
      <c r="I86" s="2">
        <v>477.15199999999999</v>
      </c>
      <c r="J86" s="2">
        <v>232.35000000000002</v>
      </c>
    </row>
    <row r="87" spans="1:10" x14ac:dyDescent="0.35">
      <c r="A87" s="7" t="s">
        <v>1</v>
      </c>
      <c r="B87" s="8">
        <v>42614</v>
      </c>
      <c r="C87" s="2">
        <v>55.300000000000004</v>
      </c>
      <c r="D87" s="9">
        <v>26788</v>
      </c>
      <c r="E87" s="10">
        <v>938</v>
      </c>
      <c r="F87" s="3">
        <v>0.63</v>
      </c>
      <c r="G87" s="10">
        <v>31</v>
      </c>
      <c r="H87" s="2">
        <v>1714.3000000000002</v>
      </c>
      <c r="I87" s="2">
        <v>590.94000000000005</v>
      </c>
      <c r="J87" s="2">
        <v>257.14500000000004</v>
      </c>
    </row>
    <row r="88" spans="1:10" x14ac:dyDescent="0.35">
      <c r="A88" s="7" t="s">
        <v>1</v>
      </c>
      <c r="B88" s="8">
        <v>42644</v>
      </c>
      <c r="C88" s="2">
        <v>53.690000000000005</v>
      </c>
      <c r="D88" s="9">
        <v>22152</v>
      </c>
      <c r="E88" s="10">
        <v>731</v>
      </c>
      <c r="F88" s="3">
        <v>0.8</v>
      </c>
      <c r="G88" s="10">
        <v>24</v>
      </c>
      <c r="H88" s="2">
        <v>1288.5600000000002</v>
      </c>
      <c r="I88" s="2">
        <v>584.80000000000007</v>
      </c>
      <c r="J88" s="2">
        <v>193.28400000000002</v>
      </c>
    </row>
    <row r="89" spans="1:10" x14ac:dyDescent="0.35">
      <c r="A89" s="7" t="s">
        <v>1</v>
      </c>
      <c r="B89" s="8">
        <v>42675</v>
      </c>
      <c r="C89" s="2">
        <v>49.300000000000004</v>
      </c>
      <c r="D89" s="9">
        <v>19008</v>
      </c>
      <c r="E89" s="10">
        <v>608</v>
      </c>
      <c r="F89" s="3">
        <v>0.57600000000000007</v>
      </c>
      <c r="G89" s="10">
        <v>21</v>
      </c>
      <c r="H89" s="2">
        <v>1035.3000000000002</v>
      </c>
      <c r="I89" s="2">
        <v>350.20800000000003</v>
      </c>
      <c r="J89" s="2">
        <v>155.29500000000002</v>
      </c>
    </row>
    <row r="90" spans="1:10" x14ac:dyDescent="0.35">
      <c r="A90" s="7" t="s">
        <v>1</v>
      </c>
      <c r="B90" s="8">
        <v>42705</v>
      </c>
      <c r="C90" s="2">
        <v>59.72</v>
      </c>
      <c r="D90" s="9">
        <v>14636</v>
      </c>
      <c r="E90" s="10">
        <v>439</v>
      </c>
      <c r="F90" s="3">
        <v>0.51800000000000002</v>
      </c>
      <c r="G90" s="10">
        <v>15</v>
      </c>
      <c r="H90" s="2">
        <v>895.8</v>
      </c>
      <c r="I90" s="2">
        <v>227.40200000000002</v>
      </c>
      <c r="J90" s="2">
        <v>134.36999999999998</v>
      </c>
    </row>
    <row r="91" spans="1:10" x14ac:dyDescent="0.35">
      <c r="A91" s="7" t="s">
        <v>1</v>
      </c>
      <c r="B91" s="8">
        <v>42736</v>
      </c>
      <c r="C91" s="2">
        <v>55.38</v>
      </c>
      <c r="D91" s="9">
        <v>13504</v>
      </c>
      <c r="E91" s="10">
        <v>446</v>
      </c>
      <c r="F91" s="3">
        <v>0.42</v>
      </c>
      <c r="G91" s="10">
        <v>13</v>
      </c>
      <c r="H91" s="2">
        <v>719.94</v>
      </c>
      <c r="I91" s="2">
        <v>187.32</v>
      </c>
      <c r="J91" s="2">
        <v>107.991</v>
      </c>
    </row>
    <row r="92" spans="1:10" x14ac:dyDescent="0.35">
      <c r="A92" s="7" t="s">
        <v>1</v>
      </c>
      <c r="B92" s="8">
        <v>42767</v>
      </c>
      <c r="C92" s="2">
        <v>61.690000000000012</v>
      </c>
      <c r="D92" s="9">
        <v>12196</v>
      </c>
      <c r="E92" s="10">
        <v>378</v>
      </c>
      <c r="F92" s="3">
        <v>0.4</v>
      </c>
      <c r="G92" s="10">
        <v>13</v>
      </c>
      <c r="H92" s="2">
        <v>801.97000000000014</v>
      </c>
      <c r="I92" s="2">
        <v>151.20000000000002</v>
      </c>
      <c r="J92" s="2">
        <v>120.29550000000002</v>
      </c>
    </row>
    <row r="93" spans="1:10" x14ac:dyDescent="0.35">
      <c r="A93" s="7" t="s">
        <v>1</v>
      </c>
      <c r="B93" s="8">
        <v>42795</v>
      </c>
      <c r="C93" s="2">
        <v>59.09</v>
      </c>
      <c r="D93" s="9">
        <v>16292</v>
      </c>
      <c r="E93" s="10">
        <v>505</v>
      </c>
      <c r="F93" s="3">
        <v>0.36</v>
      </c>
      <c r="G93" s="10">
        <v>16</v>
      </c>
      <c r="H93" s="2">
        <v>945.44</v>
      </c>
      <c r="I93" s="2">
        <v>181.79999999999998</v>
      </c>
      <c r="J93" s="2">
        <v>141.816</v>
      </c>
    </row>
    <row r="94" spans="1:10" x14ac:dyDescent="0.35">
      <c r="A94" s="7" t="s">
        <v>1</v>
      </c>
      <c r="B94" s="8">
        <v>42826</v>
      </c>
      <c r="C94" s="2">
        <v>53.440000000000005</v>
      </c>
      <c r="D94" s="9">
        <v>15888</v>
      </c>
      <c r="E94" s="10">
        <v>524</v>
      </c>
      <c r="F94" s="3">
        <v>0.44400000000000001</v>
      </c>
      <c r="G94" s="10">
        <v>16</v>
      </c>
      <c r="H94" s="2">
        <v>855.04000000000008</v>
      </c>
      <c r="I94" s="2">
        <v>232.65600000000001</v>
      </c>
      <c r="J94" s="2">
        <v>128.256</v>
      </c>
    </row>
    <row r="95" spans="1:10" x14ac:dyDescent="0.35">
      <c r="A95" s="7" t="s">
        <v>1</v>
      </c>
      <c r="B95" s="8">
        <v>42856</v>
      </c>
      <c r="C95" s="2">
        <v>52.07</v>
      </c>
      <c r="D95" s="9">
        <v>16852</v>
      </c>
      <c r="E95" s="10">
        <v>506</v>
      </c>
      <c r="F95" s="3">
        <v>0.432</v>
      </c>
      <c r="G95" s="10">
        <v>17</v>
      </c>
      <c r="H95" s="2">
        <v>885.19</v>
      </c>
      <c r="I95" s="2">
        <v>218.59199999999998</v>
      </c>
      <c r="J95" s="2">
        <v>132.77850000000001</v>
      </c>
    </row>
    <row r="96" spans="1:10" x14ac:dyDescent="0.35">
      <c r="A96" s="7" t="s">
        <v>1</v>
      </c>
      <c r="B96" s="8">
        <v>42887</v>
      </c>
      <c r="C96" s="2">
        <v>61.1</v>
      </c>
      <c r="D96" s="9">
        <v>20340</v>
      </c>
      <c r="E96" s="10">
        <v>651</v>
      </c>
      <c r="F96" s="3">
        <v>0.53199999999999992</v>
      </c>
      <c r="G96" s="10">
        <v>20</v>
      </c>
      <c r="H96" s="2">
        <v>1222</v>
      </c>
      <c r="I96" s="2">
        <v>346.33199999999994</v>
      </c>
      <c r="J96" s="2">
        <v>183.29999999999998</v>
      </c>
    </row>
    <row r="97" spans="1:10" x14ac:dyDescent="0.35">
      <c r="A97" s="7" t="s">
        <v>1</v>
      </c>
      <c r="B97" s="8">
        <v>42917</v>
      </c>
      <c r="C97" s="2">
        <v>61.24</v>
      </c>
      <c r="D97" s="9">
        <v>21160</v>
      </c>
      <c r="E97" s="10">
        <v>719</v>
      </c>
      <c r="F97" s="3">
        <v>0.58499999999999996</v>
      </c>
      <c r="G97" s="10">
        <v>24</v>
      </c>
      <c r="H97" s="2">
        <v>1469.76</v>
      </c>
      <c r="I97" s="2">
        <v>420.61499999999995</v>
      </c>
      <c r="J97" s="2">
        <v>220.464</v>
      </c>
    </row>
    <row r="98" spans="1:10" x14ac:dyDescent="0.35">
      <c r="A98" s="7" t="s">
        <v>1</v>
      </c>
      <c r="B98" s="8">
        <v>42948</v>
      </c>
      <c r="C98" s="2">
        <v>50.080000000000005</v>
      </c>
      <c r="D98" s="9">
        <v>21628</v>
      </c>
      <c r="E98" s="10">
        <v>757</v>
      </c>
      <c r="F98" s="3">
        <v>0.51200000000000001</v>
      </c>
      <c r="G98" s="10">
        <v>23</v>
      </c>
      <c r="H98" s="2">
        <v>1151.8400000000001</v>
      </c>
      <c r="I98" s="2">
        <v>387.584</v>
      </c>
      <c r="J98" s="2">
        <v>172.77600000000001</v>
      </c>
    </row>
    <row r="99" spans="1:10" x14ac:dyDescent="0.35">
      <c r="A99" s="7" t="s">
        <v>1</v>
      </c>
      <c r="B99" s="8">
        <v>42979</v>
      </c>
      <c r="C99" s="2">
        <v>61.890000000000008</v>
      </c>
      <c r="D99" s="9">
        <v>27840</v>
      </c>
      <c r="E99" s="10">
        <v>919</v>
      </c>
      <c r="F99" s="3">
        <v>0.6120000000000001</v>
      </c>
      <c r="G99" s="10">
        <v>32</v>
      </c>
      <c r="H99" s="2">
        <v>1980.4800000000002</v>
      </c>
      <c r="I99" s="2">
        <v>562.42800000000011</v>
      </c>
      <c r="J99" s="2">
        <v>297.072</v>
      </c>
    </row>
    <row r="100" spans="1:10" x14ac:dyDescent="0.35">
      <c r="A100" s="7" t="s">
        <v>1</v>
      </c>
      <c r="B100" s="8">
        <v>43009</v>
      </c>
      <c r="C100" s="2">
        <v>50.870000000000005</v>
      </c>
      <c r="D100" s="9">
        <v>22388</v>
      </c>
      <c r="E100" s="10">
        <v>672</v>
      </c>
      <c r="F100" s="3">
        <v>0.74</v>
      </c>
      <c r="G100" s="10">
        <v>20</v>
      </c>
      <c r="H100" s="2">
        <v>1017.4000000000001</v>
      </c>
      <c r="I100" s="2">
        <v>497.28</v>
      </c>
      <c r="J100" s="2">
        <v>152.61000000000001</v>
      </c>
    </row>
    <row r="101" spans="1:10" x14ac:dyDescent="0.35">
      <c r="A101" s="7" t="s">
        <v>1</v>
      </c>
      <c r="B101" s="8">
        <v>43040</v>
      </c>
      <c r="C101" s="2">
        <v>36.96</v>
      </c>
      <c r="D101" s="9">
        <v>18948</v>
      </c>
      <c r="E101" s="10">
        <v>625</v>
      </c>
      <c r="F101" s="3">
        <v>0.64800000000000002</v>
      </c>
      <c r="G101" s="10">
        <v>19</v>
      </c>
      <c r="H101" s="2">
        <v>702.24</v>
      </c>
      <c r="I101" s="2">
        <v>405</v>
      </c>
      <c r="J101" s="2">
        <v>105.336</v>
      </c>
    </row>
    <row r="102" spans="1:10" x14ac:dyDescent="0.35">
      <c r="A102" s="7" t="s">
        <v>1</v>
      </c>
      <c r="B102" s="8">
        <v>43070</v>
      </c>
      <c r="C102" s="2">
        <v>39.130000000000003</v>
      </c>
      <c r="D102" s="9">
        <v>15596</v>
      </c>
      <c r="E102" s="10">
        <v>515</v>
      </c>
      <c r="F102" s="3">
        <v>0.44799999999999995</v>
      </c>
      <c r="G102" s="10">
        <v>16</v>
      </c>
      <c r="H102" s="2">
        <v>626.08000000000004</v>
      </c>
      <c r="I102" s="2">
        <v>230.71999999999997</v>
      </c>
      <c r="J102" s="2">
        <v>93.912000000000006</v>
      </c>
    </row>
    <row r="103" spans="1:10" x14ac:dyDescent="0.35">
      <c r="A103" s="7" t="s">
        <v>1</v>
      </c>
      <c r="B103" s="8">
        <v>43101</v>
      </c>
      <c r="C103" s="2">
        <v>41.35</v>
      </c>
      <c r="D103" s="9">
        <v>13684</v>
      </c>
      <c r="E103" s="10">
        <v>411</v>
      </c>
      <c r="F103" s="3">
        <v>0.39600000000000002</v>
      </c>
      <c r="G103" s="10">
        <v>14</v>
      </c>
      <c r="H103" s="2">
        <v>578.9</v>
      </c>
      <c r="I103" s="2">
        <v>162.756</v>
      </c>
      <c r="J103" s="2">
        <v>86.834999999999994</v>
      </c>
    </row>
    <row r="104" spans="1:10" x14ac:dyDescent="0.35">
      <c r="A104" s="7" t="s">
        <v>1</v>
      </c>
      <c r="B104" s="8">
        <v>43132</v>
      </c>
      <c r="C104" s="2">
        <v>41.449999999999996</v>
      </c>
      <c r="D104" s="9">
        <v>12120</v>
      </c>
      <c r="E104" s="10">
        <v>364</v>
      </c>
      <c r="F104" s="3">
        <v>0.31</v>
      </c>
      <c r="G104" s="10">
        <v>11</v>
      </c>
      <c r="H104" s="2">
        <v>455.94999999999993</v>
      </c>
      <c r="I104" s="2">
        <v>112.84</v>
      </c>
      <c r="J104" s="2">
        <v>68.392499999999984</v>
      </c>
    </row>
    <row r="105" spans="1:10" x14ac:dyDescent="0.35">
      <c r="A105" s="7" t="s">
        <v>1</v>
      </c>
      <c r="B105" s="8">
        <v>43160</v>
      </c>
      <c r="C105" s="2">
        <v>42.940000000000005</v>
      </c>
      <c r="D105" s="9">
        <v>15224</v>
      </c>
      <c r="E105" s="10">
        <v>457</v>
      </c>
      <c r="F105" s="3">
        <v>0.31</v>
      </c>
      <c r="G105" s="10">
        <v>16</v>
      </c>
      <c r="H105" s="2">
        <v>687.04000000000008</v>
      </c>
      <c r="I105" s="2">
        <v>141.66999999999999</v>
      </c>
      <c r="J105" s="2">
        <v>103.05600000000001</v>
      </c>
    </row>
    <row r="106" spans="1:10" x14ac:dyDescent="0.35">
      <c r="A106" s="7" t="s">
        <v>1</v>
      </c>
      <c r="B106" s="8">
        <v>43191</v>
      </c>
      <c r="C106" s="2">
        <v>37.670000000000009</v>
      </c>
      <c r="D106" s="9">
        <v>15688</v>
      </c>
      <c r="E106" s="10">
        <v>486</v>
      </c>
      <c r="F106" s="3">
        <v>0.44400000000000001</v>
      </c>
      <c r="G106" s="10">
        <v>15</v>
      </c>
      <c r="H106" s="2">
        <v>565.05000000000018</v>
      </c>
      <c r="I106" s="2">
        <v>215.78399999999999</v>
      </c>
      <c r="J106" s="2">
        <v>84.757500000000022</v>
      </c>
    </row>
    <row r="107" spans="1:10" x14ac:dyDescent="0.35">
      <c r="A107" s="7" t="s">
        <v>1</v>
      </c>
      <c r="B107" s="8">
        <v>43221</v>
      </c>
      <c r="C107" s="2">
        <v>38.220000000000006</v>
      </c>
      <c r="D107" s="9">
        <v>17936</v>
      </c>
      <c r="E107" s="10">
        <v>574</v>
      </c>
      <c r="F107" s="3">
        <v>0.39600000000000002</v>
      </c>
      <c r="G107" s="10">
        <v>19</v>
      </c>
      <c r="H107" s="2">
        <v>726.18000000000006</v>
      </c>
      <c r="I107" s="2">
        <v>227.304</v>
      </c>
      <c r="J107" s="2">
        <v>108.92700000000001</v>
      </c>
    </row>
    <row r="108" spans="1:10" x14ac:dyDescent="0.35">
      <c r="A108" s="7" t="s">
        <v>1</v>
      </c>
      <c r="B108" s="8">
        <v>43252</v>
      </c>
      <c r="C108" s="2">
        <v>42.52</v>
      </c>
      <c r="D108" s="9">
        <v>19216</v>
      </c>
      <c r="E108" s="10">
        <v>634</v>
      </c>
      <c r="F108" s="3">
        <v>0.42</v>
      </c>
      <c r="G108" s="10">
        <v>22</v>
      </c>
      <c r="H108" s="2">
        <v>935.44</v>
      </c>
      <c r="I108" s="2">
        <v>266.27999999999997</v>
      </c>
      <c r="J108" s="2">
        <v>140.316</v>
      </c>
    </row>
    <row r="109" spans="1:10" x14ac:dyDescent="0.35">
      <c r="A109" s="7" t="s">
        <v>1</v>
      </c>
      <c r="B109" s="8">
        <v>43282</v>
      </c>
      <c r="C109" s="2">
        <v>38.110000000000007</v>
      </c>
      <c r="D109" s="9">
        <v>19768</v>
      </c>
      <c r="E109" s="10">
        <v>613</v>
      </c>
      <c r="F109" s="3">
        <v>0.57000000000000006</v>
      </c>
      <c r="G109" s="10">
        <v>18</v>
      </c>
      <c r="H109" s="2">
        <v>685.98000000000013</v>
      </c>
      <c r="I109" s="2">
        <v>349.41</v>
      </c>
      <c r="J109" s="2">
        <v>102.89700000000002</v>
      </c>
    </row>
    <row r="110" spans="1:10" x14ac:dyDescent="0.35">
      <c r="A110" s="7" t="s">
        <v>1</v>
      </c>
      <c r="B110" s="8">
        <v>43313</v>
      </c>
      <c r="C110" s="2">
        <v>38.830000000000005</v>
      </c>
      <c r="D110" s="9">
        <v>24936</v>
      </c>
      <c r="E110" s="10">
        <v>823</v>
      </c>
      <c r="F110" s="3">
        <v>0.54400000000000004</v>
      </c>
      <c r="G110" s="10">
        <v>28</v>
      </c>
      <c r="H110" s="2">
        <v>1087.2400000000002</v>
      </c>
      <c r="I110" s="2">
        <v>447.71200000000005</v>
      </c>
      <c r="J110" s="2">
        <v>163.08600000000004</v>
      </c>
    </row>
    <row r="111" spans="1:10" x14ac:dyDescent="0.35">
      <c r="A111" s="7" t="s">
        <v>1</v>
      </c>
      <c r="B111" s="8">
        <v>43344</v>
      </c>
      <c r="C111" s="2">
        <v>36.409999999999997</v>
      </c>
      <c r="D111" s="9">
        <v>24048</v>
      </c>
      <c r="E111" s="10">
        <v>842</v>
      </c>
      <c r="F111" s="3">
        <v>0.66600000000000004</v>
      </c>
      <c r="G111" s="10">
        <v>29</v>
      </c>
      <c r="H111" s="2">
        <v>1055.8899999999999</v>
      </c>
      <c r="I111" s="2">
        <v>560.77200000000005</v>
      </c>
      <c r="J111" s="2">
        <v>158.38349999999997</v>
      </c>
    </row>
    <row r="112" spans="1:10" x14ac:dyDescent="0.35">
      <c r="A112" s="7" t="s">
        <v>1</v>
      </c>
      <c r="B112" s="8">
        <v>43374</v>
      </c>
      <c r="C112" s="2">
        <v>36.76</v>
      </c>
      <c r="D112" s="9">
        <v>22448</v>
      </c>
      <c r="E112" s="10">
        <v>673</v>
      </c>
      <c r="F112" s="3">
        <v>0.72</v>
      </c>
      <c r="G112" s="10">
        <v>21</v>
      </c>
      <c r="H112" s="2">
        <v>771.95999999999992</v>
      </c>
      <c r="I112" s="2">
        <v>484.56</v>
      </c>
      <c r="J112" s="2">
        <v>115.79399999999998</v>
      </c>
    </row>
    <row r="113" spans="1:10" x14ac:dyDescent="0.35">
      <c r="A113" s="7" t="s">
        <v>1</v>
      </c>
      <c r="B113" s="8">
        <v>43405</v>
      </c>
      <c r="C113" s="2">
        <v>43.46</v>
      </c>
      <c r="D113" s="9">
        <v>19316</v>
      </c>
      <c r="E113" s="10">
        <v>618</v>
      </c>
      <c r="F113" s="3">
        <v>0.57600000000000007</v>
      </c>
      <c r="G113" s="10">
        <v>19</v>
      </c>
      <c r="H113" s="2">
        <v>825.74</v>
      </c>
      <c r="I113" s="2">
        <v>355.96800000000002</v>
      </c>
      <c r="J113" s="2">
        <v>123.86099999999999</v>
      </c>
    </row>
    <row r="114" spans="1:10" x14ac:dyDescent="0.35">
      <c r="A114" s="7" t="s">
        <v>1</v>
      </c>
      <c r="B114" s="8">
        <v>43435</v>
      </c>
      <c r="C114" s="2">
        <v>43.260000000000005</v>
      </c>
      <c r="D114" s="9">
        <v>14404</v>
      </c>
      <c r="E114" s="10">
        <v>447</v>
      </c>
      <c r="F114" s="3">
        <v>0.44799999999999995</v>
      </c>
      <c r="G114" s="10">
        <v>14</v>
      </c>
      <c r="H114" s="2">
        <v>605.6400000000001</v>
      </c>
      <c r="I114" s="2">
        <v>200.25599999999997</v>
      </c>
      <c r="J114" s="2">
        <v>90.846000000000018</v>
      </c>
    </row>
    <row r="115" spans="1:10" x14ac:dyDescent="0.35">
      <c r="A115" s="7" t="s">
        <v>1</v>
      </c>
      <c r="B115" s="8">
        <v>43466</v>
      </c>
      <c r="C115" s="2">
        <v>37.530000000000008</v>
      </c>
      <c r="D115" s="9">
        <v>12896</v>
      </c>
      <c r="E115" s="10">
        <v>400</v>
      </c>
      <c r="F115" s="3">
        <v>0.46799999999999997</v>
      </c>
      <c r="G115" s="10">
        <v>12</v>
      </c>
      <c r="H115" s="2">
        <v>450.36000000000013</v>
      </c>
      <c r="I115" s="2">
        <v>187.2</v>
      </c>
      <c r="J115" s="2">
        <v>67.554000000000016</v>
      </c>
    </row>
    <row r="116" spans="1:10" x14ac:dyDescent="0.35">
      <c r="A116" s="7" t="s">
        <v>1</v>
      </c>
      <c r="B116" s="8">
        <v>43497</v>
      </c>
      <c r="C116" s="2">
        <v>43.370000000000005</v>
      </c>
      <c r="D116" s="9">
        <v>12188</v>
      </c>
      <c r="E116" s="10">
        <v>414</v>
      </c>
      <c r="F116" s="3">
        <v>0.33</v>
      </c>
      <c r="G116" s="10">
        <v>14</v>
      </c>
      <c r="H116" s="2">
        <v>607.18000000000006</v>
      </c>
      <c r="I116" s="2">
        <v>136.62</v>
      </c>
      <c r="J116" s="2">
        <v>91.077000000000012</v>
      </c>
    </row>
    <row r="117" spans="1:10" x14ac:dyDescent="0.35">
      <c r="A117" s="7" t="s">
        <v>1</v>
      </c>
      <c r="B117" s="8">
        <v>43525</v>
      </c>
      <c r="C117" s="2">
        <v>42.860000000000007</v>
      </c>
      <c r="D117" s="9">
        <v>14436</v>
      </c>
      <c r="E117" s="10">
        <v>505</v>
      </c>
      <c r="F117" s="3">
        <v>0.35</v>
      </c>
      <c r="G117" s="10">
        <v>18</v>
      </c>
      <c r="H117" s="2">
        <v>771.48000000000013</v>
      </c>
      <c r="I117" s="2">
        <v>176.75</v>
      </c>
      <c r="J117" s="2">
        <v>115.72200000000001</v>
      </c>
    </row>
    <row r="118" spans="1:10" x14ac:dyDescent="0.35">
      <c r="A118" s="7" t="s">
        <v>1</v>
      </c>
      <c r="B118" s="8">
        <v>43556</v>
      </c>
      <c r="C118" s="2">
        <v>42.77</v>
      </c>
      <c r="D118" s="9">
        <v>14724</v>
      </c>
      <c r="E118" s="10">
        <v>471</v>
      </c>
      <c r="F118" s="3">
        <v>0.432</v>
      </c>
      <c r="G118" s="10">
        <v>16</v>
      </c>
      <c r="H118" s="2">
        <v>684.32</v>
      </c>
      <c r="I118" s="2">
        <v>203.47200000000001</v>
      </c>
      <c r="J118" s="2">
        <v>102.64800000000001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E087-81CF-4E22-8EEC-50C53017190B}">
  <dimension ref="A3:S32"/>
  <sheetViews>
    <sheetView zoomScale="78" zoomScaleNormal="115" workbookViewId="0">
      <selection activeCell="M33" sqref="M33"/>
    </sheetView>
  </sheetViews>
  <sheetFormatPr defaultRowHeight="14.5" x14ac:dyDescent="0.35"/>
  <cols>
    <col min="1" max="1" width="14.6328125" bestFit="1" customWidth="1"/>
    <col min="2" max="2" width="15.81640625" bestFit="1" customWidth="1"/>
    <col min="3" max="5" width="8.81640625" bestFit="1" customWidth="1"/>
    <col min="6" max="6" width="7.90625" bestFit="1" customWidth="1"/>
    <col min="7" max="7" width="8.81640625" bestFit="1" customWidth="1"/>
    <col min="8" max="8" width="24.7265625" bestFit="1" customWidth="1"/>
    <col min="9" max="9" width="15.81640625" bestFit="1" customWidth="1"/>
    <col min="10" max="10" width="10.26953125" bestFit="1" customWidth="1"/>
    <col min="11" max="11" width="10.453125" bestFit="1" customWidth="1"/>
    <col min="12" max="12" width="10.7265625" bestFit="1" customWidth="1"/>
    <col min="13" max="13" width="14.6328125" bestFit="1" customWidth="1"/>
    <col min="14" max="14" width="11.90625" bestFit="1" customWidth="1"/>
    <col min="15" max="15" width="11.81640625" customWidth="1"/>
    <col min="16" max="16" width="12.90625" bestFit="1" customWidth="1"/>
    <col min="17" max="17" width="14.6328125" bestFit="1" customWidth="1"/>
    <col min="18" max="37" width="8.81640625" bestFit="1" customWidth="1"/>
    <col min="38" max="38" width="10.7265625" bestFit="1" customWidth="1"/>
    <col min="39" max="39" width="15.26953125" bestFit="1" customWidth="1"/>
    <col min="40" max="40" width="10.7265625" bestFit="1" customWidth="1"/>
  </cols>
  <sheetData>
    <row r="3" spans="1:19" x14ac:dyDescent="0.35">
      <c r="B3" s="12" t="s">
        <v>15</v>
      </c>
    </row>
    <row r="4" spans="1:19" x14ac:dyDescent="0.35">
      <c r="B4" s="16" t="s">
        <v>31</v>
      </c>
      <c r="C4" s="16" t="s">
        <v>20</v>
      </c>
      <c r="D4" s="16" t="s">
        <v>21</v>
      </c>
      <c r="E4" s="16" t="s">
        <v>22</v>
      </c>
      <c r="F4" s="16" t="s">
        <v>23</v>
      </c>
      <c r="G4" s="16" t="s">
        <v>24</v>
      </c>
      <c r="H4" s="16" t="s">
        <v>25</v>
      </c>
      <c r="I4" s="16" t="s">
        <v>26</v>
      </c>
      <c r="J4" s="16" t="s">
        <v>27</v>
      </c>
      <c r="K4" s="16" t="s">
        <v>28</v>
      </c>
      <c r="L4" s="16" t="s">
        <v>29</v>
      </c>
      <c r="M4" s="16" t="s">
        <v>30</v>
      </c>
      <c r="N4" s="16" t="s">
        <v>14</v>
      </c>
    </row>
    <row r="5" spans="1:19" x14ac:dyDescent="0.35">
      <c r="A5" t="s">
        <v>16</v>
      </c>
      <c r="B5" s="15">
        <v>31634.18</v>
      </c>
      <c r="C5" s="15">
        <v>48737.96</v>
      </c>
      <c r="D5" s="15">
        <v>59501.230000000018</v>
      </c>
      <c r="E5" s="15">
        <v>48684.210000000006</v>
      </c>
      <c r="F5" s="15">
        <v>48171.5</v>
      </c>
      <c r="G5" s="15">
        <v>54999.22</v>
      </c>
      <c r="H5" s="15">
        <v>62863.960000000006</v>
      </c>
      <c r="I5" s="15">
        <v>57891.609999999993</v>
      </c>
      <c r="J5" s="15">
        <v>74255.740000000005</v>
      </c>
      <c r="K5" s="15">
        <v>53469.3</v>
      </c>
      <c r="L5" s="15">
        <v>41941.519999999997</v>
      </c>
      <c r="M5" s="15">
        <v>41766.710000000006</v>
      </c>
      <c r="N5" s="15">
        <v>623917.14</v>
      </c>
    </row>
    <row r="6" spans="1:19" x14ac:dyDescent="0.35">
      <c r="R6" s="19"/>
      <c r="S6" s="19"/>
    </row>
    <row r="8" spans="1:19" ht="43.5" x14ac:dyDescent="0.35">
      <c r="H8" s="18" t="s">
        <v>13</v>
      </c>
      <c r="I8" s="21" t="s">
        <v>16</v>
      </c>
      <c r="J8" s="20" t="s">
        <v>33</v>
      </c>
      <c r="K8" s="12"/>
      <c r="L8" s="25" t="s">
        <v>13</v>
      </c>
      <c r="M8" s="21" t="s">
        <v>16</v>
      </c>
      <c r="N8" s="26" t="s">
        <v>36</v>
      </c>
      <c r="O8" s="27" t="s">
        <v>44</v>
      </c>
    </row>
    <row r="9" spans="1:19" x14ac:dyDescent="0.35">
      <c r="H9" s="13" t="s">
        <v>0</v>
      </c>
      <c r="I9" s="17">
        <v>0.18248873560357712</v>
      </c>
      <c r="J9" s="17">
        <v>0.29942928854258327</v>
      </c>
      <c r="L9" s="13" t="s">
        <v>17</v>
      </c>
      <c r="M9" s="24">
        <v>205052.18999999997</v>
      </c>
      <c r="N9" s="24">
        <v>92570.821499999962</v>
      </c>
    </row>
    <row r="10" spans="1:19" x14ac:dyDescent="0.35">
      <c r="H10" s="13" t="s">
        <v>2</v>
      </c>
      <c r="I10" s="17">
        <v>0.7593166618246775</v>
      </c>
      <c r="J10" s="17">
        <v>0.65471826634332642</v>
      </c>
      <c r="L10" s="13" t="s">
        <v>18</v>
      </c>
      <c r="M10" s="24">
        <v>198231.33</v>
      </c>
      <c r="N10" s="24">
        <v>84317.877499999959</v>
      </c>
      <c r="O10" s="19">
        <f>GETPIVOTDATA("Sum of Revenue",$L$8,"Years",2017)/GETPIVOTDATA("Sum of Revenue",$L$8,"Years",2016)-1</f>
        <v>-3.3264019272361778E-2</v>
      </c>
    </row>
    <row r="11" spans="1:19" x14ac:dyDescent="0.35">
      <c r="H11" s="13" t="s">
        <v>1</v>
      </c>
      <c r="I11" s="17">
        <v>5.8194602571745357E-2</v>
      </c>
      <c r="J11" s="17">
        <v>4.5852445114090291E-2</v>
      </c>
      <c r="L11" s="13" t="s">
        <v>19</v>
      </c>
      <c r="M11" s="24">
        <v>177946.67999999996</v>
      </c>
      <c r="N11" s="24">
        <v>74049.921999999962</v>
      </c>
      <c r="O11" s="19">
        <f>GETPIVOTDATA("Sum of Revenue",$L$8,"Years",2018)/GETPIVOTDATA("Sum of Revenue",$L$8,"Years",2017)-1</f>
        <v>-0.10232817385627202</v>
      </c>
    </row>
    <row r="12" spans="1:19" x14ac:dyDescent="0.35">
      <c r="H12" s="13" t="s">
        <v>14</v>
      </c>
      <c r="I12" s="17">
        <v>1</v>
      </c>
      <c r="J12" s="17">
        <v>1</v>
      </c>
      <c r="L12" s="13" t="s">
        <v>14</v>
      </c>
      <c r="M12" s="15">
        <v>581230.19999999995</v>
      </c>
      <c r="N12" s="14">
        <v>250938.62100000016</v>
      </c>
      <c r="O12" s="22"/>
    </row>
    <row r="13" spans="1:19" x14ac:dyDescent="0.35">
      <c r="L13" s="13"/>
    </row>
    <row r="14" spans="1:19" ht="14.5" customHeight="1" x14ac:dyDescent="0.35">
      <c r="H14" s="29" t="s">
        <v>45</v>
      </c>
      <c r="I14" s="29"/>
      <c r="J14" s="29"/>
      <c r="L14" s="29" t="s">
        <v>46</v>
      </c>
      <c r="M14" s="29"/>
      <c r="N14" s="29"/>
      <c r="O14" s="29"/>
    </row>
    <row r="15" spans="1:19" x14ac:dyDescent="0.35">
      <c r="H15" s="29"/>
      <c r="I15" s="29"/>
      <c r="J15" s="29"/>
      <c r="L15" s="29"/>
      <c r="M15" s="29"/>
      <c r="N15" s="29"/>
      <c r="O15" s="29"/>
    </row>
    <row r="16" spans="1:19" x14ac:dyDescent="0.35">
      <c r="H16" s="29"/>
      <c r="I16" s="29"/>
      <c r="J16" s="29"/>
      <c r="L16" s="29"/>
      <c r="M16" s="29"/>
      <c r="N16" s="29"/>
      <c r="O16" s="29"/>
    </row>
    <row r="17" spans="1:15" x14ac:dyDescent="0.35">
      <c r="H17" s="29"/>
      <c r="I17" s="29"/>
      <c r="J17" s="29"/>
      <c r="L17" s="29"/>
      <c r="M17" s="29"/>
      <c r="N17" s="29"/>
      <c r="O17" s="29"/>
    </row>
    <row r="18" spans="1:15" x14ac:dyDescent="0.35">
      <c r="H18" s="29"/>
      <c r="I18" s="29"/>
      <c r="J18" s="29"/>
      <c r="L18" s="29"/>
      <c r="M18" s="29"/>
      <c r="N18" s="29"/>
      <c r="O18" s="29"/>
    </row>
    <row r="19" spans="1:15" x14ac:dyDescent="0.35">
      <c r="H19" s="29"/>
      <c r="I19" s="29"/>
      <c r="J19" s="29"/>
      <c r="L19" s="29"/>
      <c r="M19" s="29"/>
      <c r="N19" s="29"/>
      <c r="O19" s="29"/>
    </row>
    <row r="22" spans="1:15" x14ac:dyDescent="0.35">
      <c r="A22" s="28" t="s">
        <v>32</v>
      </c>
      <c r="B22" s="28"/>
      <c r="C22" s="28"/>
      <c r="D22" s="28"/>
      <c r="E22" s="28"/>
      <c r="F22" s="28"/>
      <c r="H22" s="12" t="s">
        <v>35</v>
      </c>
      <c r="I22" t="s">
        <v>34</v>
      </c>
    </row>
    <row r="24" spans="1:15" x14ac:dyDescent="0.35">
      <c r="F24" s="12"/>
      <c r="G24" s="12"/>
      <c r="H24" s="12" t="s">
        <v>37</v>
      </c>
      <c r="I24" s="12" t="s">
        <v>15</v>
      </c>
      <c r="M24" s="29" t="s">
        <v>50</v>
      </c>
      <c r="N24" s="29"/>
    </row>
    <row r="25" spans="1:15" x14ac:dyDescent="0.35">
      <c r="H25" s="12" t="s">
        <v>13</v>
      </c>
      <c r="I25" t="s">
        <v>0</v>
      </c>
      <c r="J25" t="s">
        <v>2</v>
      </c>
      <c r="K25" t="s">
        <v>1</v>
      </c>
      <c r="L25" t="s">
        <v>14</v>
      </c>
      <c r="M25" s="29"/>
      <c r="N25" s="29"/>
    </row>
    <row r="26" spans="1:15" x14ac:dyDescent="0.35">
      <c r="H26" s="23" t="s">
        <v>38</v>
      </c>
      <c r="I26" s="17">
        <v>0</v>
      </c>
      <c r="J26" s="17">
        <v>0</v>
      </c>
      <c r="K26" s="17">
        <v>5.0646389420359671E-2</v>
      </c>
      <c r="L26" s="17">
        <v>5.0646389420359671E-2</v>
      </c>
      <c r="M26" s="29"/>
      <c r="N26" s="29"/>
    </row>
    <row r="27" spans="1:15" x14ac:dyDescent="0.35">
      <c r="H27" s="23" t="s">
        <v>39</v>
      </c>
      <c r="I27" s="17">
        <v>0.11938034898616254</v>
      </c>
      <c r="J27" s="17">
        <v>0</v>
      </c>
      <c r="K27" s="17">
        <v>6.4613590507194604E-2</v>
      </c>
      <c r="L27" s="17">
        <v>0.18399393949335716</v>
      </c>
      <c r="M27" s="29"/>
      <c r="N27" s="29"/>
    </row>
    <row r="28" spans="1:15" x14ac:dyDescent="0.35">
      <c r="H28" s="23" t="s">
        <v>40</v>
      </c>
      <c r="I28" s="17">
        <v>5.993697908200623E-2</v>
      </c>
      <c r="J28" s="17">
        <v>0.13227532953259238</v>
      </c>
      <c r="K28" s="17">
        <v>0.1063272942015089</v>
      </c>
      <c r="L28" s="17">
        <v>0.29853960281610753</v>
      </c>
      <c r="M28" s="29"/>
      <c r="N28" s="29"/>
    </row>
    <row r="29" spans="1:15" x14ac:dyDescent="0.35">
      <c r="H29" s="23" t="s">
        <v>41</v>
      </c>
      <c r="I29" s="17">
        <v>0.1373560741517304</v>
      </c>
      <c r="J29" s="17">
        <v>3.8571605393015809E-2</v>
      </c>
      <c r="K29" s="17">
        <v>6.4389900547443896E-2</v>
      </c>
      <c r="L29" s="17">
        <v>0.24031758009219009</v>
      </c>
      <c r="M29" s="29"/>
      <c r="N29" s="29"/>
    </row>
    <row r="30" spans="1:15" x14ac:dyDescent="0.35">
      <c r="H30" s="23" t="s">
        <v>42</v>
      </c>
      <c r="I30" s="17">
        <v>0</v>
      </c>
      <c r="J30" s="17">
        <v>0.10048003865362504</v>
      </c>
      <c r="K30" s="17">
        <v>0</v>
      </c>
      <c r="L30" s="17">
        <v>0.10048003865362504</v>
      </c>
      <c r="M30" s="29"/>
      <c r="N30" s="29"/>
    </row>
    <row r="31" spans="1:15" x14ac:dyDescent="0.35">
      <c r="H31" s="23" t="s">
        <v>43</v>
      </c>
      <c r="I31" s="17">
        <v>0</v>
      </c>
      <c r="J31" s="17">
        <v>0.12602244952436059</v>
      </c>
      <c r="K31" s="17">
        <v>0</v>
      </c>
      <c r="L31" s="17">
        <v>0.12602244952436059</v>
      </c>
      <c r="M31" s="29"/>
      <c r="N31" s="29"/>
    </row>
    <row r="32" spans="1:15" x14ac:dyDescent="0.35">
      <c r="H32" s="23" t="s">
        <v>14</v>
      </c>
      <c r="I32" s="17">
        <v>0.31667340221989915</v>
      </c>
      <c r="J32" s="17">
        <v>0.39734942310359384</v>
      </c>
      <c r="K32" s="17">
        <v>0.28597717467650707</v>
      </c>
      <c r="L32" s="17">
        <v>1</v>
      </c>
      <c r="M32" s="29"/>
      <c r="N32" s="29"/>
    </row>
  </sheetData>
  <mergeCells count="4">
    <mergeCell ref="A22:F22"/>
    <mergeCell ref="H14:J19"/>
    <mergeCell ref="L14:O19"/>
    <mergeCell ref="M24:N32"/>
  </mergeCell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Forecast Twitter Data</vt:lpstr>
      <vt:lpstr>RawData</vt:lpstr>
      <vt:lpstr>Dashboard</vt:lpstr>
    </vt:vector>
  </TitlesOfParts>
  <Company>The University of North Carolina at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ap3340</dc:creator>
  <cp:lastModifiedBy>ap3340</cp:lastModifiedBy>
  <dcterms:created xsi:type="dcterms:W3CDTF">2022-06-25T20:16:54Z</dcterms:created>
  <dcterms:modified xsi:type="dcterms:W3CDTF">2022-06-28T00:36:06Z</dcterms:modified>
</cp:coreProperties>
</file>