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Simulation/"/>
    </mc:Choice>
  </mc:AlternateContent>
  <xr:revisionPtr revIDLastSave="1667" documentId="8_{96210EFE-17DE-5743-8871-1891AE2BC932}" xr6:coauthVersionLast="47" xr6:coauthVersionMax="47" xr10:uidLastSave="{8D296E79-68CD-1C45-9547-A3B80E56C02A}"/>
  <bookViews>
    <workbookView xWindow="0" yWindow="0" windowWidth="28800" windowHeight="18000" activeTab="5" xr2:uid="{AB06F5A2-8DD7-BB4C-B399-AD543A1D2AA2}"/>
  </bookViews>
  <sheets>
    <sheet name="gen " sheetId="10" r:id="rId1"/>
    <sheet name="mv_line" sheetId="1" r:id="rId2"/>
    <sheet name="hv_line" sheetId="11" r:id="rId3"/>
    <sheet name="gen2" sheetId="9" r:id="rId4"/>
    <sheet name="mv_load" sheetId="5" r:id="rId5"/>
    <sheet name="Elec_Gam" sheetId="15" r:id="rId6"/>
    <sheet name="lv_lines" sheetId="7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11" i="15" l="1"/>
  <c r="BK10" i="15"/>
  <c r="AY11" i="15"/>
  <c r="AY10" i="15"/>
  <c r="BL11" i="15" l="1"/>
  <c r="BL10" i="15"/>
  <c r="AP21" i="15" l="1"/>
  <c r="AQ21" i="15"/>
  <c r="AR21" i="15"/>
  <c r="AS21" i="15"/>
  <c r="AT21" i="15"/>
  <c r="AO21" i="15"/>
  <c r="AJ4" i="15"/>
  <c r="AK4" i="15" s="1"/>
  <c r="AJ5" i="15"/>
  <c r="AK5" i="15" s="1"/>
  <c r="AJ6" i="15"/>
  <c r="AK6" i="15" s="1"/>
  <c r="AJ7" i="15"/>
  <c r="AK7" i="15" s="1"/>
  <c r="AJ8" i="15"/>
  <c r="AK8" i="15" s="1"/>
  <c r="AJ9" i="15"/>
  <c r="AK9" i="15" s="1"/>
  <c r="AJ10" i="15"/>
  <c r="AK10" i="15" s="1"/>
  <c r="AJ11" i="15"/>
  <c r="AK11" i="15" s="1"/>
  <c r="AJ12" i="15"/>
  <c r="AK12" i="15" s="1"/>
  <c r="AJ13" i="15"/>
  <c r="AK13" i="15" s="1"/>
  <c r="AJ14" i="15"/>
  <c r="AK14" i="15" s="1"/>
  <c r="AJ15" i="15"/>
  <c r="AK15" i="15" s="1"/>
  <c r="AJ3" i="15"/>
  <c r="AK3" i="15" s="1"/>
</calcChain>
</file>

<file path=xl/sharedStrings.xml><?xml version="1.0" encoding="utf-8"?>
<sst xmlns="http://schemas.openxmlformats.org/spreadsheetml/2006/main" count="493" uniqueCount="225">
  <si>
    <t>line_name</t>
  </si>
  <si>
    <t>from_bus</t>
  </si>
  <si>
    <t>to_bus</t>
  </si>
  <si>
    <t>length</t>
  </si>
  <si>
    <t>std_type</t>
  </si>
  <si>
    <t>parallel</t>
  </si>
  <si>
    <t>HV Line 1</t>
  </si>
  <si>
    <t>HV Line 2</t>
  </si>
  <si>
    <t>HV Line 3</t>
  </si>
  <si>
    <t>HV Line 4</t>
  </si>
  <si>
    <t>HV Line 5</t>
  </si>
  <si>
    <t>HV Line 6</t>
  </si>
  <si>
    <t>type</t>
  </si>
  <si>
    <t>Double Busbar 2</t>
  </si>
  <si>
    <t>load_name</t>
  </si>
  <si>
    <t>bus</t>
  </si>
  <si>
    <t>p</t>
  </si>
  <si>
    <t>q</t>
  </si>
  <si>
    <t>MV Line 1</t>
  </si>
  <si>
    <t>Bus MV0</t>
  </si>
  <si>
    <t>Bus MV1</t>
  </si>
  <si>
    <t>MV Line 2</t>
  </si>
  <si>
    <t>Bus MV2</t>
  </si>
  <si>
    <t>MV Line 3</t>
  </si>
  <si>
    <t>Bus MV3</t>
  </si>
  <si>
    <t>MV Line 4</t>
  </si>
  <si>
    <t>Bus MV4</t>
  </si>
  <si>
    <t>MV Line 5</t>
  </si>
  <si>
    <t>Bus MV5</t>
  </si>
  <si>
    <t>MV Line 6</t>
  </si>
  <si>
    <t>Bus MV6</t>
  </si>
  <si>
    <t>MV Line 7</t>
  </si>
  <si>
    <t>Bus MV7</t>
  </si>
  <si>
    <t>name</t>
  </si>
  <si>
    <t>scaling</t>
  </si>
  <si>
    <t>in_service</t>
  </si>
  <si>
    <t>current_source</t>
  </si>
  <si>
    <t>LV Line1.1</t>
  </si>
  <si>
    <t>Bus LV0</t>
  </si>
  <si>
    <t>Bus LV1.1</t>
  </si>
  <si>
    <t>NAYY 4x120 SE</t>
  </si>
  <si>
    <t>LV Line1.2</t>
  </si>
  <si>
    <t>Bus LV1.2</t>
  </si>
  <si>
    <t>LV Line1.3</t>
  </si>
  <si>
    <t>Bus LV1.3</t>
  </si>
  <si>
    <t>LV Line1.4</t>
  </si>
  <si>
    <t>Bus LV1.4</t>
  </si>
  <si>
    <t>LV Line1.5</t>
  </si>
  <si>
    <t>Bus LV1.5</t>
  </si>
  <si>
    <t>LV Line2.1</t>
  </si>
  <si>
    <t>Bus LV2.1</t>
  </si>
  <si>
    <t>LV Line2.2</t>
  </si>
  <si>
    <t>Bus LV2.2</t>
  </si>
  <si>
    <t>LV Line2.3</t>
  </si>
  <si>
    <t>Bus LV2.3</t>
  </si>
  <si>
    <t>LV Line2.4</t>
  </si>
  <si>
    <t>Bus LV2.4</t>
  </si>
  <si>
    <t>LV Line2.2.1</t>
  </si>
  <si>
    <t>Bus LV2.2.1</t>
  </si>
  <si>
    <t>LV Line2.2.2</t>
  </si>
  <si>
    <t>Bus LV2.2.2</t>
  </si>
  <si>
    <t>Kotu 4</t>
  </si>
  <si>
    <t>Kotu 5</t>
  </si>
  <si>
    <t>Kotu 6</t>
  </si>
  <si>
    <t>Kotu 7</t>
  </si>
  <si>
    <t>Kotu 8</t>
  </si>
  <si>
    <t>HFO</t>
  </si>
  <si>
    <t>Bus SB1</t>
  </si>
  <si>
    <t>HV Line 7</t>
  </si>
  <si>
    <t>Brikama I 1</t>
  </si>
  <si>
    <t>Brikama I 3</t>
  </si>
  <si>
    <t>Brikama I 4</t>
  </si>
  <si>
    <t>Brikama I 5</t>
  </si>
  <si>
    <t>Brikama I 7</t>
  </si>
  <si>
    <t>Brikama II 1</t>
  </si>
  <si>
    <t>Brikama III</t>
  </si>
  <si>
    <t>Bus SB2</t>
  </si>
  <si>
    <t>Buffer zone FJKNDA</t>
  </si>
  <si>
    <t>Buffer zone Tallinding</t>
  </si>
  <si>
    <t>Wellingara Airport</t>
  </si>
  <si>
    <t>BIJ Brusubi</t>
  </si>
  <si>
    <t>BIJ Borehole</t>
  </si>
  <si>
    <t>BIJ Bijilo</t>
  </si>
  <si>
    <t>BIJ Tranquil</t>
  </si>
  <si>
    <t>MD Airport</t>
  </si>
  <si>
    <t>MD Brikama</t>
  </si>
  <si>
    <t>M2 GHS</t>
  </si>
  <si>
    <t>M2 Marina</t>
  </si>
  <si>
    <t>M5 Banjul</t>
  </si>
  <si>
    <t>M5 Kanifing</t>
  </si>
  <si>
    <t>M5 Bakau</t>
  </si>
  <si>
    <t>M2 A Circuit</t>
  </si>
  <si>
    <t>Wellingara Jola Kunda</t>
  </si>
  <si>
    <t>Feeder 1</t>
  </si>
  <si>
    <t>Feeder 2</t>
  </si>
  <si>
    <t>Feeder 3</t>
  </si>
  <si>
    <t>Feeder 4</t>
  </si>
  <si>
    <t>Feeder 5</t>
  </si>
  <si>
    <t>Western Region</t>
  </si>
  <si>
    <t>Gungur</t>
  </si>
  <si>
    <t>Bus HV 0</t>
  </si>
  <si>
    <t>Bus HV 1</t>
  </si>
  <si>
    <t>Bus HV 2</t>
  </si>
  <si>
    <t>Bus HV 4</t>
  </si>
  <si>
    <t>HV Line 8</t>
  </si>
  <si>
    <t>Bus HV 3</t>
  </si>
  <si>
    <t>HV Line 9</t>
  </si>
  <si>
    <t>Bus HV 5</t>
  </si>
  <si>
    <t>HV Line 10</t>
  </si>
  <si>
    <t>HV Line 11</t>
  </si>
  <si>
    <t>HV Line 12</t>
  </si>
  <si>
    <t>Bus HV 6</t>
  </si>
  <si>
    <t>Bus HV 7</t>
  </si>
  <si>
    <t>Bus MV8</t>
  </si>
  <si>
    <t>max_p</t>
  </si>
  <si>
    <t>min_p</t>
  </si>
  <si>
    <t>vm</t>
  </si>
  <si>
    <t>149-AL1/24-ST1A 20.0</t>
  </si>
  <si>
    <t>Power plant</t>
  </si>
  <si>
    <t>Unit</t>
  </si>
  <si>
    <t>MW</t>
  </si>
  <si>
    <t>unit</t>
  </si>
  <si>
    <t>Total</t>
  </si>
  <si>
    <t>US$/MWh</t>
  </si>
  <si>
    <t>mUS$</t>
  </si>
  <si>
    <t>Status</t>
  </si>
  <si>
    <t>Existing NAWEC Thermal - GBA</t>
  </si>
  <si>
    <t>Karpower</t>
  </si>
  <si>
    <t>Existing rented - GBA</t>
  </si>
  <si>
    <t>Committed</t>
  </si>
  <si>
    <t>Emission Quantity</t>
  </si>
  <si>
    <t>System</t>
  </si>
  <si>
    <t>Emission</t>
  </si>
  <si>
    <t>tonne</t>
  </si>
  <si>
    <t>Fixed operation and maintenance cost</t>
  </si>
  <si>
    <t>LFO</t>
  </si>
  <si>
    <t>Fuel Name</t>
  </si>
  <si>
    <t xml:space="preserve">Unit </t>
  </si>
  <si>
    <t>Total Fuel cost</t>
  </si>
  <si>
    <t xml:space="preserve">Short run Marginal cost </t>
  </si>
  <si>
    <t>US$</t>
  </si>
  <si>
    <t>Peak GBA</t>
  </si>
  <si>
    <t>Bus MV9</t>
  </si>
  <si>
    <t>HV Line 13</t>
  </si>
  <si>
    <t>Bus HV 8</t>
  </si>
  <si>
    <t>Run time(h)</t>
  </si>
  <si>
    <t>Power(MW)</t>
  </si>
  <si>
    <t>Energy(MWh)</t>
  </si>
  <si>
    <t>Generator run-time (2021)</t>
  </si>
  <si>
    <t>Marginal cost(US$/MW)</t>
  </si>
  <si>
    <t>Double Busbar 3</t>
  </si>
  <si>
    <t>ICE 30 MW (HFO)</t>
  </si>
  <si>
    <t>Imports PPA (Guinea Hydro)</t>
  </si>
  <si>
    <t>World Bank - Jambur Solar PV</t>
  </si>
  <si>
    <t>World Bank Jambur Battery</t>
  </si>
  <si>
    <t xml:space="preserve">                             Installed generator capacities</t>
  </si>
  <si>
    <t>BRIKAMA 2</t>
  </si>
  <si>
    <t>OVERALL</t>
  </si>
  <si>
    <t xml:space="preserve">         KARPOWER</t>
  </si>
  <si>
    <t>TOTAL</t>
  </si>
  <si>
    <t xml:space="preserve">                          KOTU</t>
  </si>
  <si>
    <t xml:space="preserve">                             BRIKAMA 1</t>
  </si>
  <si>
    <t>G1</t>
  </si>
  <si>
    <t>G2</t>
  </si>
  <si>
    <t>G4</t>
  </si>
  <si>
    <t>G5</t>
  </si>
  <si>
    <t>G7</t>
  </si>
  <si>
    <t>Installed Capacity</t>
  </si>
  <si>
    <t>G6</t>
  </si>
  <si>
    <t>G8</t>
  </si>
  <si>
    <t>G3</t>
  </si>
  <si>
    <t>peak generation level       ( 9/12/2020)</t>
  </si>
  <si>
    <t>94-AL1/15-ST1A 20.0</t>
  </si>
  <si>
    <t>Sub-station</t>
  </si>
  <si>
    <t>Mile 2</t>
  </si>
  <si>
    <t>Mile 5</t>
  </si>
  <si>
    <t xml:space="preserve">Wellingara </t>
  </si>
  <si>
    <t>Medina</t>
  </si>
  <si>
    <t>Bijilo</t>
  </si>
  <si>
    <t xml:space="preserve">Sub-sation Name </t>
  </si>
  <si>
    <t>Transformer size (kV)</t>
  </si>
  <si>
    <t>Kotu dispatch</t>
  </si>
  <si>
    <t xml:space="preserve">Bufferzone </t>
  </si>
  <si>
    <t>Feeder</t>
  </si>
  <si>
    <t>Brikama</t>
  </si>
  <si>
    <t>Buffer zone Ahmadiyya</t>
  </si>
  <si>
    <t xml:space="preserve">New projects </t>
  </si>
  <si>
    <t>ICE</t>
  </si>
  <si>
    <t>Imports PPA</t>
  </si>
  <si>
    <t xml:space="preserve">World Bank Jambur Solar </t>
  </si>
  <si>
    <t>Commission year</t>
  </si>
  <si>
    <t>Capacity</t>
  </si>
  <si>
    <t xml:space="preserve">HFO Thermal Plant </t>
  </si>
  <si>
    <t>Plant type</t>
  </si>
  <si>
    <t>Hydro power</t>
  </si>
  <si>
    <t>Solar plant</t>
  </si>
  <si>
    <t xml:space="preserve">Battery storage </t>
  </si>
  <si>
    <t>MWh</t>
  </si>
  <si>
    <t>Lithium batteries</t>
  </si>
  <si>
    <t>CCGT Cote d'Ivoire</t>
  </si>
  <si>
    <t>CCGT</t>
  </si>
  <si>
    <t>CCGT Senegal</t>
  </si>
  <si>
    <t>transmission line expansion</t>
  </si>
  <si>
    <t>Comission year</t>
  </si>
  <si>
    <t>Location</t>
  </si>
  <si>
    <t xml:space="preserve">Brikama Power Station </t>
  </si>
  <si>
    <t>Kotu Power station</t>
  </si>
  <si>
    <t>Guinea</t>
  </si>
  <si>
    <t>Jambur</t>
  </si>
  <si>
    <t>Cote d'Ivoire</t>
  </si>
  <si>
    <t>Senegal</t>
  </si>
  <si>
    <t>kV</t>
  </si>
  <si>
    <t>Jabang - Brikama</t>
  </si>
  <si>
    <t xml:space="preserve">Transmission expansion projects </t>
  </si>
  <si>
    <t>Brikama - Kaolack</t>
  </si>
  <si>
    <t>New jabang sub-station</t>
  </si>
  <si>
    <t>Jabang</t>
  </si>
  <si>
    <t>New brimaka sub-station</t>
  </si>
  <si>
    <t>New kotu sub-station</t>
  </si>
  <si>
    <t>Kotu</t>
  </si>
  <si>
    <t xml:space="preserve">Electricity high demand forecast </t>
  </si>
  <si>
    <t>243-AL1/39-ST1A 20.0</t>
  </si>
  <si>
    <t>Electricity base demand</t>
  </si>
  <si>
    <t>Base GBA</t>
  </si>
  <si>
    <t>Electricity low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</si>
</sst>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404040"/>
      <name val="Helvetica Neue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rgb="FF0070C0"/>
      <name val="Arial"/>
      <family val="2"/>
    </font>
    <font>
      <sz val="9"/>
      <name val="Arial"/>
      <family val="2"/>
    </font>
    <font>
      <sz val="12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8" fillId="0" borderId="0" applyFont="0" applyFill="0" applyBorder="0" applyAlignment="0" applyProtection="0"/>
    <xf numFmtId="0" fontId="16" fillId="6" borderId="4" applyNumberFormat="0" applyAlignment="0" applyProtection="0"/>
    <xf numFmtId="0" fontId="18" fillId="0" borderId="0"/>
  </cellStyleXfs>
  <cellXfs count="1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10" fillId="0" borderId="1" xfId="0" applyFont="1" applyBorder="1"/>
    <xf numFmtId="0" fontId="0" fillId="0" borderId="2" xfId="0" applyBorder="1"/>
    <xf numFmtId="2" fontId="0" fillId="0" borderId="0" xfId="0" applyNumberFormat="1" applyAlignment="1">
      <alignment horizontal="left" indent="1"/>
    </xf>
    <xf numFmtId="0" fontId="11" fillId="0" borderId="0" xfId="0" applyFont="1"/>
    <xf numFmtId="3" fontId="12" fillId="0" borderId="0" xfId="0" applyNumberFormat="1" applyFont="1"/>
    <xf numFmtId="3" fontId="0" fillId="0" borderId="0" xfId="0" applyNumberFormat="1"/>
    <xf numFmtId="0" fontId="0" fillId="0" borderId="0" xfId="0" applyFont="1"/>
    <xf numFmtId="0" fontId="0" fillId="0" borderId="2" xfId="0" applyFont="1" applyBorder="1"/>
    <xf numFmtId="0" fontId="9" fillId="0" borderId="1" xfId="0" applyFont="1" applyBorder="1"/>
    <xf numFmtId="0" fontId="0" fillId="0" borderId="0" xfId="0" applyFont="1" applyAlignment="1">
      <alignment vertical="center"/>
    </xf>
    <xf numFmtId="164" fontId="13" fillId="0" borderId="0" xfId="1" applyNumberFormat="1" applyFont="1"/>
    <xf numFmtId="164" fontId="13" fillId="0" borderId="0" xfId="1" applyNumberFormat="1" applyFont="1" applyBorder="1"/>
    <xf numFmtId="0" fontId="9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3" xfId="0" applyBorder="1"/>
    <xf numFmtId="0" fontId="0" fillId="0" borderId="0" xfId="0" applyNumberForma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4" fontId="14" fillId="0" borderId="0" xfId="0" applyNumberFormat="1" applyFont="1" applyAlignment="1">
      <alignment horizontal="right" vertical="center"/>
    </xf>
    <xf numFmtId="0" fontId="0" fillId="0" borderId="0" xfId="0" applyFill="1"/>
    <xf numFmtId="1" fontId="11" fillId="0" borderId="0" xfId="0" applyNumberFormat="1" applyFont="1"/>
    <xf numFmtId="0" fontId="15" fillId="0" borderId="0" xfId="0" applyFont="1" applyAlignment="1">
      <alignment vertical="center"/>
    </xf>
    <xf numFmtId="4" fontId="15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0" fillId="0" borderId="0" xfId="0" applyFont="1" applyBorder="1"/>
    <xf numFmtId="0" fontId="9" fillId="0" borderId="0" xfId="0" applyFont="1"/>
    <xf numFmtId="0" fontId="0" fillId="0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wrapText="1"/>
    </xf>
    <xf numFmtId="0" fontId="0" fillId="0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0" fillId="0" borderId="0" xfId="0" applyFont="1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wrapText="1"/>
    </xf>
    <xf numFmtId="0" fontId="17" fillId="0" borderId="14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8" fillId="0" borderId="0" xfId="3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9" fillId="0" borderId="5" xfId="3" applyFont="1" applyBorder="1" applyAlignment="1">
      <alignment horizontal="center" vertical="center" wrapText="1"/>
    </xf>
    <xf numFmtId="0" fontId="18" fillId="0" borderId="5" xfId="3" applyFont="1" applyBorder="1" applyAlignment="1">
      <alignment horizontal="center" vertical="center"/>
    </xf>
    <xf numFmtId="17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18" fillId="0" borderId="5" xfId="3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3" fillId="0" borderId="0" xfId="0" applyFont="1" applyFill="1" applyBorder="1" applyAlignment="1">
      <alignment horizontal="center"/>
    </xf>
    <xf numFmtId="2" fontId="0" fillId="7" borderId="0" xfId="0" applyNumberFormat="1" applyFill="1" applyAlignment="1">
      <alignment horizontal="left" indent="1"/>
    </xf>
    <xf numFmtId="0" fontId="0" fillId="7" borderId="0" xfId="0" applyFill="1"/>
    <xf numFmtId="0" fontId="11" fillId="7" borderId="0" xfId="0" applyFont="1" applyFill="1"/>
    <xf numFmtId="3" fontId="12" fillId="0" borderId="0" xfId="0" applyNumberFormat="1" applyFont="1" applyFill="1"/>
    <xf numFmtId="0" fontId="0" fillId="5" borderId="0" xfId="0" applyFont="1" applyFill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3" fontId="13" fillId="5" borderId="0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/>
    <xf numFmtId="0" fontId="16" fillId="0" borderId="0" xfId="2" applyFill="1" applyBorder="1" applyAlignment="1">
      <alignment horizontal="center" vertical="center" wrapText="1"/>
    </xf>
    <xf numFmtId="0" fontId="16" fillId="0" borderId="0" xfId="2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0" fillId="0" borderId="0" xfId="0" applyFont="1" applyFill="1" applyBorder="1"/>
    <xf numFmtId="164" fontId="12" fillId="0" borderId="0" xfId="1" applyNumberFormat="1" applyFont="1" applyFill="1" applyBorder="1"/>
    <xf numFmtId="0" fontId="0" fillId="0" borderId="0" xfId="0" applyFont="1" applyFill="1" applyBorder="1" applyAlignment="1">
      <alignment vertical="center"/>
    </xf>
    <xf numFmtId="164" fontId="13" fillId="0" borderId="0" xfId="1" applyNumberFormat="1" applyFont="1" applyFill="1" applyBorder="1"/>
  </cellXfs>
  <cellStyles count="4">
    <cellStyle name="Normal" xfId="0" builtinId="0"/>
    <cellStyle name="Normal 2" xfId="3" xr:uid="{87AE67FB-0293-7A46-BC53-4D42A58AF0F1}"/>
    <cellStyle name="Output" xfId="2" builtinId="21"/>
    <cellStyle name="Per cent" xfId="1" builtinId="5"/>
  </cellStyles>
  <dxfs count="10"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EEC7B-B884-414B-B7D2-A59716DAFD14}" name="Table1" displayName="Table1" ref="AM2:AT21" headerRowCount="0" totalsRowShown="0" headerRowDxfId="9">
  <tableColumns count="8">
    <tableColumn id="1" xr3:uid="{D948E0F3-E33E-C741-84C4-777BDA2DCD63}" name="Column1" headerRowDxfId="8"/>
    <tableColumn id="3" xr3:uid="{BD143509-1B66-7347-830A-89F8CD358A32}" name="Column3" headerRowDxfId="7" dataDxfId="6"/>
    <tableColumn id="4" xr3:uid="{4061770F-FE40-0846-ADF3-5F95E7AA236F}" name="Column4" headerRowDxfId="5"/>
    <tableColumn id="5" xr3:uid="{1FF8A85E-8F51-0746-9300-14EFD48E892B}" name="Column5" headerRowDxfId="4"/>
    <tableColumn id="6" xr3:uid="{6C775961-F748-E048-BEC3-F399FB81BCD6}" name="Column6" headerRowDxfId="3"/>
    <tableColumn id="7" xr3:uid="{2F6B6144-8BCE-7A4E-8884-434946FAC205}" name="Column7" headerRowDxfId="2"/>
    <tableColumn id="8" xr3:uid="{EEE8DF85-9C60-C74F-8CF4-0E8810184B82}" name="Column8" headerRowDxfId="1"/>
    <tableColumn id="9" xr3:uid="{55176B7F-7FAD-DD4D-B44E-8C3D5C95C4CE}" name="Column9" headerRow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EC5F-4987-6648-81FD-610C382EEBD9}">
  <dimension ref="A1:L11"/>
  <sheetViews>
    <sheetView workbookViewId="0">
      <selection activeCell="H32" sqref="H32"/>
    </sheetView>
  </sheetViews>
  <sheetFormatPr baseColWidth="10" defaultRowHeight="16" x14ac:dyDescent="0.2"/>
  <cols>
    <col min="2" max="2" width="22.33203125" customWidth="1"/>
    <col min="3" max="3" width="25.1640625" customWidth="1"/>
    <col min="8" max="8" width="15.33203125" customWidth="1"/>
    <col min="9" max="9" width="18.33203125" customWidth="1"/>
    <col min="10" max="10" width="19" customWidth="1"/>
  </cols>
  <sheetData>
    <row r="1" spans="1:12" ht="19" x14ac:dyDescent="0.25">
      <c r="A1" s="4"/>
      <c r="B1" s="3" t="s">
        <v>33</v>
      </c>
      <c r="C1" s="3" t="s">
        <v>15</v>
      </c>
      <c r="D1" s="3" t="s">
        <v>16</v>
      </c>
      <c r="E1" s="3" t="s">
        <v>114</v>
      </c>
      <c r="F1" s="3" t="s">
        <v>115</v>
      </c>
      <c r="G1" s="3" t="s">
        <v>116</v>
      </c>
      <c r="H1" s="3" t="s">
        <v>34</v>
      </c>
      <c r="I1" s="3" t="s">
        <v>35</v>
      </c>
      <c r="J1" s="3" t="s">
        <v>12</v>
      </c>
      <c r="K1" s="3" t="s">
        <v>36</v>
      </c>
      <c r="L1" s="4"/>
    </row>
    <row r="2" spans="1:12" ht="19" x14ac:dyDescent="0.25">
      <c r="A2" s="3">
        <v>0</v>
      </c>
      <c r="B2" s="4" t="s">
        <v>61</v>
      </c>
      <c r="C2" s="2" t="s">
        <v>13</v>
      </c>
      <c r="D2" s="2">
        <v>5</v>
      </c>
      <c r="E2" s="2">
        <v>5</v>
      </c>
      <c r="F2" s="2">
        <v>0</v>
      </c>
      <c r="G2" s="2">
        <v>1.03</v>
      </c>
      <c r="H2" s="2">
        <v>1</v>
      </c>
      <c r="I2" s="2" t="b">
        <v>1</v>
      </c>
      <c r="J2" s="2" t="s">
        <v>66</v>
      </c>
      <c r="K2" s="2" t="b">
        <v>1</v>
      </c>
      <c r="L2" s="4"/>
    </row>
    <row r="3" spans="1:12" ht="19" x14ac:dyDescent="0.25">
      <c r="A3" s="3">
        <v>1</v>
      </c>
      <c r="B3" s="4" t="s">
        <v>64</v>
      </c>
      <c r="C3" s="2" t="s">
        <v>13</v>
      </c>
      <c r="D3" s="2">
        <v>4.8</v>
      </c>
      <c r="E3" s="2">
        <v>4.8</v>
      </c>
      <c r="F3" s="2">
        <v>0</v>
      </c>
      <c r="G3" s="2">
        <v>1.03</v>
      </c>
      <c r="H3" s="2">
        <v>1</v>
      </c>
      <c r="I3" s="2" t="b">
        <v>1</v>
      </c>
      <c r="J3" s="2" t="s">
        <v>66</v>
      </c>
      <c r="K3" s="2" t="b">
        <v>1</v>
      </c>
      <c r="L3" s="4"/>
    </row>
    <row r="4" spans="1:12" ht="19" x14ac:dyDescent="0.25">
      <c r="K4" s="4"/>
    </row>
    <row r="11" spans="1:12" ht="1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7B5C-CA9A-9E4A-B140-96286309D611}">
  <dimension ref="A1:G9"/>
  <sheetViews>
    <sheetView workbookViewId="0">
      <selection activeCell="G28" sqref="G28"/>
    </sheetView>
  </sheetViews>
  <sheetFormatPr baseColWidth="10" defaultRowHeight="16" x14ac:dyDescent="0.2"/>
  <cols>
    <col min="2" max="2" width="13.83203125" customWidth="1"/>
    <col min="6" max="6" width="33.5" customWidth="1"/>
  </cols>
  <sheetData>
    <row r="1" spans="1:7" ht="19" x14ac:dyDescent="0.2">
      <c r="A1" s="50"/>
      <c r="B1" s="50" t="s">
        <v>0</v>
      </c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</row>
    <row r="2" spans="1:7" ht="19" x14ac:dyDescent="0.2">
      <c r="A2" s="50">
        <v>0</v>
      </c>
      <c r="B2" s="51" t="s">
        <v>18</v>
      </c>
      <c r="C2" s="51" t="s">
        <v>67</v>
      </c>
      <c r="D2" s="51" t="s">
        <v>19</v>
      </c>
      <c r="E2" s="50">
        <v>0.22</v>
      </c>
      <c r="F2" s="80" t="s">
        <v>221</v>
      </c>
      <c r="G2" s="50">
        <v>1</v>
      </c>
    </row>
    <row r="3" spans="1:7" ht="19" x14ac:dyDescent="0.2">
      <c r="A3" s="50">
        <v>1</v>
      </c>
      <c r="B3" s="50" t="s">
        <v>21</v>
      </c>
      <c r="C3" s="51" t="s">
        <v>67</v>
      </c>
      <c r="D3" s="51" t="s">
        <v>20</v>
      </c>
      <c r="E3" s="50">
        <v>20.93</v>
      </c>
      <c r="F3" s="52" t="s">
        <v>172</v>
      </c>
      <c r="G3" s="50">
        <v>2</v>
      </c>
    </row>
    <row r="4" spans="1:7" ht="19" x14ac:dyDescent="0.2">
      <c r="A4" s="50">
        <v>2</v>
      </c>
      <c r="B4" s="50" t="s">
        <v>23</v>
      </c>
      <c r="C4" s="51" t="s">
        <v>20</v>
      </c>
      <c r="D4" s="50" t="s">
        <v>22</v>
      </c>
      <c r="E4" s="50">
        <v>17.05</v>
      </c>
      <c r="F4" s="52" t="s">
        <v>172</v>
      </c>
      <c r="G4" s="50">
        <v>1</v>
      </c>
    </row>
    <row r="5" spans="1:7" ht="19" x14ac:dyDescent="0.2">
      <c r="A5" s="50">
        <v>3</v>
      </c>
      <c r="B5" s="50" t="s">
        <v>25</v>
      </c>
      <c r="C5" s="51" t="s">
        <v>67</v>
      </c>
      <c r="D5" s="50" t="s">
        <v>24</v>
      </c>
      <c r="E5" s="50">
        <v>7.43</v>
      </c>
      <c r="F5" s="52" t="s">
        <v>172</v>
      </c>
      <c r="G5" s="50">
        <v>2</v>
      </c>
    </row>
    <row r="6" spans="1:7" ht="19" x14ac:dyDescent="0.2">
      <c r="A6" s="50">
        <v>4</v>
      </c>
      <c r="B6" s="50" t="s">
        <v>27</v>
      </c>
      <c r="C6" s="51" t="s">
        <v>67</v>
      </c>
      <c r="D6" s="50" t="s">
        <v>26</v>
      </c>
      <c r="E6" s="50">
        <v>0.36</v>
      </c>
      <c r="F6" s="80" t="s">
        <v>221</v>
      </c>
      <c r="G6" s="50">
        <v>2</v>
      </c>
    </row>
    <row r="7" spans="1:7" ht="19" x14ac:dyDescent="0.2">
      <c r="A7" s="50">
        <v>5</v>
      </c>
      <c r="B7" s="50" t="s">
        <v>29</v>
      </c>
      <c r="C7" s="50" t="s">
        <v>24</v>
      </c>
      <c r="D7" s="50" t="s">
        <v>28</v>
      </c>
      <c r="E7" s="50">
        <v>7.6</v>
      </c>
      <c r="F7" s="52" t="s">
        <v>172</v>
      </c>
      <c r="G7" s="50">
        <v>1</v>
      </c>
    </row>
    <row r="8" spans="1:7" ht="19" x14ac:dyDescent="0.2">
      <c r="A8" s="50">
        <v>6</v>
      </c>
      <c r="B8" s="50" t="s">
        <v>31</v>
      </c>
      <c r="C8" s="50" t="s">
        <v>28</v>
      </c>
      <c r="D8" s="50" t="s">
        <v>30</v>
      </c>
      <c r="E8" s="50">
        <v>3.3</v>
      </c>
      <c r="F8" s="52" t="s">
        <v>172</v>
      </c>
      <c r="G8" s="50">
        <v>1</v>
      </c>
    </row>
    <row r="9" spans="1:7" ht="19" x14ac:dyDescent="0.25">
      <c r="A9" s="4"/>
      <c r="B9" s="4"/>
      <c r="C9" s="4"/>
      <c r="D9" s="4"/>
      <c r="E9" s="4"/>
      <c r="F9" s="4"/>
      <c r="G9" s="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E674-1FBA-B147-A552-9E6F2CD28DBB}">
  <dimension ref="A1:H14"/>
  <sheetViews>
    <sheetView workbookViewId="0">
      <selection activeCell="D21" sqref="D21"/>
    </sheetView>
  </sheetViews>
  <sheetFormatPr baseColWidth="10" defaultRowHeight="16" x14ac:dyDescent="0.2"/>
  <cols>
    <col min="2" max="2" width="20.33203125" customWidth="1"/>
    <col min="3" max="3" width="17" customWidth="1"/>
    <col min="4" max="4" width="15.1640625" customWidth="1"/>
    <col min="6" max="6" width="29.83203125" customWidth="1"/>
  </cols>
  <sheetData>
    <row r="1" spans="1:8" ht="19" x14ac:dyDescent="0.25">
      <c r="A1" s="47"/>
      <c r="B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"/>
    </row>
    <row r="2" spans="1:8" ht="19" x14ac:dyDescent="0.25">
      <c r="A2" s="47">
        <v>0</v>
      </c>
      <c r="B2" s="48" t="s">
        <v>6</v>
      </c>
      <c r="C2" s="48" t="s">
        <v>100</v>
      </c>
      <c r="D2" s="48" t="s">
        <v>101</v>
      </c>
      <c r="E2" s="47">
        <v>10</v>
      </c>
      <c r="F2" s="49" t="s">
        <v>117</v>
      </c>
      <c r="G2" s="47">
        <v>1</v>
      </c>
      <c r="H2" s="4"/>
    </row>
    <row r="3" spans="1:8" ht="19" x14ac:dyDescent="0.25">
      <c r="A3" s="47">
        <v>1</v>
      </c>
      <c r="B3" s="47" t="s">
        <v>7</v>
      </c>
      <c r="C3" s="48" t="s">
        <v>101</v>
      </c>
      <c r="D3" s="48" t="s">
        <v>102</v>
      </c>
      <c r="E3" s="47">
        <v>15</v>
      </c>
      <c r="F3" s="49" t="s">
        <v>117</v>
      </c>
      <c r="G3" s="47">
        <v>1</v>
      </c>
      <c r="H3" s="4"/>
    </row>
    <row r="4" spans="1:8" ht="19" x14ac:dyDescent="0.25">
      <c r="A4" s="47">
        <v>2</v>
      </c>
      <c r="B4" s="47" t="s">
        <v>8</v>
      </c>
      <c r="C4" s="48" t="s">
        <v>101</v>
      </c>
      <c r="D4" s="47" t="s">
        <v>105</v>
      </c>
      <c r="E4" s="47">
        <v>61</v>
      </c>
      <c r="F4" s="49" t="s">
        <v>117</v>
      </c>
      <c r="G4" s="47">
        <v>1</v>
      </c>
      <c r="H4" s="4"/>
    </row>
    <row r="5" spans="1:8" ht="19" x14ac:dyDescent="0.25">
      <c r="A5" s="47">
        <v>3</v>
      </c>
      <c r="B5" s="47" t="s">
        <v>9</v>
      </c>
      <c r="C5" s="48" t="s">
        <v>76</v>
      </c>
      <c r="D5" s="48" t="s">
        <v>102</v>
      </c>
      <c r="E5" s="47">
        <v>4</v>
      </c>
      <c r="F5" s="49" t="s">
        <v>117</v>
      </c>
      <c r="G5" s="47">
        <v>2</v>
      </c>
      <c r="H5" s="4"/>
    </row>
    <row r="6" spans="1:8" ht="19" x14ac:dyDescent="0.25">
      <c r="A6" s="47">
        <v>4</v>
      </c>
      <c r="B6" s="47" t="s">
        <v>10</v>
      </c>
      <c r="C6" s="48" t="s">
        <v>102</v>
      </c>
      <c r="D6" s="48" t="s">
        <v>103</v>
      </c>
      <c r="E6" s="47">
        <v>36</v>
      </c>
      <c r="F6" s="49" t="s">
        <v>117</v>
      </c>
      <c r="G6" s="47">
        <v>1</v>
      </c>
      <c r="H6" s="4"/>
    </row>
    <row r="7" spans="1:8" ht="19" x14ac:dyDescent="0.25">
      <c r="A7" s="47">
        <v>5</v>
      </c>
      <c r="B7" s="47" t="s">
        <v>11</v>
      </c>
      <c r="C7" s="48" t="s">
        <v>102</v>
      </c>
      <c r="D7" s="48" t="s">
        <v>76</v>
      </c>
      <c r="E7" s="47">
        <v>0.5</v>
      </c>
      <c r="F7" s="49" t="s">
        <v>117</v>
      </c>
      <c r="G7" s="47">
        <v>2</v>
      </c>
      <c r="H7" s="4"/>
    </row>
    <row r="8" spans="1:8" ht="19" x14ac:dyDescent="0.25">
      <c r="A8" s="47">
        <v>6</v>
      </c>
      <c r="B8" s="47" t="s">
        <v>68</v>
      </c>
      <c r="C8" s="48" t="s">
        <v>103</v>
      </c>
      <c r="D8" s="48" t="s">
        <v>107</v>
      </c>
      <c r="E8" s="47">
        <v>9</v>
      </c>
      <c r="F8" s="49" t="s">
        <v>117</v>
      </c>
      <c r="G8" s="47">
        <v>1</v>
      </c>
      <c r="H8" s="4"/>
    </row>
    <row r="9" spans="1:8" ht="19" x14ac:dyDescent="0.25">
      <c r="A9" s="47">
        <v>7</v>
      </c>
      <c r="B9" s="47" t="s">
        <v>104</v>
      </c>
      <c r="C9" s="47" t="s">
        <v>105</v>
      </c>
      <c r="D9" s="48" t="s">
        <v>111</v>
      </c>
      <c r="E9" s="47">
        <v>5</v>
      </c>
      <c r="F9" s="49" t="s">
        <v>117</v>
      </c>
      <c r="G9" s="47">
        <v>1</v>
      </c>
      <c r="H9" s="4"/>
    </row>
    <row r="10" spans="1:8" ht="19" x14ac:dyDescent="0.25">
      <c r="A10" s="47">
        <v>8</v>
      </c>
      <c r="B10" s="53" t="s">
        <v>106</v>
      </c>
      <c r="C10" s="48" t="s">
        <v>107</v>
      </c>
      <c r="D10" s="48" t="s">
        <v>111</v>
      </c>
      <c r="E10" s="47">
        <v>10</v>
      </c>
      <c r="F10" s="49" t="s">
        <v>117</v>
      </c>
      <c r="G10" s="47">
        <v>1</v>
      </c>
      <c r="H10" s="4"/>
    </row>
    <row r="11" spans="1:8" ht="19" x14ac:dyDescent="0.25">
      <c r="A11" s="47">
        <v>9</v>
      </c>
      <c r="B11" s="53" t="s">
        <v>108</v>
      </c>
      <c r="C11" s="48" t="s">
        <v>105</v>
      </c>
      <c r="D11" s="48" t="s">
        <v>112</v>
      </c>
      <c r="E11" s="47">
        <v>13</v>
      </c>
      <c r="F11" s="49" t="s">
        <v>117</v>
      </c>
      <c r="G11" s="47">
        <v>1</v>
      </c>
      <c r="H11" s="4"/>
    </row>
    <row r="12" spans="1:8" ht="19" x14ac:dyDescent="0.2">
      <c r="A12" s="47">
        <v>10</v>
      </c>
      <c r="B12" s="53" t="s">
        <v>109</v>
      </c>
      <c r="C12" s="48" t="s">
        <v>101</v>
      </c>
      <c r="D12" s="48" t="s">
        <v>112</v>
      </c>
      <c r="E12" s="47">
        <v>4</v>
      </c>
      <c r="F12" s="49" t="s">
        <v>117</v>
      </c>
      <c r="G12" s="47">
        <v>1</v>
      </c>
    </row>
    <row r="13" spans="1:8" ht="19" x14ac:dyDescent="0.2">
      <c r="A13" s="47">
        <v>11</v>
      </c>
      <c r="B13" s="53" t="s">
        <v>110</v>
      </c>
      <c r="C13" s="48" t="s">
        <v>76</v>
      </c>
      <c r="D13" s="48" t="s">
        <v>112</v>
      </c>
      <c r="E13" s="47">
        <v>22</v>
      </c>
      <c r="F13" s="49" t="s">
        <v>117</v>
      </c>
      <c r="G13" s="47">
        <v>1</v>
      </c>
    </row>
    <row r="14" spans="1:8" ht="19" x14ac:dyDescent="0.2">
      <c r="A14" s="47">
        <v>12</v>
      </c>
      <c r="B14" s="53" t="s">
        <v>143</v>
      </c>
      <c r="C14" s="48" t="s">
        <v>76</v>
      </c>
      <c r="D14" s="48" t="s">
        <v>144</v>
      </c>
      <c r="E14" s="47">
        <v>30</v>
      </c>
      <c r="F14" s="49" t="s">
        <v>117</v>
      </c>
      <c r="G14" s="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95EB-98A4-BF40-8AB1-C98346845157}">
  <dimension ref="A1:K5"/>
  <sheetViews>
    <sheetView workbookViewId="0">
      <selection activeCell="C21" sqref="C21"/>
    </sheetView>
  </sheetViews>
  <sheetFormatPr baseColWidth="10" defaultRowHeight="16" x14ac:dyDescent="0.2"/>
  <cols>
    <col min="2" max="2" width="24.5" customWidth="1"/>
    <col min="3" max="3" width="26" customWidth="1"/>
    <col min="5" max="6" width="15.1640625" customWidth="1"/>
  </cols>
  <sheetData>
    <row r="1" spans="1:11" ht="18" x14ac:dyDescent="0.2">
      <c r="B1" s="3" t="s">
        <v>33</v>
      </c>
      <c r="C1" s="3" t="s">
        <v>15</v>
      </c>
      <c r="D1" s="3" t="s">
        <v>16</v>
      </c>
      <c r="E1" s="3" t="s">
        <v>114</v>
      </c>
      <c r="F1" s="3" t="s">
        <v>115</v>
      </c>
      <c r="G1" s="3" t="s">
        <v>116</v>
      </c>
      <c r="H1" s="3" t="s">
        <v>34</v>
      </c>
      <c r="I1" s="3" t="s">
        <v>35</v>
      </c>
      <c r="J1" s="3" t="s">
        <v>12</v>
      </c>
      <c r="K1" s="3" t="s">
        <v>36</v>
      </c>
    </row>
    <row r="2" spans="1:11" ht="19" x14ac:dyDescent="0.25">
      <c r="A2" s="4">
        <v>1</v>
      </c>
      <c r="B2" s="4" t="s">
        <v>69</v>
      </c>
      <c r="C2" s="2" t="s">
        <v>150</v>
      </c>
      <c r="D2" s="2">
        <v>4.8899999999999997</v>
      </c>
      <c r="E2" s="2">
        <v>4.8899999999999997</v>
      </c>
      <c r="F2" s="2">
        <v>0</v>
      </c>
      <c r="G2" s="2">
        <v>1.03</v>
      </c>
      <c r="H2" s="2">
        <v>1</v>
      </c>
      <c r="I2" s="2" t="b">
        <v>1</v>
      </c>
      <c r="J2" s="2" t="s">
        <v>66</v>
      </c>
      <c r="K2" s="2" t="b">
        <v>1</v>
      </c>
    </row>
    <row r="3" spans="1:11" ht="19" x14ac:dyDescent="0.25">
      <c r="A3" s="3">
        <v>2</v>
      </c>
      <c r="B3" s="4" t="s">
        <v>71</v>
      </c>
      <c r="C3" s="2" t="s">
        <v>150</v>
      </c>
      <c r="D3" s="2">
        <v>5</v>
      </c>
      <c r="E3" s="2">
        <v>5</v>
      </c>
      <c r="F3" s="2">
        <v>0</v>
      </c>
      <c r="G3" s="2">
        <v>1.03</v>
      </c>
      <c r="H3" s="2">
        <v>1</v>
      </c>
      <c r="I3" s="2" t="b">
        <v>1</v>
      </c>
      <c r="J3" s="2" t="s">
        <v>66</v>
      </c>
      <c r="K3" s="2" t="b">
        <v>1</v>
      </c>
    </row>
    <row r="4" spans="1:11" ht="19" x14ac:dyDescent="0.25">
      <c r="A4" s="3">
        <v>3</v>
      </c>
      <c r="B4" s="4" t="s">
        <v>73</v>
      </c>
      <c r="C4" s="2" t="s">
        <v>150</v>
      </c>
      <c r="D4" s="4">
        <v>4.8899999999999997</v>
      </c>
      <c r="E4" s="4">
        <v>4.8899999999999997</v>
      </c>
      <c r="F4" s="4">
        <v>0</v>
      </c>
      <c r="G4" s="2">
        <v>1.03</v>
      </c>
      <c r="H4" s="4">
        <v>1</v>
      </c>
      <c r="I4" s="2" t="b">
        <v>1</v>
      </c>
      <c r="J4" s="2" t="s">
        <v>66</v>
      </c>
      <c r="K4" s="2" t="b">
        <v>1</v>
      </c>
    </row>
    <row r="5" spans="1:11" ht="19" x14ac:dyDescent="0.25">
      <c r="A5" s="3">
        <v>4</v>
      </c>
      <c r="B5" s="4" t="s">
        <v>74</v>
      </c>
      <c r="C5" s="2" t="s">
        <v>150</v>
      </c>
      <c r="D5" s="4">
        <v>8</v>
      </c>
      <c r="E5" s="4">
        <v>8</v>
      </c>
      <c r="F5" s="4">
        <v>0</v>
      </c>
      <c r="G5" s="2">
        <v>1.03</v>
      </c>
      <c r="H5" s="4">
        <v>1</v>
      </c>
      <c r="I5" s="2" t="b">
        <v>1</v>
      </c>
      <c r="J5" s="2" t="s">
        <v>66</v>
      </c>
      <c r="K5" s="2" t="b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874C-4F82-0C45-B992-33D864F203B4}">
  <dimension ref="A1:E25"/>
  <sheetViews>
    <sheetView workbookViewId="0">
      <selection activeCell="R3" sqref="R3"/>
    </sheetView>
  </sheetViews>
  <sheetFormatPr baseColWidth="10" defaultRowHeight="16" x14ac:dyDescent="0.2"/>
  <cols>
    <col min="2" max="2" width="28.5" customWidth="1"/>
  </cols>
  <sheetData>
    <row r="1" spans="1:5" ht="18" x14ac:dyDescent="0.2">
      <c r="B1" s="3" t="s">
        <v>14</v>
      </c>
      <c r="C1" s="3" t="s">
        <v>15</v>
      </c>
      <c r="D1" s="3" t="s">
        <v>16</v>
      </c>
      <c r="E1" s="3" t="s">
        <v>17</v>
      </c>
    </row>
    <row r="2" spans="1:5" ht="18" x14ac:dyDescent="0.2">
      <c r="A2" s="3">
        <v>0</v>
      </c>
      <c r="B2" s="2" t="s">
        <v>77</v>
      </c>
      <c r="C2" s="2" t="s">
        <v>113</v>
      </c>
      <c r="D2" s="2">
        <v>0.1</v>
      </c>
      <c r="E2" s="2">
        <v>0.47</v>
      </c>
    </row>
    <row r="3" spans="1:5" ht="18" x14ac:dyDescent="0.2">
      <c r="A3" s="3">
        <v>1</v>
      </c>
      <c r="B3" s="2" t="s">
        <v>185</v>
      </c>
      <c r="C3" s="2" t="s">
        <v>113</v>
      </c>
      <c r="D3" s="2">
        <v>1.4</v>
      </c>
      <c r="E3" s="2">
        <v>0.27</v>
      </c>
    </row>
    <row r="4" spans="1:5" ht="18" x14ac:dyDescent="0.2">
      <c r="A4" s="3">
        <v>2</v>
      </c>
      <c r="B4" s="2" t="s">
        <v>78</v>
      </c>
      <c r="C4" s="2" t="s">
        <v>113</v>
      </c>
      <c r="D4" s="2">
        <v>3.31</v>
      </c>
      <c r="E4" s="2">
        <v>0.67</v>
      </c>
    </row>
    <row r="5" spans="1:5" ht="18" x14ac:dyDescent="0.2">
      <c r="A5" s="3">
        <v>3</v>
      </c>
      <c r="B5" s="2" t="s">
        <v>79</v>
      </c>
      <c r="C5" s="2" t="s">
        <v>20</v>
      </c>
      <c r="D5" s="2">
        <v>5.7</v>
      </c>
      <c r="E5" s="2">
        <v>0.92</v>
      </c>
    </row>
    <row r="6" spans="1:5" ht="18" x14ac:dyDescent="0.2">
      <c r="A6" s="3">
        <v>4</v>
      </c>
      <c r="B6" s="2" t="s">
        <v>92</v>
      </c>
      <c r="C6" s="2" t="s">
        <v>20</v>
      </c>
      <c r="D6" s="2">
        <v>2.7</v>
      </c>
      <c r="E6" s="2">
        <v>0.28999999999999998</v>
      </c>
    </row>
    <row r="7" spans="1:5" ht="18" x14ac:dyDescent="0.2">
      <c r="A7" s="3">
        <v>5</v>
      </c>
      <c r="B7" s="2" t="s">
        <v>80</v>
      </c>
      <c r="C7" s="2" t="s">
        <v>32</v>
      </c>
      <c r="D7" s="2">
        <v>1.089</v>
      </c>
      <c r="E7" s="2">
        <v>0.55800000000000005</v>
      </c>
    </row>
    <row r="8" spans="1:5" ht="18" x14ac:dyDescent="0.2">
      <c r="A8" s="3">
        <v>6</v>
      </c>
      <c r="B8" s="2" t="s">
        <v>81</v>
      </c>
      <c r="C8" s="2" t="s">
        <v>32</v>
      </c>
      <c r="D8" s="2">
        <v>2.738</v>
      </c>
      <c r="E8" s="2">
        <v>0.55700000000000005</v>
      </c>
    </row>
    <row r="9" spans="1:5" ht="18" x14ac:dyDescent="0.2">
      <c r="A9" s="3">
        <v>7</v>
      </c>
      <c r="B9" s="2" t="s">
        <v>82</v>
      </c>
      <c r="C9" s="2" t="s">
        <v>32</v>
      </c>
      <c r="D9" s="2">
        <v>0.61</v>
      </c>
      <c r="E9" s="2">
        <v>0.123</v>
      </c>
    </row>
    <row r="10" spans="1:5" ht="18" x14ac:dyDescent="0.2">
      <c r="A10" s="3">
        <v>8</v>
      </c>
      <c r="B10" s="2" t="s">
        <v>83</v>
      </c>
      <c r="C10" s="2" t="s">
        <v>32</v>
      </c>
      <c r="D10" s="2">
        <v>2.1560000000000001</v>
      </c>
      <c r="E10" s="2">
        <v>0.438</v>
      </c>
    </row>
    <row r="11" spans="1:5" ht="18" x14ac:dyDescent="0.2">
      <c r="A11" s="3">
        <v>9</v>
      </c>
      <c r="B11" s="2" t="s">
        <v>84</v>
      </c>
      <c r="C11" s="2" t="s">
        <v>22</v>
      </c>
      <c r="D11" s="2">
        <v>1.71</v>
      </c>
      <c r="E11" s="2">
        <v>1.7</v>
      </c>
    </row>
    <row r="12" spans="1:5" ht="18" x14ac:dyDescent="0.2">
      <c r="A12" s="3">
        <v>10</v>
      </c>
      <c r="B12" s="2" t="s">
        <v>85</v>
      </c>
      <c r="C12" s="2" t="s">
        <v>22</v>
      </c>
      <c r="D12" s="2">
        <v>2.38</v>
      </c>
      <c r="E12" s="2">
        <v>0.64</v>
      </c>
    </row>
    <row r="13" spans="1:5" ht="18" x14ac:dyDescent="0.2">
      <c r="A13" s="3">
        <v>11</v>
      </c>
      <c r="B13" s="2" t="s">
        <v>91</v>
      </c>
      <c r="C13" s="2" t="s">
        <v>28</v>
      </c>
      <c r="D13" s="2">
        <v>1.83</v>
      </c>
      <c r="E13" s="2">
        <v>1.1399999999999999</v>
      </c>
    </row>
    <row r="14" spans="1:5" ht="18" x14ac:dyDescent="0.2">
      <c r="A14" s="3">
        <v>12</v>
      </c>
      <c r="B14" s="2" t="s">
        <v>86</v>
      </c>
      <c r="C14" s="2" t="s">
        <v>28</v>
      </c>
      <c r="D14" s="2">
        <v>0.83</v>
      </c>
      <c r="E14" s="2">
        <v>-1.53</v>
      </c>
    </row>
    <row r="15" spans="1:5" ht="18" x14ac:dyDescent="0.2">
      <c r="A15" s="3">
        <v>13</v>
      </c>
      <c r="B15" s="2" t="s">
        <v>87</v>
      </c>
      <c r="C15" s="2" t="s">
        <v>28</v>
      </c>
      <c r="D15" s="2">
        <v>3.45</v>
      </c>
      <c r="E15" s="2">
        <v>-2.3199999999999998</v>
      </c>
    </row>
    <row r="16" spans="1:5" ht="18" x14ac:dyDescent="0.2">
      <c r="A16" s="3">
        <v>14</v>
      </c>
      <c r="B16" s="2" t="s">
        <v>88</v>
      </c>
      <c r="C16" s="2" t="s">
        <v>24</v>
      </c>
      <c r="D16" s="2">
        <v>0.17</v>
      </c>
      <c r="E16" s="2">
        <v>0.22</v>
      </c>
    </row>
    <row r="17" spans="1:5" ht="18" x14ac:dyDescent="0.2">
      <c r="A17" s="3">
        <v>15</v>
      </c>
      <c r="B17" s="2" t="s">
        <v>89</v>
      </c>
      <c r="C17" s="2" t="s">
        <v>24</v>
      </c>
      <c r="D17" s="2">
        <v>1.29</v>
      </c>
      <c r="E17" s="2">
        <v>0.74</v>
      </c>
    </row>
    <row r="18" spans="1:5" ht="18" x14ac:dyDescent="0.2">
      <c r="A18" s="3">
        <v>16</v>
      </c>
      <c r="B18" s="2" t="s">
        <v>90</v>
      </c>
      <c r="C18" s="2" t="s">
        <v>24</v>
      </c>
      <c r="D18" s="2">
        <v>0.64</v>
      </c>
      <c r="E18" s="2">
        <v>0.15</v>
      </c>
    </row>
    <row r="19" spans="1:5" ht="18" x14ac:dyDescent="0.2">
      <c r="A19" s="3">
        <v>17</v>
      </c>
      <c r="B19" s="2" t="s">
        <v>93</v>
      </c>
      <c r="C19" s="2" t="s">
        <v>67</v>
      </c>
      <c r="D19" s="2">
        <v>3.4</v>
      </c>
      <c r="E19" s="2">
        <v>1.04</v>
      </c>
    </row>
    <row r="20" spans="1:5" ht="18" x14ac:dyDescent="0.2">
      <c r="A20" s="3">
        <v>18</v>
      </c>
      <c r="B20" s="2" t="s">
        <v>94</v>
      </c>
      <c r="C20" s="2" t="s">
        <v>67</v>
      </c>
      <c r="D20" s="2">
        <v>2.8</v>
      </c>
      <c r="E20" s="2">
        <v>1.1000000000000001</v>
      </c>
    </row>
    <row r="21" spans="1:5" ht="18" x14ac:dyDescent="0.2">
      <c r="A21" s="3">
        <v>19</v>
      </c>
      <c r="B21" s="2" t="s">
        <v>95</v>
      </c>
      <c r="C21" s="2" t="s">
        <v>67</v>
      </c>
      <c r="D21" s="2">
        <v>2.4900000000000002</v>
      </c>
      <c r="E21" s="2">
        <v>0.74</v>
      </c>
    </row>
    <row r="22" spans="1:5" ht="18" x14ac:dyDescent="0.2">
      <c r="A22" s="3">
        <v>20</v>
      </c>
      <c r="B22" s="2" t="s">
        <v>96</v>
      </c>
      <c r="C22" s="2" t="s">
        <v>67</v>
      </c>
      <c r="D22" s="2">
        <v>3.96</v>
      </c>
      <c r="E22" s="2">
        <v>0.91</v>
      </c>
    </row>
    <row r="23" spans="1:5" ht="18" x14ac:dyDescent="0.2">
      <c r="A23" s="3">
        <v>21</v>
      </c>
      <c r="B23" s="2" t="s">
        <v>97</v>
      </c>
      <c r="C23" s="2" t="s">
        <v>67</v>
      </c>
      <c r="D23" s="2">
        <v>2</v>
      </c>
      <c r="E23" s="2">
        <v>0.71</v>
      </c>
    </row>
    <row r="24" spans="1:5" ht="18" x14ac:dyDescent="0.2">
      <c r="A24" s="3">
        <v>22</v>
      </c>
      <c r="B24" s="2" t="s">
        <v>99</v>
      </c>
      <c r="C24" s="2" t="s">
        <v>142</v>
      </c>
      <c r="D24" s="2">
        <v>1.1000000000000001</v>
      </c>
      <c r="E24" s="2">
        <v>0.21</v>
      </c>
    </row>
    <row r="25" spans="1:5" ht="18" x14ac:dyDescent="0.2">
      <c r="A25" s="3">
        <v>23</v>
      </c>
      <c r="B25" s="2" t="s">
        <v>98</v>
      </c>
      <c r="C25" s="2" t="s">
        <v>142</v>
      </c>
      <c r="D25" s="2">
        <v>1.75</v>
      </c>
      <c r="E25" s="2">
        <v>1.61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DC3-2776-0346-8917-A2C29B59C552}">
  <dimension ref="A1:CE37"/>
  <sheetViews>
    <sheetView tabSelected="1" topLeftCell="A16" workbookViewId="0">
      <selection activeCell="J14" sqref="J14"/>
    </sheetView>
  </sheetViews>
  <sheetFormatPr baseColWidth="10" defaultRowHeight="16" x14ac:dyDescent="0.2"/>
  <cols>
    <col min="1" max="1" width="14.33203125" customWidth="1"/>
    <col min="2" max="3" width="10.83203125" customWidth="1"/>
    <col min="10" max="10" width="17" customWidth="1"/>
    <col min="11" max="11" width="15.5" customWidth="1"/>
    <col min="15" max="15" width="13.33203125" customWidth="1"/>
    <col min="16" max="16" width="14.1640625" customWidth="1"/>
    <col min="25" max="25" width="13.6640625" customWidth="1"/>
    <col min="29" max="29" width="14" customWidth="1"/>
    <col min="31" max="31" width="22.83203125" customWidth="1"/>
    <col min="35" max="35" width="16.1640625" customWidth="1"/>
    <col min="37" max="37" width="24.33203125" customWidth="1"/>
    <col min="47" max="47" width="10.83203125" customWidth="1"/>
    <col min="48" max="48" width="18.33203125" customWidth="1"/>
    <col min="49" max="49" width="8.6640625" customWidth="1"/>
    <col min="50" max="50" width="11" customWidth="1"/>
    <col min="51" max="51" width="8.83203125" customWidth="1"/>
    <col min="52" max="61" width="6.83203125" customWidth="1"/>
    <col min="64" max="65" width="14.5" customWidth="1"/>
    <col min="67" max="67" width="16.6640625" style="56" customWidth="1"/>
    <col min="68" max="68" width="15" customWidth="1"/>
    <col min="69" max="70" width="16.33203125" customWidth="1"/>
    <col min="72" max="72" width="20.5" customWidth="1"/>
    <col min="73" max="73" width="15.33203125" customWidth="1"/>
    <col min="76" max="76" width="20" customWidth="1"/>
    <col min="77" max="77" width="17.6640625" customWidth="1"/>
    <col min="79" max="79" width="21.6640625" customWidth="1"/>
    <col min="80" max="80" width="15.83203125" customWidth="1"/>
    <col min="83" max="83" width="16.33203125" customWidth="1"/>
  </cols>
  <sheetData>
    <row r="1" spans="1:83" x14ac:dyDescent="0.2">
      <c r="A1" s="97" t="s">
        <v>220</v>
      </c>
      <c r="B1" s="97"/>
      <c r="C1" s="97"/>
      <c r="D1" s="97"/>
      <c r="E1" s="97"/>
      <c r="F1" s="97"/>
      <c r="G1" s="97"/>
      <c r="H1" s="81"/>
      <c r="J1" s="117"/>
      <c r="K1" s="117"/>
      <c r="L1" s="117"/>
      <c r="M1" s="117"/>
      <c r="O1" s="96" t="s">
        <v>134</v>
      </c>
      <c r="P1" s="96"/>
      <c r="Q1" s="96"/>
      <c r="R1" s="96"/>
      <c r="S1" s="96"/>
      <c r="T1" s="96"/>
      <c r="U1" s="96"/>
      <c r="V1" s="96"/>
      <c r="X1" s="99" t="s">
        <v>139</v>
      </c>
      <c r="Y1" s="99"/>
      <c r="Z1" s="99"/>
      <c r="AA1" s="99"/>
      <c r="AB1" s="99"/>
      <c r="AC1" s="99"/>
      <c r="AD1" s="99"/>
      <c r="AE1" s="99"/>
      <c r="AG1" s="86" t="s">
        <v>148</v>
      </c>
      <c r="AH1" s="86"/>
      <c r="AI1" s="86"/>
      <c r="AJ1" s="86"/>
      <c r="AK1" s="86"/>
    </row>
    <row r="2" spans="1:83" x14ac:dyDescent="0.2">
      <c r="A2" s="7" t="s">
        <v>118</v>
      </c>
      <c r="B2" s="7" t="s">
        <v>121</v>
      </c>
      <c r="C2" s="7">
        <v>2021</v>
      </c>
      <c r="D2" s="7">
        <v>2022</v>
      </c>
      <c r="E2" s="7">
        <v>2023</v>
      </c>
      <c r="F2" s="7">
        <v>2024</v>
      </c>
      <c r="G2" s="7">
        <v>2025</v>
      </c>
      <c r="H2" s="32"/>
      <c r="J2" s="64"/>
      <c r="K2" s="64"/>
      <c r="L2" s="64"/>
      <c r="M2" s="64"/>
      <c r="N2" s="19"/>
      <c r="O2" s="15" t="s">
        <v>118</v>
      </c>
      <c r="P2" s="15" t="s">
        <v>125</v>
      </c>
      <c r="Q2" s="15" t="s">
        <v>119</v>
      </c>
      <c r="R2" s="23">
        <v>2021</v>
      </c>
      <c r="S2">
        <v>2022</v>
      </c>
      <c r="T2">
        <v>2023</v>
      </c>
      <c r="U2">
        <v>2024</v>
      </c>
      <c r="V2">
        <v>2025</v>
      </c>
      <c r="X2" t="s">
        <v>118</v>
      </c>
      <c r="Y2" t="s">
        <v>125</v>
      </c>
      <c r="Z2" t="s">
        <v>137</v>
      </c>
      <c r="AA2">
        <v>2021</v>
      </c>
      <c r="AB2">
        <v>2022</v>
      </c>
      <c r="AC2">
        <v>2023</v>
      </c>
      <c r="AD2">
        <v>2024</v>
      </c>
      <c r="AE2">
        <v>2025</v>
      </c>
      <c r="AG2" s="13" t="s">
        <v>118</v>
      </c>
      <c r="AH2" s="29" t="s">
        <v>146</v>
      </c>
      <c r="AI2" s="29" t="s">
        <v>147</v>
      </c>
      <c r="AJ2" s="29" t="s">
        <v>145</v>
      </c>
      <c r="AK2" s="29" t="s">
        <v>149</v>
      </c>
      <c r="AM2" s="40" t="s">
        <v>155</v>
      </c>
      <c r="AN2" s="40"/>
      <c r="AO2" s="41"/>
      <c r="AP2" s="41"/>
      <c r="AQ2" s="41"/>
      <c r="AR2" s="41"/>
      <c r="AS2" s="41"/>
      <c r="AT2" s="41"/>
      <c r="BO2" s="57"/>
    </row>
    <row r="3" spans="1:83" x14ac:dyDescent="0.2">
      <c r="A3" s="8" t="s">
        <v>141</v>
      </c>
      <c r="B3" t="s">
        <v>120</v>
      </c>
      <c r="C3" s="28">
        <v>107.4</v>
      </c>
      <c r="D3" s="28">
        <v>127.4</v>
      </c>
      <c r="E3" s="28">
        <v>143.69999999999999</v>
      </c>
      <c r="F3" s="28">
        <v>156.85</v>
      </c>
      <c r="G3" s="10">
        <v>166</v>
      </c>
      <c r="H3" s="10"/>
      <c r="J3" s="34"/>
      <c r="K3" s="34"/>
      <c r="L3" s="34"/>
      <c r="M3" s="121"/>
      <c r="N3" s="17"/>
      <c r="O3" s="13" t="s">
        <v>69</v>
      </c>
      <c r="P3" s="13" t="s">
        <v>126</v>
      </c>
      <c r="Q3" s="13" t="s">
        <v>124</v>
      </c>
      <c r="R3" s="12">
        <v>5.0000000000000002E-5</v>
      </c>
      <c r="S3">
        <v>5.0000000000000002E-5</v>
      </c>
      <c r="T3">
        <v>5.0000000000000002E-5</v>
      </c>
      <c r="U3">
        <v>0</v>
      </c>
      <c r="V3">
        <v>0</v>
      </c>
      <c r="X3" t="s">
        <v>69</v>
      </c>
      <c r="Y3" t="s">
        <v>126</v>
      </c>
      <c r="Z3" t="s">
        <v>123</v>
      </c>
      <c r="AA3">
        <v>133.06</v>
      </c>
      <c r="AB3">
        <v>135.34</v>
      </c>
      <c r="AC3">
        <v>137.71</v>
      </c>
      <c r="AD3">
        <v>140.07</v>
      </c>
      <c r="AE3">
        <v>142.52000000000001</v>
      </c>
      <c r="AG3" s="13" t="s">
        <v>69</v>
      </c>
      <c r="AH3" s="30">
        <v>5.5</v>
      </c>
      <c r="AI3" s="30">
        <v>5730</v>
      </c>
      <c r="AJ3" s="13">
        <f>AI3/AH3</f>
        <v>1041.8181818181818</v>
      </c>
      <c r="AK3">
        <f t="shared" ref="AK3:AK15" si="0">AA3/AJ3</f>
        <v>0.1277190226876091</v>
      </c>
      <c r="AM3" s="33" t="s">
        <v>118</v>
      </c>
      <c r="AN3" s="33" t="s">
        <v>119</v>
      </c>
      <c r="AO3" s="33">
        <v>2020</v>
      </c>
      <c r="AP3" s="33">
        <v>2021</v>
      </c>
      <c r="AQ3" s="33">
        <v>2022</v>
      </c>
      <c r="AR3" s="33">
        <v>2023</v>
      </c>
      <c r="AS3" s="33">
        <v>2024</v>
      </c>
      <c r="AT3" s="33">
        <v>2025</v>
      </c>
      <c r="BO3" s="57"/>
      <c r="CB3" t="s">
        <v>202</v>
      </c>
    </row>
    <row r="4" spans="1:83" ht="34" customHeight="1" x14ac:dyDescent="0.2">
      <c r="A4" s="9"/>
      <c r="C4" s="10"/>
      <c r="D4" s="10"/>
      <c r="E4" s="10"/>
      <c r="F4" s="10"/>
      <c r="G4" s="10"/>
      <c r="H4" s="10"/>
      <c r="I4" s="11"/>
      <c r="J4" s="34"/>
      <c r="K4" s="34"/>
      <c r="L4" s="34"/>
      <c r="M4" s="121"/>
      <c r="N4" s="17"/>
      <c r="O4" s="13" t="s">
        <v>70</v>
      </c>
      <c r="P4" s="13" t="s">
        <v>126</v>
      </c>
      <c r="Q4" s="13" t="s">
        <v>124</v>
      </c>
      <c r="R4">
        <v>5.0000000000000002E-5</v>
      </c>
      <c r="S4">
        <v>5.0000000000000002E-5</v>
      </c>
      <c r="T4">
        <v>5.0000000000000002E-5</v>
      </c>
      <c r="U4">
        <v>0</v>
      </c>
      <c r="V4">
        <v>0</v>
      </c>
      <c r="X4" t="s">
        <v>70</v>
      </c>
      <c r="Y4" t="s">
        <v>126</v>
      </c>
      <c r="Z4" t="s">
        <v>123</v>
      </c>
      <c r="AA4">
        <v>133.06</v>
      </c>
      <c r="AB4">
        <v>135.34</v>
      </c>
      <c r="AC4">
        <v>137.71</v>
      </c>
      <c r="AD4">
        <v>140.07</v>
      </c>
      <c r="AE4">
        <v>142.52000000000001</v>
      </c>
      <c r="AG4" s="13" t="s">
        <v>70</v>
      </c>
      <c r="AH4" s="31">
        <v>5.5</v>
      </c>
      <c r="AI4" s="31">
        <v>5370</v>
      </c>
      <c r="AJ4" s="13">
        <f t="shared" ref="AJ4:AJ15" si="1">AI4/AH4</f>
        <v>976.36363636363637</v>
      </c>
      <c r="AK4">
        <f t="shared" si="0"/>
        <v>0.13628119180633147</v>
      </c>
      <c r="AM4" s="13" t="s">
        <v>69</v>
      </c>
      <c r="AN4" s="13" t="s">
        <v>120</v>
      </c>
      <c r="AO4" s="13">
        <v>5.5</v>
      </c>
      <c r="AP4" s="13">
        <v>5.5</v>
      </c>
      <c r="AQ4" s="13">
        <v>5.5</v>
      </c>
      <c r="AR4" s="13">
        <v>5.5</v>
      </c>
      <c r="AS4" s="13">
        <v>0</v>
      </c>
      <c r="AT4" s="13">
        <v>0</v>
      </c>
      <c r="BN4" s="44"/>
      <c r="BO4" s="59" t="s">
        <v>179</v>
      </c>
      <c r="BP4" s="100" t="s">
        <v>180</v>
      </c>
      <c r="BQ4" s="100"/>
      <c r="BR4" s="65"/>
      <c r="BT4" s="33" t="s">
        <v>186</v>
      </c>
      <c r="BU4" s="33" t="s">
        <v>190</v>
      </c>
      <c r="BV4" s="33" t="s">
        <v>119</v>
      </c>
      <c r="BW4" s="33" t="s">
        <v>191</v>
      </c>
      <c r="BX4" s="33" t="s">
        <v>204</v>
      </c>
      <c r="BY4" s="64" t="s">
        <v>193</v>
      </c>
      <c r="CA4" s="66" t="s">
        <v>213</v>
      </c>
      <c r="CB4" s="64" t="s">
        <v>203</v>
      </c>
      <c r="CC4" s="64" t="s">
        <v>119</v>
      </c>
      <c r="CD4" s="64" t="s">
        <v>191</v>
      </c>
      <c r="CE4" s="64" t="s">
        <v>204</v>
      </c>
    </row>
    <row r="5" spans="1:83" x14ac:dyDescent="0.2">
      <c r="A5" s="82"/>
      <c r="B5" s="83" t="s">
        <v>222</v>
      </c>
      <c r="C5" s="84"/>
      <c r="D5" s="84"/>
      <c r="E5" s="84"/>
      <c r="F5" s="84"/>
      <c r="G5" s="84"/>
      <c r="H5" s="10"/>
      <c r="J5" s="34"/>
      <c r="K5" s="34"/>
      <c r="L5" s="34"/>
      <c r="M5" s="121"/>
      <c r="N5" s="17"/>
      <c r="O5" s="13" t="s">
        <v>71</v>
      </c>
      <c r="P5" s="13" t="s">
        <v>126</v>
      </c>
      <c r="Q5" s="13" t="s">
        <v>124</v>
      </c>
      <c r="R5">
        <v>5.0000000000000002E-5</v>
      </c>
      <c r="S5">
        <v>5.0000000000000002E-5</v>
      </c>
      <c r="T5">
        <v>5.0000000000000002E-5</v>
      </c>
      <c r="U5">
        <v>0</v>
      </c>
      <c r="V5">
        <v>0</v>
      </c>
      <c r="X5" t="s">
        <v>71</v>
      </c>
      <c r="Y5" t="s">
        <v>126</v>
      </c>
      <c r="Z5" t="s">
        <v>123</v>
      </c>
      <c r="AA5">
        <v>138.49</v>
      </c>
      <c r="AB5">
        <v>140.85</v>
      </c>
      <c r="AC5">
        <v>143.30000000000001</v>
      </c>
      <c r="AD5">
        <v>145.75</v>
      </c>
      <c r="AE5">
        <v>148.29</v>
      </c>
      <c r="AG5" s="13" t="s">
        <v>71</v>
      </c>
      <c r="AH5" s="13">
        <v>5.5</v>
      </c>
      <c r="AI5" s="13">
        <v>40</v>
      </c>
      <c r="AJ5" s="13">
        <f t="shared" si="1"/>
        <v>7.2727272727272725</v>
      </c>
      <c r="AK5">
        <f t="shared" si="0"/>
        <v>19.042375000000003</v>
      </c>
      <c r="AM5" s="13" t="s">
        <v>70</v>
      </c>
      <c r="AN5" s="13" t="s">
        <v>120</v>
      </c>
      <c r="AO5" s="13">
        <v>5.5</v>
      </c>
      <c r="AP5" s="13">
        <v>5.5</v>
      </c>
      <c r="AQ5" s="13">
        <v>5.5</v>
      </c>
      <c r="AR5" s="13">
        <v>5.5</v>
      </c>
      <c r="AS5" s="13">
        <v>0</v>
      </c>
      <c r="AT5" s="13">
        <v>0</v>
      </c>
      <c r="BN5" s="42"/>
      <c r="BO5" s="60"/>
      <c r="BP5" s="61" t="s">
        <v>173</v>
      </c>
      <c r="BQ5" s="43" t="s">
        <v>183</v>
      </c>
      <c r="BR5" s="46"/>
      <c r="BS5" s="6">
        <v>1</v>
      </c>
      <c r="BT5" t="s">
        <v>75</v>
      </c>
      <c r="BU5">
        <v>2021</v>
      </c>
      <c r="BV5" t="s">
        <v>120</v>
      </c>
      <c r="BW5">
        <v>18.399999999999999</v>
      </c>
      <c r="BX5" t="s">
        <v>205</v>
      </c>
      <c r="BY5" t="s">
        <v>192</v>
      </c>
      <c r="CA5" t="s">
        <v>212</v>
      </c>
      <c r="CB5">
        <v>2025</v>
      </c>
      <c r="CC5" t="s">
        <v>211</v>
      </c>
      <c r="CD5">
        <v>225</v>
      </c>
      <c r="CE5" t="s">
        <v>212</v>
      </c>
    </row>
    <row r="6" spans="1:83" ht="17" thickBot="1" x14ac:dyDescent="0.25">
      <c r="A6" s="7" t="s">
        <v>118</v>
      </c>
      <c r="B6" s="7" t="s">
        <v>121</v>
      </c>
      <c r="C6" s="7">
        <v>2021</v>
      </c>
      <c r="D6" s="7">
        <v>2022</v>
      </c>
      <c r="E6" s="7">
        <v>2023</v>
      </c>
      <c r="F6" s="7">
        <v>2024</v>
      </c>
      <c r="G6" s="7">
        <v>2025</v>
      </c>
      <c r="H6" s="10"/>
      <c r="J6" s="34"/>
      <c r="K6" s="34"/>
      <c r="L6" s="34"/>
      <c r="M6" s="121"/>
      <c r="N6" s="17"/>
      <c r="O6" s="13" t="s">
        <v>72</v>
      </c>
      <c r="P6" s="13" t="s">
        <v>126</v>
      </c>
      <c r="Q6" s="13" t="s">
        <v>124</v>
      </c>
      <c r="R6">
        <v>5.0000000000000002E-5</v>
      </c>
      <c r="S6">
        <v>5.0000000000000002E-5</v>
      </c>
      <c r="T6">
        <v>5.0000000000000002E-5</v>
      </c>
      <c r="U6">
        <v>0</v>
      </c>
      <c r="V6">
        <v>0</v>
      </c>
      <c r="X6" t="s">
        <v>72</v>
      </c>
      <c r="Y6" t="s">
        <v>126</v>
      </c>
      <c r="Z6" t="s">
        <v>123</v>
      </c>
      <c r="AA6">
        <v>127.49</v>
      </c>
      <c r="AB6">
        <v>129.62</v>
      </c>
      <c r="AC6">
        <v>131.84</v>
      </c>
      <c r="AD6">
        <v>134.06</v>
      </c>
      <c r="AE6">
        <v>136.36000000000001</v>
      </c>
      <c r="AG6" s="13" t="s">
        <v>72</v>
      </c>
      <c r="AH6" s="13">
        <v>5.5</v>
      </c>
      <c r="AI6" s="13">
        <v>13340</v>
      </c>
      <c r="AJ6" s="13">
        <f t="shared" si="1"/>
        <v>2425.4545454545455</v>
      </c>
      <c r="AK6">
        <f t="shared" si="0"/>
        <v>5.2563343328335829E-2</v>
      </c>
      <c r="AM6" s="13" t="s">
        <v>71</v>
      </c>
      <c r="AN6" s="13" t="s">
        <v>120</v>
      </c>
      <c r="AO6" s="13">
        <v>5.5</v>
      </c>
      <c r="AP6" s="13">
        <v>5.5</v>
      </c>
      <c r="AQ6" s="13">
        <v>5.5</v>
      </c>
      <c r="AR6" s="13">
        <v>5.5</v>
      </c>
      <c r="AS6" s="13">
        <v>0</v>
      </c>
      <c r="AT6" s="13">
        <v>0</v>
      </c>
      <c r="BN6" s="42">
        <v>1</v>
      </c>
      <c r="BO6" s="62" t="s">
        <v>181</v>
      </c>
      <c r="BP6" s="43">
        <v>33</v>
      </c>
      <c r="BQ6" s="43">
        <v>11</v>
      </c>
      <c r="BR6" s="46"/>
      <c r="BS6" s="6">
        <v>2</v>
      </c>
      <c r="BT6" t="s">
        <v>187</v>
      </c>
      <c r="BU6">
        <v>2022</v>
      </c>
      <c r="BV6" t="s">
        <v>120</v>
      </c>
      <c r="BW6">
        <v>30</v>
      </c>
      <c r="BX6" t="s">
        <v>206</v>
      </c>
      <c r="BY6" t="s">
        <v>192</v>
      </c>
      <c r="CA6" t="s">
        <v>214</v>
      </c>
      <c r="CB6">
        <v>2025</v>
      </c>
      <c r="CC6" t="s">
        <v>211</v>
      </c>
      <c r="CD6">
        <v>225</v>
      </c>
    </row>
    <row r="7" spans="1:83" ht="22" customHeight="1" x14ac:dyDescent="0.25">
      <c r="A7" s="8" t="s">
        <v>223</v>
      </c>
      <c r="B7" t="s">
        <v>120</v>
      </c>
      <c r="C7" s="28">
        <v>92.36</v>
      </c>
      <c r="D7" s="28">
        <v>108.29</v>
      </c>
      <c r="E7" s="28">
        <v>120.71</v>
      </c>
      <c r="F7" s="10">
        <v>131.76</v>
      </c>
      <c r="G7" s="10">
        <v>137.94999999999999</v>
      </c>
      <c r="J7" s="34"/>
      <c r="K7" s="34"/>
      <c r="L7" s="34"/>
      <c r="M7" s="121"/>
      <c r="N7" s="17"/>
      <c r="O7" s="13" t="s">
        <v>73</v>
      </c>
      <c r="P7" s="13" t="s">
        <v>126</v>
      </c>
      <c r="Q7" s="13" t="s">
        <v>124</v>
      </c>
      <c r="R7">
        <v>1.0000000000000001E-5</v>
      </c>
      <c r="S7">
        <v>1.0000000000000001E-5</v>
      </c>
      <c r="T7">
        <v>1.0000000000000001E-5</v>
      </c>
      <c r="U7">
        <v>1.0000000000000001E-5</v>
      </c>
      <c r="V7">
        <v>1.0000000000000001E-5</v>
      </c>
      <c r="X7" t="s">
        <v>73</v>
      </c>
      <c r="Y7" t="s">
        <v>126</v>
      </c>
      <c r="Z7" t="s">
        <v>123</v>
      </c>
      <c r="AA7">
        <v>134.06</v>
      </c>
      <c r="AB7">
        <v>136.34</v>
      </c>
      <c r="AC7">
        <v>138.71</v>
      </c>
      <c r="AD7">
        <v>141.07</v>
      </c>
      <c r="AE7">
        <v>143.52000000000001</v>
      </c>
      <c r="AG7" s="13" t="s">
        <v>73</v>
      </c>
      <c r="AH7" s="13">
        <v>5.5</v>
      </c>
      <c r="AI7" s="13">
        <v>3250</v>
      </c>
      <c r="AJ7" s="13">
        <f t="shared" si="1"/>
        <v>590.90909090909088</v>
      </c>
      <c r="AK7">
        <f t="shared" si="0"/>
        <v>0.22687076923076924</v>
      </c>
      <c r="AM7" s="13" t="s">
        <v>72</v>
      </c>
      <c r="AN7" s="13" t="s">
        <v>120</v>
      </c>
      <c r="AO7" s="13">
        <v>5.5</v>
      </c>
      <c r="AP7" s="13">
        <v>5.5</v>
      </c>
      <c r="AQ7" s="13">
        <v>5.5</v>
      </c>
      <c r="AR7" s="13">
        <v>5.5</v>
      </c>
      <c r="AS7" s="13">
        <v>0</v>
      </c>
      <c r="AT7" s="13">
        <v>0</v>
      </c>
      <c r="AV7" s="87" t="s">
        <v>120</v>
      </c>
      <c r="AW7" s="104" t="s">
        <v>158</v>
      </c>
      <c r="AX7" s="106"/>
      <c r="AY7" s="110" t="s">
        <v>159</v>
      </c>
      <c r="AZ7" s="90" t="s">
        <v>160</v>
      </c>
      <c r="BA7" s="91"/>
      <c r="BB7" s="91"/>
      <c r="BC7" s="91"/>
      <c r="BD7" s="92"/>
      <c r="BE7" s="104" t="s">
        <v>161</v>
      </c>
      <c r="BF7" s="105"/>
      <c r="BG7" s="105"/>
      <c r="BH7" s="105"/>
      <c r="BI7" s="106"/>
      <c r="BJ7" s="110" t="s">
        <v>156</v>
      </c>
      <c r="BK7" s="110" t="s">
        <v>159</v>
      </c>
      <c r="BL7" s="101" t="s">
        <v>157</v>
      </c>
      <c r="BM7" s="54"/>
      <c r="BN7" s="42">
        <v>2</v>
      </c>
      <c r="BO7" s="60" t="s">
        <v>176</v>
      </c>
      <c r="BP7" s="43">
        <v>33</v>
      </c>
      <c r="BQ7" s="43">
        <v>11</v>
      </c>
      <c r="BR7" s="46"/>
      <c r="BS7" s="6">
        <v>3</v>
      </c>
      <c r="BT7" t="s">
        <v>188</v>
      </c>
      <c r="BU7">
        <v>2022</v>
      </c>
      <c r="BV7" t="s">
        <v>120</v>
      </c>
      <c r="BW7">
        <v>40</v>
      </c>
      <c r="BX7" t="s">
        <v>207</v>
      </c>
      <c r="BY7" t="s">
        <v>194</v>
      </c>
      <c r="CA7" t="s">
        <v>215</v>
      </c>
      <c r="CB7">
        <v>2025</v>
      </c>
      <c r="CC7" t="s">
        <v>211</v>
      </c>
      <c r="CD7">
        <v>225</v>
      </c>
      <c r="CE7" t="s">
        <v>216</v>
      </c>
    </row>
    <row r="8" spans="1:83" ht="23" customHeight="1" thickBot="1" x14ac:dyDescent="0.3">
      <c r="J8" s="34"/>
      <c r="K8" s="34"/>
      <c r="L8" s="34"/>
      <c r="M8" s="121"/>
      <c r="N8" s="17"/>
      <c r="O8" s="13" t="s">
        <v>74</v>
      </c>
      <c r="P8" s="13" t="s">
        <v>126</v>
      </c>
      <c r="Q8" s="13" t="s">
        <v>124</v>
      </c>
      <c r="R8">
        <v>5.9999999999999995E-5</v>
      </c>
      <c r="S8">
        <v>5.9999999999999995E-5</v>
      </c>
      <c r="T8">
        <v>5.9999999999999995E-5</v>
      </c>
      <c r="U8">
        <v>5.9999999999999995E-5</v>
      </c>
      <c r="V8">
        <v>5.9999999999999995E-5</v>
      </c>
      <c r="X8" t="s">
        <v>74</v>
      </c>
      <c r="Y8" t="s">
        <v>126</v>
      </c>
      <c r="Z8" t="s">
        <v>123</v>
      </c>
      <c r="AA8">
        <v>111.72</v>
      </c>
      <c r="AB8">
        <v>113.63</v>
      </c>
      <c r="AC8">
        <v>115.62</v>
      </c>
      <c r="AD8">
        <v>117.6</v>
      </c>
      <c r="AE8">
        <v>119.66</v>
      </c>
      <c r="AG8" s="13" t="s">
        <v>74</v>
      </c>
      <c r="AH8" s="13">
        <v>8.5</v>
      </c>
      <c r="AI8" s="13">
        <v>53610</v>
      </c>
      <c r="AJ8" s="13">
        <f t="shared" si="1"/>
        <v>6307.0588235294117</v>
      </c>
      <c r="AK8">
        <f t="shared" si="0"/>
        <v>1.7713486289871294E-2</v>
      </c>
      <c r="AM8" s="13" t="s">
        <v>73</v>
      </c>
      <c r="AN8" s="13" t="s">
        <v>120</v>
      </c>
      <c r="AO8" s="13">
        <v>5.5</v>
      </c>
      <c r="AP8" s="13">
        <v>5.5</v>
      </c>
      <c r="AQ8" s="13">
        <v>5.5</v>
      </c>
      <c r="AR8" s="13">
        <v>5.5</v>
      </c>
      <c r="AS8" s="13">
        <v>5.5</v>
      </c>
      <c r="AT8" s="13">
        <v>5.5</v>
      </c>
      <c r="AV8" s="88"/>
      <c r="AW8" s="107"/>
      <c r="AX8" s="109"/>
      <c r="AY8" s="111"/>
      <c r="AZ8" s="93"/>
      <c r="BA8" s="94"/>
      <c r="BB8" s="94"/>
      <c r="BC8" s="94"/>
      <c r="BD8" s="95"/>
      <c r="BE8" s="107"/>
      <c r="BF8" s="108"/>
      <c r="BG8" s="108"/>
      <c r="BH8" s="108"/>
      <c r="BI8" s="109"/>
      <c r="BJ8" s="111"/>
      <c r="BK8" s="112"/>
      <c r="BL8" s="102"/>
      <c r="BM8" s="54"/>
      <c r="BN8" s="42">
        <v>3</v>
      </c>
      <c r="BO8" s="60" t="s">
        <v>177</v>
      </c>
      <c r="BP8" s="43">
        <v>33</v>
      </c>
      <c r="BQ8" s="43">
        <v>11</v>
      </c>
      <c r="BR8" s="46"/>
      <c r="BS8" s="6">
        <v>4</v>
      </c>
      <c r="BT8" s="6" t="s">
        <v>189</v>
      </c>
      <c r="BU8">
        <v>2022</v>
      </c>
      <c r="BV8" t="s">
        <v>120</v>
      </c>
      <c r="BW8">
        <v>20</v>
      </c>
      <c r="BX8" t="s">
        <v>208</v>
      </c>
      <c r="BY8" t="s">
        <v>195</v>
      </c>
      <c r="CA8" t="s">
        <v>217</v>
      </c>
      <c r="CB8">
        <v>2025</v>
      </c>
      <c r="CC8" t="s">
        <v>211</v>
      </c>
      <c r="CD8">
        <v>225</v>
      </c>
      <c r="CE8" t="s">
        <v>184</v>
      </c>
    </row>
    <row r="9" spans="1:83" ht="22" customHeight="1" thickBot="1" x14ac:dyDescent="0.3">
      <c r="C9" s="27"/>
      <c r="D9" s="27"/>
      <c r="E9" s="27"/>
      <c r="J9" s="34"/>
      <c r="K9" s="34"/>
      <c r="L9" s="34"/>
      <c r="M9" s="121"/>
      <c r="N9" s="17"/>
      <c r="O9" s="13" t="s">
        <v>61</v>
      </c>
      <c r="P9" s="13" t="s">
        <v>126</v>
      </c>
      <c r="Q9" s="13" t="s">
        <v>124</v>
      </c>
      <c r="R9">
        <v>1.0000000000000001E-5</v>
      </c>
      <c r="S9">
        <v>1.0000000000000001E-5</v>
      </c>
      <c r="T9">
        <v>0</v>
      </c>
      <c r="U9">
        <v>0</v>
      </c>
      <c r="V9">
        <v>0</v>
      </c>
      <c r="X9" t="s">
        <v>61</v>
      </c>
      <c r="Y9" t="s">
        <v>126</v>
      </c>
      <c r="Z9" t="s">
        <v>123</v>
      </c>
      <c r="AA9">
        <v>127.19</v>
      </c>
      <c r="AB9">
        <v>129.4</v>
      </c>
      <c r="AC9">
        <v>131.69</v>
      </c>
      <c r="AD9">
        <v>133.97999999999999</v>
      </c>
      <c r="AE9">
        <v>136.35</v>
      </c>
      <c r="AG9" s="13" t="s">
        <v>61</v>
      </c>
      <c r="AH9" s="13">
        <v>5.5</v>
      </c>
      <c r="AI9" s="13">
        <v>20230</v>
      </c>
      <c r="AJ9" s="13">
        <f t="shared" si="1"/>
        <v>3678.181818181818</v>
      </c>
      <c r="AK9">
        <f t="shared" si="0"/>
        <v>3.4579584775086505E-2</v>
      </c>
      <c r="AM9" s="13" t="s">
        <v>74</v>
      </c>
      <c r="AN9" s="13" t="s">
        <v>120</v>
      </c>
      <c r="AO9" s="13">
        <v>8.5</v>
      </c>
      <c r="AP9" s="13">
        <v>8.5</v>
      </c>
      <c r="AQ9" s="13">
        <v>8.5</v>
      </c>
      <c r="AR9" s="13">
        <v>8.5</v>
      </c>
      <c r="AS9" s="13">
        <v>8.5</v>
      </c>
      <c r="AT9" s="13">
        <v>8.5</v>
      </c>
      <c r="AV9" s="89"/>
      <c r="AW9" s="67" t="s">
        <v>162</v>
      </c>
      <c r="AX9" s="68" t="s">
        <v>163</v>
      </c>
      <c r="AY9" s="67"/>
      <c r="AZ9" s="69" t="s">
        <v>164</v>
      </c>
      <c r="BA9" s="69" t="s">
        <v>165</v>
      </c>
      <c r="BB9" s="69" t="s">
        <v>168</v>
      </c>
      <c r="BC9" s="69" t="s">
        <v>166</v>
      </c>
      <c r="BD9" s="70" t="s">
        <v>169</v>
      </c>
      <c r="BE9" s="67" t="s">
        <v>162</v>
      </c>
      <c r="BF9" s="71" t="s">
        <v>170</v>
      </c>
      <c r="BG9" s="67" t="s">
        <v>164</v>
      </c>
      <c r="BH9" s="67" t="s">
        <v>165</v>
      </c>
      <c r="BI9" s="67" t="s">
        <v>166</v>
      </c>
      <c r="BJ9" s="71" t="s">
        <v>162</v>
      </c>
      <c r="BK9" s="111"/>
      <c r="BL9" s="103"/>
      <c r="BM9" s="54"/>
      <c r="BN9" s="42">
        <v>4</v>
      </c>
      <c r="BO9" s="60" t="s">
        <v>182</v>
      </c>
      <c r="BP9" s="43">
        <v>33</v>
      </c>
      <c r="BQ9" s="43">
        <v>11</v>
      </c>
      <c r="BR9" s="46"/>
      <c r="BS9" s="6">
        <v>5</v>
      </c>
      <c r="BT9" t="s">
        <v>196</v>
      </c>
      <c r="BU9">
        <v>2022</v>
      </c>
      <c r="BV9" t="s">
        <v>197</v>
      </c>
      <c r="BW9">
        <v>6</v>
      </c>
      <c r="BX9" t="s">
        <v>208</v>
      </c>
      <c r="BY9" t="s">
        <v>198</v>
      </c>
      <c r="CA9" t="s">
        <v>218</v>
      </c>
      <c r="CB9">
        <v>2025</v>
      </c>
      <c r="CC9" t="s">
        <v>211</v>
      </c>
      <c r="CD9">
        <v>225</v>
      </c>
      <c r="CE9" t="s">
        <v>219</v>
      </c>
    </row>
    <row r="10" spans="1:83" ht="40" customHeight="1" thickBot="1" x14ac:dyDescent="0.3">
      <c r="A10" s="82"/>
      <c r="B10" s="83" t="s">
        <v>224</v>
      </c>
      <c r="C10" s="84"/>
      <c r="D10" s="84"/>
      <c r="E10" s="84"/>
      <c r="F10" s="84"/>
      <c r="G10" s="84"/>
      <c r="H10" s="84"/>
      <c r="J10" s="34"/>
      <c r="K10" s="34"/>
      <c r="L10" s="34"/>
      <c r="M10" s="121"/>
      <c r="N10" s="17"/>
      <c r="O10" s="13" t="s">
        <v>62</v>
      </c>
      <c r="P10" s="13" t="s">
        <v>126</v>
      </c>
      <c r="Q10" s="13" t="s">
        <v>124</v>
      </c>
      <c r="R10">
        <v>2.0000000000000002E-5</v>
      </c>
      <c r="S10">
        <v>2.0000000000000002E-5</v>
      </c>
      <c r="T10">
        <v>2.0000000000000002E-5</v>
      </c>
      <c r="U10">
        <v>2.0000000000000002E-5</v>
      </c>
      <c r="V10">
        <v>2.0000000000000002E-5</v>
      </c>
      <c r="X10" t="s">
        <v>62</v>
      </c>
      <c r="Y10" t="s">
        <v>126</v>
      </c>
      <c r="Z10" t="s">
        <v>123</v>
      </c>
      <c r="AA10">
        <v>124.32</v>
      </c>
      <c r="AB10">
        <v>126.46</v>
      </c>
      <c r="AC10">
        <v>128.66999999999999</v>
      </c>
      <c r="AD10">
        <v>130.88</v>
      </c>
      <c r="AE10">
        <v>133.18</v>
      </c>
      <c r="AG10" s="13" t="s">
        <v>62</v>
      </c>
      <c r="AH10" s="13">
        <v>11</v>
      </c>
      <c r="AI10" s="13">
        <v>55920</v>
      </c>
      <c r="AJ10" s="13">
        <f t="shared" si="1"/>
        <v>5083.636363636364</v>
      </c>
      <c r="AK10">
        <f t="shared" si="0"/>
        <v>2.4454935622317594E-2</v>
      </c>
      <c r="AM10" s="13" t="s">
        <v>61</v>
      </c>
      <c r="AN10" s="13" t="s">
        <v>120</v>
      </c>
      <c r="AO10" s="13">
        <v>5.5</v>
      </c>
      <c r="AP10" s="13">
        <v>5.5</v>
      </c>
      <c r="AQ10" s="13">
        <v>5.5</v>
      </c>
      <c r="AR10" s="13">
        <v>0</v>
      </c>
      <c r="AS10" s="13">
        <v>0</v>
      </c>
      <c r="AT10" s="13">
        <v>0</v>
      </c>
      <c r="AV10" s="72" t="s">
        <v>167</v>
      </c>
      <c r="AW10" s="73">
        <v>15</v>
      </c>
      <c r="AX10" s="74">
        <v>15</v>
      </c>
      <c r="AY10" s="67">
        <f>AW10+AX10</f>
        <v>30</v>
      </c>
      <c r="AZ10" s="74">
        <v>5.5</v>
      </c>
      <c r="BA10" s="73">
        <v>11</v>
      </c>
      <c r="BB10" s="73">
        <v>5</v>
      </c>
      <c r="BC10" s="73">
        <v>5</v>
      </c>
      <c r="BD10" s="73">
        <v>5.5</v>
      </c>
      <c r="BE10" s="75">
        <v>5.5</v>
      </c>
      <c r="BF10" s="76">
        <v>5.5</v>
      </c>
      <c r="BG10" s="75">
        <v>5.5</v>
      </c>
      <c r="BH10" s="75">
        <v>5.5</v>
      </c>
      <c r="BI10" s="75">
        <v>5.5</v>
      </c>
      <c r="BJ10" s="76">
        <v>8.5</v>
      </c>
      <c r="BK10" s="67">
        <f>AZ10+BA10+BB10+BC10+BD10+BE10+BF10+BG10+BI10+BJ10+BH10</f>
        <v>68</v>
      </c>
      <c r="BL10" s="77">
        <f>AY10+BK10</f>
        <v>98</v>
      </c>
      <c r="BM10" s="55"/>
      <c r="BN10" s="45">
        <v>5</v>
      </c>
      <c r="BO10" s="63" t="s">
        <v>174</v>
      </c>
      <c r="BP10" s="43">
        <v>33</v>
      </c>
      <c r="BQ10" s="43">
        <v>11</v>
      </c>
      <c r="BR10" s="46"/>
      <c r="BS10" s="6">
        <v>6</v>
      </c>
      <c r="BT10" t="s">
        <v>199</v>
      </c>
      <c r="BU10">
        <v>2023</v>
      </c>
      <c r="BV10" t="s">
        <v>120</v>
      </c>
      <c r="BW10">
        <v>40</v>
      </c>
      <c r="BX10" t="s">
        <v>209</v>
      </c>
      <c r="BY10" t="s">
        <v>200</v>
      </c>
    </row>
    <row r="11" spans="1:83" ht="40" customHeight="1" thickBot="1" x14ac:dyDescent="0.3">
      <c r="A11" s="7" t="s">
        <v>118</v>
      </c>
      <c r="B11" s="7" t="s">
        <v>121</v>
      </c>
      <c r="C11" s="7">
        <v>2021</v>
      </c>
      <c r="D11" s="7">
        <v>2022</v>
      </c>
      <c r="E11" s="7">
        <v>2023</v>
      </c>
      <c r="F11" s="7">
        <v>2024</v>
      </c>
      <c r="G11" s="7">
        <v>2025</v>
      </c>
      <c r="H11" s="7"/>
      <c r="J11" s="34"/>
      <c r="K11" s="34"/>
      <c r="L11" s="34"/>
      <c r="M11" s="121"/>
      <c r="N11" s="17"/>
      <c r="O11" s="13" t="s">
        <v>63</v>
      </c>
      <c r="P11" s="13" t="s">
        <v>126</v>
      </c>
      <c r="Q11" s="13" t="s">
        <v>124</v>
      </c>
      <c r="R11">
        <v>1.0000000000000001E-5</v>
      </c>
      <c r="S11">
        <v>1.0000000000000001E-5</v>
      </c>
      <c r="T11">
        <v>0</v>
      </c>
      <c r="U11">
        <v>0</v>
      </c>
      <c r="V11">
        <v>0</v>
      </c>
      <c r="X11" t="s">
        <v>63</v>
      </c>
      <c r="Y11" t="s">
        <v>126</v>
      </c>
      <c r="Z11" t="s">
        <v>123</v>
      </c>
      <c r="AA11">
        <v>128.54</v>
      </c>
      <c r="AB11">
        <v>130.75</v>
      </c>
      <c r="AC11">
        <v>133.05000000000001</v>
      </c>
      <c r="AD11">
        <v>135.34</v>
      </c>
      <c r="AE11">
        <v>137.72</v>
      </c>
      <c r="AG11" s="13" t="s">
        <v>63</v>
      </c>
      <c r="AH11" s="13">
        <v>5</v>
      </c>
      <c r="AI11" s="13">
        <v>7310</v>
      </c>
      <c r="AJ11" s="13">
        <f t="shared" si="1"/>
        <v>1462</v>
      </c>
      <c r="AK11">
        <f t="shared" si="0"/>
        <v>8.7920656634746921E-2</v>
      </c>
      <c r="AM11" s="13" t="s">
        <v>62</v>
      </c>
      <c r="AN11" s="13" t="s">
        <v>120</v>
      </c>
      <c r="AO11" s="13">
        <v>11</v>
      </c>
      <c r="AP11" s="13">
        <v>11</v>
      </c>
      <c r="AQ11" s="13">
        <v>11</v>
      </c>
      <c r="AR11" s="13">
        <v>11</v>
      </c>
      <c r="AS11" s="13">
        <v>11</v>
      </c>
      <c r="AT11" s="13">
        <v>11</v>
      </c>
      <c r="AV11" s="78" t="s">
        <v>171</v>
      </c>
      <c r="AW11" s="67">
        <v>15</v>
      </c>
      <c r="AX11" s="67">
        <v>15</v>
      </c>
      <c r="AY11" s="67">
        <f>AW11+AX11</f>
        <v>30</v>
      </c>
      <c r="AZ11" s="67">
        <v>5</v>
      </c>
      <c r="BA11" s="67">
        <v>0</v>
      </c>
      <c r="BB11" s="67">
        <v>0</v>
      </c>
      <c r="BC11" s="67">
        <v>4.8</v>
      </c>
      <c r="BD11" s="67">
        <v>0</v>
      </c>
      <c r="BE11" s="67">
        <v>4.8899999999999997</v>
      </c>
      <c r="BF11" s="67">
        <v>0</v>
      </c>
      <c r="BG11" s="67">
        <v>5</v>
      </c>
      <c r="BH11" s="67">
        <v>0</v>
      </c>
      <c r="BI11" s="67">
        <v>4.8899999999999997</v>
      </c>
      <c r="BJ11" s="67">
        <v>8</v>
      </c>
      <c r="BK11" s="67">
        <f>SUM(AZ11:BJ11)</f>
        <v>32.58</v>
      </c>
      <c r="BL11" s="79">
        <f>AY11+BK11</f>
        <v>62.58</v>
      </c>
      <c r="BM11" s="55"/>
      <c r="BN11" s="45">
        <v>6</v>
      </c>
      <c r="BO11" s="63" t="s">
        <v>175</v>
      </c>
      <c r="BP11" s="43">
        <v>33</v>
      </c>
      <c r="BQ11" s="43">
        <v>11</v>
      </c>
      <c r="BR11" s="46"/>
      <c r="BS11" s="6">
        <v>7</v>
      </c>
      <c r="BT11" t="s">
        <v>201</v>
      </c>
      <c r="BU11">
        <v>2024</v>
      </c>
      <c r="BV11" t="s">
        <v>120</v>
      </c>
      <c r="BW11">
        <v>60</v>
      </c>
      <c r="BX11" t="s">
        <v>210</v>
      </c>
      <c r="BY11" t="s">
        <v>200</v>
      </c>
    </row>
    <row r="12" spans="1:83" ht="40" customHeight="1" x14ac:dyDescent="0.2">
      <c r="A12" s="8" t="s">
        <v>223</v>
      </c>
      <c r="B12" t="s">
        <v>120</v>
      </c>
      <c r="C12" s="85">
        <v>84.71</v>
      </c>
      <c r="D12" s="85">
        <v>95.63</v>
      </c>
      <c r="E12" s="85">
        <v>97.11</v>
      </c>
      <c r="F12" s="85">
        <v>102.77</v>
      </c>
      <c r="G12" s="85">
        <v>105.42</v>
      </c>
      <c r="H12" s="10"/>
      <c r="J12" s="34"/>
      <c r="K12" s="34"/>
      <c r="L12" s="34"/>
      <c r="M12" s="121"/>
      <c r="N12" s="17"/>
      <c r="O12" s="13" t="s">
        <v>64</v>
      </c>
      <c r="P12" s="13" t="s">
        <v>126</v>
      </c>
      <c r="Q12" s="13" t="s">
        <v>124</v>
      </c>
      <c r="R12">
        <v>5.0000000000000002E-5</v>
      </c>
      <c r="S12">
        <v>5.0000000000000002E-5</v>
      </c>
      <c r="T12">
        <v>5.0000000000000002E-5</v>
      </c>
      <c r="U12">
        <v>0</v>
      </c>
      <c r="V12">
        <v>0</v>
      </c>
      <c r="X12" t="s">
        <v>64</v>
      </c>
      <c r="Y12" t="s">
        <v>126</v>
      </c>
      <c r="Z12" t="s">
        <v>123</v>
      </c>
      <c r="AA12">
        <v>136.63999999999999</v>
      </c>
      <c r="AB12">
        <v>138.84</v>
      </c>
      <c r="AC12">
        <v>141.11000000000001</v>
      </c>
      <c r="AD12">
        <v>143.38999999999999</v>
      </c>
      <c r="AE12">
        <v>145.76</v>
      </c>
      <c r="AG12" s="13" t="s">
        <v>64</v>
      </c>
      <c r="AH12" s="13">
        <v>5</v>
      </c>
      <c r="AI12" s="13">
        <v>330</v>
      </c>
      <c r="AJ12" s="13">
        <f t="shared" si="1"/>
        <v>66</v>
      </c>
      <c r="AK12">
        <f t="shared" si="0"/>
        <v>2.0703030303030303</v>
      </c>
      <c r="AM12" s="13" t="s">
        <v>63</v>
      </c>
      <c r="AN12" s="13" t="s">
        <v>120</v>
      </c>
      <c r="AO12" s="13">
        <v>5</v>
      </c>
      <c r="AP12" s="13">
        <v>5</v>
      </c>
      <c r="AQ12" s="13">
        <v>5</v>
      </c>
      <c r="AR12" s="13">
        <v>0</v>
      </c>
      <c r="AS12" s="13">
        <v>0</v>
      </c>
      <c r="AT12" s="13">
        <v>0</v>
      </c>
      <c r="BN12" s="45">
        <v>7</v>
      </c>
      <c r="BO12" s="62" t="s">
        <v>178</v>
      </c>
      <c r="BP12" s="43">
        <v>33</v>
      </c>
      <c r="BQ12" s="43">
        <v>11</v>
      </c>
      <c r="BR12" s="46"/>
      <c r="BS12" s="6"/>
    </row>
    <row r="13" spans="1:83" ht="40" customHeight="1" x14ac:dyDescent="0.2">
      <c r="A13" s="114"/>
      <c r="B13" s="115"/>
      <c r="C13" s="115"/>
      <c r="D13" s="115"/>
      <c r="E13" s="115"/>
      <c r="F13" s="115"/>
      <c r="G13" s="115"/>
      <c r="H13" s="115"/>
      <c r="J13" s="34"/>
      <c r="K13" s="34"/>
      <c r="L13" s="34"/>
      <c r="M13" s="121"/>
      <c r="N13" s="17"/>
      <c r="O13" s="13" t="s">
        <v>65</v>
      </c>
      <c r="P13" s="13" t="s">
        <v>126</v>
      </c>
      <c r="Q13" s="13" t="s">
        <v>124</v>
      </c>
      <c r="R13">
        <v>5.0000000000000002E-5</v>
      </c>
      <c r="S13">
        <v>5.0000000000000002E-5</v>
      </c>
      <c r="T13">
        <v>5.0000000000000002E-5</v>
      </c>
      <c r="U13">
        <v>5.9999999999999995E-5</v>
      </c>
      <c r="V13">
        <v>5.0000000000000002E-5</v>
      </c>
      <c r="X13" t="s">
        <v>65</v>
      </c>
      <c r="Y13" t="s">
        <v>126</v>
      </c>
      <c r="Z13" t="s">
        <v>123</v>
      </c>
      <c r="AA13">
        <v>143.13999999999999</v>
      </c>
      <c r="AB13">
        <v>145.54</v>
      </c>
      <c r="AC13">
        <v>148.02000000000001</v>
      </c>
      <c r="AD13">
        <v>150.5</v>
      </c>
      <c r="AE13">
        <v>153.08000000000001</v>
      </c>
      <c r="AG13" s="13" t="s">
        <v>65</v>
      </c>
      <c r="AH13" s="13">
        <v>5.5</v>
      </c>
      <c r="AI13" s="13">
        <v>20</v>
      </c>
      <c r="AJ13" s="13">
        <f t="shared" si="1"/>
        <v>3.6363636363636362</v>
      </c>
      <c r="AK13">
        <f t="shared" si="0"/>
        <v>39.363499999999995</v>
      </c>
      <c r="AM13" s="13" t="s">
        <v>64</v>
      </c>
      <c r="AN13" s="13" t="s">
        <v>120</v>
      </c>
      <c r="AO13" s="13">
        <v>5</v>
      </c>
      <c r="AP13" s="13">
        <v>5</v>
      </c>
      <c r="AQ13" s="13">
        <v>5</v>
      </c>
      <c r="AR13" s="13">
        <v>5</v>
      </c>
      <c r="AS13" s="13">
        <v>0</v>
      </c>
      <c r="AT13" s="13">
        <v>0</v>
      </c>
      <c r="BN13" s="45">
        <v>8</v>
      </c>
      <c r="BO13" s="62" t="s">
        <v>184</v>
      </c>
      <c r="BP13" s="43">
        <v>33</v>
      </c>
      <c r="BQ13" s="43">
        <v>11</v>
      </c>
      <c r="BR13" s="46"/>
      <c r="BS13" s="6"/>
    </row>
    <row r="14" spans="1:83" ht="40" customHeight="1" x14ac:dyDescent="0.2">
      <c r="A14" s="114"/>
      <c r="B14" s="115"/>
      <c r="C14" s="115"/>
      <c r="D14" s="115"/>
      <c r="E14" s="115"/>
      <c r="F14" s="115"/>
      <c r="G14" s="115"/>
      <c r="H14" s="115"/>
      <c r="J14" s="120"/>
      <c r="K14" s="34"/>
      <c r="L14" s="34"/>
      <c r="M14" s="121"/>
      <c r="N14" s="17"/>
      <c r="O14" s="16" t="s">
        <v>127</v>
      </c>
      <c r="P14" s="13" t="s">
        <v>128</v>
      </c>
      <c r="Q14" s="13" t="s">
        <v>124</v>
      </c>
      <c r="R14">
        <v>0</v>
      </c>
      <c r="S14">
        <v>0</v>
      </c>
      <c r="T14">
        <v>0</v>
      </c>
      <c r="U14">
        <v>0</v>
      </c>
      <c r="V14">
        <v>0</v>
      </c>
      <c r="X14" t="s">
        <v>127</v>
      </c>
      <c r="Y14" t="s">
        <v>128</v>
      </c>
      <c r="Z14" t="s">
        <v>123</v>
      </c>
      <c r="AA14">
        <v>121.62</v>
      </c>
      <c r="AB14">
        <v>123.9</v>
      </c>
      <c r="AC14">
        <v>126.28</v>
      </c>
      <c r="AD14">
        <v>128.66</v>
      </c>
      <c r="AE14">
        <v>131.12</v>
      </c>
      <c r="AG14" s="13" t="s">
        <v>127</v>
      </c>
      <c r="AH14" s="13">
        <v>30</v>
      </c>
      <c r="AI14" s="13">
        <v>249160</v>
      </c>
      <c r="AJ14" s="13">
        <f t="shared" si="1"/>
        <v>8305.3333333333339</v>
      </c>
      <c r="AK14">
        <f t="shared" si="0"/>
        <v>1.4643602504414833E-2</v>
      </c>
      <c r="AM14" s="13" t="s">
        <v>65</v>
      </c>
      <c r="AN14" s="13" t="s">
        <v>120</v>
      </c>
      <c r="AO14" s="13">
        <v>5.5</v>
      </c>
      <c r="AP14" s="13">
        <v>5.5</v>
      </c>
      <c r="AQ14" s="13">
        <v>5.5</v>
      </c>
      <c r="AR14" s="13">
        <v>5.5</v>
      </c>
      <c r="AS14" s="13">
        <v>5.5</v>
      </c>
      <c r="AT14" s="13">
        <v>5.5</v>
      </c>
      <c r="AV14" s="6"/>
      <c r="AW14" s="6"/>
      <c r="AX14" s="6"/>
      <c r="BO14" s="58"/>
    </row>
    <row r="15" spans="1:83" ht="40" customHeight="1" x14ac:dyDescent="0.2">
      <c r="A15" s="114"/>
      <c r="B15" s="115"/>
      <c r="C15" s="115"/>
      <c r="D15" s="115"/>
      <c r="E15" s="115"/>
      <c r="F15" s="115"/>
      <c r="G15" s="115"/>
      <c r="H15" s="115"/>
      <c r="J15" s="120"/>
      <c r="K15" s="34"/>
      <c r="L15" s="34"/>
      <c r="M15" s="121"/>
      <c r="N15" s="17"/>
      <c r="O15" s="20" t="s">
        <v>75</v>
      </c>
      <c r="P15" s="21" t="s">
        <v>129</v>
      </c>
      <c r="Q15" s="21" t="s">
        <v>124</v>
      </c>
      <c r="R15">
        <v>1.3000000000000002E-4</v>
      </c>
      <c r="S15">
        <v>1.3000000000000002E-4</v>
      </c>
      <c r="T15">
        <v>1.3000000000000002E-4</v>
      </c>
      <c r="U15">
        <v>1.3000000000000002E-4</v>
      </c>
      <c r="V15">
        <v>1.3000000000000002E-4</v>
      </c>
      <c r="X15" t="s">
        <v>75</v>
      </c>
      <c r="Y15" t="s">
        <v>129</v>
      </c>
      <c r="Z15" t="s">
        <v>123</v>
      </c>
      <c r="AA15">
        <v>111.72</v>
      </c>
      <c r="AB15">
        <v>113.63</v>
      </c>
      <c r="AC15">
        <v>115.62</v>
      </c>
      <c r="AD15">
        <v>117.6</v>
      </c>
      <c r="AE15">
        <v>119.66</v>
      </c>
      <c r="AG15" s="13" t="s">
        <v>75</v>
      </c>
      <c r="AH15" s="13">
        <v>18.399999999999999</v>
      </c>
      <c r="AI15" s="13">
        <v>116050</v>
      </c>
      <c r="AJ15" s="13">
        <f t="shared" si="1"/>
        <v>6307.0652173913049</v>
      </c>
      <c r="AK15">
        <f t="shared" si="0"/>
        <v>1.7713468332615251E-2</v>
      </c>
      <c r="AM15" s="16" t="s">
        <v>127</v>
      </c>
      <c r="AN15" s="13" t="s">
        <v>120</v>
      </c>
      <c r="AO15" s="13">
        <v>30</v>
      </c>
      <c r="AP15" s="13">
        <v>30</v>
      </c>
      <c r="AQ15" s="13">
        <v>0</v>
      </c>
      <c r="AR15" s="13">
        <v>0</v>
      </c>
      <c r="AS15" s="13">
        <v>0</v>
      </c>
      <c r="AT15" s="13">
        <v>0</v>
      </c>
      <c r="AV15" s="5"/>
      <c r="AW15" s="5"/>
      <c r="BO15" s="58"/>
    </row>
    <row r="16" spans="1:83" ht="40" customHeight="1" x14ac:dyDescent="0.2">
      <c r="A16" s="115"/>
      <c r="B16" s="115"/>
      <c r="C16" s="115"/>
      <c r="D16" s="115"/>
      <c r="E16" s="115"/>
      <c r="F16" s="115"/>
      <c r="G16" s="115"/>
      <c r="H16" s="115"/>
      <c r="N16" s="17"/>
      <c r="AM16" s="14" t="s">
        <v>75</v>
      </c>
      <c r="AN16" s="13" t="s">
        <v>120</v>
      </c>
      <c r="AO16" s="13">
        <v>0</v>
      </c>
      <c r="AP16" s="13">
        <v>18.399999999999999</v>
      </c>
      <c r="AQ16" s="13">
        <v>18.399999999999999</v>
      </c>
      <c r="AR16" s="13">
        <v>18.399999999999999</v>
      </c>
      <c r="AS16" s="13">
        <v>18.399999999999999</v>
      </c>
      <c r="AT16" s="13">
        <v>18.399999999999999</v>
      </c>
      <c r="AV16" s="5"/>
      <c r="AW16" s="5"/>
      <c r="BO16" s="58"/>
    </row>
    <row r="17" spans="1:67" ht="40" customHeight="1" x14ac:dyDescent="0.2">
      <c r="A17" s="114"/>
      <c r="B17" s="115"/>
      <c r="C17" s="115"/>
      <c r="D17" s="115"/>
      <c r="E17" s="115"/>
      <c r="F17" s="115"/>
      <c r="G17" s="115"/>
      <c r="H17" s="115"/>
      <c r="N17" s="17"/>
      <c r="AM17" s="39" t="s">
        <v>151</v>
      </c>
      <c r="AN17" s="13" t="s">
        <v>120</v>
      </c>
      <c r="AO17">
        <v>0</v>
      </c>
      <c r="AP17">
        <v>0</v>
      </c>
      <c r="AQ17">
        <v>30</v>
      </c>
      <c r="AR17">
        <v>30</v>
      </c>
      <c r="AS17">
        <v>30</v>
      </c>
      <c r="AT17">
        <v>30</v>
      </c>
      <c r="AV17" s="5"/>
      <c r="BO17" s="58"/>
    </row>
    <row r="18" spans="1:67" x14ac:dyDescent="0.2">
      <c r="A18" s="116"/>
      <c r="B18" s="116"/>
      <c r="C18" s="116"/>
      <c r="D18" s="116"/>
      <c r="E18" s="116"/>
      <c r="F18" s="116"/>
      <c r="G18" s="116"/>
      <c r="H18" s="116"/>
      <c r="N18" s="18"/>
      <c r="AM18" s="35" t="s">
        <v>152</v>
      </c>
      <c r="AN18" s="13" t="s">
        <v>120</v>
      </c>
      <c r="AO18">
        <v>0</v>
      </c>
      <c r="AP18">
        <v>0</v>
      </c>
      <c r="AQ18">
        <v>40</v>
      </c>
      <c r="AR18">
        <v>40</v>
      </c>
      <c r="AS18">
        <v>40</v>
      </c>
      <c r="AT18">
        <v>40</v>
      </c>
      <c r="BO18" s="58"/>
    </row>
    <row r="19" spans="1:67" ht="51" x14ac:dyDescent="0.2">
      <c r="N19" s="18"/>
      <c r="AM19" s="36" t="s">
        <v>153</v>
      </c>
      <c r="AN19" s="13" t="s">
        <v>120</v>
      </c>
      <c r="AO19">
        <v>0</v>
      </c>
      <c r="AP19">
        <v>0</v>
      </c>
      <c r="AQ19">
        <v>20</v>
      </c>
      <c r="AR19">
        <v>20</v>
      </c>
      <c r="AS19">
        <v>20</v>
      </c>
      <c r="AT19">
        <v>20</v>
      </c>
      <c r="BO19" s="57"/>
    </row>
    <row r="20" spans="1:67" ht="51" x14ac:dyDescent="0.2">
      <c r="N20" s="18"/>
      <c r="AM20" s="37" t="s">
        <v>154</v>
      </c>
      <c r="AN20" s="13" t="s">
        <v>120</v>
      </c>
      <c r="AO20">
        <v>0</v>
      </c>
      <c r="AP20">
        <v>0</v>
      </c>
      <c r="AQ20">
        <v>6</v>
      </c>
      <c r="AR20">
        <v>6</v>
      </c>
      <c r="AS20">
        <v>6</v>
      </c>
      <c r="AT20">
        <v>6</v>
      </c>
      <c r="BO20" s="57"/>
    </row>
    <row r="21" spans="1:67" x14ac:dyDescent="0.2">
      <c r="AM21" s="38" t="s">
        <v>122</v>
      </c>
      <c r="AN21" s="33" t="s">
        <v>120</v>
      </c>
      <c r="AO21" s="33">
        <f>SUM(AO4:AO20)</f>
        <v>98</v>
      </c>
      <c r="AP21" s="33">
        <f t="shared" ref="AP21:AT21" si="2">SUM(AP4:AP20)</f>
        <v>116.4</v>
      </c>
      <c r="AQ21" s="33">
        <f t="shared" si="2"/>
        <v>182.4</v>
      </c>
      <c r="AR21" s="33">
        <f t="shared" si="2"/>
        <v>171.9</v>
      </c>
      <c r="AS21" s="33">
        <f t="shared" si="2"/>
        <v>144.9</v>
      </c>
      <c r="AT21" s="33">
        <f t="shared" si="2"/>
        <v>144.9</v>
      </c>
      <c r="BO21" s="57"/>
    </row>
    <row r="22" spans="1:67" x14ac:dyDescent="0.2">
      <c r="BO22" s="58"/>
    </row>
    <row r="23" spans="1:67" x14ac:dyDescent="0.2">
      <c r="A23" s="117"/>
      <c r="B23" s="117"/>
      <c r="C23" s="117"/>
      <c r="D23" s="117"/>
      <c r="E23" s="117"/>
      <c r="F23" s="117"/>
      <c r="G23" s="117"/>
      <c r="H23" s="117"/>
      <c r="J23" s="98" t="s">
        <v>130</v>
      </c>
      <c r="K23" s="98"/>
      <c r="L23" s="98"/>
      <c r="M23" s="98"/>
      <c r="N23" s="98"/>
      <c r="O23" s="98"/>
      <c r="P23" s="98"/>
      <c r="Q23" s="98"/>
      <c r="S23" s="99" t="s">
        <v>138</v>
      </c>
      <c r="T23" s="99"/>
      <c r="U23" s="99"/>
      <c r="V23" s="99"/>
      <c r="W23" s="99"/>
      <c r="X23" s="99"/>
      <c r="Y23" s="99"/>
      <c r="BO23" s="58"/>
    </row>
    <row r="24" spans="1:67" x14ac:dyDescent="0.2">
      <c r="A24" s="64"/>
      <c r="B24" s="64"/>
      <c r="C24" s="118"/>
      <c r="D24" s="118"/>
      <c r="E24" s="118"/>
      <c r="F24" s="118"/>
      <c r="G24" s="118"/>
      <c r="H24" s="118"/>
      <c r="J24" s="7" t="s">
        <v>118</v>
      </c>
      <c r="K24" s="7" t="s">
        <v>125</v>
      </c>
      <c r="L24" s="22" t="s">
        <v>119</v>
      </c>
      <c r="M24" s="22">
        <v>2020</v>
      </c>
      <c r="N24" s="22">
        <v>2022</v>
      </c>
      <c r="O24" s="22">
        <v>2023</v>
      </c>
      <c r="P24" s="22">
        <v>2024</v>
      </c>
      <c r="Q24" s="22">
        <v>2025</v>
      </c>
      <c r="S24" s="24" t="s">
        <v>136</v>
      </c>
      <c r="T24" s="24" t="s">
        <v>137</v>
      </c>
      <c r="U24" s="24">
        <v>2021</v>
      </c>
      <c r="V24" s="24">
        <v>2022</v>
      </c>
      <c r="W24" s="24">
        <v>2023</v>
      </c>
      <c r="X24" s="24">
        <v>2024</v>
      </c>
      <c r="Y24" s="24">
        <v>2025</v>
      </c>
      <c r="Z24" s="24"/>
      <c r="BO24" s="58"/>
    </row>
    <row r="25" spans="1:67" x14ac:dyDescent="0.2">
      <c r="A25" s="34"/>
      <c r="B25" s="34"/>
      <c r="C25" s="113"/>
      <c r="D25" s="119"/>
      <c r="E25" s="119"/>
      <c r="F25" s="119"/>
      <c r="G25" s="119"/>
      <c r="H25" s="119"/>
      <c r="J25" s="22" t="s">
        <v>131</v>
      </c>
      <c r="K25" s="22" t="s">
        <v>132</v>
      </c>
      <c r="L25" t="s">
        <v>133</v>
      </c>
      <c r="M25">
        <v>424131.54</v>
      </c>
      <c r="N25">
        <v>362952.27</v>
      </c>
      <c r="O25">
        <v>322066.74</v>
      </c>
      <c r="P25">
        <v>331311.5</v>
      </c>
      <c r="Q25">
        <v>340563.19</v>
      </c>
      <c r="S25" s="24" t="s">
        <v>66</v>
      </c>
      <c r="T25" s="24" t="s">
        <v>140</v>
      </c>
      <c r="U25" s="24">
        <v>68579.02</v>
      </c>
      <c r="V25" s="25">
        <v>58168.18</v>
      </c>
      <c r="W25" s="24">
        <v>4820.63</v>
      </c>
      <c r="X25" s="26">
        <v>7141.18</v>
      </c>
      <c r="Y25" s="26">
        <v>7141.18</v>
      </c>
      <c r="Z25" s="26"/>
      <c r="BO25" s="58"/>
    </row>
    <row r="26" spans="1:67" x14ac:dyDescent="0.2">
      <c r="A26" s="34"/>
      <c r="B26" s="34"/>
      <c r="C26" s="113"/>
      <c r="D26" s="119"/>
      <c r="E26" s="119"/>
      <c r="F26" s="119"/>
      <c r="G26" s="119"/>
      <c r="H26" s="119"/>
      <c r="S26" s="24" t="s">
        <v>135</v>
      </c>
      <c r="T26" s="24" t="s">
        <v>140</v>
      </c>
      <c r="U26" s="24">
        <v>48.55</v>
      </c>
      <c r="V26" s="25">
        <v>69.64</v>
      </c>
      <c r="W26" s="24">
        <v>0</v>
      </c>
      <c r="X26" s="25">
        <v>0</v>
      </c>
      <c r="Y26" s="25">
        <v>0</v>
      </c>
      <c r="Z26" s="25"/>
      <c r="BO26" s="58"/>
    </row>
    <row r="27" spans="1:67" x14ac:dyDescent="0.2">
      <c r="A27" s="34"/>
      <c r="B27" s="34"/>
      <c r="C27" s="113"/>
      <c r="D27" s="119"/>
      <c r="E27" s="119"/>
      <c r="F27" s="119"/>
      <c r="G27" s="119"/>
      <c r="H27" s="119"/>
      <c r="BO27" s="58"/>
    </row>
    <row r="28" spans="1:67" x14ac:dyDescent="0.2">
      <c r="A28" s="34"/>
      <c r="B28" s="34"/>
      <c r="C28" s="113"/>
      <c r="D28" s="119"/>
      <c r="E28" s="119"/>
      <c r="F28" s="119"/>
      <c r="G28" s="119"/>
      <c r="H28" s="119"/>
      <c r="AM28" s="34"/>
      <c r="AO28" s="33"/>
      <c r="AP28" s="33"/>
      <c r="AQ28" s="33"/>
      <c r="AR28" s="33"/>
      <c r="AS28" s="33"/>
      <c r="AT28" s="33"/>
      <c r="BO28" s="58"/>
    </row>
    <row r="29" spans="1:67" x14ac:dyDescent="0.2">
      <c r="A29" s="34"/>
      <c r="B29" s="34"/>
      <c r="C29" s="113"/>
      <c r="D29" s="119"/>
      <c r="E29" s="119"/>
      <c r="F29" s="119"/>
      <c r="G29" s="119"/>
      <c r="H29" s="119"/>
      <c r="BO29" s="58"/>
    </row>
    <row r="30" spans="1:67" x14ac:dyDescent="0.2">
      <c r="A30" s="34"/>
      <c r="B30" s="34"/>
      <c r="C30" s="113"/>
      <c r="D30" s="119"/>
      <c r="E30" s="119"/>
      <c r="F30" s="119"/>
      <c r="G30" s="119"/>
      <c r="H30" s="119"/>
      <c r="BO30" s="58"/>
    </row>
    <row r="31" spans="1:67" x14ac:dyDescent="0.2">
      <c r="A31" s="34"/>
      <c r="B31" s="34"/>
      <c r="C31" s="113"/>
      <c r="D31" s="119"/>
      <c r="E31" s="119"/>
      <c r="F31" s="119"/>
      <c r="G31" s="119"/>
      <c r="H31" s="119"/>
      <c r="BO31" s="58"/>
    </row>
    <row r="32" spans="1:67" x14ac:dyDescent="0.2">
      <c r="A32" s="34"/>
      <c r="B32" s="34"/>
      <c r="C32" s="113"/>
      <c r="D32" s="119"/>
      <c r="E32" s="119"/>
      <c r="F32" s="119"/>
      <c r="G32" s="119"/>
      <c r="H32" s="119"/>
    </row>
    <row r="33" spans="1:8" x14ac:dyDescent="0.2">
      <c r="A33" s="34"/>
      <c r="B33" s="34"/>
      <c r="C33" s="113"/>
      <c r="D33" s="119"/>
      <c r="E33" s="119"/>
      <c r="F33" s="119"/>
      <c r="G33" s="119"/>
      <c r="H33" s="119"/>
    </row>
    <row r="34" spans="1:8" x14ac:dyDescent="0.2">
      <c r="A34" s="34"/>
      <c r="B34" s="34"/>
      <c r="C34" s="113"/>
      <c r="D34" s="119"/>
      <c r="E34" s="119"/>
      <c r="F34" s="119"/>
      <c r="G34" s="119"/>
      <c r="H34" s="119"/>
    </row>
    <row r="35" spans="1:8" x14ac:dyDescent="0.2">
      <c r="A35" s="34"/>
      <c r="B35" s="34"/>
      <c r="C35" s="113"/>
      <c r="D35" s="119"/>
      <c r="E35" s="119"/>
      <c r="F35" s="119"/>
      <c r="G35" s="119"/>
      <c r="H35" s="119"/>
    </row>
    <row r="36" spans="1:8" x14ac:dyDescent="0.2">
      <c r="A36" s="120"/>
      <c r="B36" s="34"/>
      <c r="C36" s="113"/>
      <c r="D36" s="119"/>
      <c r="E36" s="119"/>
      <c r="F36" s="119"/>
      <c r="G36" s="119"/>
      <c r="H36" s="119"/>
    </row>
    <row r="37" spans="1:8" x14ac:dyDescent="0.2">
      <c r="A37" s="120"/>
      <c r="B37" s="34"/>
      <c r="C37" s="113"/>
      <c r="D37" s="119"/>
      <c r="E37" s="119"/>
      <c r="F37" s="119"/>
      <c r="G37" s="119"/>
      <c r="H37" s="119"/>
    </row>
  </sheetData>
  <mergeCells count="17">
    <mergeCell ref="BP4:BQ4"/>
    <mergeCell ref="BL7:BL9"/>
    <mergeCell ref="BE7:BI8"/>
    <mergeCell ref="AW7:AX8"/>
    <mergeCell ref="AY7:AY8"/>
    <mergeCell ref="BK7:BK9"/>
    <mergeCell ref="BJ7:BJ8"/>
    <mergeCell ref="AG1:AK1"/>
    <mergeCell ref="AV7:AV9"/>
    <mergeCell ref="AZ7:BD8"/>
    <mergeCell ref="A23:H23"/>
    <mergeCell ref="O1:V1"/>
    <mergeCell ref="J1:M1"/>
    <mergeCell ref="A1:G1"/>
    <mergeCell ref="J23:Q23"/>
    <mergeCell ref="S23:Y23"/>
    <mergeCell ref="X1:AE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2490-900F-F84E-BD89-5D83D827A35C}">
  <dimension ref="A1:F12"/>
  <sheetViews>
    <sheetView workbookViewId="0">
      <selection activeCell="K34" sqref="K34"/>
    </sheetView>
  </sheetViews>
  <sheetFormatPr baseColWidth="10" defaultRowHeight="16" x14ac:dyDescent="0.2"/>
  <cols>
    <col min="6" max="6" width="22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" x14ac:dyDescent="0.2">
      <c r="A2">
        <v>0</v>
      </c>
      <c r="B2" s="1" t="s">
        <v>37</v>
      </c>
      <c r="C2" s="1" t="s">
        <v>38</v>
      </c>
      <c r="D2" s="1" t="s">
        <v>39</v>
      </c>
      <c r="E2">
        <v>0.08</v>
      </c>
      <c r="F2" s="2" t="s">
        <v>40</v>
      </c>
    </row>
    <row r="3" spans="1:6" ht="18" x14ac:dyDescent="0.2">
      <c r="A3">
        <v>1</v>
      </c>
      <c r="B3" t="s">
        <v>41</v>
      </c>
      <c r="C3" s="1" t="s">
        <v>39</v>
      </c>
      <c r="D3" s="1" t="s">
        <v>42</v>
      </c>
      <c r="E3">
        <v>0.08</v>
      </c>
      <c r="F3" s="2" t="s">
        <v>40</v>
      </c>
    </row>
    <row r="4" spans="1:6" ht="18" x14ac:dyDescent="0.2">
      <c r="A4">
        <v>2</v>
      </c>
      <c r="B4" t="s">
        <v>43</v>
      </c>
      <c r="C4" s="1" t="s">
        <v>42</v>
      </c>
      <c r="D4" t="s">
        <v>44</v>
      </c>
      <c r="E4">
        <v>0.08</v>
      </c>
      <c r="F4" s="2" t="s">
        <v>40</v>
      </c>
    </row>
    <row r="5" spans="1:6" ht="18" x14ac:dyDescent="0.2">
      <c r="A5">
        <v>3</v>
      </c>
      <c r="B5" t="s">
        <v>45</v>
      </c>
      <c r="C5" s="1" t="s">
        <v>44</v>
      </c>
      <c r="D5" t="s">
        <v>46</v>
      </c>
      <c r="E5">
        <v>0.08</v>
      </c>
      <c r="F5" s="2" t="s">
        <v>40</v>
      </c>
    </row>
    <row r="6" spans="1:6" ht="18" x14ac:dyDescent="0.2">
      <c r="A6">
        <v>4</v>
      </c>
      <c r="B6" t="s">
        <v>47</v>
      </c>
      <c r="C6" s="1" t="s">
        <v>46</v>
      </c>
      <c r="D6" t="s">
        <v>48</v>
      </c>
      <c r="E6">
        <v>0.08</v>
      </c>
      <c r="F6" s="2" t="s">
        <v>40</v>
      </c>
    </row>
    <row r="7" spans="1:6" ht="18" x14ac:dyDescent="0.2">
      <c r="A7">
        <v>5</v>
      </c>
      <c r="B7" t="s">
        <v>49</v>
      </c>
      <c r="C7" s="1" t="s">
        <v>38</v>
      </c>
      <c r="D7" s="1" t="s">
        <v>50</v>
      </c>
      <c r="E7">
        <v>0.12</v>
      </c>
      <c r="F7" s="2" t="s">
        <v>40</v>
      </c>
    </row>
    <row r="8" spans="1:6" ht="18" x14ac:dyDescent="0.2">
      <c r="A8">
        <v>6</v>
      </c>
      <c r="B8" t="s">
        <v>51</v>
      </c>
      <c r="C8" s="1" t="s">
        <v>50</v>
      </c>
      <c r="D8" s="1" t="s">
        <v>52</v>
      </c>
      <c r="E8">
        <v>0.12</v>
      </c>
      <c r="F8" s="2" t="s">
        <v>40</v>
      </c>
    </row>
    <row r="9" spans="1:6" ht="18" x14ac:dyDescent="0.2">
      <c r="A9">
        <v>7</v>
      </c>
      <c r="B9" t="s">
        <v>53</v>
      </c>
      <c r="C9" s="1" t="s">
        <v>52</v>
      </c>
      <c r="D9" s="1" t="s">
        <v>54</v>
      </c>
      <c r="E9">
        <v>0.12</v>
      </c>
      <c r="F9" s="2" t="s">
        <v>40</v>
      </c>
    </row>
    <row r="10" spans="1:6" ht="18" x14ac:dyDescent="0.2">
      <c r="A10">
        <v>8</v>
      </c>
      <c r="B10" t="s">
        <v>55</v>
      </c>
      <c r="C10" s="1" t="s">
        <v>54</v>
      </c>
      <c r="D10" s="1" t="s">
        <v>56</v>
      </c>
      <c r="E10">
        <v>0.12</v>
      </c>
      <c r="F10" s="2" t="s">
        <v>40</v>
      </c>
    </row>
    <row r="11" spans="1:6" ht="18" x14ac:dyDescent="0.2">
      <c r="A11">
        <v>9</v>
      </c>
      <c r="B11" t="s">
        <v>57</v>
      </c>
      <c r="C11" s="1" t="s">
        <v>52</v>
      </c>
      <c r="D11" s="1" t="s">
        <v>58</v>
      </c>
      <c r="E11">
        <v>0.12</v>
      </c>
      <c r="F11" s="2" t="s">
        <v>40</v>
      </c>
    </row>
    <row r="12" spans="1:6" ht="18" x14ac:dyDescent="0.2">
      <c r="A12">
        <v>10</v>
      </c>
      <c r="B12" t="s">
        <v>59</v>
      </c>
      <c r="C12" s="1" t="s">
        <v>58</v>
      </c>
      <c r="D12" s="1" t="s">
        <v>60</v>
      </c>
      <c r="E12">
        <v>0.12</v>
      </c>
      <c r="F1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 </vt:lpstr>
      <vt:lpstr>mv_line</vt:lpstr>
      <vt:lpstr>hv_line</vt:lpstr>
      <vt:lpstr>gen2</vt:lpstr>
      <vt:lpstr>mv_load</vt:lpstr>
      <vt:lpstr>Elec_Gam</vt:lpstr>
      <vt:lpstr>lv_lines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TOURAY Haddijatou</cp:lastModifiedBy>
  <dcterms:created xsi:type="dcterms:W3CDTF">2021-06-18T15:46:05Z</dcterms:created>
  <dcterms:modified xsi:type="dcterms:W3CDTF">2021-08-15T12:52:39Z</dcterms:modified>
</cp:coreProperties>
</file>