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haines\source\Repos\thadhaines\ResearchDocs\excel\grouping_speedup_table\"/>
    </mc:Choice>
  </mc:AlternateContent>
  <bookViews>
    <workbookView xWindow="0" yWindow="0" windowWidth="21600" windowHeight="9735"/>
  </bookViews>
  <sheets>
    <sheet name="MSG testing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2" l="1"/>
  <c r="N22" i="2"/>
  <c r="P4" i="2"/>
  <c r="P5" i="2"/>
  <c r="P6" i="2"/>
  <c r="P7" i="2"/>
  <c r="P8" i="2"/>
  <c r="P9" i="2"/>
  <c r="P10" i="2"/>
  <c r="P11" i="2"/>
  <c r="P12" i="2"/>
  <c r="P13" i="2"/>
  <c r="P14" i="2"/>
  <c r="P17" i="2"/>
  <c r="P18" i="2"/>
  <c r="P23" i="2"/>
  <c r="P24" i="2"/>
  <c r="P25" i="2"/>
  <c r="P26" i="2"/>
  <c r="N4" i="2"/>
  <c r="N5" i="2"/>
  <c r="N6" i="2"/>
  <c r="N7" i="2"/>
  <c r="N8" i="2"/>
  <c r="N9" i="2"/>
  <c r="N10" i="2"/>
  <c r="N11" i="2"/>
  <c r="N12" i="2"/>
  <c r="N13" i="2"/>
  <c r="N14" i="2"/>
  <c r="N17" i="2"/>
  <c r="N18" i="2"/>
  <c r="N23" i="2"/>
  <c r="N24" i="2"/>
  <c r="N25" i="2"/>
  <c r="N26" i="2"/>
  <c r="P3" i="2"/>
  <c r="N3" i="2"/>
  <c r="H31" i="1" l="1"/>
  <c r="H32" i="1" s="1"/>
  <c r="J31" i="1"/>
  <c r="J32" i="1" s="1"/>
  <c r="F31" i="1"/>
  <c r="F32" i="1" s="1"/>
  <c r="O16" i="1" l="1"/>
  <c r="M16" i="1"/>
  <c r="O18" i="1"/>
  <c r="M18" i="1"/>
  <c r="O4" i="1"/>
  <c r="O5" i="1"/>
  <c r="O34" i="1"/>
  <c r="O10" i="1"/>
  <c r="O6" i="1"/>
  <c r="O7" i="1"/>
  <c r="O12" i="1"/>
  <c r="O8" i="1"/>
  <c r="O9" i="1"/>
  <c r="O11" i="1"/>
  <c r="O14" i="1"/>
  <c r="O15" i="1"/>
  <c r="O23" i="1"/>
  <c r="O24" i="1"/>
  <c r="O21" i="1"/>
  <c r="O22" i="1"/>
  <c r="O19" i="1"/>
  <c r="O20" i="1"/>
  <c r="O3" i="1"/>
  <c r="M4" i="1"/>
  <c r="M5" i="1"/>
  <c r="M34" i="1"/>
  <c r="M10" i="1"/>
  <c r="M6" i="1"/>
  <c r="M7" i="1"/>
  <c r="M12" i="1"/>
  <c r="M8" i="1"/>
  <c r="M9" i="1"/>
  <c r="M11" i="1"/>
  <c r="M14" i="1"/>
  <c r="M15" i="1"/>
  <c r="M23" i="1"/>
  <c r="M24" i="1"/>
  <c r="M21" i="1"/>
  <c r="M22" i="1"/>
  <c r="M19" i="1"/>
  <c r="M20" i="1"/>
  <c r="M3" i="1"/>
  <c r="Q34" i="1" l="1"/>
</calcChain>
</file>

<file path=xl/sharedStrings.xml><?xml version="1.0" encoding="utf-8"?>
<sst xmlns="http://schemas.openxmlformats.org/spreadsheetml/2006/main" count="671" uniqueCount="78">
  <si>
    <t>&amp;</t>
  </si>
  <si>
    <t>\\</t>
  </si>
  <si>
    <t xml:space="preserve">     Total Simulation Time</t>
  </si>
  <si>
    <t xml:space="preserve">         PY3 Dynamics CPU Time</t>
  </si>
  <si>
    <t xml:space="preserve">                 PY3 Send Time</t>
  </si>
  <si>
    <t xml:space="preserve">              PY3 Recieve Time</t>
  </si>
  <si>
    <t xml:space="preserve">        Uncounted PY3 Time</t>
  </si>
  <si>
    <t xml:space="preserve">                IPY distPacc Time</t>
  </si>
  <si>
    <t xml:space="preserve">            IPY PSLF Get/Set Time</t>
  </si>
  <si>
    <t xml:space="preserve">             PSLF Power-Flow Time</t>
  </si>
  <si>
    <t xml:space="preserve">                IPY Msg Make Time</t>
  </si>
  <si>
    <t xml:space="preserve">                    IPY Send Time</t>
  </si>
  <si>
    <t xml:space="preserve">        Uncounted IPY Time</t>
  </si>
  <si>
    <t xml:space="preserve">             Power-Flow Solutions</t>
  </si>
  <si>
    <t xml:space="preserve">                Sent PY3 Messages</t>
  </si>
  <si>
    <t xml:space="preserve">                Sent IPY Messages</t>
  </si>
  <si>
    <t xml:space="preserve">                   Simulated Time</t>
  </si>
  <si>
    <t xml:space="preserve">             Simulation Time Step</t>
  </si>
  <si>
    <t xml:space="preserve">                Real time Speedup</t>
  </si>
  <si>
    <t>@</t>
  </si>
  <si>
    <t>&amp; @</t>
  </si>
  <si>
    <t>Best</t>
  </si>
  <si>
    <t xml:space="preserve"> </t>
  </si>
  <si>
    <t>\midrule</t>
  </si>
  <si>
    <t>\toprule</t>
  </si>
  <si>
    <t>A</t>
  </si>
  <si>
    <t>Simulation Counters</t>
  </si>
  <si>
    <t>Simulation Timings</t>
  </si>
  <si>
    <t>Average Power-Flow Time</t>
  </si>
  <si>
    <t>Average Power-Flow / Time Step</t>
  </si>
  <si>
    <t>Simulation Summary</t>
  </si>
  <si>
    <t xml:space="preserve">                Average PY3 Send Time</t>
  </si>
  <si>
    <t xml:space="preserve">                Average IPY Send Time</t>
  </si>
  <si>
    <t>\toprule @</t>
  </si>
  <si>
    <t>\bottomrule</t>
  </si>
  <si>
    <t>[sec]</t>
  </si>
  <si>
    <t>[abs]</t>
  </si>
  <si>
    <t>[Option]</t>
  </si>
  <si>
    <t>\shortstack{Option B\\ Benefit }</t>
  </si>
  <si>
    <t>\shortstack{Message Grouping\\ \vspace{.6em}}</t>
  </si>
  <si>
    <t>\shortstack{Option C\\ IPY }</t>
  </si>
  <si>
    <t>\shortstack{Option C\\ Benefit }</t>
  </si>
  <si>
    <t>C</t>
  </si>
  <si>
    <t>A or C</t>
  </si>
  <si>
    <t>B or C</t>
  </si>
  <si>
    <t>B</t>
  </si>
  <si>
    <t>\shortstack{Option A\\None}</t>
  </si>
  <si>
    <t>\shortstack{Option B\\ IPY \&amp; PY3}</t>
  </si>
  <si>
    <t>Total Simulation Time</t>
  </si>
  <si>
    <t>PY3 IPV CPU Time</t>
  </si>
  <si>
    <t>PY3 Dynamics CPU Time</t>
  </si>
  <si>
    <t>PY3 Message Send Time</t>
  </si>
  <si>
    <t>PY3 Agent Find Time</t>
  </si>
  <si>
    <t>IPY Agent Find Time</t>
  </si>
  <si>
    <t>IPY distPacc Time</t>
  </si>
  <si>
    <t>IPY PSLF Get/Set Time</t>
  </si>
  <si>
    <t>IPY Message Make Time</t>
  </si>
  <si>
    <t>IPY Message Send Time</t>
  </si>
  <si>
    <t>Uncounted PY3 Time</t>
  </si>
  <si>
    <t>Uncounted IPY Time</t>
  </si>
  <si>
    <t>PSLF Power-Flow Time</t>
  </si>
  <si>
    <t>Sent PY3 Messages</t>
  </si>
  <si>
    <t>Sent IPY Messages</t>
  </si>
  <si>
    <t>PY3 Dynamic Solutions</t>
  </si>
  <si>
    <t>Power-Flow Solutions</t>
  </si>
  <si>
    <t>Real time Speedup</t>
  </si>
  <si>
    <t>PY3 Message Group Size</t>
  </si>
  <si>
    <t>IPY Message Group Size</t>
  </si>
  <si>
    <t>Mirror Creation Time</t>
  </si>
  <si>
    <t>Simulated Time</t>
  </si>
  <si>
    <t>Simulation Time Step</t>
  </si>
  <si>
    <t>Average PY3 messsage send</t>
  </si>
  <si>
    <t>Average IPY msg send</t>
  </si>
  <si>
    <t>Average Dynamic Soln. Time</t>
  </si>
  <si>
    <t>Average P-F / Time Step</t>
  </si>
  <si>
    <t>\rowcolor{G1}</t>
  </si>
  <si>
    <t>\rowcolor{G3}</t>
  </si>
  <si>
    <t>\rowcolor{G2}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</si>
</sst>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669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34"/>
  <sheetViews>
    <sheetView tabSelected="1" topLeftCell="D1" workbookViewId="0">
      <selection activeCell="K19" sqref="K19"/>
    </sheetView>
  </sheetViews>
  <sheetFormatPr defaultRowHeight="15" x14ac:dyDescent="0.25"/>
  <cols>
    <col min="2" max="2" width="16.85546875" bestFit="1" customWidth="1"/>
    <col min="3" max="3" width="9.140625" customWidth="1"/>
    <col min="4" max="4" width="18.28515625" bestFit="1" customWidth="1"/>
    <col min="5" max="5" width="27.140625" bestFit="1" customWidth="1"/>
    <col min="6" max="6" width="4.7109375" bestFit="1" customWidth="1"/>
    <col min="7" max="7" width="17" customWidth="1"/>
    <col min="8" max="8" width="4.7109375" bestFit="1" customWidth="1"/>
    <col min="9" max="9" width="28.28515625" customWidth="1"/>
    <col min="10" max="10" width="4.7109375" bestFit="1" customWidth="1"/>
    <col min="11" max="11" width="17.5703125" customWidth="1"/>
    <col min="12" max="12" width="2.42578125" bestFit="1" customWidth="1"/>
    <col min="13" max="13" width="4.7109375" bestFit="1" customWidth="1"/>
    <col min="14" max="14" width="12.85546875" customWidth="1"/>
    <col min="15" max="15" width="4.7109375" bestFit="1" customWidth="1"/>
    <col min="16" max="16" width="12" bestFit="1" customWidth="1"/>
    <col min="17" max="17" width="4.7109375" bestFit="1" customWidth="1"/>
  </cols>
  <sheetData>
    <row r="1" spans="3:20" x14ac:dyDescent="0.25">
      <c r="C1" t="s">
        <v>33</v>
      </c>
      <c r="E1" t="s">
        <v>39</v>
      </c>
      <c r="F1" t="s">
        <v>20</v>
      </c>
      <c r="G1" t="s">
        <v>46</v>
      </c>
      <c r="H1" t="s">
        <v>20</v>
      </c>
      <c r="I1" t="s">
        <v>47</v>
      </c>
      <c r="J1" t="s">
        <v>20</v>
      </c>
      <c r="K1" t="s">
        <v>40</v>
      </c>
      <c r="L1" t="s">
        <v>0</v>
      </c>
      <c r="M1" t="s">
        <v>20</v>
      </c>
      <c r="N1" t="s">
        <v>38</v>
      </c>
      <c r="O1" t="s">
        <v>20</v>
      </c>
      <c r="P1" t="s">
        <v>41</v>
      </c>
      <c r="Q1" t="s">
        <v>20</v>
      </c>
      <c r="R1" s="2" t="s">
        <v>21</v>
      </c>
      <c r="S1" s="1" t="s">
        <v>1</v>
      </c>
      <c r="T1" t="s">
        <v>24</v>
      </c>
    </row>
    <row r="2" spans="3:20" x14ac:dyDescent="0.25">
      <c r="C2" t="s">
        <v>19</v>
      </c>
      <c r="E2" t="s">
        <v>27</v>
      </c>
      <c r="F2" t="s">
        <v>20</v>
      </c>
      <c r="G2" t="s">
        <v>35</v>
      </c>
      <c r="H2" t="s">
        <v>20</v>
      </c>
      <c r="I2" t="s">
        <v>35</v>
      </c>
      <c r="J2" t="s">
        <v>20</v>
      </c>
      <c r="K2" t="s">
        <v>35</v>
      </c>
      <c r="L2" t="s">
        <v>0</v>
      </c>
      <c r="M2" t="s">
        <v>20</v>
      </c>
      <c r="N2" t="s">
        <v>36</v>
      </c>
      <c r="O2" t="s">
        <v>20</v>
      </c>
      <c r="P2" t="s">
        <v>36</v>
      </c>
      <c r="Q2" t="s">
        <v>20</v>
      </c>
      <c r="R2" t="s">
        <v>37</v>
      </c>
      <c r="S2" s="1" t="s">
        <v>1</v>
      </c>
      <c r="T2" t="s">
        <v>23</v>
      </c>
    </row>
    <row r="3" spans="3:20" x14ac:dyDescent="0.25">
      <c r="C3" t="s">
        <v>19</v>
      </c>
      <c r="E3" t="s">
        <v>48</v>
      </c>
      <c r="F3" t="s">
        <v>0</v>
      </c>
      <c r="G3">
        <v>33.028976999999998</v>
      </c>
      <c r="H3" t="s">
        <v>0</v>
      </c>
      <c r="I3">
        <v>22.378316000000002</v>
      </c>
      <c r="J3" t="s">
        <v>0</v>
      </c>
      <c r="K3">
        <v>22.69096</v>
      </c>
      <c r="L3" t="s">
        <v>0</v>
      </c>
      <c r="M3" t="s">
        <v>0</v>
      </c>
      <c r="N3">
        <f t="shared" ref="N3:N26" si="0">G3/I3</f>
        <v>1.4759366611857656</v>
      </c>
      <c r="O3" t="s">
        <v>0</v>
      </c>
      <c r="P3">
        <f t="shared" ref="P3:P26" si="1">G3/K3</f>
        <v>1.4556006885561474</v>
      </c>
      <c r="Q3" t="s">
        <v>20</v>
      </c>
      <c r="R3" s="2" t="s">
        <v>45</v>
      </c>
      <c r="S3" s="1" t="s">
        <v>1</v>
      </c>
    </row>
    <row r="4" spans="3:20" ht="15.75" x14ac:dyDescent="0.25">
      <c r="C4" t="s">
        <v>19</v>
      </c>
      <c r="D4" s="3"/>
      <c r="E4" t="s">
        <v>49</v>
      </c>
      <c r="F4" t="s">
        <v>0</v>
      </c>
      <c r="G4">
        <v>6.5656000000000006E-2</v>
      </c>
      <c r="H4" t="s">
        <v>0</v>
      </c>
      <c r="I4">
        <v>7.5720999999999997E-2</v>
      </c>
      <c r="J4" t="s">
        <v>0</v>
      </c>
      <c r="K4">
        <v>7.0843000000000003E-2</v>
      </c>
      <c r="L4" t="s">
        <v>0</v>
      </c>
      <c r="M4" t="s">
        <v>0</v>
      </c>
      <c r="N4">
        <f t="shared" si="0"/>
        <v>0.86707782517399412</v>
      </c>
      <c r="O4" t="s">
        <v>0</v>
      </c>
      <c r="P4">
        <f t="shared" si="1"/>
        <v>0.92678175684259567</v>
      </c>
      <c r="Q4" t="s">
        <v>20</v>
      </c>
      <c r="R4" s="2" t="s">
        <v>25</v>
      </c>
      <c r="S4" s="1" t="s">
        <v>1</v>
      </c>
    </row>
    <row r="5" spans="3:20" x14ac:dyDescent="0.25">
      <c r="C5" t="s">
        <v>19</v>
      </c>
      <c r="D5" t="s">
        <v>76</v>
      </c>
      <c r="E5" t="s">
        <v>50</v>
      </c>
      <c r="F5" t="s">
        <v>0</v>
      </c>
      <c r="G5">
        <v>3.7752400000000002</v>
      </c>
      <c r="H5" t="s">
        <v>0</v>
      </c>
      <c r="I5">
        <v>3.9727380000000001</v>
      </c>
      <c r="J5" t="s">
        <v>0</v>
      </c>
      <c r="K5">
        <v>3.9143249999999998</v>
      </c>
      <c r="L5" t="s">
        <v>0</v>
      </c>
      <c r="M5" t="s">
        <v>0</v>
      </c>
      <c r="N5">
        <f t="shared" si="0"/>
        <v>0.95028667885976881</v>
      </c>
      <c r="O5" t="s">
        <v>0</v>
      </c>
      <c r="P5">
        <f t="shared" si="1"/>
        <v>0.96446769238629915</v>
      </c>
      <c r="Q5" t="s">
        <v>20</v>
      </c>
      <c r="R5" s="2" t="s">
        <v>25</v>
      </c>
      <c r="S5" s="1" t="s">
        <v>1</v>
      </c>
    </row>
    <row r="6" spans="3:20" x14ac:dyDescent="0.25">
      <c r="C6" t="s">
        <v>19</v>
      </c>
      <c r="D6" t="s">
        <v>75</v>
      </c>
      <c r="E6" t="s">
        <v>51</v>
      </c>
      <c r="F6" t="s">
        <v>0</v>
      </c>
      <c r="G6">
        <v>0.68390600000000001</v>
      </c>
      <c r="H6" t="s">
        <v>0</v>
      </c>
      <c r="I6">
        <v>0.209337</v>
      </c>
      <c r="J6" t="s">
        <v>0</v>
      </c>
      <c r="K6">
        <v>0.69525400000000004</v>
      </c>
      <c r="L6" t="s">
        <v>0</v>
      </c>
      <c r="M6" t="s">
        <v>0</v>
      </c>
      <c r="N6">
        <f t="shared" si="0"/>
        <v>3.2670096542894949</v>
      </c>
      <c r="O6" t="s">
        <v>0</v>
      </c>
      <c r="P6">
        <f t="shared" si="1"/>
        <v>0.98367790764238683</v>
      </c>
      <c r="Q6" t="s">
        <v>20</v>
      </c>
      <c r="R6" s="2" t="s">
        <v>45</v>
      </c>
      <c r="S6" s="1" t="s">
        <v>1</v>
      </c>
    </row>
    <row r="7" spans="3:20" x14ac:dyDescent="0.25">
      <c r="C7" t="s">
        <v>19</v>
      </c>
      <c r="E7" t="s">
        <v>52</v>
      </c>
      <c r="F7" t="s">
        <v>0</v>
      </c>
      <c r="G7">
        <v>6.2156000000000003E-2</v>
      </c>
      <c r="H7" t="s">
        <v>0</v>
      </c>
      <c r="I7">
        <v>3.8053999999999998E-2</v>
      </c>
      <c r="J7" t="s">
        <v>0</v>
      </c>
      <c r="K7">
        <v>4.1346000000000001E-2</v>
      </c>
      <c r="L7" t="s">
        <v>0</v>
      </c>
      <c r="M7" t="s">
        <v>0</v>
      </c>
      <c r="N7">
        <f t="shared" si="0"/>
        <v>1.6333631155726076</v>
      </c>
      <c r="O7" t="s">
        <v>0</v>
      </c>
      <c r="P7">
        <f t="shared" si="1"/>
        <v>1.503313500701398</v>
      </c>
      <c r="Q7" t="s">
        <v>20</v>
      </c>
      <c r="R7" s="2" t="s">
        <v>45</v>
      </c>
      <c r="S7" s="1" t="s">
        <v>1</v>
      </c>
    </row>
    <row r="8" spans="3:20" x14ac:dyDescent="0.25">
      <c r="C8" t="s">
        <v>19</v>
      </c>
      <c r="E8" t="s">
        <v>53</v>
      </c>
      <c r="F8" t="s">
        <v>0</v>
      </c>
      <c r="G8">
        <v>3.7163000000000002E-2</v>
      </c>
      <c r="H8" t="s">
        <v>0</v>
      </c>
      <c r="I8">
        <v>2.8060999999999999E-2</v>
      </c>
      <c r="J8" t="s">
        <v>0</v>
      </c>
      <c r="K8">
        <v>3.8573999999999997E-2</v>
      </c>
      <c r="L8" t="s">
        <v>0</v>
      </c>
      <c r="M8" t="s">
        <v>0</v>
      </c>
      <c r="N8">
        <f t="shared" si="0"/>
        <v>1.3243647767363957</v>
      </c>
      <c r="O8" t="s">
        <v>0</v>
      </c>
      <c r="P8">
        <f t="shared" si="1"/>
        <v>0.96342095712137721</v>
      </c>
      <c r="Q8" t="s">
        <v>20</v>
      </c>
      <c r="R8" s="2" t="s">
        <v>45</v>
      </c>
      <c r="S8" s="1" t="s">
        <v>1</v>
      </c>
    </row>
    <row r="9" spans="3:20" x14ac:dyDescent="0.25">
      <c r="C9" t="s">
        <v>19</v>
      </c>
      <c r="E9" t="s">
        <v>54</v>
      </c>
      <c r="F9" t="s">
        <v>0</v>
      </c>
      <c r="G9">
        <v>0.27523799999999998</v>
      </c>
      <c r="H9" t="s">
        <v>0</v>
      </c>
      <c r="I9">
        <v>0.255409</v>
      </c>
      <c r="J9" t="s">
        <v>0</v>
      </c>
      <c r="K9">
        <v>0.26766200000000001</v>
      </c>
      <c r="L9" t="s">
        <v>0</v>
      </c>
      <c r="M9" t="s">
        <v>0</v>
      </c>
      <c r="N9">
        <f t="shared" si="0"/>
        <v>1.0776362618388544</v>
      </c>
      <c r="O9" t="s">
        <v>0</v>
      </c>
      <c r="P9">
        <f t="shared" si="1"/>
        <v>1.0283043539986998</v>
      </c>
      <c r="Q9" t="s">
        <v>20</v>
      </c>
      <c r="R9" s="2" t="s">
        <v>45</v>
      </c>
      <c r="S9" s="1" t="s">
        <v>1</v>
      </c>
    </row>
    <row r="10" spans="3:20" x14ac:dyDescent="0.25">
      <c r="C10" t="s">
        <v>19</v>
      </c>
      <c r="E10" t="s">
        <v>55</v>
      </c>
      <c r="F10" t="s">
        <v>0</v>
      </c>
      <c r="G10">
        <v>1.64608</v>
      </c>
      <c r="H10" t="s">
        <v>0</v>
      </c>
      <c r="I10">
        <v>1.308762</v>
      </c>
      <c r="J10" t="s">
        <v>0</v>
      </c>
      <c r="K10">
        <v>1.3218989999999999</v>
      </c>
      <c r="L10" t="s">
        <v>0</v>
      </c>
      <c r="M10" t="s">
        <v>0</v>
      </c>
      <c r="N10">
        <f t="shared" si="0"/>
        <v>1.2577382289522465</v>
      </c>
      <c r="O10" t="s">
        <v>0</v>
      </c>
      <c r="P10">
        <f t="shared" si="1"/>
        <v>1.2452388571290243</v>
      </c>
      <c r="Q10" t="s">
        <v>20</v>
      </c>
      <c r="R10" s="2" t="s">
        <v>45</v>
      </c>
      <c r="S10" s="1" t="s">
        <v>1</v>
      </c>
    </row>
    <row r="11" spans="3:20" x14ac:dyDescent="0.25">
      <c r="C11" t="s">
        <v>19</v>
      </c>
      <c r="E11" t="s">
        <v>56</v>
      </c>
      <c r="F11" t="s">
        <v>0</v>
      </c>
      <c r="G11">
        <v>0.13423199999999999</v>
      </c>
      <c r="H11" t="s">
        <v>0</v>
      </c>
      <c r="I11">
        <v>0.103607</v>
      </c>
      <c r="J11" t="s">
        <v>0</v>
      </c>
      <c r="K11">
        <v>0.11938500000000001</v>
      </c>
      <c r="L11" t="s">
        <v>0</v>
      </c>
      <c r="M11" t="s">
        <v>0</v>
      </c>
      <c r="N11">
        <f t="shared" si="0"/>
        <v>1.2955881359367609</v>
      </c>
      <c r="O11" t="s">
        <v>0</v>
      </c>
      <c r="P11">
        <f t="shared" si="1"/>
        <v>1.124362357080035</v>
      </c>
      <c r="Q11" t="s">
        <v>20</v>
      </c>
      <c r="R11" s="2" t="s">
        <v>45</v>
      </c>
      <c r="S11" s="1" t="s">
        <v>1</v>
      </c>
    </row>
    <row r="12" spans="3:20" x14ac:dyDescent="0.25">
      <c r="C12" t="s">
        <v>19</v>
      </c>
      <c r="D12" t="s">
        <v>75</v>
      </c>
      <c r="E12" t="s">
        <v>57</v>
      </c>
      <c r="F12" t="s">
        <v>0</v>
      </c>
      <c r="G12">
        <v>12.225662</v>
      </c>
      <c r="H12" t="s">
        <v>0</v>
      </c>
      <c r="I12">
        <v>1.8719410000000001</v>
      </c>
      <c r="J12" t="s">
        <v>0</v>
      </c>
      <c r="K12">
        <v>1.8327869999999999</v>
      </c>
      <c r="L12" t="s">
        <v>0</v>
      </c>
      <c r="M12" t="s">
        <v>0</v>
      </c>
      <c r="N12">
        <f t="shared" si="0"/>
        <v>6.5310081888264637</v>
      </c>
      <c r="O12" t="s">
        <v>0</v>
      </c>
      <c r="P12">
        <f t="shared" si="1"/>
        <v>6.6705307272476286</v>
      </c>
      <c r="Q12" t="s">
        <v>20</v>
      </c>
      <c r="R12" s="2" t="s">
        <v>42</v>
      </c>
      <c r="S12" s="1" t="s">
        <v>1</v>
      </c>
    </row>
    <row r="13" spans="3:20" x14ac:dyDescent="0.25">
      <c r="C13" t="s">
        <v>19</v>
      </c>
      <c r="E13" t="s">
        <v>58</v>
      </c>
      <c r="F13" t="s">
        <v>0</v>
      </c>
      <c r="G13">
        <v>0.170455</v>
      </c>
      <c r="H13" t="s">
        <v>0</v>
      </c>
      <c r="I13">
        <v>0.176866</v>
      </c>
      <c r="J13" t="s">
        <v>0</v>
      </c>
      <c r="K13">
        <v>0.176457</v>
      </c>
      <c r="L13" t="s">
        <v>0</v>
      </c>
      <c r="M13" t="s">
        <v>0</v>
      </c>
      <c r="N13">
        <f t="shared" si="0"/>
        <v>0.96375221919419218</v>
      </c>
      <c r="O13" t="s">
        <v>0</v>
      </c>
      <c r="P13">
        <f t="shared" si="1"/>
        <v>0.9659860475923312</v>
      </c>
      <c r="Q13" t="s">
        <v>20</v>
      </c>
      <c r="R13" s="2" t="s">
        <v>25</v>
      </c>
      <c r="S13" s="1" t="s">
        <v>1</v>
      </c>
    </row>
    <row r="14" spans="3:20" x14ac:dyDescent="0.25">
      <c r="C14" t="s">
        <v>19</v>
      </c>
      <c r="E14" t="s">
        <v>59</v>
      </c>
      <c r="F14" t="s">
        <v>0</v>
      </c>
      <c r="G14">
        <v>2.8739970000000001</v>
      </c>
      <c r="H14" t="s">
        <v>0</v>
      </c>
      <c r="I14">
        <v>3.0596070000000002</v>
      </c>
      <c r="J14" t="s">
        <v>0</v>
      </c>
      <c r="K14">
        <v>3.0556160000000001</v>
      </c>
      <c r="L14" t="s">
        <v>0</v>
      </c>
      <c r="M14" t="s">
        <v>0</v>
      </c>
      <c r="N14">
        <f t="shared" si="0"/>
        <v>0.93933534601012481</v>
      </c>
      <c r="O14" t="s">
        <v>0</v>
      </c>
      <c r="P14">
        <f t="shared" si="1"/>
        <v>0.94056223033260722</v>
      </c>
      <c r="Q14" t="s">
        <v>20</v>
      </c>
      <c r="R14" s="2" t="s">
        <v>25</v>
      </c>
      <c r="S14" s="1" t="s">
        <v>1</v>
      </c>
    </row>
    <row r="15" spans="3:20" x14ac:dyDescent="0.25">
      <c r="C15" t="s">
        <v>19</v>
      </c>
      <c r="D15" t="s">
        <v>77</v>
      </c>
      <c r="E15" t="s">
        <v>60</v>
      </c>
      <c r="F15" t="s">
        <v>0</v>
      </c>
      <c r="G15">
        <v>11.178513000000001</v>
      </c>
      <c r="H15" t="s">
        <v>0</v>
      </c>
      <c r="I15">
        <v>11.344329999999999</v>
      </c>
      <c r="J15" t="s">
        <v>0</v>
      </c>
      <c r="K15">
        <v>11.236732</v>
      </c>
      <c r="L15" t="s">
        <v>0</v>
      </c>
      <c r="M15" t="s">
        <v>0</v>
      </c>
      <c r="O15" t="s">
        <v>0</v>
      </c>
      <c r="Q15" t="s">
        <v>20</v>
      </c>
      <c r="R15" s="2"/>
      <c r="S15" s="1" t="s">
        <v>1</v>
      </c>
      <c r="T15" t="s">
        <v>23</v>
      </c>
    </row>
    <row r="16" spans="3:20" x14ac:dyDescent="0.25">
      <c r="C16" t="s">
        <v>19</v>
      </c>
      <c r="E16" t="s">
        <v>26</v>
      </c>
      <c r="F16" t="s">
        <v>0</v>
      </c>
      <c r="H16" t="s">
        <v>0</v>
      </c>
      <c r="J16" t="s">
        <v>0</v>
      </c>
      <c r="L16" t="s">
        <v>0</v>
      </c>
      <c r="M16" t="s">
        <v>0</v>
      </c>
      <c r="O16" t="s">
        <v>0</v>
      </c>
      <c r="Q16" t="s">
        <v>20</v>
      </c>
      <c r="R16" s="2"/>
      <c r="S16" s="1" t="s">
        <v>1</v>
      </c>
      <c r="T16" t="s">
        <v>23</v>
      </c>
    </row>
    <row r="17" spans="3:20" x14ac:dyDescent="0.25">
      <c r="C17" t="s">
        <v>19</v>
      </c>
      <c r="D17" t="s">
        <v>75</v>
      </c>
      <c r="E17" t="s">
        <v>61</v>
      </c>
      <c r="F17" t="s">
        <v>0</v>
      </c>
      <c r="G17">
        <v>6157</v>
      </c>
      <c r="H17" t="s">
        <v>0</v>
      </c>
      <c r="I17">
        <v>1270</v>
      </c>
      <c r="J17" t="s">
        <v>0</v>
      </c>
      <c r="K17">
        <v>6157</v>
      </c>
      <c r="L17" t="s">
        <v>0</v>
      </c>
      <c r="M17" t="s">
        <v>0</v>
      </c>
      <c r="N17">
        <f t="shared" si="0"/>
        <v>4.8480314960629922</v>
      </c>
      <c r="O17" t="s">
        <v>0</v>
      </c>
      <c r="P17">
        <f t="shared" si="1"/>
        <v>1</v>
      </c>
      <c r="Q17" t="s">
        <v>20</v>
      </c>
      <c r="R17" s="2" t="s">
        <v>45</v>
      </c>
      <c r="S17" s="1" t="s">
        <v>1</v>
      </c>
    </row>
    <row r="18" spans="3:20" x14ac:dyDescent="0.25">
      <c r="C18" t="s">
        <v>19</v>
      </c>
      <c r="D18" t="s">
        <v>75</v>
      </c>
      <c r="E18" t="s">
        <v>62</v>
      </c>
      <c r="F18" t="s">
        <v>0</v>
      </c>
      <c r="G18">
        <v>32037</v>
      </c>
      <c r="H18" t="s">
        <v>0</v>
      </c>
      <c r="I18">
        <v>543</v>
      </c>
      <c r="J18" t="s">
        <v>0</v>
      </c>
      <c r="K18">
        <v>543</v>
      </c>
      <c r="L18" t="s">
        <v>0</v>
      </c>
      <c r="M18" t="s">
        <v>0</v>
      </c>
      <c r="N18">
        <f t="shared" si="0"/>
        <v>59</v>
      </c>
      <c r="O18" t="s">
        <v>0</v>
      </c>
      <c r="P18">
        <f t="shared" si="1"/>
        <v>59</v>
      </c>
      <c r="Q18" t="s">
        <v>20</v>
      </c>
      <c r="R18" s="2" t="s">
        <v>44</v>
      </c>
      <c r="S18" s="1" t="s">
        <v>1</v>
      </c>
    </row>
    <row r="19" spans="3:20" x14ac:dyDescent="0.25">
      <c r="C19" t="s">
        <v>19</v>
      </c>
      <c r="D19" t="s">
        <v>76</v>
      </c>
      <c r="E19" t="s">
        <v>63</v>
      </c>
      <c r="F19" t="s">
        <v>0</v>
      </c>
      <c r="G19">
        <v>7602</v>
      </c>
      <c r="H19" t="s">
        <v>0</v>
      </c>
      <c r="I19">
        <v>7602</v>
      </c>
      <c r="J19" t="s">
        <v>0</v>
      </c>
      <c r="K19">
        <v>7602</v>
      </c>
      <c r="L19" t="s">
        <v>0</v>
      </c>
      <c r="M19" t="s">
        <v>0</v>
      </c>
      <c r="O19" t="s">
        <v>0</v>
      </c>
      <c r="Q19" t="s">
        <v>20</v>
      </c>
      <c r="R19" s="2"/>
      <c r="S19" s="1" t="s">
        <v>1</v>
      </c>
    </row>
    <row r="20" spans="3:20" x14ac:dyDescent="0.25">
      <c r="C20" t="s">
        <v>19</v>
      </c>
      <c r="D20" t="s">
        <v>77</v>
      </c>
      <c r="E20" t="s">
        <v>64</v>
      </c>
      <c r="F20" t="s">
        <v>0</v>
      </c>
      <c r="G20">
        <v>206</v>
      </c>
      <c r="H20" t="s">
        <v>0</v>
      </c>
      <c r="I20">
        <v>206</v>
      </c>
      <c r="J20" t="s">
        <v>0</v>
      </c>
      <c r="K20">
        <v>206</v>
      </c>
      <c r="L20" t="s">
        <v>0</v>
      </c>
      <c r="M20" t="s">
        <v>0</v>
      </c>
      <c r="O20" t="s">
        <v>0</v>
      </c>
      <c r="Q20" t="s">
        <v>20</v>
      </c>
      <c r="R20" s="2"/>
      <c r="S20" s="1" t="s">
        <v>1</v>
      </c>
      <c r="T20" t="s">
        <v>23</v>
      </c>
    </row>
    <row r="21" spans="3:20" x14ac:dyDescent="0.25">
      <c r="C21" t="s">
        <v>19</v>
      </c>
      <c r="E21" t="s">
        <v>30</v>
      </c>
      <c r="F21" t="s">
        <v>0</v>
      </c>
      <c r="H21" t="s">
        <v>0</v>
      </c>
      <c r="J21" t="s">
        <v>0</v>
      </c>
      <c r="L21" t="s">
        <v>0</v>
      </c>
      <c r="M21" t="s">
        <v>0</v>
      </c>
      <c r="O21" t="s">
        <v>0</v>
      </c>
      <c r="Q21" t="s">
        <v>20</v>
      </c>
      <c r="R21" s="2" t="s">
        <v>22</v>
      </c>
      <c r="S21" s="1" t="s">
        <v>1</v>
      </c>
      <c r="T21" t="s">
        <v>23</v>
      </c>
    </row>
    <row r="22" spans="3:20" x14ac:dyDescent="0.25">
      <c r="C22" t="s">
        <v>19</v>
      </c>
      <c r="E22" t="s">
        <v>65</v>
      </c>
      <c r="F22" t="s">
        <v>0</v>
      </c>
      <c r="G22">
        <v>2.7248800000000002</v>
      </c>
      <c r="H22" t="s">
        <v>0</v>
      </c>
      <c r="I22">
        <v>4.0217499999999999</v>
      </c>
      <c r="J22" t="s">
        <v>0</v>
      </c>
      <c r="K22">
        <v>3.9663369999999998</v>
      </c>
      <c r="L22" t="s">
        <v>0</v>
      </c>
      <c r="M22" t="s">
        <v>0</v>
      </c>
      <c r="N22">
        <f>I22/G22</f>
        <v>1.4759365550042569</v>
      </c>
      <c r="O22" t="s">
        <v>0</v>
      </c>
      <c r="P22">
        <f>K22/G22</f>
        <v>1.4556006136050026</v>
      </c>
      <c r="Q22" t="s">
        <v>20</v>
      </c>
      <c r="R22" s="2" t="s">
        <v>45</v>
      </c>
      <c r="S22" s="1" t="s">
        <v>1</v>
      </c>
    </row>
    <row r="23" spans="3:20" x14ac:dyDescent="0.25">
      <c r="C23" t="s">
        <v>19</v>
      </c>
      <c r="D23" t="s">
        <v>75</v>
      </c>
      <c r="E23" t="s">
        <v>71</v>
      </c>
      <c r="F23" t="s">
        <v>0</v>
      </c>
      <c r="G23">
        <v>1.11E-4</v>
      </c>
      <c r="H23" t="s">
        <v>0</v>
      </c>
      <c r="I23">
        <v>1.65E-4</v>
      </c>
      <c r="J23" t="s">
        <v>0</v>
      </c>
      <c r="K23">
        <v>1.13E-4</v>
      </c>
      <c r="L23" t="s">
        <v>0</v>
      </c>
      <c r="M23" t="s">
        <v>0</v>
      </c>
      <c r="N23">
        <f t="shared" si="0"/>
        <v>0.67272727272727273</v>
      </c>
      <c r="O23" t="s">
        <v>0</v>
      </c>
      <c r="P23">
        <f t="shared" si="1"/>
        <v>0.9823008849557523</v>
      </c>
      <c r="Q23" t="s">
        <v>20</v>
      </c>
      <c r="R23" s="2" t="s">
        <v>25</v>
      </c>
      <c r="S23" s="1" t="s">
        <v>1</v>
      </c>
    </row>
    <row r="24" spans="3:20" x14ac:dyDescent="0.25">
      <c r="C24" t="s">
        <v>19</v>
      </c>
      <c r="D24" t="s">
        <v>75</v>
      </c>
      <c r="E24" t="s">
        <v>66</v>
      </c>
      <c r="F24" t="s">
        <v>0</v>
      </c>
      <c r="G24">
        <v>1</v>
      </c>
      <c r="H24" t="s">
        <v>0</v>
      </c>
      <c r="I24">
        <v>5</v>
      </c>
      <c r="J24" t="s">
        <v>0</v>
      </c>
      <c r="K24">
        <v>1</v>
      </c>
      <c r="L24" t="s">
        <v>0</v>
      </c>
      <c r="M24" t="s">
        <v>0</v>
      </c>
      <c r="N24">
        <f t="shared" si="0"/>
        <v>0.2</v>
      </c>
      <c r="O24" t="s">
        <v>0</v>
      </c>
      <c r="P24">
        <f t="shared" si="1"/>
        <v>1</v>
      </c>
      <c r="Q24" t="s">
        <v>20</v>
      </c>
      <c r="R24" s="2" t="s">
        <v>22</v>
      </c>
      <c r="S24" s="1" t="s">
        <v>1</v>
      </c>
    </row>
    <row r="25" spans="3:20" x14ac:dyDescent="0.25">
      <c r="C25" t="s">
        <v>19</v>
      </c>
      <c r="D25" t="s">
        <v>75</v>
      </c>
      <c r="E25" t="s">
        <v>72</v>
      </c>
      <c r="F25" t="s">
        <v>0</v>
      </c>
      <c r="G25">
        <v>3.8200000000000002E-4</v>
      </c>
      <c r="H25" t="s">
        <v>0</v>
      </c>
      <c r="I25">
        <v>3.447E-3</v>
      </c>
      <c r="J25" t="s">
        <v>0</v>
      </c>
      <c r="K25">
        <v>3.375E-3</v>
      </c>
      <c r="L25" t="s">
        <v>0</v>
      </c>
      <c r="M25" t="s">
        <v>0</v>
      </c>
      <c r="N25">
        <f t="shared" si="0"/>
        <v>0.11082100377139542</v>
      </c>
      <c r="O25" t="s">
        <v>0</v>
      </c>
      <c r="P25">
        <f t="shared" si="1"/>
        <v>0.11318518518518519</v>
      </c>
      <c r="Q25" t="s">
        <v>20</v>
      </c>
      <c r="R25" t="s">
        <v>25</v>
      </c>
      <c r="S25" s="1" t="s">
        <v>1</v>
      </c>
    </row>
    <row r="26" spans="3:20" x14ac:dyDescent="0.25">
      <c r="C26" t="s">
        <v>19</v>
      </c>
      <c r="D26" t="s">
        <v>75</v>
      </c>
      <c r="E26" t="s">
        <v>67</v>
      </c>
      <c r="F26" t="s">
        <v>0</v>
      </c>
      <c r="G26">
        <v>1</v>
      </c>
      <c r="H26" t="s">
        <v>0</v>
      </c>
      <c r="I26">
        <v>60</v>
      </c>
      <c r="J26" t="s">
        <v>0</v>
      </c>
      <c r="K26">
        <v>60</v>
      </c>
      <c r="L26" t="s">
        <v>0</v>
      </c>
      <c r="M26" t="s">
        <v>0</v>
      </c>
      <c r="N26">
        <f t="shared" si="0"/>
        <v>1.6666666666666666E-2</v>
      </c>
      <c r="O26" t="s">
        <v>0</v>
      </c>
      <c r="P26">
        <f t="shared" si="1"/>
        <v>1.6666666666666666E-2</v>
      </c>
      <c r="Q26" t="s">
        <v>20</v>
      </c>
      <c r="S26" s="1" t="s">
        <v>1</v>
      </c>
    </row>
    <row r="27" spans="3:20" x14ac:dyDescent="0.25">
      <c r="C27" t="s">
        <v>19</v>
      </c>
      <c r="D27" t="s">
        <v>76</v>
      </c>
      <c r="E27" t="s">
        <v>73</v>
      </c>
      <c r="F27" t="s">
        <v>0</v>
      </c>
      <c r="G27">
        <v>4.9700000000000005E-4</v>
      </c>
      <c r="H27" t="s">
        <v>0</v>
      </c>
      <c r="I27">
        <v>5.2300000000000003E-4</v>
      </c>
      <c r="J27" t="s">
        <v>0</v>
      </c>
      <c r="K27">
        <v>5.1500000000000005E-4</v>
      </c>
      <c r="L27" t="s">
        <v>0</v>
      </c>
      <c r="M27" t="s">
        <v>0</v>
      </c>
      <c r="O27" t="s">
        <v>0</v>
      </c>
      <c r="Q27" t="s">
        <v>20</v>
      </c>
      <c r="S27" s="1" t="s">
        <v>1</v>
      </c>
    </row>
    <row r="28" spans="3:20" x14ac:dyDescent="0.25">
      <c r="C28" t="s">
        <v>19</v>
      </c>
      <c r="D28" t="s">
        <v>77</v>
      </c>
      <c r="E28" t="s">
        <v>28</v>
      </c>
      <c r="F28" t="s">
        <v>0</v>
      </c>
      <c r="G28">
        <v>5.4265000000000001E-2</v>
      </c>
      <c r="H28" t="s">
        <v>0</v>
      </c>
      <c r="I28">
        <v>5.5070000000000001E-2</v>
      </c>
      <c r="J28" t="s">
        <v>0</v>
      </c>
      <c r="K28">
        <v>5.4546999999999998E-2</v>
      </c>
      <c r="L28" t="s">
        <v>0</v>
      </c>
      <c r="M28" t="s">
        <v>0</v>
      </c>
      <c r="O28" t="s">
        <v>0</v>
      </c>
      <c r="Q28" t="s">
        <v>20</v>
      </c>
      <c r="R28" s="2"/>
      <c r="S28" s="1" t="s">
        <v>1</v>
      </c>
    </row>
    <row r="29" spans="3:20" x14ac:dyDescent="0.25">
      <c r="C29" t="s">
        <v>19</v>
      </c>
      <c r="D29" t="s">
        <v>77</v>
      </c>
      <c r="E29" t="s">
        <v>74</v>
      </c>
      <c r="F29" t="s">
        <v>0</v>
      </c>
      <c r="G29">
        <v>1.1381220000000001</v>
      </c>
      <c r="H29" t="s">
        <v>0</v>
      </c>
      <c r="I29">
        <v>1.1381220000000001</v>
      </c>
      <c r="J29" t="s">
        <v>0</v>
      </c>
      <c r="K29">
        <v>1.1381220000000001</v>
      </c>
      <c r="L29" t="s">
        <v>0</v>
      </c>
      <c r="M29" t="s">
        <v>0</v>
      </c>
      <c r="O29" t="s">
        <v>0</v>
      </c>
      <c r="Q29" t="s">
        <v>20</v>
      </c>
      <c r="S29" s="1" t="s">
        <v>1</v>
      </c>
    </row>
    <row r="30" spans="3:20" x14ac:dyDescent="0.25">
      <c r="C30" t="s">
        <v>19</v>
      </c>
      <c r="E30" t="s">
        <v>68</v>
      </c>
      <c r="F30" t="s">
        <v>0</v>
      </c>
      <c r="G30">
        <v>0.27574900000000002</v>
      </c>
      <c r="H30" t="s">
        <v>0</v>
      </c>
      <c r="I30">
        <v>0.25775100000000001</v>
      </c>
      <c r="J30" t="s">
        <v>0</v>
      </c>
      <c r="K30">
        <v>0.28485100000000002</v>
      </c>
      <c r="L30" t="s">
        <v>0</v>
      </c>
      <c r="M30" t="s">
        <v>0</v>
      </c>
      <c r="O30" t="s">
        <v>0</v>
      </c>
      <c r="Q30" t="s">
        <v>20</v>
      </c>
      <c r="S30" s="1" t="s">
        <v>1</v>
      </c>
    </row>
    <row r="31" spans="3:20" x14ac:dyDescent="0.25">
      <c r="C31" t="s">
        <v>19</v>
      </c>
      <c r="E31" t="s">
        <v>69</v>
      </c>
      <c r="F31" t="s">
        <v>0</v>
      </c>
      <c r="G31">
        <v>90</v>
      </c>
      <c r="H31" t="s">
        <v>0</v>
      </c>
      <c r="I31">
        <v>90</v>
      </c>
      <c r="J31" t="s">
        <v>0</v>
      </c>
      <c r="K31">
        <v>90</v>
      </c>
      <c r="L31" t="s">
        <v>0</v>
      </c>
      <c r="M31" t="s">
        <v>0</v>
      </c>
      <c r="O31" t="s">
        <v>0</v>
      </c>
      <c r="Q31" t="s">
        <v>20</v>
      </c>
      <c r="S31" s="1" t="s">
        <v>1</v>
      </c>
    </row>
    <row r="32" spans="3:20" x14ac:dyDescent="0.25">
      <c r="C32" t="s">
        <v>19</v>
      </c>
      <c r="E32" t="s">
        <v>70</v>
      </c>
      <c r="F32" t="s">
        <v>0</v>
      </c>
      <c r="G32">
        <v>0.5</v>
      </c>
      <c r="H32" t="s">
        <v>0</v>
      </c>
      <c r="I32">
        <v>0.5</v>
      </c>
      <c r="J32" t="s">
        <v>0</v>
      </c>
      <c r="K32">
        <v>0.5</v>
      </c>
      <c r="L32" t="s">
        <v>0</v>
      </c>
      <c r="M32" t="s">
        <v>0</v>
      </c>
      <c r="O32" t="s">
        <v>0</v>
      </c>
      <c r="Q32" t="s">
        <v>20</v>
      </c>
      <c r="S32" s="1" t="s">
        <v>1</v>
      </c>
      <c r="T32" t="s">
        <v>34</v>
      </c>
    </row>
    <row r="34" spans="18:19" x14ac:dyDescent="0.25">
      <c r="R34" s="2"/>
      <c r="S34" s="1"/>
    </row>
  </sheetData>
  <hyperlinks>
    <hyperlink ref="S2" r:id="rId1"/>
    <hyperlink ref="S1" r:id="rId2"/>
    <hyperlink ref="S20" r:id="rId3"/>
    <hyperlink ref="S11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4"/>
  <sheetViews>
    <sheetView workbookViewId="0">
      <selection activeCell="J24" sqref="J24"/>
    </sheetView>
  </sheetViews>
  <sheetFormatPr defaultRowHeight="15" x14ac:dyDescent="0.25"/>
  <cols>
    <col min="2" max="2" width="16.85546875" bestFit="1" customWidth="1"/>
    <col min="3" max="3" width="9.140625" customWidth="1"/>
    <col min="4" max="4" width="27.140625" bestFit="1" customWidth="1"/>
    <col min="5" max="5" width="4.7109375" bestFit="1" customWidth="1"/>
    <col min="6" max="6" width="10" bestFit="1" customWidth="1"/>
    <col min="7" max="7" width="4.7109375" bestFit="1" customWidth="1"/>
    <col min="8" max="8" width="21.140625" bestFit="1" customWidth="1"/>
    <col min="9" max="9" width="4.7109375" bestFit="1" customWidth="1"/>
    <col min="10" max="10" width="10" bestFit="1" customWidth="1"/>
    <col min="11" max="11" width="2.42578125" bestFit="1" customWidth="1"/>
    <col min="12" max="12" width="4.7109375" bestFit="1" customWidth="1"/>
    <col min="13" max="13" width="12.85546875" customWidth="1"/>
    <col min="14" max="14" width="4.7109375" bestFit="1" customWidth="1"/>
    <col min="15" max="15" width="12" bestFit="1" customWidth="1"/>
    <col min="16" max="16" width="4.7109375" bestFit="1" customWidth="1"/>
  </cols>
  <sheetData>
    <row r="1" spans="3:19" x14ac:dyDescent="0.25">
      <c r="C1" t="s">
        <v>33</v>
      </c>
      <c r="D1" t="s">
        <v>39</v>
      </c>
      <c r="E1" t="s">
        <v>20</v>
      </c>
      <c r="F1" t="s">
        <v>46</v>
      </c>
      <c r="G1" t="s">
        <v>20</v>
      </c>
      <c r="H1" t="s">
        <v>47</v>
      </c>
      <c r="I1" t="s">
        <v>20</v>
      </c>
      <c r="J1" t="s">
        <v>40</v>
      </c>
      <c r="K1" t="s">
        <v>0</v>
      </c>
      <c r="L1" t="s">
        <v>20</v>
      </c>
      <c r="M1" t="s">
        <v>38</v>
      </c>
      <c r="N1" t="s">
        <v>20</v>
      </c>
      <c r="O1" t="s">
        <v>41</v>
      </c>
      <c r="P1" t="s">
        <v>20</v>
      </c>
      <c r="Q1" s="2" t="s">
        <v>21</v>
      </c>
      <c r="R1" s="1" t="s">
        <v>1</v>
      </c>
      <c r="S1" t="s">
        <v>24</v>
      </c>
    </row>
    <row r="2" spans="3:19" x14ac:dyDescent="0.25">
      <c r="C2" t="s">
        <v>19</v>
      </c>
      <c r="D2" t="s">
        <v>27</v>
      </c>
      <c r="E2" t="s">
        <v>20</v>
      </c>
      <c r="F2" t="s">
        <v>35</v>
      </c>
      <c r="G2" t="s">
        <v>20</v>
      </c>
      <c r="H2" t="s">
        <v>35</v>
      </c>
      <c r="I2" t="s">
        <v>20</v>
      </c>
      <c r="J2" t="s">
        <v>35</v>
      </c>
      <c r="K2" t="s">
        <v>0</v>
      </c>
      <c r="L2" t="s">
        <v>20</v>
      </c>
      <c r="M2" t="s">
        <v>36</v>
      </c>
      <c r="N2" t="s">
        <v>20</v>
      </c>
      <c r="O2" t="s">
        <v>36</v>
      </c>
      <c r="P2" t="s">
        <v>20</v>
      </c>
      <c r="Q2" t="s">
        <v>37</v>
      </c>
      <c r="R2" s="1" t="s">
        <v>1</v>
      </c>
      <c r="S2" t="s">
        <v>23</v>
      </c>
    </row>
    <row r="3" spans="3:19" x14ac:dyDescent="0.25">
      <c r="C3" t="s">
        <v>19</v>
      </c>
      <c r="D3" t="s">
        <v>2</v>
      </c>
      <c r="E3" t="s">
        <v>0</v>
      </c>
      <c r="F3">
        <v>28.592126</v>
      </c>
      <c r="G3" t="s">
        <v>0</v>
      </c>
      <c r="H3">
        <v>20.969989999999999</v>
      </c>
      <c r="I3" t="s">
        <v>0</v>
      </c>
      <c r="J3">
        <v>19.676877999999999</v>
      </c>
      <c r="K3" t="s">
        <v>0</v>
      </c>
      <c r="L3" t="s">
        <v>0</v>
      </c>
      <c r="M3">
        <f t="shared" ref="M3:M12" si="0">F3/H3</f>
        <v>1.3634782849204983</v>
      </c>
      <c r="N3" t="s">
        <v>0</v>
      </c>
      <c r="O3">
        <f t="shared" ref="O3:O12" si="1">F3/J3</f>
        <v>1.4530824452944213</v>
      </c>
      <c r="P3" t="s">
        <v>20</v>
      </c>
      <c r="Q3" s="2" t="s">
        <v>42</v>
      </c>
      <c r="R3" s="1" t="s">
        <v>1</v>
      </c>
    </row>
    <row r="4" spans="3:19" x14ac:dyDescent="0.25">
      <c r="C4" t="s">
        <v>19</v>
      </c>
      <c r="D4" t="s">
        <v>3</v>
      </c>
      <c r="E4" t="s">
        <v>0</v>
      </c>
      <c r="F4">
        <v>3.2671160000000001</v>
      </c>
      <c r="G4" t="s">
        <v>0</v>
      </c>
      <c r="H4">
        <v>3.3687520000000002</v>
      </c>
      <c r="I4" t="s">
        <v>0</v>
      </c>
      <c r="J4">
        <v>3.406628</v>
      </c>
      <c r="K4" t="s">
        <v>0</v>
      </c>
      <c r="L4" t="s">
        <v>0</v>
      </c>
      <c r="M4">
        <f t="shared" si="0"/>
        <v>0.96982977672443682</v>
      </c>
      <c r="N4" t="s">
        <v>0</v>
      </c>
      <c r="O4">
        <f t="shared" si="1"/>
        <v>0.95904689329154813</v>
      </c>
      <c r="P4" t="s">
        <v>20</v>
      </c>
      <c r="Q4" s="2" t="s">
        <v>25</v>
      </c>
      <c r="R4" s="1" t="s">
        <v>1</v>
      </c>
    </row>
    <row r="5" spans="3:19" x14ac:dyDescent="0.25">
      <c r="C5" t="s">
        <v>19</v>
      </c>
      <c r="D5" t="s">
        <v>4</v>
      </c>
      <c r="E5" t="s">
        <v>0</v>
      </c>
      <c r="F5">
        <v>0.64814700000000003</v>
      </c>
      <c r="G5" t="s">
        <v>0</v>
      </c>
      <c r="H5">
        <v>6.5931000000000003E-2</v>
      </c>
      <c r="I5" t="s">
        <v>0</v>
      </c>
      <c r="J5">
        <v>0.64251499999999995</v>
      </c>
      <c r="K5" t="s">
        <v>0</v>
      </c>
      <c r="L5" t="s">
        <v>0</v>
      </c>
      <c r="M5">
        <f t="shared" si="0"/>
        <v>9.8306866269281521</v>
      </c>
      <c r="N5" t="s">
        <v>0</v>
      </c>
      <c r="O5">
        <f t="shared" si="1"/>
        <v>1.0087655541115772</v>
      </c>
      <c r="P5" t="s">
        <v>20</v>
      </c>
      <c r="Q5" s="2" t="s">
        <v>45</v>
      </c>
      <c r="R5" s="1" t="s">
        <v>1</v>
      </c>
    </row>
    <row r="6" spans="3:19" x14ac:dyDescent="0.25">
      <c r="C6" t="s">
        <v>19</v>
      </c>
      <c r="D6" t="s">
        <v>7</v>
      </c>
      <c r="E6" t="s">
        <v>0</v>
      </c>
      <c r="F6">
        <v>0.233406</v>
      </c>
      <c r="G6" t="s">
        <v>0</v>
      </c>
      <c r="H6">
        <v>0.20710799999999999</v>
      </c>
      <c r="I6" t="s">
        <v>0</v>
      </c>
      <c r="J6">
        <v>0.25534099999999998</v>
      </c>
      <c r="K6" t="s">
        <v>0</v>
      </c>
      <c r="L6" t="s">
        <v>0</v>
      </c>
      <c r="M6">
        <f t="shared" si="0"/>
        <v>1.1269772292716844</v>
      </c>
      <c r="N6" t="s">
        <v>0</v>
      </c>
      <c r="O6">
        <f t="shared" si="1"/>
        <v>0.91409526867992219</v>
      </c>
      <c r="P6" t="s">
        <v>20</v>
      </c>
      <c r="Q6" s="2" t="s">
        <v>45</v>
      </c>
      <c r="R6" s="1" t="s">
        <v>1</v>
      </c>
    </row>
    <row r="7" spans="3:19" x14ac:dyDescent="0.25">
      <c r="C7" t="s">
        <v>19</v>
      </c>
      <c r="D7" t="s">
        <v>8</v>
      </c>
      <c r="E7" t="s">
        <v>0</v>
      </c>
      <c r="F7">
        <v>1.3916930000000001</v>
      </c>
      <c r="G7" t="s">
        <v>0</v>
      </c>
      <c r="H7">
        <v>0.96480600000000005</v>
      </c>
      <c r="I7" t="s">
        <v>0</v>
      </c>
      <c r="J7">
        <v>1.0922320000000001</v>
      </c>
      <c r="K7" t="s">
        <v>0</v>
      </c>
      <c r="L7" t="s">
        <v>0</v>
      </c>
      <c r="M7">
        <f t="shared" si="0"/>
        <v>1.4424588984728537</v>
      </c>
      <c r="N7" t="s">
        <v>0</v>
      </c>
      <c r="O7">
        <f t="shared" si="1"/>
        <v>1.2741734356803316</v>
      </c>
      <c r="P7" t="s">
        <v>20</v>
      </c>
      <c r="Q7" s="2" t="s">
        <v>45</v>
      </c>
      <c r="R7" s="1" t="s">
        <v>1</v>
      </c>
    </row>
    <row r="8" spans="3:19" x14ac:dyDescent="0.25">
      <c r="C8" t="s">
        <v>19</v>
      </c>
      <c r="D8" t="s">
        <v>10</v>
      </c>
      <c r="E8" t="s">
        <v>0</v>
      </c>
      <c r="F8">
        <v>8.5265999999999995E-2</v>
      </c>
      <c r="G8" t="s">
        <v>0</v>
      </c>
      <c r="H8">
        <v>2.9984E-2</v>
      </c>
      <c r="I8" t="s">
        <v>0</v>
      </c>
      <c r="J8">
        <v>2.5864000000000002E-2</v>
      </c>
      <c r="K8" t="s">
        <v>0</v>
      </c>
      <c r="L8" t="s">
        <v>0</v>
      </c>
      <c r="M8">
        <f t="shared" si="0"/>
        <v>2.8437166488794023</v>
      </c>
      <c r="N8" t="s">
        <v>0</v>
      </c>
      <c r="O8">
        <f t="shared" si="1"/>
        <v>3.2967058459635008</v>
      </c>
      <c r="P8" t="s">
        <v>20</v>
      </c>
      <c r="Q8" s="2" t="s">
        <v>42</v>
      </c>
      <c r="R8" s="1" t="s">
        <v>1</v>
      </c>
    </row>
    <row r="9" spans="3:19" x14ac:dyDescent="0.25">
      <c r="C9" t="s">
        <v>19</v>
      </c>
      <c r="D9" t="s">
        <v>11</v>
      </c>
      <c r="E9" t="s">
        <v>0</v>
      </c>
      <c r="F9">
        <v>10.390212999999999</v>
      </c>
      <c r="G9" t="s">
        <v>0</v>
      </c>
      <c r="H9">
        <v>1.5309980000000001</v>
      </c>
      <c r="I9" t="s">
        <v>0</v>
      </c>
      <c r="J9">
        <v>1.534767</v>
      </c>
      <c r="K9" t="s">
        <v>0</v>
      </c>
      <c r="L9" t="s">
        <v>0</v>
      </c>
      <c r="M9">
        <f t="shared" si="0"/>
        <v>6.7865620987094681</v>
      </c>
      <c r="N9" t="s">
        <v>0</v>
      </c>
      <c r="O9">
        <f t="shared" si="1"/>
        <v>6.7698960167895184</v>
      </c>
      <c r="P9" t="s">
        <v>20</v>
      </c>
      <c r="Q9" s="2" t="s">
        <v>44</v>
      </c>
      <c r="R9" s="1" t="s">
        <v>1</v>
      </c>
    </row>
    <row r="10" spans="3:19" x14ac:dyDescent="0.25">
      <c r="C10" t="s">
        <v>19</v>
      </c>
      <c r="D10" t="s">
        <v>6</v>
      </c>
      <c r="E10" t="s">
        <v>0</v>
      </c>
      <c r="F10">
        <v>0.159382</v>
      </c>
      <c r="G10" t="s">
        <v>0</v>
      </c>
      <c r="H10">
        <v>0.149224</v>
      </c>
      <c r="I10" t="s">
        <v>0</v>
      </c>
      <c r="J10">
        <v>0.14307500000000001</v>
      </c>
      <c r="K10" t="s">
        <v>0</v>
      </c>
      <c r="L10" t="s">
        <v>0</v>
      </c>
      <c r="M10">
        <f t="shared" si="0"/>
        <v>1.0680721599742669</v>
      </c>
      <c r="N10" t="s">
        <v>0</v>
      </c>
      <c r="O10">
        <f t="shared" si="1"/>
        <v>1.1139751878385462</v>
      </c>
      <c r="P10" t="s">
        <v>20</v>
      </c>
      <c r="Q10" s="2" t="s">
        <v>44</v>
      </c>
      <c r="R10" s="1" t="s">
        <v>1</v>
      </c>
    </row>
    <row r="11" spans="3:19" x14ac:dyDescent="0.25">
      <c r="C11" t="s">
        <v>19</v>
      </c>
      <c r="D11" t="s">
        <v>12</v>
      </c>
      <c r="E11" t="s">
        <v>0</v>
      </c>
      <c r="F11">
        <v>1.8999269999999999</v>
      </c>
      <c r="G11" t="s">
        <v>0</v>
      </c>
      <c r="H11">
        <v>4.2368980000000001</v>
      </c>
      <c r="I11" t="s">
        <v>0</v>
      </c>
      <c r="J11">
        <v>1.9203129999999999</v>
      </c>
      <c r="K11" t="s">
        <v>0</v>
      </c>
      <c r="L11" t="s">
        <v>0</v>
      </c>
      <c r="M11">
        <f t="shared" si="0"/>
        <v>0.44842405929998785</v>
      </c>
      <c r="N11" t="s">
        <v>0</v>
      </c>
      <c r="O11">
        <f t="shared" si="1"/>
        <v>0.98938402229219924</v>
      </c>
      <c r="P11" t="s">
        <v>20</v>
      </c>
      <c r="Q11" s="2" t="s">
        <v>42</v>
      </c>
      <c r="R11" s="1" t="s">
        <v>1</v>
      </c>
    </row>
    <row r="12" spans="3:19" x14ac:dyDescent="0.25">
      <c r="C12" t="s">
        <v>19</v>
      </c>
      <c r="D12" t="s">
        <v>9</v>
      </c>
      <c r="E12" t="s">
        <v>0</v>
      </c>
      <c r="F12">
        <v>10.516975</v>
      </c>
      <c r="G12" t="s">
        <v>0</v>
      </c>
      <c r="H12">
        <v>10.41629</v>
      </c>
      <c r="I12" t="s">
        <v>0</v>
      </c>
      <c r="J12">
        <v>10.656143</v>
      </c>
      <c r="K12" t="s">
        <v>0</v>
      </c>
      <c r="L12" t="s">
        <v>0</v>
      </c>
      <c r="M12">
        <f t="shared" si="0"/>
        <v>1.0096661095265205</v>
      </c>
      <c r="N12" t="s">
        <v>0</v>
      </c>
      <c r="O12">
        <f t="shared" si="1"/>
        <v>0.98694011519927993</v>
      </c>
      <c r="P12" t="s">
        <v>20</v>
      </c>
      <c r="Q12" s="2" t="s">
        <v>22</v>
      </c>
      <c r="R12" s="1" t="s">
        <v>1</v>
      </c>
      <c r="S12" t="s">
        <v>23</v>
      </c>
    </row>
    <row r="13" spans="3:19" x14ac:dyDescent="0.25">
      <c r="C13" t="s">
        <v>19</v>
      </c>
      <c r="D13" t="s">
        <v>26</v>
      </c>
      <c r="E13" t="s">
        <v>0</v>
      </c>
      <c r="G13" t="s">
        <v>0</v>
      </c>
      <c r="I13" t="s">
        <v>0</v>
      </c>
      <c r="K13" t="s">
        <v>0</v>
      </c>
      <c r="L13" t="s">
        <v>0</v>
      </c>
      <c r="N13" t="s">
        <v>0</v>
      </c>
      <c r="P13" t="s">
        <v>20</v>
      </c>
      <c r="Q13" s="2"/>
      <c r="R13" s="1" t="s">
        <v>1</v>
      </c>
      <c r="S13" t="s">
        <v>23</v>
      </c>
    </row>
    <row r="14" spans="3:19" x14ac:dyDescent="0.25">
      <c r="C14" t="s">
        <v>19</v>
      </c>
      <c r="D14" t="s">
        <v>14</v>
      </c>
      <c r="E14" t="s">
        <v>0</v>
      </c>
      <c r="F14">
        <v>6157</v>
      </c>
      <c r="G14" t="s">
        <v>0</v>
      </c>
      <c r="H14">
        <v>184</v>
      </c>
      <c r="I14" t="s">
        <v>0</v>
      </c>
      <c r="J14">
        <v>6157</v>
      </c>
      <c r="K14" t="s">
        <v>0</v>
      </c>
      <c r="L14" t="s">
        <v>0</v>
      </c>
      <c r="M14">
        <f>F14/H14</f>
        <v>33.461956521739133</v>
      </c>
      <c r="N14" t="s">
        <v>0</v>
      </c>
      <c r="O14">
        <f>F14/J14</f>
        <v>1</v>
      </c>
      <c r="P14" t="s">
        <v>20</v>
      </c>
      <c r="Q14" s="2" t="s">
        <v>45</v>
      </c>
      <c r="R14" s="1" t="s">
        <v>1</v>
      </c>
    </row>
    <row r="15" spans="3:19" x14ac:dyDescent="0.25">
      <c r="C15" t="s">
        <v>19</v>
      </c>
      <c r="D15" t="s">
        <v>15</v>
      </c>
      <c r="E15" t="s">
        <v>0</v>
      </c>
      <c r="F15">
        <v>32037</v>
      </c>
      <c r="G15" t="s">
        <v>0</v>
      </c>
      <c r="H15">
        <v>543</v>
      </c>
      <c r="I15" t="s">
        <v>0</v>
      </c>
      <c r="J15">
        <v>543</v>
      </c>
      <c r="K15" t="s">
        <v>0</v>
      </c>
      <c r="L15" t="s">
        <v>0</v>
      </c>
      <c r="M15">
        <f>F15/H15</f>
        <v>59</v>
      </c>
      <c r="N15" t="s">
        <v>0</v>
      </c>
      <c r="O15">
        <f>F15/J15</f>
        <v>59</v>
      </c>
      <c r="P15" t="s">
        <v>20</v>
      </c>
      <c r="Q15" s="2" t="s">
        <v>44</v>
      </c>
      <c r="R15" s="1" t="s">
        <v>1</v>
      </c>
    </row>
    <row r="16" spans="3:19" x14ac:dyDescent="0.25">
      <c r="C16" t="s">
        <v>19</v>
      </c>
      <c r="D16" t="s">
        <v>13</v>
      </c>
      <c r="E16" t="s">
        <v>0</v>
      </c>
      <c r="F16">
        <v>206</v>
      </c>
      <c r="G16" t="s">
        <v>0</v>
      </c>
      <c r="H16">
        <v>206</v>
      </c>
      <c r="I16" t="s">
        <v>0</v>
      </c>
      <c r="J16">
        <v>206</v>
      </c>
      <c r="K16" t="s">
        <v>0</v>
      </c>
      <c r="L16" t="s">
        <v>0</v>
      </c>
      <c r="M16">
        <f>F16/H16</f>
        <v>1</v>
      </c>
      <c r="N16" t="s">
        <v>0</v>
      </c>
      <c r="O16">
        <f>F16/J16</f>
        <v>1</v>
      </c>
      <c r="P16" t="s">
        <v>20</v>
      </c>
      <c r="Q16" s="2" t="s">
        <v>22</v>
      </c>
      <c r="R16" s="1" t="s">
        <v>1</v>
      </c>
      <c r="S16" t="s">
        <v>23</v>
      </c>
    </row>
    <row r="17" spans="3:19" x14ac:dyDescent="0.25">
      <c r="C17" t="s">
        <v>19</v>
      </c>
      <c r="D17" t="s">
        <v>30</v>
      </c>
      <c r="E17" t="s">
        <v>0</v>
      </c>
      <c r="G17" t="s">
        <v>0</v>
      </c>
      <c r="I17" t="s">
        <v>0</v>
      </c>
      <c r="K17" t="s">
        <v>0</v>
      </c>
      <c r="L17" t="s">
        <v>0</v>
      </c>
      <c r="N17" t="s">
        <v>0</v>
      </c>
      <c r="P17" t="s">
        <v>20</v>
      </c>
      <c r="Q17" s="2"/>
      <c r="R17" s="1" t="s">
        <v>1</v>
      </c>
      <c r="S17" t="s">
        <v>23</v>
      </c>
    </row>
    <row r="18" spans="3:19" x14ac:dyDescent="0.25">
      <c r="C18" t="s">
        <v>19</v>
      </c>
      <c r="D18" t="s">
        <v>18</v>
      </c>
      <c r="E18" t="s">
        <v>0</v>
      </c>
      <c r="F18">
        <v>3.1477200000000001</v>
      </c>
      <c r="G18" t="s">
        <v>0</v>
      </c>
      <c r="H18">
        <v>4.2918479999999999</v>
      </c>
      <c r="I18" t="s">
        <v>0</v>
      </c>
      <c r="J18">
        <v>4.5738960000000004</v>
      </c>
      <c r="K18" t="s">
        <v>0</v>
      </c>
      <c r="L18" t="s">
        <v>0</v>
      </c>
      <c r="M18">
        <f>H18/F18</f>
        <v>1.3634783271701421</v>
      </c>
      <c r="N18" t="s">
        <v>0</v>
      </c>
      <c r="O18">
        <f>J18/F18</f>
        <v>1.4530822309481148</v>
      </c>
      <c r="P18" t="s">
        <v>20</v>
      </c>
      <c r="Q18" s="2" t="s">
        <v>42</v>
      </c>
      <c r="R18" s="1" t="s">
        <v>1</v>
      </c>
    </row>
    <row r="19" spans="3:19" x14ac:dyDescent="0.25">
      <c r="C19" t="s">
        <v>19</v>
      </c>
      <c r="D19" t="s">
        <v>31</v>
      </c>
      <c r="E19" t="s">
        <v>0</v>
      </c>
      <c r="F19">
        <v>1.05E-4</v>
      </c>
      <c r="G19" t="s">
        <v>0</v>
      </c>
      <c r="H19">
        <v>3.5799999999999997E-4</v>
      </c>
      <c r="I19" t="s">
        <v>0</v>
      </c>
      <c r="J19">
        <v>1.0399999999999999E-4</v>
      </c>
      <c r="K19" t="s">
        <v>0</v>
      </c>
      <c r="L19" t="s">
        <v>0</v>
      </c>
      <c r="M19">
        <f t="shared" ref="M19:M24" si="2">F19/H19</f>
        <v>0.29329608938547491</v>
      </c>
      <c r="N19" t="s">
        <v>0</v>
      </c>
      <c r="O19">
        <f t="shared" ref="O19:O24" si="3">F19/J19</f>
        <v>1.0096153846153848</v>
      </c>
      <c r="P19" t="s">
        <v>20</v>
      </c>
      <c r="Q19" s="2" t="s">
        <v>43</v>
      </c>
      <c r="R19" s="1" t="s">
        <v>1</v>
      </c>
    </row>
    <row r="20" spans="3:19" x14ac:dyDescent="0.25">
      <c r="C20" t="s">
        <v>19</v>
      </c>
      <c r="D20" t="s">
        <v>32</v>
      </c>
      <c r="E20" t="s">
        <v>0</v>
      </c>
      <c r="F20">
        <v>3.2400000000000001E-4</v>
      </c>
      <c r="G20" t="s">
        <v>0</v>
      </c>
      <c r="H20">
        <v>2.82E-3</v>
      </c>
      <c r="I20" t="s">
        <v>0</v>
      </c>
      <c r="J20">
        <v>2.826E-3</v>
      </c>
      <c r="K20" t="s">
        <v>0</v>
      </c>
      <c r="L20" t="s">
        <v>0</v>
      </c>
      <c r="M20">
        <f t="shared" si="2"/>
        <v>0.1148936170212766</v>
      </c>
      <c r="N20" t="s">
        <v>0</v>
      </c>
      <c r="O20">
        <f t="shared" si="3"/>
        <v>0.11464968152866242</v>
      </c>
      <c r="P20" t="s">
        <v>20</v>
      </c>
      <c r="Q20" s="2" t="s">
        <v>25</v>
      </c>
      <c r="R20" s="1" t="s">
        <v>1</v>
      </c>
    </row>
    <row r="21" spans="3:19" x14ac:dyDescent="0.25">
      <c r="C21" t="s">
        <v>19</v>
      </c>
      <c r="D21" t="s">
        <v>28</v>
      </c>
      <c r="E21" t="s">
        <v>0</v>
      </c>
      <c r="F21">
        <v>5.1053000000000001E-2</v>
      </c>
      <c r="G21" t="s">
        <v>0</v>
      </c>
      <c r="H21">
        <v>5.0564999999999999E-2</v>
      </c>
      <c r="I21" t="s">
        <v>0</v>
      </c>
      <c r="J21">
        <v>5.1728999999999997E-2</v>
      </c>
      <c r="K21" t="s">
        <v>0</v>
      </c>
      <c r="L21" t="s">
        <v>0</v>
      </c>
      <c r="M21">
        <f t="shared" si="2"/>
        <v>1.0096509443290815</v>
      </c>
      <c r="N21" t="s">
        <v>0</v>
      </c>
      <c r="O21">
        <f t="shared" si="3"/>
        <v>0.9869318950685303</v>
      </c>
      <c r="P21" t="s">
        <v>20</v>
      </c>
      <c r="Q21" s="2" t="s">
        <v>22</v>
      </c>
      <c r="R21" s="1" t="s">
        <v>1</v>
      </c>
    </row>
    <row r="22" spans="3:19" x14ac:dyDescent="0.25">
      <c r="C22" t="s">
        <v>19</v>
      </c>
      <c r="D22" t="s">
        <v>29</v>
      </c>
      <c r="E22" t="s">
        <v>0</v>
      </c>
      <c r="F22">
        <v>1.1381220000000001</v>
      </c>
      <c r="G22" t="s">
        <v>0</v>
      </c>
      <c r="H22">
        <v>1.1381220000000001</v>
      </c>
      <c r="I22" t="s">
        <v>0</v>
      </c>
      <c r="J22">
        <v>1.1381220000000001</v>
      </c>
      <c r="K22" t="s">
        <v>0</v>
      </c>
      <c r="L22" t="s">
        <v>0</v>
      </c>
      <c r="M22">
        <f t="shared" si="2"/>
        <v>1</v>
      </c>
      <c r="N22" t="s">
        <v>0</v>
      </c>
      <c r="O22">
        <f t="shared" si="3"/>
        <v>1</v>
      </c>
      <c r="P22" t="s">
        <v>20</v>
      </c>
      <c r="Q22" s="2" t="s">
        <v>22</v>
      </c>
      <c r="R22" s="1" t="s">
        <v>1</v>
      </c>
    </row>
    <row r="23" spans="3:19" x14ac:dyDescent="0.25">
      <c r="C23" t="s">
        <v>19</v>
      </c>
      <c r="D23" t="s">
        <v>16</v>
      </c>
      <c r="E23" t="s">
        <v>0</v>
      </c>
      <c r="F23">
        <v>90</v>
      </c>
      <c r="G23" t="s">
        <v>0</v>
      </c>
      <c r="H23">
        <v>90</v>
      </c>
      <c r="I23" t="s">
        <v>0</v>
      </c>
      <c r="J23">
        <v>90</v>
      </c>
      <c r="K23" t="s">
        <v>0</v>
      </c>
      <c r="L23" t="s">
        <v>0</v>
      </c>
      <c r="M23">
        <f t="shared" si="2"/>
        <v>1</v>
      </c>
      <c r="N23" t="s">
        <v>0</v>
      </c>
      <c r="O23">
        <f t="shared" si="3"/>
        <v>1</v>
      </c>
      <c r="P23" t="s">
        <v>20</v>
      </c>
      <c r="Q23" s="2" t="s">
        <v>22</v>
      </c>
      <c r="R23" s="1" t="s">
        <v>1</v>
      </c>
    </row>
    <row r="24" spans="3:19" x14ac:dyDescent="0.25">
      <c r="C24" t="s">
        <v>19</v>
      </c>
      <c r="D24" t="s">
        <v>17</v>
      </c>
      <c r="E24" t="s">
        <v>0</v>
      </c>
      <c r="F24">
        <v>0.5</v>
      </c>
      <c r="G24" t="s">
        <v>0</v>
      </c>
      <c r="H24">
        <v>0.5</v>
      </c>
      <c r="I24" t="s">
        <v>0</v>
      </c>
      <c r="J24">
        <v>0.5</v>
      </c>
      <c r="K24" t="s">
        <v>0</v>
      </c>
      <c r="L24" t="s">
        <v>0</v>
      </c>
      <c r="M24">
        <f t="shared" si="2"/>
        <v>1</v>
      </c>
      <c r="N24" t="s">
        <v>0</v>
      </c>
      <c r="O24">
        <f t="shared" si="3"/>
        <v>1</v>
      </c>
      <c r="P24" t="s">
        <v>20</v>
      </c>
      <c r="Q24" s="2" t="s">
        <v>22</v>
      </c>
      <c r="R24" s="1" t="s">
        <v>1</v>
      </c>
      <c r="S24" t="s">
        <v>34</v>
      </c>
    </row>
    <row r="28" spans="3:19" x14ac:dyDescent="0.25">
      <c r="C28" t="s">
        <v>19</v>
      </c>
      <c r="E28" t="s">
        <v>0</v>
      </c>
      <c r="G28" t="s">
        <v>0</v>
      </c>
      <c r="I28" t="s">
        <v>0</v>
      </c>
      <c r="K28" t="s">
        <v>0</v>
      </c>
      <c r="L28" t="s">
        <v>0</v>
      </c>
      <c r="N28" t="s">
        <v>0</v>
      </c>
      <c r="P28" t="s">
        <v>20</v>
      </c>
      <c r="Q28" s="2"/>
      <c r="R28" s="1" t="s">
        <v>1</v>
      </c>
    </row>
    <row r="31" spans="3:19" x14ac:dyDescent="0.25">
      <c r="F31">
        <f>SUM(F4:F5,F6:F9,F12,F10,F11)</f>
        <v>28.592124999999996</v>
      </c>
      <c r="H31">
        <f>SUM(H4:H5,H6:H9,H12,H10,H11)</f>
        <v>20.969991</v>
      </c>
      <c r="J31">
        <f>SUM(J4:J5,J6:J9,J12,J10,J11)</f>
        <v>19.676877999999999</v>
      </c>
    </row>
    <row r="32" spans="3:19" x14ac:dyDescent="0.25">
      <c r="F32">
        <f>F3-F31</f>
        <v>1.0000000045806701E-6</v>
      </c>
      <c r="H32">
        <f>H3-H31</f>
        <v>-1.0000000010279564E-6</v>
      </c>
      <c r="J32">
        <f>J3-J31</f>
        <v>0</v>
      </c>
    </row>
    <row r="34" spans="3:18" x14ac:dyDescent="0.25">
      <c r="C34" t="s">
        <v>19</v>
      </c>
      <c r="D34" t="s">
        <v>5</v>
      </c>
      <c r="E34" t="s">
        <v>0</v>
      </c>
      <c r="F34">
        <v>24.517481</v>
      </c>
      <c r="G34" t="s">
        <v>0</v>
      </c>
      <c r="H34">
        <v>17.386082999999999</v>
      </c>
      <c r="I34" t="s">
        <v>0</v>
      </c>
      <c r="J34">
        <v>15.48466</v>
      </c>
      <c r="K34" t="s">
        <v>0</v>
      </c>
      <c r="L34" t="s">
        <v>0</v>
      </c>
      <c r="M34">
        <f>F34/H34</f>
        <v>1.4101785318751787</v>
      </c>
      <c r="N34" t="s">
        <v>0</v>
      </c>
      <c r="O34">
        <f>F34/J34</f>
        <v>1.5833399635510241</v>
      </c>
      <c r="P34" t="s">
        <v>20</v>
      </c>
      <c r="Q34" s="2" t="str">
        <f>IF( M34&gt; O34,"A","B")</f>
        <v>B</v>
      </c>
      <c r="R34" s="1" t="s">
        <v>1</v>
      </c>
    </row>
  </sheetData>
  <hyperlinks>
    <hyperlink ref="R2" r:id="rId1"/>
    <hyperlink ref="R1" r:id="rId2"/>
    <hyperlink ref="R20" r:id="rId3"/>
    <hyperlink ref="R1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MSG testing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heythadhaines@gmail.com</dc:creator>
  <cp:lastModifiedBy>Haines, John</cp:lastModifiedBy>
  <dcterms:created xsi:type="dcterms:W3CDTF">2019-05-26T23:02:02Z</dcterms:created>
  <dcterms:modified xsi:type="dcterms:W3CDTF">2019-06-05T15:34:13Z</dcterms:modified>
</cp:coreProperties>
</file>