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hainguyen/Documents/Timesheet/public/"/>
    </mc:Choice>
  </mc:AlternateContent>
  <xr:revisionPtr revIDLastSave="0" documentId="8_{D213622E-F7E5-F64C-B272-373FC7854F89}" xr6:coauthVersionLast="45" xr6:coauthVersionMax="45" xr10:uidLastSave="{00000000-0000-0000-0000-000000000000}"/>
  <bookViews>
    <workbookView xWindow="0" yWindow="460" windowWidth="28800" windowHeight="16460" xr2:uid="{00000000-000D-0000-FFFF-FFFF00000000}"/>
  </bookViews>
  <sheets>
    <sheet name="勤務表" sheetId="1" r:id="rId1"/>
    <sheet name="交通費申請書" sheetId="2" r:id="rId2"/>
    <sheet name="Sheet2" sheetId="3" r:id="rId3"/>
  </sheets>
  <definedNames>
    <definedName name="_xlnm.Print_Area" localSheetId="1">交通費申請書!$A$2:$AI$30</definedName>
    <definedName name="_xlnm.Print_Area" localSheetId="0">勤務表!$A$2:$J$39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4" i="3" l="1"/>
  <c r="AJ4" i="3" s="1"/>
  <c r="AH4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AE18" i="2"/>
  <c r="AA41" i="1"/>
  <c r="AA40" i="1"/>
  <c r="AA39" i="1"/>
  <c r="AA38" i="1"/>
  <c r="F38" i="1" s="1"/>
  <c r="A38" i="1"/>
  <c r="AA37" i="1"/>
  <c r="A37" i="1"/>
  <c r="B37" i="1" s="1"/>
  <c r="AA36" i="1"/>
  <c r="A36" i="1"/>
  <c r="B36" i="1" s="1"/>
  <c r="AA35" i="1"/>
  <c r="A35" i="1"/>
  <c r="B35" i="1" s="1"/>
  <c r="AA34" i="1"/>
  <c r="A34" i="1"/>
  <c r="B34" i="1" s="1"/>
  <c r="AA33" i="1"/>
  <c r="A33" i="1"/>
  <c r="B33" i="1" s="1"/>
  <c r="AA32" i="1"/>
  <c r="A32" i="1"/>
  <c r="B32" i="1" s="1"/>
  <c r="AA31" i="1"/>
  <c r="A31" i="1"/>
  <c r="B31" i="1" s="1"/>
  <c r="AA30" i="1"/>
  <c r="A30" i="1"/>
  <c r="B30" i="1" s="1"/>
  <c r="AA29" i="1"/>
  <c r="A29" i="1"/>
  <c r="B29" i="1" s="1"/>
  <c r="AA28" i="1"/>
  <c r="A28" i="1"/>
  <c r="B28" i="1" s="1"/>
  <c r="AA27" i="1"/>
  <c r="A27" i="1"/>
  <c r="B27" i="1" s="1"/>
  <c r="AA26" i="1"/>
  <c r="A26" i="1"/>
  <c r="B26" i="1" s="1"/>
  <c r="AA25" i="1"/>
  <c r="A25" i="1"/>
  <c r="B25" i="1" s="1"/>
  <c r="AA24" i="1"/>
  <c r="A24" i="1"/>
  <c r="B24" i="1" s="1"/>
  <c r="AA23" i="1"/>
  <c r="A23" i="1"/>
  <c r="B23" i="1" s="1"/>
  <c r="AA22" i="1"/>
  <c r="A22" i="1"/>
  <c r="B22" i="1" s="1"/>
  <c r="AA21" i="1"/>
  <c r="A21" i="1"/>
  <c r="B21" i="1" s="1"/>
  <c r="AA20" i="1"/>
  <c r="A20" i="1"/>
  <c r="B20" i="1" s="1"/>
  <c r="AA19" i="1"/>
  <c r="A19" i="1"/>
  <c r="B19" i="1" s="1"/>
  <c r="AA18" i="1"/>
  <c r="A18" i="1"/>
  <c r="B18" i="1" s="1"/>
  <c r="AA17" i="1"/>
  <c r="A17" i="1"/>
  <c r="B17" i="1" s="1"/>
  <c r="AA16" i="1"/>
  <c r="A16" i="1"/>
  <c r="B16" i="1" s="1"/>
  <c r="AA15" i="1"/>
  <c r="A15" i="1"/>
  <c r="B15" i="1" s="1"/>
  <c r="AA14" i="1"/>
  <c r="A14" i="1"/>
  <c r="B14" i="1" s="1"/>
  <c r="AA13" i="1"/>
  <c r="B13" i="1"/>
  <c r="A13" i="1"/>
  <c r="AA12" i="1"/>
  <c r="A12" i="1"/>
  <c r="B12" i="1" s="1"/>
  <c r="AA11" i="1"/>
  <c r="A11" i="1"/>
  <c r="B11" i="1" s="1"/>
  <c r="AA10" i="1"/>
  <c r="A10" i="1"/>
  <c r="B10" i="1" s="1"/>
  <c r="AA9" i="1"/>
  <c r="A9" i="1"/>
  <c r="B9" i="1" s="1"/>
  <c r="AA8" i="1"/>
  <c r="F39" i="1"/>
  <c r="A8" i="1"/>
  <c r="B8" i="1" s="1"/>
</calcChain>
</file>

<file path=xl/sharedStrings.xml><?xml version="1.0" encoding="utf-8"?>
<sst xmlns="http://schemas.openxmlformats.org/spreadsheetml/2006/main" count="52" uniqueCount="42">
  <si>
    <t>勤 務 表</t>
  </si>
  <si>
    <t>社員№：</t>
  </si>
  <si>
    <t>年</t>
  </si>
  <si>
    <t>氏名：</t>
  </si>
  <si>
    <t>月</t>
  </si>
  <si>
    <t>日付</t>
  </si>
  <si>
    <t>曜日</t>
  </si>
  <si>
    <t>出勤時間</t>
  </si>
  <si>
    <t>退勤時間</t>
  </si>
  <si>
    <t>休憩時間</t>
  </si>
  <si>
    <t>実働時間</t>
  </si>
  <si>
    <t>出勤日数</t>
  </si>
  <si>
    <t>作業内容、時間内訳</t>
  </si>
  <si>
    <t>公休</t>
  </si>
  <si>
    <t>有休</t>
  </si>
  <si>
    <t>夏休</t>
  </si>
  <si>
    <t>冬休</t>
  </si>
  <si>
    <t>遅刻</t>
  </si>
  <si>
    <t>早退</t>
  </si>
  <si>
    <t>時間外</t>
  </si>
  <si>
    <t>見込み</t>
  </si>
  <si>
    <t>休み</t>
  </si>
  <si>
    <t>管理者印</t>
  </si>
  <si>
    <t>本人印</t>
  </si>
  <si>
    <t>計</t>
  </si>
  <si>
    <t>電車</t>
  </si>
  <si>
    <t>令和</t>
  </si>
  <si>
    <t>日</t>
  </si>
  <si>
    <t>バス</t>
  </si>
  <si>
    <t>その他</t>
  </si>
  <si>
    <t>定期代請求申請書</t>
  </si>
  <si>
    <t>期間</t>
  </si>
  <si>
    <t>定期券</t>
  </si>
  <si>
    <t>通　勤　経　路</t>
  </si>
  <si>
    <t>交通機関</t>
  </si>
  <si>
    <t>路線など</t>
  </si>
  <si>
    <t>出  発</t>
  </si>
  <si>
    <t>到  着</t>
  </si>
  <si>
    <t>交通代</t>
  </si>
  <si>
    <t>請求金額合計</t>
  </si>
  <si>
    <t>備考</t>
  </si>
  <si>
    <t>02/01/2020-05/01/2020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</si>
</sst>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h]:mm"/>
    <numFmt numFmtId="165" formatCode="d"/>
    <numFmt numFmtId="166" formatCode="aaa"/>
    <numFmt numFmtId="167" formatCode="dd/mm/yyyy"/>
    <numFmt numFmtId="168" formatCode="h:mm;@"/>
    <numFmt numFmtId="169" formatCode="#,##0&quot;円&quot;;[Red]\-#,##0&quot;円&quot;"/>
  </numFmts>
  <fonts count="16">
    <font>
      <sz val="11"/>
      <color rgb="FF000000"/>
      <name val="ＭＳ Ｐゴシック"/>
    </font>
    <font>
      <b/>
      <sz val="14"/>
      <color rgb="FF000000"/>
      <name val="ＭＳ Ｐゴシック"/>
    </font>
    <font>
      <b/>
      <sz val="11"/>
      <color rgb="FF000000"/>
      <name val="ＭＳ Ｐゴシック"/>
    </font>
    <font>
      <u/>
      <sz val="11"/>
      <color rgb="FF0000FF"/>
      <name val="ＭＳ ゴシック"/>
    </font>
    <font>
      <sz val="11"/>
      <color rgb="FF000000"/>
      <name val="ＭＳ ゴシック"/>
    </font>
    <font>
      <sz val="8"/>
      <color rgb="FF000000"/>
      <name val="ＭＳ Ｐゴシック"/>
    </font>
    <font>
      <sz val="11"/>
      <color rgb="FF000000"/>
      <name val="MS Gothic"/>
    </font>
    <font>
      <sz val="18"/>
      <color rgb="FF000000"/>
      <name val="ＭＳ ゴシック"/>
    </font>
    <font>
      <b/>
      <sz val="18"/>
      <color rgb="FF000000"/>
      <name val="ＭＳ Ｐゴシック"/>
    </font>
    <font>
      <sz val="9"/>
      <color rgb="FF000000"/>
      <name val="ＭＳ Ｐゴシック"/>
    </font>
    <font>
      <b/>
      <sz val="16"/>
      <color rgb="FF000000"/>
      <name val="ＭＳ Ｐゴシック"/>
    </font>
    <font>
      <sz val="12"/>
      <color rgb="FF000000"/>
      <name val="Arial"/>
    </font>
    <font>
      <b/>
      <sz val="20"/>
      <color rgb="FF000000"/>
      <name val="ＭＳ Ｐゴシック"/>
    </font>
    <font>
      <sz val="14"/>
      <color rgb="FF000000"/>
      <name val="ＭＳ ゴシック"/>
    </font>
    <font>
      <sz val="12"/>
      <color rgb="FF000000"/>
      <name val="ＭＳ ゴシック"/>
    </font>
    <font>
      <sz val="11"/>
      <color rgb="FF000000"/>
      <name val="ＭＳ 明朝"/>
    </font>
  </fonts>
  <fills count="7">
    <fill>
      <patternFill patternType="none"/>
    </fill>
    <fill>
      <patternFill patternType="gray125"/>
    </fill>
    <fill>
      <patternFill patternType="solid">
        <fgColor rgb="FFCC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339966"/>
        <bgColor rgb="FFFFFFFF"/>
      </patternFill>
    </fill>
    <fill>
      <patternFill patternType="solid">
        <fgColor rgb="FF33CCCC"/>
        <bgColor rgb="FFFFFFFF"/>
      </patternFill>
    </fill>
    <fill>
      <patternFill patternType="solid">
        <fgColor rgb="FFFF6600"/>
        <bgColor rgb="FFFFFFFF"/>
      </patternFill>
    </fill>
  </fills>
  <borders count="2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dashed">
        <color rgb="FF000000"/>
      </bottom>
      <diagonal/>
    </border>
    <border>
      <left/>
      <right style="thin">
        <color rgb="FF000000"/>
      </right>
      <top style="thin">
        <color rgb="FF000000"/>
      </top>
      <bottom style="dashed">
        <color rgb="FF000000"/>
      </bottom>
      <diagonal/>
    </border>
    <border>
      <left style="thin">
        <color rgb="FF000000"/>
      </left>
      <right/>
      <top/>
      <bottom style="dashed">
        <color rgb="FF000000"/>
      </bottom>
      <diagonal/>
    </border>
    <border>
      <left/>
      <right style="thin">
        <color rgb="FF000000"/>
      </right>
      <top/>
      <bottom style="dashed">
        <color rgb="FF000000"/>
      </bottom>
      <diagonal/>
    </border>
    <border>
      <left style="thin">
        <color rgb="FF000000"/>
      </left>
      <right/>
      <top style="dashed">
        <color rgb="FF000000"/>
      </top>
      <bottom style="dashed">
        <color rgb="FF000000"/>
      </bottom>
      <diagonal/>
    </border>
    <border>
      <left/>
      <right style="thin">
        <color rgb="FF000000"/>
      </right>
      <top style="dashed">
        <color rgb="FF000000"/>
      </top>
      <bottom style="dashed">
        <color rgb="FF000000"/>
      </bottom>
      <diagonal/>
    </border>
    <border>
      <left style="thin">
        <color rgb="FF000000"/>
      </left>
      <right/>
      <top style="dashed">
        <color rgb="FF000000"/>
      </top>
      <bottom style="thin">
        <color rgb="FF000000"/>
      </bottom>
      <diagonal/>
    </border>
    <border>
      <left/>
      <right style="thin">
        <color rgb="FF000000"/>
      </right>
      <top style="dashed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dashed">
        <color rgb="FF000000"/>
      </bottom>
      <diagonal/>
    </border>
    <border>
      <left/>
      <right/>
      <top style="dashed">
        <color rgb="FF000000"/>
      </top>
      <bottom style="dashed">
        <color rgb="FF000000"/>
      </bottom>
      <diagonal/>
    </border>
    <border>
      <left/>
      <right/>
      <top style="dashed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4"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horizontal="center" vertical="center"/>
    </xf>
    <xf numFmtId="0" fontId="0" fillId="0" borderId="6" xfId="0" applyBorder="1" applyAlignment="1">
      <alignment horizontal="right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20" fontId="0" fillId="0" borderId="0" xfId="0" applyNumberFormat="1" applyAlignment="1">
      <alignment vertical="center"/>
    </xf>
    <xf numFmtId="164" fontId="0" fillId="0" borderId="10" xfId="0" applyNumberForma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" fillId="0" borderId="11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4" fillId="0" borderId="12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4" fillId="0" borderId="13" xfId="0" applyFont="1" applyBorder="1" applyAlignment="1">
      <alignment vertical="center"/>
    </xf>
    <xf numFmtId="0" fontId="4" fillId="0" borderId="11" xfId="0" applyFont="1" applyBorder="1" applyAlignment="1">
      <alignment horizontal="center" vertical="center" textRotation="255"/>
    </xf>
    <xf numFmtId="0" fontId="4" fillId="0" borderId="2" xfId="0" applyFont="1" applyBorder="1" applyAlignment="1">
      <alignment horizontal="center" vertical="center" textRotation="255"/>
    </xf>
    <xf numFmtId="0" fontId="4" fillId="0" borderId="14" xfId="0" applyFont="1" applyBorder="1" applyAlignment="1">
      <alignment vertical="center"/>
    </xf>
    <xf numFmtId="0" fontId="4" fillId="0" borderId="15" xfId="0" applyFont="1" applyBorder="1" applyAlignment="1">
      <alignment vertical="center"/>
    </xf>
    <xf numFmtId="0" fontId="4" fillId="0" borderId="16" xfId="0" applyFont="1" applyBorder="1" applyAlignment="1">
      <alignment vertical="center"/>
    </xf>
    <xf numFmtId="0" fontId="4" fillId="0" borderId="17" xfId="0" applyFont="1" applyBorder="1" applyAlignment="1">
      <alignment vertical="center"/>
    </xf>
    <xf numFmtId="0" fontId="4" fillId="0" borderId="18" xfId="0" applyFont="1" applyBorder="1" applyAlignment="1">
      <alignment vertical="center"/>
    </xf>
    <xf numFmtId="0" fontId="4" fillId="0" borderId="19" xfId="0" applyFont="1" applyBorder="1" applyAlignment="1">
      <alignment vertical="center"/>
    </xf>
    <xf numFmtId="0" fontId="4" fillId="0" borderId="20" xfId="0" applyFont="1" applyBorder="1" applyAlignment="1">
      <alignment vertical="center"/>
    </xf>
    <xf numFmtId="0" fontId="4" fillId="0" borderId="21" xfId="0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9" xfId="0" applyFont="1" applyBorder="1" applyAlignment="1">
      <alignment vertical="center"/>
    </xf>
    <xf numFmtId="0" fontId="4" fillId="0" borderId="7" xfId="0" applyFont="1" applyBorder="1" applyAlignment="1">
      <alignment vertical="center"/>
    </xf>
    <xf numFmtId="14" fontId="4" fillId="0" borderId="0" xfId="0" applyNumberFormat="1" applyFont="1" applyAlignment="1">
      <alignment vertical="center"/>
    </xf>
    <xf numFmtId="165" fontId="0" fillId="3" borderId="10" xfId="0" applyNumberFormat="1" applyFill="1" applyBorder="1" applyAlignment="1">
      <alignment horizontal="center" vertical="center"/>
    </xf>
    <xf numFmtId="166" fontId="0" fillId="3" borderId="10" xfId="0" applyNumberFormat="1" applyFill="1" applyBorder="1" applyAlignment="1">
      <alignment horizontal="center" vertical="center"/>
    </xf>
    <xf numFmtId="166" fontId="0" fillId="3" borderId="10" xfId="0" applyNumberFormat="1" applyFill="1" applyBorder="1" applyAlignment="1">
      <alignment horizontal="center" vertical="center"/>
    </xf>
    <xf numFmtId="0" fontId="5" fillId="0" borderId="6" xfId="0" applyFont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4" borderId="0" xfId="0" applyFill="1" applyAlignment="1">
      <alignment vertical="center"/>
    </xf>
    <xf numFmtId="0" fontId="6" fillId="0" borderId="0" xfId="0" applyFont="1" applyAlignment="1">
      <alignment vertical="center"/>
    </xf>
    <xf numFmtId="0" fontId="0" fillId="5" borderId="0" xfId="0" applyFill="1" applyAlignment="1">
      <alignment vertical="center"/>
    </xf>
    <xf numFmtId="0" fontId="0" fillId="6" borderId="0" xfId="0" applyFill="1" applyAlignment="1">
      <alignment vertical="center"/>
    </xf>
    <xf numFmtId="166" fontId="6" fillId="3" borderId="10" xfId="0" applyNumberFormat="1" applyFont="1" applyFill="1" applyBorder="1" applyAlignment="1">
      <alignment horizontal="center" vertical="center"/>
    </xf>
    <xf numFmtId="166" fontId="6" fillId="3" borderId="10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vertical="center"/>
    </xf>
    <xf numFmtId="0" fontId="4" fillId="0" borderId="1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8" xfId="0" applyFont="1" applyBorder="1" applyAlignment="1">
      <alignment vertical="center"/>
    </xf>
    <xf numFmtId="166" fontId="0" fillId="0" borderId="10" xfId="0" applyNumberFormat="1" applyBorder="1" applyAlignment="1">
      <alignment horizontal="center" vertical="center"/>
    </xf>
    <xf numFmtId="166" fontId="0" fillId="0" borderId="10" xfId="0" applyNumberFormat="1" applyBorder="1" applyAlignment="1">
      <alignment horizontal="center" vertical="center"/>
    </xf>
    <xf numFmtId="16" fontId="4" fillId="0" borderId="0" xfId="0" applyNumberFormat="1" applyFont="1" applyAlignment="1">
      <alignment vertical="center"/>
    </xf>
    <xf numFmtId="0" fontId="4" fillId="0" borderId="13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6" fontId="0" fillId="3" borderId="10" xfId="0" applyNumberFormat="1" applyFill="1" applyBorder="1" applyAlignment="1">
      <alignment horizontal="center" vertical="center"/>
    </xf>
    <xf numFmtId="166" fontId="6" fillId="3" borderId="10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0" fillId="0" borderId="10" xfId="0" applyBorder="1" applyAlignment="1">
      <alignment vertical="center" shrinkToFit="1"/>
    </xf>
    <xf numFmtId="0" fontId="2" fillId="0" borderId="3" xfId="0" applyFont="1" applyBorder="1" applyAlignment="1">
      <alignment horizontal="center" vertical="center"/>
    </xf>
    <xf numFmtId="0" fontId="0" fillId="0" borderId="10" xfId="0" applyBorder="1" applyAlignment="1">
      <alignment vertical="center"/>
    </xf>
    <xf numFmtId="20" fontId="9" fillId="0" borderId="10" xfId="0" applyNumberFormat="1" applyFont="1" applyBorder="1" applyAlignment="1">
      <alignment horizontal="left" vertical="center" shrinkToFit="1"/>
    </xf>
    <xf numFmtId="0" fontId="10" fillId="0" borderId="0" xfId="0" applyFont="1" applyAlignment="1">
      <alignment vertical="center"/>
    </xf>
    <xf numFmtId="20" fontId="11" fillId="0" borderId="10" xfId="0" applyNumberFormat="1" applyFont="1" applyBorder="1" applyAlignment="1">
      <alignment horizontal="left" vertical="center" shrinkToFit="1"/>
    </xf>
    <xf numFmtId="20" fontId="11" fillId="0" borderId="10" xfId="0" applyNumberFormat="1" applyFont="1" applyBorder="1" applyAlignment="1">
      <alignment horizontal="left" vertical="center" wrapText="1" shrinkToFit="1"/>
    </xf>
    <xf numFmtId="0" fontId="11" fillId="0" borderId="10" xfId="0" applyFont="1" applyBorder="1" applyAlignment="1">
      <alignment vertical="center"/>
    </xf>
    <xf numFmtId="167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168" fontId="6" fillId="3" borderId="10" xfId="0" applyNumberFormat="1" applyFont="1" applyFill="1" applyBorder="1" applyAlignment="1">
      <alignment horizontal="center" vertical="center"/>
    </xf>
    <xf numFmtId="168" fontId="6" fillId="3" borderId="10" xfId="0" applyNumberFormat="1" applyFont="1" applyFill="1" applyBorder="1" applyAlignment="1">
      <alignment horizontal="center" vertical="center"/>
    </xf>
    <xf numFmtId="20" fontId="15" fillId="3" borderId="10" xfId="0" applyNumberFormat="1" applyFont="1" applyFill="1" applyBorder="1" applyAlignment="1" applyProtection="1">
      <alignment horizontal="center" vertical="center"/>
      <protection locked="0"/>
    </xf>
    <xf numFmtId="20" fontId="4" fillId="0" borderId="10" xfId="0" applyNumberFormat="1" applyFont="1" applyBorder="1" applyAlignment="1">
      <alignment horizontal="center" vertical="center"/>
    </xf>
    <xf numFmtId="20" fontId="4" fillId="0" borderId="10" xfId="0" applyNumberFormat="1" applyFont="1" applyBorder="1" applyAlignment="1">
      <alignment horizontal="center" vertical="center"/>
    </xf>
    <xf numFmtId="0" fontId="0" fillId="0" borderId="11" xfId="0" applyBorder="1" applyAlignment="1">
      <alignment horizontal="right" vertical="center"/>
    </xf>
    <xf numFmtId="0" fontId="0" fillId="0" borderId="2" xfId="0" applyBorder="1" applyAlignment="1">
      <alignment horizontal="right" vertical="center"/>
    </xf>
    <xf numFmtId="0" fontId="0" fillId="0" borderId="5" xfId="0" applyBorder="1" applyAlignment="1">
      <alignment vertical="center"/>
    </xf>
    <xf numFmtId="0" fontId="12" fillId="0" borderId="0" xfId="0" applyFont="1" applyAlignment="1">
      <alignment horizontal="center" vertical="center"/>
    </xf>
    <xf numFmtId="0" fontId="0" fillId="0" borderId="1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4" fillId="0" borderId="2" xfId="0" applyFont="1" applyBorder="1" applyAlignment="1">
      <alignment vertical="center"/>
    </xf>
    <xf numFmtId="169" fontId="4" fillId="0" borderId="10" xfId="0" applyNumberFormat="1" applyFont="1" applyBorder="1" applyAlignment="1">
      <alignment vertical="center"/>
    </xf>
    <xf numFmtId="169" fontId="14" fillId="0" borderId="11" xfId="0" applyNumberFormat="1" applyFont="1" applyBorder="1" applyAlignment="1">
      <alignment vertical="center"/>
    </xf>
    <xf numFmtId="169" fontId="14" fillId="0" borderId="2" xfId="0" applyNumberFormat="1" applyFont="1" applyBorder="1" applyAlignment="1">
      <alignment vertical="center"/>
    </xf>
    <xf numFmtId="169" fontId="14" fillId="0" borderId="5" xfId="0" applyNumberFormat="1" applyFont="1" applyBorder="1" applyAlignment="1">
      <alignment vertical="center"/>
    </xf>
    <xf numFmtId="0" fontId="4" fillId="0" borderId="1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22" xfId="0" applyFont="1" applyBorder="1" applyAlignment="1">
      <alignment vertical="center"/>
    </xf>
    <xf numFmtId="0" fontId="4" fillId="0" borderId="23" xfId="0" applyFont="1" applyBorder="1" applyAlignment="1">
      <alignment vertical="center"/>
    </xf>
    <xf numFmtId="0" fontId="4" fillId="0" borderId="24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0" fontId="4" fillId="0" borderId="2" xfId="0" applyFont="1" applyBorder="1" applyAlignment="1">
      <alignment horizontal="left" vertical="center"/>
    </xf>
    <xf numFmtId="169" fontId="4" fillId="0" borderId="11" xfId="0" applyNumberFormat="1" applyFont="1" applyBorder="1" applyAlignment="1">
      <alignment horizontal="center" vertical="center"/>
    </xf>
    <xf numFmtId="169" fontId="4" fillId="0" borderId="2" xfId="0" applyNumberFormat="1" applyFont="1" applyBorder="1" applyAlignment="1">
      <alignment horizontal="center" vertical="center"/>
    </xf>
    <xf numFmtId="169" fontId="4" fillId="0" borderId="5" xfId="0" applyNumberFormat="1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 textRotation="255"/>
    </xf>
    <xf numFmtId="0" fontId="4" fillId="0" borderId="3" xfId="0" applyFont="1" applyBorder="1" applyAlignment="1">
      <alignment horizontal="center" vertical="center" textRotation="255"/>
    </xf>
    <xf numFmtId="0" fontId="4" fillId="0" borderId="9" xfId="0" applyFont="1" applyBorder="1" applyAlignment="1">
      <alignment horizontal="center" vertical="center" textRotation="255"/>
    </xf>
    <xf numFmtId="0" fontId="4" fillId="0" borderId="7" xfId="0" applyFont="1" applyBorder="1" applyAlignment="1">
      <alignment horizontal="center" vertical="center" textRotation="255"/>
    </xf>
    <xf numFmtId="0" fontId="4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8" xfId="0" applyFont="1" applyBorder="1" applyAlignment="1">
      <alignment horizontal="center" vertical="center" textRotation="255"/>
    </xf>
    <xf numFmtId="0" fontId="4" fillId="0" borderId="12" xfId="0" applyFont="1" applyBorder="1" applyAlignment="1">
      <alignment horizontal="center" vertical="center" textRotation="255"/>
    </xf>
    <xf numFmtId="0" fontId="4" fillId="0" borderId="1" xfId="0" applyFont="1" applyBorder="1" applyAlignment="1">
      <alignment horizontal="center" vertical="center" textRotation="255"/>
    </xf>
    <xf numFmtId="0" fontId="4" fillId="0" borderId="2" xfId="0" quotePrefix="1" applyFont="1" applyBorder="1" applyAlignment="1">
      <alignment horizontal="center" vertical="center"/>
    </xf>
    <xf numFmtId="0" fontId="13" fillId="0" borderId="8" xfId="0" applyFont="1" applyBorder="1" applyAlignment="1">
      <alignment horizontal="right" vertical="center"/>
    </xf>
    <xf numFmtId="0" fontId="13" fillId="0" borderId="1" xfId="0" applyFont="1" applyBorder="1" applyAlignment="1">
      <alignment horizontal="right" vertical="center"/>
    </xf>
    <xf numFmtId="0" fontId="4" fillId="0" borderId="8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</cellXfs>
  <cellStyles count="1">
    <cellStyle name="Normal" xfId="0" builtinId="0"/>
  </cellStyles>
  <dxfs count="3">
    <dxf>
      <fill>
        <patternFill patternType="solid">
          <fgColor rgb="FF000000"/>
          <bgColor rgb="FFFF0000"/>
        </patternFill>
      </fill>
    </dxf>
    <dxf>
      <font>
        <sz val="10"/>
        <color rgb="FFFF0000"/>
        <name val="Calibri"/>
      </font>
    </dxf>
    <dxf>
      <font>
        <sz val="10"/>
        <color rgb="FFFF0000"/>
        <name val="Calibri"/>
      </font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A41"/>
  <sheetViews>
    <sheetView tabSelected="1" workbookViewId="0">
      <selection sqref="A1:J1"/>
    </sheetView>
  </sheetViews>
  <sheetFormatPr baseColWidth="10" defaultColWidth="8.83203125" defaultRowHeight="14"/>
  <cols>
    <col min="1" max="1" width="6.6640625" customWidth="1"/>
    <col min="2" max="2" width="5.1640625" customWidth="1"/>
    <col min="3" max="5" width="9.6640625" customWidth="1"/>
    <col min="6" max="6" width="10" customWidth="1"/>
    <col min="7" max="7" width="5.33203125" customWidth="1"/>
    <col min="9" max="9" width="4.5" customWidth="1"/>
    <col min="10" max="10" width="93.33203125" customWidth="1"/>
    <col min="26" max="26" width="8.83203125" customWidth="1"/>
    <col min="27" max="27" width="0.1640625" customWidth="1"/>
  </cols>
  <sheetData>
    <row r="1" spans="1:27" ht="24" customHeight="1">
      <c r="A1" s="89" t="s">
        <v>0</v>
      </c>
      <c r="B1" s="89"/>
      <c r="C1" s="89"/>
      <c r="D1" s="89"/>
      <c r="E1" s="89"/>
      <c r="F1" s="89"/>
      <c r="G1" s="89"/>
      <c r="H1" s="89"/>
      <c r="I1" s="89"/>
      <c r="J1" s="89"/>
    </row>
    <row r="2" spans="1:27" ht="13.5" customHeight="1">
      <c r="A2" s="70"/>
      <c r="B2" s="70"/>
    </row>
    <row r="3" spans="1:27" ht="13.5" customHeight="1">
      <c r="A3" s="70"/>
      <c r="B3" s="70"/>
      <c r="C3" s="1"/>
      <c r="F3" s="73" t="s">
        <v>1</v>
      </c>
      <c r="G3" s="90"/>
      <c r="H3" s="91"/>
      <c r="I3" s="92"/>
    </row>
    <row r="4" spans="1:27" ht="17.25" customHeight="1">
      <c r="A4" s="4">
        <v>2020</v>
      </c>
      <c r="B4" t="s">
        <v>2</v>
      </c>
      <c r="F4" s="73" t="s">
        <v>3</v>
      </c>
      <c r="G4" s="90"/>
      <c r="H4" s="91"/>
      <c r="I4" s="92"/>
    </row>
    <row r="5" spans="1:27" ht="18.75" customHeight="1">
      <c r="A5" s="75"/>
      <c r="B5" t="s">
        <v>4</v>
      </c>
      <c r="F5" s="5"/>
      <c r="H5" s="5"/>
    </row>
    <row r="6" spans="1:27" ht="10.5" customHeight="1">
      <c r="A6" s="4"/>
      <c r="F6" s="2"/>
      <c r="G6" s="5"/>
    </row>
    <row r="7" spans="1:27" ht="23.25" customHeight="1">
      <c r="A7" s="17" t="s">
        <v>5</v>
      </c>
      <c r="B7" s="17" t="s">
        <v>6</v>
      </c>
      <c r="C7" s="17" t="s">
        <v>7</v>
      </c>
      <c r="D7" s="17" t="s">
        <v>8</v>
      </c>
      <c r="E7" s="17" t="s">
        <v>9</v>
      </c>
      <c r="F7" s="17" t="s">
        <v>10</v>
      </c>
      <c r="G7" s="11"/>
      <c r="H7" s="18" t="s">
        <v>11</v>
      </c>
      <c r="J7" s="17" t="s">
        <v>12</v>
      </c>
      <c r="AA7" s="19"/>
    </row>
    <row r="8" spans="1:27" ht="21" customHeight="1">
      <c r="A8" s="45">
        <f>DATE($A$4,$A$5,1)</f>
        <v>43800</v>
      </c>
      <c r="B8" s="47">
        <f t="shared" ref="B8:B37" si="0">WEEKDAY(A8)</f>
        <v>1</v>
      </c>
      <c r="C8" s="83"/>
      <c r="D8" s="83"/>
      <c r="E8" s="84"/>
      <c r="F8" s="81"/>
      <c r="G8" s="12"/>
      <c r="H8" s="8">
        <v>22</v>
      </c>
      <c r="J8" s="78"/>
      <c r="AA8" s="19" t="str">
        <f t="shared" ref="AA8:AA41" si="1">IF(C8&lt;&gt;"",D8-C8-E8,"")</f>
        <v/>
      </c>
    </row>
    <row r="9" spans="1:27" ht="21" customHeight="1">
      <c r="A9" s="45">
        <f>DATE($A$4,$A$5,2)</f>
        <v>43801</v>
      </c>
      <c r="B9" s="47">
        <f t="shared" si="0"/>
        <v>2</v>
      </c>
      <c r="C9" s="83"/>
      <c r="D9" s="83"/>
      <c r="E9" s="84"/>
      <c r="F9" s="81"/>
      <c r="G9" s="12"/>
      <c r="H9" s="18" t="s">
        <v>13</v>
      </c>
      <c r="J9" s="76"/>
      <c r="AA9" s="19" t="str">
        <f t="shared" si="1"/>
        <v/>
      </c>
    </row>
    <row r="10" spans="1:27" ht="21" customHeight="1">
      <c r="A10" s="45">
        <f>DATE($A$4,$A$5,3)</f>
        <v>43802</v>
      </c>
      <c r="B10" s="47">
        <f t="shared" si="0"/>
        <v>3</v>
      </c>
      <c r="C10" s="83"/>
      <c r="D10" s="83"/>
      <c r="E10" s="84"/>
      <c r="F10" s="81"/>
      <c r="G10" s="12"/>
      <c r="H10" s="8"/>
      <c r="J10" s="76"/>
      <c r="AA10" s="19" t="str">
        <f t="shared" si="1"/>
        <v/>
      </c>
    </row>
    <row r="11" spans="1:27" ht="21" customHeight="1">
      <c r="A11" s="45">
        <f>DATE($A$4,$A$5,4)</f>
        <v>43803</v>
      </c>
      <c r="B11" s="68">
        <f t="shared" si="0"/>
        <v>4</v>
      </c>
      <c r="C11" s="83"/>
      <c r="D11" s="83"/>
      <c r="E11" s="84"/>
      <c r="F11" s="81"/>
      <c r="G11" s="48"/>
      <c r="H11" s="18" t="s">
        <v>14</v>
      </c>
      <c r="J11" s="76"/>
      <c r="AA11" s="19" t="str">
        <f t="shared" si="1"/>
        <v/>
      </c>
    </row>
    <row r="12" spans="1:27" ht="21" customHeight="1">
      <c r="A12" s="45">
        <f>DATE($A$4,$A$5,5)</f>
        <v>43804</v>
      </c>
      <c r="B12" s="47">
        <f t="shared" si="0"/>
        <v>5</v>
      </c>
      <c r="C12" s="83"/>
      <c r="D12" s="83"/>
      <c r="E12" s="84"/>
      <c r="F12" s="81"/>
      <c r="G12" s="12"/>
      <c r="H12" s="8"/>
      <c r="J12" s="76"/>
      <c r="AA12" s="19" t="str">
        <f t="shared" si="1"/>
        <v/>
      </c>
    </row>
    <row r="13" spans="1:27" ht="21" customHeight="1">
      <c r="A13" s="45">
        <f>DATE($A$4,$A$5,6)</f>
        <v>43805</v>
      </c>
      <c r="B13" s="47">
        <f t="shared" si="0"/>
        <v>6</v>
      </c>
      <c r="C13" s="83"/>
      <c r="D13" s="83"/>
      <c r="E13" s="84"/>
      <c r="F13" s="81"/>
      <c r="G13" s="12"/>
      <c r="H13" s="18" t="s">
        <v>15</v>
      </c>
      <c r="J13" s="76"/>
      <c r="AA13" s="19" t="str">
        <f t="shared" si="1"/>
        <v/>
      </c>
    </row>
    <row r="14" spans="1:27" ht="21" customHeight="1">
      <c r="A14" s="45">
        <f>DATE($A$4,$A$5,7)</f>
        <v>43806</v>
      </c>
      <c r="B14" s="46">
        <f t="shared" si="0"/>
        <v>7</v>
      </c>
      <c r="C14" s="83"/>
      <c r="D14" s="83"/>
      <c r="E14" s="84"/>
      <c r="F14" s="81"/>
      <c r="G14" s="12"/>
      <c r="H14" s="8"/>
      <c r="J14" s="76"/>
      <c r="AA14" s="19" t="str">
        <f t="shared" si="1"/>
        <v/>
      </c>
    </row>
    <row r="15" spans="1:27" ht="21" customHeight="1">
      <c r="A15" s="45">
        <f>DATE($A$4,$A$5,8)</f>
        <v>43807</v>
      </c>
      <c r="B15" s="47">
        <f t="shared" si="0"/>
        <v>1</v>
      </c>
      <c r="C15" s="83"/>
      <c r="D15" s="83"/>
      <c r="E15" s="84"/>
      <c r="F15" s="81"/>
      <c r="G15" s="49"/>
      <c r="H15" s="17" t="s">
        <v>16</v>
      </c>
      <c r="J15" s="76"/>
      <c r="AA15" s="19" t="str">
        <f t="shared" si="1"/>
        <v/>
      </c>
    </row>
    <row r="16" spans="1:27" ht="21" customHeight="1">
      <c r="A16" s="45">
        <f>DATE($A$4,$A$5,9)</f>
        <v>43808</v>
      </c>
      <c r="B16" s="47">
        <f t="shared" si="0"/>
        <v>2</v>
      </c>
      <c r="C16" s="83"/>
      <c r="D16" s="83"/>
      <c r="E16" s="84"/>
      <c r="F16" s="81"/>
      <c r="G16" s="12"/>
      <c r="H16" s="8"/>
      <c r="J16" s="76"/>
      <c r="AA16" s="19" t="str">
        <f t="shared" si="1"/>
        <v/>
      </c>
    </row>
    <row r="17" spans="1:27" ht="21" customHeight="1">
      <c r="A17" s="45">
        <f>DATE($A$4,$A$5,10)</f>
        <v>43809</v>
      </c>
      <c r="B17" s="62">
        <f t="shared" si="0"/>
        <v>3</v>
      </c>
      <c r="C17" s="83"/>
      <c r="D17" s="83"/>
      <c r="E17" s="84"/>
      <c r="F17" s="81"/>
      <c r="G17" s="15"/>
      <c r="H17" s="3"/>
      <c r="J17" s="76"/>
      <c r="AA17" s="19" t="str">
        <f t="shared" si="1"/>
        <v/>
      </c>
    </row>
    <row r="18" spans="1:27" ht="21" customHeight="1">
      <c r="A18" s="45">
        <f>DATE($A$4,$A$5,11)</f>
        <v>43810</v>
      </c>
      <c r="B18" s="47">
        <f t="shared" si="0"/>
        <v>4</v>
      </c>
      <c r="C18" s="83"/>
      <c r="D18" s="83"/>
      <c r="E18" s="84"/>
      <c r="F18" s="81"/>
      <c r="G18" s="12"/>
      <c r="H18" s="18" t="s">
        <v>17</v>
      </c>
      <c r="J18" s="76"/>
      <c r="AA18" s="19" t="str">
        <f t="shared" si="1"/>
        <v/>
      </c>
    </row>
    <row r="19" spans="1:27" ht="21" customHeight="1">
      <c r="A19" s="45">
        <f>DATE($A$4,$A$5,12)</f>
        <v>43811</v>
      </c>
      <c r="B19" s="68">
        <f t="shared" si="0"/>
        <v>5</v>
      </c>
      <c r="C19" s="83"/>
      <c r="D19" s="83"/>
      <c r="E19" s="84"/>
      <c r="F19" s="81"/>
      <c r="G19" s="12"/>
      <c r="H19" s="10"/>
      <c r="J19" s="76"/>
      <c r="AA19" s="19" t="str">
        <f t="shared" si="1"/>
        <v/>
      </c>
    </row>
    <row r="20" spans="1:27" ht="21" customHeight="1">
      <c r="A20" s="45">
        <f>DATE($A$4,$A$5,13)</f>
        <v>43812</v>
      </c>
      <c r="B20" s="47">
        <f t="shared" si="0"/>
        <v>6</v>
      </c>
      <c r="C20" s="83"/>
      <c r="D20" s="83"/>
      <c r="E20" s="84"/>
      <c r="F20" s="81"/>
      <c r="G20" s="12"/>
      <c r="H20" s="18" t="s">
        <v>18</v>
      </c>
      <c r="J20" s="76"/>
      <c r="AA20" s="19" t="str">
        <f t="shared" si="1"/>
        <v/>
      </c>
    </row>
    <row r="21" spans="1:27" ht="21" customHeight="1">
      <c r="A21" s="45">
        <f>DATE($A$4,$A$5,14)</f>
        <v>43813</v>
      </c>
      <c r="B21" s="68">
        <f t="shared" si="0"/>
        <v>7</v>
      </c>
      <c r="C21" s="83"/>
      <c r="D21" s="83"/>
      <c r="E21" s="84"/>
      <c r="F21" s="81"/>
      <c r="G21" s="12"/>
      <c r="H21" s="10"/>
      <c r="J21" s="76"/>
      <c r="AA21" s="19" t="str">
        <f t="shared" si="1"/>
        <v/>
      </c>
    </row>
    <row r="22" spans="1:27" ht="21" customHeight="1">
      <c r="A22" s="45">
        <f>DATE($A$4,$A$5,15)</f>
        <v>43814</v>
      </c>
      <c r="B22" s="68">
        <f t="shared" si="0"/>
        <v>1</v>
      </c>
      <c r="C22" s="83"/>
      <c r="D22" s="83"/>
      <c r="E22" s="84"/>
      <c r="F22" s="81"/>
      <c r="G22" s="12"/>
      <c r="H22" s="18" t="s">
        <v>19</v>
      </c>
      <c r="J22" s="76"/>
      <c r="AA22" s="19" t="str">
        <f t="shared" si="1"/>
        <v/>
      </c>
    </row>
    <row r="23" spans="1:27" ht="21" customHeight="1">
      <c r="A23" s="45">
        <f>DATE($A$4,$A$5,16)</f>
        <v>43815</v>
      </c>
      <c r="B23" s="68">
        <f t="shared" si="0"/>
        <v>2</v>
      </c>
      <c r="C23" s="83"/>
      <c r="D23" s="83"/>
      <c r="E23" s="84"/>
      <c r="F23" s="81"/>
      <c r="G23" s="12"/>
      <c r="H23" s="10"/>
      <c r="J23" s="76"/>
      <c r="AA23" s="19" t="str">
        <f t="shared" si="1"/>
        <v/>
      </c>
    </row>
    <row r="24" spans="1:27" ht="21" customHeight="1">
      <c r="A24" s="45">
        <f>DATE($A$4,$A$5,17)</f>
        <v>43816</v>
      </c>
      <c r="B24" s="46">
        <f t="shared" si="0"/>
        <v>3</v>
      </c>
      <c r="C24" s="83"/>
      <c r="D24" s="83"/>
      <c r="E24" s="84"/>
      <c r="F24" s="81"/>
      <c r="G24" s="16"/>
      <c r="H24" s="10"/>
      <c r="J24" s="76"/>
      <c r="AA24" s="19" t="str">
        <f t="shared" si="1"/>
        <v/>
      </c>
    </row>
    <row r="25" spans="1:27" ht="21" customHeight="1">
      <c r="A25" s="45">
        <f>DATE($A$4,$A$5,18)</f>
        <v>43817</v>
      </c>
      <c r="B25" s="46">
        <f t="shared" si="0"/>
        <v>4</v>
      </c>
      <c r="C25" s="83"/>
      <c r="D25" s="83"/>
      <c r="E25" s="84"/>
      <c r="F25" s="81"/>
      <c r="G25" s="15"/>
      <c r="H25" s="14"/>
      <c r="J25" s="76"/>
      <c r="AA25" s="19" t="str">
        <f t="shared" si="1"/>
        <v/>
      </c>
    </row>
    <row r="26" spans="1:27" ht="21" customHeight="1">
      <c r="A26" s="45">
        <f>DATE($A$4,$A$5,19)</f>
        <v>43818</v>
      </c>
      <c r="B26" s="47">
        <f t="shared" si="0"/>
        <v>5</v>
      </c>
      <c r="C26" s="83"/>
      <c r="D26" s="83"/>
      <c r="E26" s="84"/>
      <c r="F26" s="81"/>
      <c r="G26" s="9"/>
      <c r="J26" s="76"/>
      <c r="AA26" s="19" t="str">
        <f t="shared" si="1"/>
        <v/>
      </c>
    </row>
    <row r="27" spans="1:27" ht="21" customHeight="1">
      <c r="A27" s="45">
        <f>DATE($A$4,$A$5,20)</f>
        <v>43819</v>
      </c>
      <c r="B27" s="47">
        <f t="shared" si="0"/>
        <v>6</v>
      </c>
      <c r="C27" s="83"/>
      <c r="D27" s="83"/>
      <c r="E27" s="84"/>
      <c r="F27" s="81"/>
      <c r="G27" s="15"/>
      <c r="J27" s="76"/>
      <c r="AA27" s="19" t="str">
        <f t="shared" si="1"/>
        <v/>
      </c>
    </row>
    <row r="28" spans="1:27" ht="21" customHeight="1">
      <c r="A28" s="45">
        <f>DATE($A$4,$A$5,21)</f>
        <v>43820</v>
      </c>
      <c r="B28" s="47">
        <f t="shared" si="0"/>
        <v>7</v>
      </c>
      <c r="C28" s="83"/>
      <c r="D28" s="83"/>
      <c r="E28" s="84"/>
      <c r="F28" s="81"/>
      <c r="G28" s="9"/>
      <c r="J28" s="76"/>
      <c r="AA28" s="19" t="str">
        <f t="shared" si="1"/>
        <v/>
      </c>
    </row>
    <row r="29" spans="1:27" ht="21" customHeight="1">
      <c r="A29" s="45">
        <f>DATE($A$4,$A$5,22)</f>
        <v>43821</v>
      </c>
      <c r="B29" s="68">
        <f t="shared" si="0"/>
        <v>1</v>
      </c>
      <c r="C29" s="83"/>
      <c r="D29" s="83"/>
      <c r="E29" s="84"/>
      <c r="F29" s="81"/>
      <c r="G29" s="49"/>
      <c r="H29" s="50" t="s">
        <v>20</v>
      </c>
      <c r="I29" s="51"/>
      <c r="J29" s="76"/>
      <c r="AA29" s="19" t="str">
        <f t="shared" si="1"/>
        <v/>
      </c>
    </row>
    <row r="30" spans="1:27" ht="21" customHeight="1">
      <c r="A30" s="45">
        <f>DATE($A$4,$A$5,23)</f>
        <v>43822</v>
      </c>
      <c r="B30" s="68">
        <f t="shared" si="0"/>
        <v>2</v>
      </c>
      <c r="C30" s="83"/>
      <c r="D30" s="83"/>
      <c r="E30" s="84"/>
      <c r="F30" s="81"/>
      <c r="G30" s="49"/>
      <c r="H30" s="53" t="s">
        <v>21</v>
      </c>
      <c r="J30" s="76"/>
      <c r="AA30" s="19" t="str">
        <f t="shared" si="1"/>
        <v/>
      </c>
    </row>
    <row r="31" spans="1:27" ht="21" customHeight="1">
      <c r="A31" s="45">
        <f>DATE($A$4,$A$5,24)</f>
        <v>43823</v>
      </c>
      <c r="B31" s="46">
        <f t="shared" si="0"/>
        <v>3</v>
      </c>
      <c r="C31" s="83"/>
      <c r="D31" s="83"/>
      <c r="E31" s="84"/>
      <c r="F31" s="81"/>
      <c r="G31" s="9"/>
      <c r="H31" s="52" t="s">
        <v>18</v>
      </c>
      <c r="J31" s="76"/>
      <c r="AA31" s="19" t="str">
        <f t="shared" si="1"/>
        <v/>
      </c>
    </row>
    <row r="32" spans="1:27" ht="21" customHeight="1">
      <c r="A32" s="45">
        <f>DATE($A$4,$A$5,25)</f>
        <v>43824</v>
      </c>
      <c r="B32" s="63">
        <f t="shared" si="0"/>
        <v>4</v>
      </c>
      <c r="C32" s="83"/>
      <c r="D32" s="83"/>
      <c r="E32" s="84"/>
      <c r="F32" s="81"/>
      <c r="G32" s="9"/>
      <c r="H32" s="19"/>
      <c r="J32" s="76"/>
      <c r="AA32" s="19" t="str">
        <f t="shared" si="1"/>
        <v/>
      </c>
    </row>
    <row r="33" spans="1:27" ht="21" customHeight="1">
      <c r="A33" s="45">
        <f>DATE($A$4,$A$5,26)</f>
        <v>43825</v>
      </c>
      <c r="B33" s="54">
        <f t="shared" si="0"/>
        <v>5</v>
      </c>
      <c r="C33" s="83"/>
      <c r="D33" s="83"/>
      <c r="E33" s="84"/>
      <c r="F33" s="81"/>
      <c r="G33" s="9"/>
      <c r="J33" s="76"/>
      <c r="AA33" s="19" t="str">
        <f t="shared" si="1"/>
        <v/>
      </c>
    </row>
    <row r="34" spans="1:27" ht="21" customHeight="1">
      <c r="A34" s="45">
        <f>DATE($A$4,$A$5,27)</f>
        <v>43826</v>
      </c>
      <c r="B34" s="54">
        <f t="shared" si="0"/>
        <v>6</v>
      </c>
      <c r="C34" s="83"/>
      <c r="D34" s="83"/>
      <c r="E34" s="84"/>
      <c r="F34" s="81"/>
      <c r="G34" s="13"/>
      <c r="H34" s="18" t="s">
        <v>22</v>
      </c>
      <c r="J34" s="76"/>
      <c r="AA34" s="19" t="str">
        <f t="shared" si="1"/>
        <v/>
      </c>
    </row>
    <row r="35" spans="1:27" ht="21" customHeight="1">
      <c r="A35" s="45">
        <f>DATE($A$4,$A$5,28)</f>
        <v>43827</v>
      </c>
      <c r="B35" s="55">
        <f t="shared" si="0"/>
        <v>7</v>
      </c>
      <c r="C35" s="83"/>
      <c r="D35" s="83"/>
      <c r="E35" s="84"/>
      <c r="F35" s="81"/>
      <c r="G35" s="13"/>
      <c r="H35" s="6"/>
      <c r="J35" s="77"/>
      <c r="AA35" s="19" t="str">
        <f t="shared" si="1"/>
        <v/>
      </c>
    </row>
    <row r="36" spans="1:27" ht="21" customHeight="1">
      <c r="A36" s="45">
        <f>DATE($A$4,$A$5,29)</f>
        <v>43828</v>
      </c>
      <c r="B36" s="69">
        <f t="shared" si="0"/>
        <v>1</v>
      </c>
      <c r="C36" s="83"/>
      <c r="D36" s="83"/>
      <c r="E36" s="84"/>
      <c r="F36" s="81"/>
      <c r="G36" s="13"/>
      <c r="H36" s="7"/>
      <c r="J36" s="77"/>
      <c r="AA36" s="19" t="str">
        <f t="shared" si="1"/>
        <v/>
      </c>
    </row>
    <row r="37" spans="1:27" ht="21" customHeight="1">
      <c r="A37" s="45">
        <f>DATE($A$4,$A$5,30)</f>
        <v>43829</v>
      </c>
      <c r="B37" s="69">
        <f t="shared" si="0"/>
        <v>2</v>
      </c>
      <c r="C37" s="83"/>
      <c r="D37" s="83"/>
      <c r="E37" s="84"/>
      <c r="F37" s="81"/>
      <c r="G37" s="13"/>
      <c r="H37" s="18" t="s">
        <v>23</v>
      </c>
      <c r="J37" s="77"/>
      <c r="AA37" s="19" t="str">
        <f t="shared" si="1"/>
        <v/>
      </c>
    </row>
    <row r="38" spans="1:27" ht="21" customHeight="1">
      <c r="A38" s="45">
        <f>DATE($A$4,$A$5,31)</f>
        <v>43830</v>
      </c>
      <c r="B38" s="69"/>
      <c r="C38" s="83"/>
      <c r="D38" s="83"/>
      <c r="E38" s="85"/>
      <c r="F38" s="82" t="str">
        <f>AA38</f>
        <v/>
      </c>
      <c r="G38" s="13"/>
      <c r="H38" s="72"/>
      <c r="J38" s="74"/>
      <c r="AA38" s="19" t="str">
        <f t="shared" si="1"/>
        <v/>
      </c>
    </row>
    <row r="39" spans="1:27" ht="21" customHeight="1">
      <c r="A39" s="86" t="s">
        <v>24</v>
      </c>
      <c r="B39" s="87"/>
      <c r="C39" s="87"/>
      <c r="D39" s="87"/>
      <c r="E39" s="88"/>
      <c r="F39" s="20">
        <f>SUM(F8:F38)</f>
        <v>0</v>
      </c>
      <c r="G39" s="13"/>
      <c r="H39" s="7"/>
      <c r="J39" s="71"/>
      <c r="AA39" s="19" t="str">
        <f t="shared" si="1"/>
        <v/>
      </c>
    </row>
    <row r="40" spans="1:27">
      <c r="H40" s="14"/>
      <c r="AA40" s="19" t="str">
        <f t="shared" si="1"/>
        <v/>
      </c>
    </row>
    <row r="41" spans="1:27">
      <c r="AA41" s="19" t="str">
        <f t="shared" si="1"/>
        <v/>
      </c>
    </row>
  </sheetData>
  <sheetProtection formatCells="0" formatColumns="0" formatRows="0" insertColumns="0" insertRows="0" insertHyperlinks="0" deleteColumns="0" deleteRows="0" sort="0" autoFilter="0" pivotTables="0"/>
  <mergeCells count="4">
    <mergeCell ref="A39:E39"/>
    <mergeCell ref="A1:J1"/>
    <mergeCell ref="G3:I3"/>
    <mergeCell ref="G4:I4"/>
  </mergeCells>
  <conditionalFormatting sqref="B8:B38">
    <cfRule type="cellIs" dxfId="2" priority="1" stopIfTrue="1" operator="equal">
      <formula>7</formula>
    </cfRule>
  </conditionalFormatting>
  <conditionalFormatting sqref="B8:B38">
    <cfRule type="cellIs" dxfId="1" priority="2" stopIfTrue="1" operator="equal">
      <formula>1</formula>
    </cfRule>
  </conditionalFormatting>
  <pageMargins left="0.78740157480314998" right="0.78740157480314998" top="0.98425196850394003" bottom="0.98425196850394003" header="0.51181102362205" footer="0.51181102362205"/>
  <pageSetup paperSize="9" scale="73" fitToHeight="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P31"/>
  <sheetViews>
    <sheetView workbookViewId="0">
      <selection activeCell="AE12" sqref="AE12:AI12"/>
    </sheetView>
  </sheetViews>
  <sheetFormatPr baseColWidth="10" defaultColWidth="2.6640625" defaultRowHeight="18" customHeight="1"/>
  <cols>
    <col min="1" max="35" width="2.6640625" style="22"/>
    <col min="36" max="36" width="11.1640625" style="22" customWidth="1"/>
    <col min="37" max="37" width="5.83203125" style="22" customWidth="1"/>
    <col min="38" max="39" width="2.6640625" style="22"/>
    <col min="40" max="40" width="3" style="22" customWidth="1"/>
    <col min="41" max="41" width="5.83203125" style="22" customWidth="1"/>
    <col min="42" max="42" width="2.6640625" style="22"/>
  </cols>
  <sheetData>
    <row r="1" spans="1:37" ht="18" customHeight="1">
      <c r="A1" s="21"/>
      <c r="AK1" s="22" t="s">
        <v>25</v>
      </c>
    </row>
    <row r="2" spans="1:37" ht="18" customHeight="1">
      <c r="Y2" s="22" t="s">
        <v>26</v>
      </c>
      <c r="Z2" s="59"/>
      <c r="AA2" s="114"/>
      <c r="AB2" s="114"/>
      <c r="AC2" s="22" t="s">
        <v>2</v>
      </c>
      <c r="AD2" s="114"/>
      <c r="AE2" s="114"/>
      <c r="AF2" s="22" t="s">
        <v>4</v>
      </c>
      <c r="AG2" s="114"/>
      <c r="AH2" s="114"/>
      <c r="AI2" s="22" t="s">
        <v>27</v>
      </c>
      <c r="AK2" s="22" t="s">
        <v>28</v>
      </c>
    </row>
    <row r="3" spans="1:37" ht="18" customHeight="1">
      <c r="AK3" s="22" t="s">
        <v>29</v>
      </c>
    </row>
    <row r="4" spans="1:37" ht="30" customHeight="1">
      <c r="A4" s="115" t="s">
        <v>30</v>
      </c>
      <c r="B4" s="115"/>
      <c r="C4" s="115"/>
      <c r="D4" s="115"/>
      <c r="E4" s="115"/>
      <c r="F4" s="115"/>
      <c r="G4" s="115"/>
      <c r="H4" s="115"/>
      <c r="I4" s="115"/>
      <c r="J4" s="115"/>
      <c r="K4" s="115"/>
      <c r="L4" s="115"/>
      <c r="M4" s="115"/>
      <c r="N4" s="115"/>
      <c r="O4" s="115"/>
      <c r="P4" s="115"/>
      <c r="Q4" s="115"/>
      <c r="R4" s="115"/>
      <c r="S4" s="115"/>
      <c r="T4" s="115"/>
      <c r="U4" s="115"/>
      <c r="V4" s="115"/>
      <c r="W4" s="115"/>
      <c r="X4" s="115"/>
      <c r="Y4" s="115"/>
      <c r="Z4" s="115"/>
      <c r="AA4" s="115"/>
      <c r="AB4" s="115"/>
      <c r="AC4" s="115"/>
      <c r="AD4" s="115"/>
      <c r="AE4" s="115"/>
      <c r="AF4" s="115"/>
      <c r="AG4" s="115"/>
      <c r="AH4" s="115"/>
      <c r="AI4" s="115"/>
    </row>
    <row r="7" spans="1:37" ht="30" customHeight="1">
      <c r="A7" s="110" t="s">
        <v>31</v>
      </c>
      <c r="B7" s="116"/>
      <c r="C7" s="23"/>
      <c r="D7" s="57"/>
      <c r="E7" s="57"/>
      <c r="F7" s="57"/>
      <c r="G7" s="57"/>
      <c r="H7" s="57"/>
      <c r="I7" s="57"/>
      <c r="J7" s="99"/>
      <c r="K7" s="99"/>
      <c r="L7" s="99"/>
      <c r="M7" s="57"/>
      <c r="N7" s="119"/>
      <c r="O7" s="99"/>
      <c r="P7" s="99"/>
      <c r="Q7" s="57"/>
      <c r="R7" s="57"/>
      <c r="S7" s="57"/>
      <c r="T7" s="57"/>
      <c r="U7" s="24"/>
      <c r="V7" s="61"/>
      <c r="W7" s="120" t="s">
        <v>32</v>
      </c>
      <c r="X7" s="120"/>
      <c r="Y7" s="120"/>
      <c r="Z7" s="120"/>
      <c r="AA7" s="120"/>
      <c r="AB7" s="61"/>
      <c r="AC7" s="122"/>
      <c r="AD7" s="122"/>
      <c r="AE7" s="122"/>
      <c r="AF7" s="122"/>
      <c r="AG7" s="122"/>
      <c r="AH7" s="122"/>
      <c r="AI7" s="27"/>
    </row>
    <row r="8" spans="1:37" ht="30" customHeight="1">
      <c r="A8" s="117"/>
      <c r="B8" s="118"/>
      <c r="C8" s="23"/>
      <c r="D8" s="57"/>
      <c r="E8" s="57"/>
      <c r="F8" s="57"/>
      <c r="G8" s="57"/>
      <c r="H8" s="57"/>
      <c r="I8" s="57"/>
      <c r="J8" s="99"/>
      <c r="K8" s="99"/>
      <c r="L8" s="99"/>
      <c r="M8" s="57"/>
      <c r="N8" s="99"/>
      <c r="O8" s="99"/>
      <c r="P8" s="99"/>
      <c r="Q8" s="57"/>
      <c r="R8" s="57"/>
      <c r="S8" s="57"/>
      <c r="T8" s="57"/>
      <c r="U8" s="24"/>
      <c r="V8" s="26"/>
      <c r="W8" s="121"/>
      <c r="X8" s="121"/>
      <c r="Y8" s="121"/>
      <c r="Z8" s="121"/>
      <c r="AA8" s="121"/>
      <c r="AB8" s="26"/>
      <c r="AC8" s="123"/>
      <c r="AD8" s="123"/>
      <c r="AE8" s="123"/>
      <c r="AF8" s="123"/>
      <c r="AG8" s="123"/>
      <c r="AH8" s="123"/>
      <c r="AI8" s="28"/>
    </row>
    <row r="9" spans="1:37" ht="30" customHeight="1">
      <c r="A9" s="110" t="s">
        <v>33</v>
      </c>
      <c r="B9" s="111"/>
      <c r="C9" s="109" t="s">
        <v>34</v>
      </c>
      <c r="D9" s="109"/>
      <c r="E9" s="109"/>
      <c r="F9" s="109"/>
      <c r="G9" s="98"/>
      <c r="H9" s="98" t="s">
        <v>35</v>
      </c>
      <c r="I9" s="99"/>
      <c r="J9" s="99"/>
      <c r="K9" s="99"/>
      <c r="L9" s="99"/>
      <c r="M9" s="99"/>
      <c r="N9" s="100"/>
      <c r="O9" s="98" t="s">
        <v>36</v>
      </c>
      <c r="P9" s="99"/>
      <c r="Q9" s="99"/>
      <c r="R9" s="99"/>
      <c r="S9" s="99"/>
      <c r="T9" s="99"/>
      <c r="U9" s="99"/>
      <c r="V9" s="100"/>
      <c r="W9" s="98" t="s">
        <v>37</v>
      </c>
      <c r="X9" s="99"/>
      <c r="Y9" s="99"/>
      <c r="Z9" s="99"/>
      <c r="AA9" s="99"/>
      <c r="AB9" s="99"/>
      <c r="AC9" s="99"/>
      <c r="AD9" s="100"/>
      <c r="AE9" s="109" t="s">
        <v>38</v>
      </c>
      <c r="AF9" s="109"/>
      <c r="AG9" s="109"/>
      <c r="AH9" s="109"/>
      <c r="AI9" s="109"/>
    </row>
    <row r="10" spans="1:37" ht="30" customHeight="1">
      <c r="A10" s="112"/>
      <c r="B10" s="113"/>
      <c r="C10" s="23"/>
      <c r="D10" s="93" t="s">
        <v>25</v>
      </c>
      <c r="E10" s="93"/>
      <c r="F10" s="93"/>
      <c r="G10" s="24"/>
      <c r="H10" s="23"/>
      <c r="I10" s="93"/>
      <c r="J10" s="93"/>
      <c r="K10" s="93"/>
      <c r="L10" s="93"/>
      <c r="M10" s="93"/>
      <c r="N10" s="24"/>
      <c r="O10" s="67"/>
      <c r="P10" s="93"/>
      <c r="Q10" s="93"/>
      <c r="R10" s="93"/>
      <c r="S10" s="93"/>
      <c r="T10" s="93"/>
      <c r="U10" s="93"/>
      <c r="V10" s="24"/>
      <c r="W10" s="23"/>
      <c r="X10" s="93"/>
      <c r="Y10" s="93"/>
      <c r="Z10" s="93"/>
      <c r="AA10" s="93"/>
      <c r="AB10" s="93"/>
      <c r="AC10" s="93"/>
      <c r="AD10" s="24"/>
      <c r="AE10" s="94"/>
      <c r="AF10" s="94"/>
      <c r="AG10" s="94"/>
      <c r="AH10" s="94"/>
      <c r="AI10" s="94"/>
      <c r="AJ10" s="44"/>
      <c r="AK10" s="64"/>
    </row>
    <row r="11" spans="1:37" ht="30" customHeight="1">
      <c r="A11" s="112"/>
      <c r="B11" s="113"/>
      <c r="C11" s="23"/>
      <c r="D11" s="93" t="s">
        <v>25</v>
      </c>
      <c r="E11" s="93"/>
      <c r="F11" s="93"/>
      <c r="G11" s="24"/>
      <c r="H11" s="23"/>
      <c r="I11" s="93"/>
      <c r="J11" s="93"/>
      <c r="K11" s="93"/>
      <c r="L11" s="93"/>
      <c r="M11" s="93"/>
      <c r="N11" s="24"/>
      <c r="O11" s="58"/>
      <c r="P11" s="93"/>
      <c r="Q11" s="93"/>
      <c r="R11" s="93"/>
      <c r="S11" s="93"/>
      <c r="T11" s="93"/>
      <c r="U11" s="93"/>
      <c r="V11" s="24"/>
      <c r="W11" s="23"/>
      <c r="X11" s="93"/>
      <c r="Y11" s="93"/>
      <c r="Z11" s="93"/>
      <c r="AA11" s="93"/>
      <c r="AB11" s="93"/>
      <c r="AC11" s="93"/>
      <c r="AD11" s="24"/>
      <c r="AE11" s="94"/>
      <c r="AF11" s="94"/>
      <c r="AG11" s="94"/>
      <c r="AH11" s="94"/>
      <c r="AI11" s="94"/>
      <c r="AJ11" s="44"/>
      <c r="AK11" s="64"/>
    </row>
    <row r="12" spans="1:37" ht="30" customHeight="1">
      <c r="A12" s="112"/>
      <c r="B12" s="113"/>
      <c r="C12" s="23"/>
      <c r="D12" s="93" t="s">
        <v>25</v>
      </c>
      <c r="E12" s="93"/>
      <c r="F12" s="93"/>
      <c r="G12" s="24"/>
      <c r="H12" s="23"/>
      <c r="I12" s="93"/>
      <c r="J12" s="93"/>
      <c r="K12" s="93"/>
      <c r="L12" s="93"/>
      <c r="M12" s="93"/>
      <c r="N12" s="24"/>
      <c r="O12" s="58"/>
      <c r="P12" s="93"/>
      <c r="Q12" s="93"/>
      <c r="R12" s="93"/>
      <c r="S12" s="93"/>
      <c r="T12" s="93"/>
      <c r="U12" s="93"/>
      <c r="V12" s="24"/>
      <c r="W12" s="23"/>
      <c r="X12" s="93"/>
      <c r="Y12" s="93"/>
      <c r="Z12" s="93"/>
      <c r="AA12" s="93"/>
      <c r="AB12" s="93"/>
      <c r="AC12" s="93"/>
      <c r="AD12" s="24"/>
      <c r="AE12" s="94"/>
      <c r="AF12" s="94"/>
      <c r="AG12" s="94"/>
      <c r="AH12" s="94"/>
      <c r="AI12" s="94"/>
      <c r="AJ12" s="44"/>
      <c r="AK12" s="64"/>
    </row>
    <row r="13" spans="1:37" ht="30" customHeight="1">
      <c r="A13" s="112"/>
      <c r="B13" s="113"/>
      <c r="C13" s="23"/>
      <c r="D13" s="93" t="s">
        <v>25</v>
      </c>
      <c r="E13" s="93"/>
      <c r="F13" s="93"/>
      <c r="G13" s="24"/>
      <c r="H13" s="23"/>
      <c r="I13" s="93"/>
      <c r="J13" s="93"/>
      <c r="K13" s="93"/>
      <c r="L13" s="93"/>
      <c r="M13" s="93"/>
      <c r="N13" s="24"/>
      <c r="O13" s="58"/>
      <c r="P13" s="93"/>
      <c r="Q13" s="93"/>
      <c r="R13" s="93"/>
      <c r="S13" s="93"/>
      <c r="T13" s="93"/>
      <c r="U13" s="93"/>
      <c r="V13" s="24"/>
      <c r="W13" s="23"/>
      <c r="X13" s="93"/>
      <c r="Y13" s="93"/>
      <c r="Z13" s="93"/>
      <c r="AA13" s="93"/>
      <c r="AB13" s="93"/>
      <c r="AC13" s="93"/>
      <c r="AD13" s="24"/>
      <c r="AE13" s="94"/>
      <c r="AF13" s="94"/>
      <c r="AG13" s="94"/>
      <c r="AH13" s="94"/>
      <c r="AI13" s="94"/>
      <c r="AJ13" s="44"/>
      <c r="AK13" s="64"/>
    </row>
    <row r="14" spans="1:37" ht="30" customHeight="1">
      <c r="A14" s="112"/>
      <c r="B14" s="113"/>
      <c r="C14" s="23"/>
      <c r="D14" s="93" t="s">
        <v>25</v>
      </c>
      <c r="E14" s="93"/>
      <c r="F14" s="93"/>
      <c r="G14" s="24"/>
      <c r="H14" s="23"/>
      <c r="I14" s="93"/>
      <c r="J14" s="93"/>
      <c r="K14" s="93"/>
      <c r="L14" s="93"/>
      <c r="M14" s="93"/>
      <c r="N14" s="24"/>
      <c r="O14" s="66"/>
      <c r="P14" s="93"/>
      <c r="Q14" s="93"/>
      <c r="R14" s="93"/>
      <c r="S14" s="93"/>
      <c r="T14" s="93"/>
      <c r="U14" s="93"/>
      <c r="V14" s="24"/>
      <c r="W14" s="23"/>
      <c r="X14" s="93"/>
      <c r="Y14" s="93"/>
      <c r="Z14" s="93"/>
      <c r="AA14" s="93"/>
      <c r="AB14" s="93"/>
      <c r="AC14" s="93"/>
      <c r="AD14" s="24"/>
      <c r="AE14" s="94"/>
      <c r="AF14" s="94"/>
      <c r="AG14" s="94"/>
      <c r="AH14" s="94"/>
      <c r="AI14" s="94"/>
      <c r="AJ14" s="44"/>
    </row>
    <row r="15" spans="1:37" ht="30" customHeight="1">
      <c r="A15" s="112"/>
      <c r="B15" s="113"/>
      <c r="C15" s="23"/>
      <c r="D15" s="93" t="s">
        <v>25</v>
      </c>
      <c r="E15" s="93"/>
      <c r="F15" s="93"/>
      <c r="G15" s="24"/>
      <c r="H15" s="23"/>
      <c r="I15" s="93"/>
      <c r="J15" s="93"/>
      <c r="K15" s="93"/>
      <c r="L15" s="93"/>
      <c r="M15" s="93"/>
      <c r="N15" s="24"/>
      <c r="O15" s="58"/>
      <c r="P15" s="93"/>
      <c r="Q15" s="93"/>
      <c r="R15" s="93"/>
      <c r="S15" s="93"/>
      <c r="T15" s="93"/>
      <c r="U15" s="93"/>
      <c r="V15" s="24"/>
      <c r="W15" s="23"/>
      <c r="X15" s="93"/>
      <c r="Y15" s="93"/>
      <c r="Z15" s="93"/>
      <c r="AA15" s="93"/>
      <c r="AB15" s="93"/>
      <c r="AC15" s="93"/>
      <c r="AD15" s="24"/>
      <c r="AE15" s="94"/>
      <c r="AF15" s="94"/>
      <c r="AG15" s="94"/>
      <c r="AH15" s="94"/>
      <c r="AI15" s="94"/>
      <c r="AJ15" s="44"/>
    </row>
    <row r="16" spans="1:37" ht="30" customHeight="1">
      <c r="A16" s="112"/>
      <c r="B16" s="113"/>
      <c r="C16" s="29"/>
      <c r="D16" s="105" t="s">
        <v>25</v>
      </c>
      <c r="E16" s="105"/>
      <c r="F16" s="105"/>
      <c r="G16" s="27"/>
      <c r="H16" s="29"/>
      <c r="I16" s="99"/>
      <c r="J16" s="99"/>
      <c r="K16" s="99"/>
      <c r="L16" s="99"/>
      <c r="M16" s="99"/>
      <c r="N16" s="27"/>
      <c r="O16" s="65"/>
      <c r="P16" s="99"/>
      <c r="Q16" s="99"/>
      <c r="R16" s="99"/>
      <c r="S16" s="99"/>
      <c r="T16" s="99"/>
      <c r="U16" s="99"/>
      <c r="V16" s="27"/>
      <c r="W16" s="29"/>
      <c r="X16" s="99"/>
      <c r="Y16" s="99"/>
      <c r="Z16" s="99"/>
      <c r="AA16" s="99"/>
      <c r="AB16" s="99"/>
      <c r="AC16" s="99"/>
      <c r="AD16" s="27"/>
      <c r="AE16" s="106"/>
      <c r="AF16" s="107"/>
      <c r="AG16" s="107"/>
      <c r="AH16" s="107"/>
      <c r="AI16" s="108"/>
      <c r="AJ16" s="44"/>
    </row>
    <row r="17" spans="1:35" ht="30" customHeight="1">
      <c r="A17" s="112"/>
      <c r="B17" s="113"/>
      <c r="C17" s="29"/>
      <c r="D17" s="104"/>
      <c r="E17" s="104"/>
      <c r="F17" s="104"/>
      <c r="G17" s="27"/>
      <c r="H17" s="29"/>
      <c r="I17" s="104"/>
      <c r="J17" s="104"/>
      <c r="K17" s="104"/>
      <c r="L17" s="104"/>
      <c r="M17" s="104"/>
      <c r="N17" s="27"/>
      <c r="O17" s="65"/>
      <c r="P17" s="104"/>
      <c r="Q17" s="104"/>
      <c r="R17" s="104"/>
      <c r="S17" s="104"/>
      <c r="T17" s="104"/>
      <c r="U17" s="104"/>
      <c r="V17" s="27"/>
      <c r="W17" s="29"/>
      <c r="X17" s="104"/>
      <c r="Y17" s="104"/>
      <c r="Z17" s="104"/>
      <c r="AA17" s="104"/>
      <c r="AB17" s="104"/>
      <c r="AC17" s="104"/>
      <c r="AD17" s="27"/>
      <c r="AE17" s="95"/>
      <c r="AF17" s="96"/>
      <c r="AG17" s="96"/>
      <c r="AH17" s="96"/>
      <c r="AI17" s="97"/>
    </row>
    <row r="18" spans="1:35" ht="30" customHeight="1">
      <c r="A18" s="30"/>
      <c r="B18" s="31"/>
      <c r="C18" s="57"/>
      <c r="D18" s="57"/>
      <c r="E18" s="57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6"/>
      <c r="Q18" s="57"/>
      <c r="R18" s="57"/>
      <c r="S18" s="57"/>
      <c r="T18" s="57"/>
      <c r="U18" s="57"/>
      <c r="V18" s="57"/>
      <c r="W18" s="57"/>
      <c r="X18" s="99" t="s">
        <v>39</v>
      </c>
      <c r="Y18" s="99"/>
      <c r="Z18" s="99"/>
      <c r="AA18" s="99"/>
      <c r="AB18" s="99"/>
      <c r="AC18" s="99"/>
      <c r="AD18" s="24"/>
      <c r="AE18" s="95" t="str">
        <f>IF(SUM(AE10:AI17)&gt;0,SUM(AE10:AI17),"")</f>
        <v/>
      </c>
      <c r="AF18" s="96"/>
      <c r="AG18" s="96"/>
      <c r="AH18" s="96"/>
      <c r="AI18" s="97"/>
    </row>
    <row r="20" spans="1:35" ht="30" customHeight="1">
      <c r="A20" s="98" t="s">
        <v>40</v>
      </c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99"/>
      <c r="Q20" s="99"/>
      <c r="R20" s="99"/>
      <c r="S20" s="99"/>
      <c r="T20" s="99"/>
      <c r="U20" s="99"/>
      <c r="V20" s="99"/>
      <c r="W20" s="99"/>
      <c r="X20" s="99"/>
      <c r="Y20" s="99"/>
      <c r="Z20" s="99"/>
      <c r="AA20" s="99"/>
      <c r="AB20" s="99"/>
      <c r="AC20" s="99"/>
      <c r="AD20" s="99"/>
      <c r="AE20" s="99"/>
      <c r="AF20" s="99"/>
      <c r="AG20" s="99"/>
      <c r="AH20" s="99"/>
      <c r="AI20" s="100"/>
    </row>
    <row r="21" spans="1:35" ht="30" customHeight="1">
      <c r="A21" s="32"/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  <c r="Q21" s="101"/>
      <c r="R21" s="101"/>
      <c r="S21" s="101"/>
      <c r="T21" s="101"/>
      <c r="U21" s="101"/>
      <c r="V21" s="101"/>
      <c r="W21" s="101"/>
      <c r="X21" s="101"/>
      <c r="Y21" s="101"/>
      <c r="Z21" s="101"/>
      <c r="AA21" s="101"/>
      <c r="AB21" s="101"/>
      <c r="AC21" s="101"/>
      <c r="AD21" s="101"/>
      <c r="AE21" s="101"/>
      <c r="AF21" s="101"/>
      <c r="AG21" s="101"/>
      <c r="AH21" s="101"/>
      <c r="AI21" s="33"/>
    </row>
    <row r="22" spans="1:35" ht="30" customHeight="1">
      <c r="A22" s="34"/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  <c r="M22" s="102"/>
      <c r="N22" s="102"/>
      <c r="O22" s="102"/>
      <c r="P22" s="102"/>
      <c r="Q22" s="102"/>
      <c r="R22" s="102"/>
      <c r="S22" s="102"/>
      <c r="T22" s="102"/>
      <c r="U22" s="102"/>
      <c r="V22" s="102"/>
      <c r="W22" s="102"/>
      <c r="X22" s="102"/>
      <c r="Y22" s="102"/>
      <c r="Z22" s="102"/>
      <c r="AA22" s="102"/>
      <c r="AB22" s="102"/>
      <c r="AC22" s="102"/>
      <c r="AD22" s="102"/>
      <c r="AE22" s="102"/>
      <c r="AF22" s="102"/>
      <c r="AG22" s="102"/>
      <c r="AH22" s="102"/>
      <c r="AI22" s="35"/>
    </row>
    <row r="23" spans="1:35" ht="30" customHeight="1">
      <c r="A23" s="36"/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  <c r="Q23" s="102"/>
      <c r="R23" s="102"/>
      <c r="S23" s="102"/>
      <c r="T23" s="102"/>
      <c r="U23" s="102"/>
      <c r="V23" s="102"/>
      <c r="W23" s="102"/>
      <c r="X23" s="102"/>
      <c r="Y23" s="102"/>
      <c r="Z23" s="102"/>
      <c r="AA23" s="102"/>
      <c r="AB23" s="102"/>
      <c r="AC23" s="102"/>
      <c r="AD23" s="102"/>
      <c r="AE23" s="102"/>
      <c r="AF23" s="102"/>
      <c r="AG23" s="102"/>
      <c r="AH23" s="102"/>
      <c r="AI23" s="37"/>
    </row>
    <row r="24" spans="1:35" ht="30" customHeight="1">
      <c r="A24" s="36"/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  <c r="M24" s="102"/>
      <c r="N24" s="102"/>
      <c r="O24" s="102"/>
      <c r="P24" s="102"/>
      <c r="Q24" s="102"/>
      <c r="R24" s="102"/>
      <c r="S24" s="102"/>
      <c r="T24" s="102"/>
      <c r="U24" s="102"/>
      <c r="V24" s="102"/>
      <c r="W24" s="102"/>
      <c r="X24" s="102"/>
      <c r="Y24" s="102"/>
      <c r="Z24" s="102"/>
      <c r="AA24" s="102"/>
      <c r="AB24" s="102"/>
      <c r="AC24" s="102"/>
      <c r="AD24" s="102"/>
      <c r="AE24" s="102"/>
      <c r="AF24" s="102"/>
      <c r="AG24" s="102"/>
      <c r="AH24" s="102"/>
      <c r="AI24" s="37"/>
    </row>
    <row r="25" spans="1:35" ht="30" customHeight="1">
      <c r="A25" s="38"/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  <c r="Q25" s="103"/>
      <c r="R25" s="103"/>
      <c r="S25" s="103"/>
      <c r="T25" s="103"/>
      <c r="U25" s="103"/>
      <c r="V25" s="103"/>
      <c r="W25" s="103"/>
      <c r="X25" s="103"/>
      <c r="Y25" s="103"/>
      <c r="Z25" s="103"/>
      <c r="AA25" s="103"/>
      <c r="AB25" s="103"/>
      <c r="AC25" s="103"/>
      <c r="AD25" s="103"/>
      <c r="AE25" s="103"/>
      <c r="AF25" s="103"/>
      <c r="AG25" s="103"/>
      <c r="AH25" s="103"/>
      <c r="AI25" s="39"/>
    </row>
    <row r="26" spans="1:35" ht="18" customHeight="1">
      <c r="C26" s="60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60"/>
      <c r="AE26" s="60"/>
      <c r="AF26" s="60"/>
      <c r="AG26" s="60"/>
      <c r="AH26" s="60"/>
      <c r="AI26" s="60"/>
    </row>
    <row r="27" spans="1:35" ht="18" customHeight="1">
      <c r="V27" s="40"/>
      <c r="W27" s="41"/>
      <c r="X27" s="98"/>
      <c r="Y27" s="99"/>
      <c r="Z27" s="100"/>
      <c r="AA27" s="98"/>
      <c r="AB27" s="99"/>
      <c r="AC27" s="100"/>
      <c r="AD27" s="98"/>
      <c r="AE27" s="99"/>
      <c r="AF27" s="100"/>
      <c r="AG27" s="98"/>
      <c r="AH27" s="99"/>
      <c r="AI27" s="100"/>
    </row>
    <row r="28" spans="1:35" ht="18" customHeight="1">
      <c r="V28" s="41"/>
      <c r="W28" s="41"/>
      <c r="X28" s="29"/>
      <c r="Y28" s="61"/>
      <c r="Z28" s="27"/>
      <c r="AA28" s="29"/>
      <c r="AB28" s="61"/>
      <c r="AC28" s="27"/>
      <c r="AD28" s="29"/>
      <c r="AE28" s="61"/>
      <c r="AF28" s="27"/>
      <c r="AG28" s="29"/>
      <c r="AH28" s="61"/>
      <c r="AI28" s="27"/>
    </row>
    <row r="29" spans="1:35" ht="18" customHeight="1">
      <c r="V29" s="41"/>
      <c r="W29" s="41"/>
      <c r="X29" s="42"/>
      <c r="Y29" s="41"/>
      <c r="Z29" s="43"/>
      <c r="AA29" s="42"/>
      <c r="AB29" s="41"/>
      <c r="AC29" s="43"/>
      <c r="AD29" s="42"/>
      <c r="AE29" s="41"/>
      <c r="AF29" s="43"/>
      <c r="AG29" s="42"/>
      <c r="AH29" s="41"/>
      <c r="AI29" s="43"/>
    </row>
    <row r="30" spans="1:35" ht="18" customHeight="1">
      <c r="V30" s="41"/>
      <c r="W30" s="41"/>
      <c r="X30" s="25"/>
      <c r="Y30" s="26"/>
      <c r="Z30" s="28"/>
      <c r="AA30" s="25"/>
      <c r="AB30" s="26"/>
      <c r="AC30" s="28"/>
      <c r="AD30" s="25"/>
      <c r="AE30" s="26"/>
      <c r="AF30" s="28"/>
      <c r="AG30" s="25"/>
      <c r="AH30" s="26"/>
      <c r="AI30" s="28"/>
    </row>
    <row r="31" spans="1:35" ht="18" customHeight="1">
      <c r="C31" s="60"/>
      <c r="D31" s="60"/>
      <c r="E31" s="60"/>
      <c r="F31" s="60"/>
      <c r="G31" s="60"/>
      <c r="H31" s="60"/>
      <c r="I31" s="60"/>
      <c r="J31" s="60"/>
      <c r="K31" s="60"/>
      <c r="L31" s="60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  <c r="AA31" s="60"/>
      <c r="AB31" s="60"/>
      <c r="AC31" s="60"/>
      <c r="AD31" s="60"/>
      <c r="AE31" s="60"/>
      <c r="AF31" s="60"/>
      <c r="AG31" s="60"/>
      <c r="AH31" s="60"/>
      <c r="AI31" s="60"/>
    </row>
  </sheetData>
  <sheetProtection formatCells="0" formatColumns="0" formatRows="0" insertColumns="0" insertRows="0" insertHyperlinks="0" deleteColumns="0" deleteRows="0" sort="0" autoFilter="0" pivotTables="0"/>
  <mergeCells count="69">
    <mergeCell ref="AA2:AB2"/>
    <mergeCell ref="AD2:AE2"/>
    <mergeCell ref="AG2:AH2"/>
    <mergeCell ref="A4:AI4"/>
    <mergeCell ref="A7:B8"/>
    <mergeCell ref="J7:L7"/>
    <mergeCell ref="N7:P7"/>
    <mergeCell ref="W7:AA8"/>
    <mergeCell ref="AC7:AH8"/>
    <mergeCell ref="J8:L8"/>
    <mergeCell ref="N8:P8"/>
    <mergeCell ref="A9:B17"/>
    <mergeCell ref="C9:G9"/>
    <mergeCell ref="H9:N9"/>
    <mergeCell ref="O9:V9"/>
    <mergeCell ref="D11:F11"/>
    <mergeCell ref="I11:M11"/>
    <mergeCell ref="P11:U11"/>
    <mergeCell ref="D14:F14"/>
    <mergeCell ref="I14:M14"/>
    <mergeCell ref="P14:U14"/>
    <mergeCell ref="I17:M17"/>
    <mergeCell ref="P17:U17"/>
    <mergeCell ref="AE9:AI9"/>
    <mergeCell ref="D10:F10"/>
    <mergeCell ref="I10:M10"/>
    <mergeCell ref="P10:U10"/>
    <mergeCell ref="X10:AC10"/>
    <mergeCell ref="AE10:AI10"/>
    <mergeCell ref="W9:AD9"/>
    <mergeCell ref="AE11:AI11"/>
    <mergeCell ref="D12:F12"/>
    <mergeCell ref="I12:M12"/>
    <mergeCell ref="P12:U12"/>
    <mergeCell ref="X12:AC12"/>
    <mergeCell ref="AE12:AI12"/>
    <mergeCell ref="X11:AC11"/>
    <mergeCell ref="X17:AC17"/>
    <mergeCell ref="X14:AC14"/>
    <mergeCell ref="AE14:AI14"/>
    <mergeCell ref="D13:F13"/>
    <mergeCell ref="I13:M13"/>
    <mergeCell ref="P13:U13"/>
    <mergeCell ref="X13:AC13"/>
    <mergeCell ref="AE13:AI13"/>
    <mergeCell ref="D16:F16"/>
    <mergeCell ref="I16:M16"/>
    <mergeCell ref="P16:U16"/>
    <mergeCell ref="X16:AC16"/>
    <mergeCell ref="AE16:AI16"/>
    <mergeCell ref="D15:F15"/>
    <mergeCell ref="I15:M15"/>
    <mergeCell ref="P15:U15"/>
    <mergeCell ref="X15:AC15"/>
    <mergeCell ref="AE15:AI15"/>
    <mergeCell ref="AE17:AI17"/>
    <mergeCell ref="X27:Z27"/>
    <mergeCell ref="AA27:AC27"/>
    <mergeCell ref="AD27:AF27"/>
    <mergeCell ref="AG27:AI27"/>
    <mergeCell ref="A20:AI20"/>
    <mergeCell ref="B21:AH21"/>
    <mergeCell ref="B22:AH22"/>
    <mergeCell ref="B23:AH23"/>
    <mergeCell ref="B24:AH24"/>
    <mergeCell ref="B25:AH25"/>
    <mergeCell ref="X18:AC18"/>
    <mergeCell ref="AE18:AI18"/>
    <mergeCell ref="D17:F17"/>
  </mergeCells>
  <dataValidations count="3">
    <dataValidation allowBlank="1" showInputMessage="1" showErrorMessage="1" sqref="AG2:AH2 AD2:AE2 Z2:AB2 B21:AH25" xr:uid="{00000000-0002-0000-0100-000000000000}"/>
    <dataValidation allowBlank="1" showInputMessage="1" sqref="Y17:Z17 X10:X18 W7 V18:W18 S7:V8 Q17:U18 Q10:U15 P10:P17 N18 J17:M18 J10:M15 I10:I18 G10:G18 C10:C18 AI10:AI15 AF17:AI17 AF9:AH15 AE10:AE18 AD18 Y10:AC15 AB7:AB8 AA17:AC18" xr:uid="{00000000-0002-0000-0100-000002000000}"/>
    <dataValidation type="list" allowBlank="1" showInputMessage="1" sqref="D10:D18 E17:F18 E10:F15" xr:uid="{00000000-0002-0000-0100-000023000000}">
      <formula1>$AK$1:$AK$3</formula1>
    </dataValidation>
  </dataValidations>
  <pageMargins left="0.59055118110236005" right="0.59055118110236005" top="0.90551181102361999" bottom="0.90551181102361999" header="0.51181102362205" footer="0.5118110236220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D2:AN5"/>
  <sheetViews>
    <sheetView workbookViewId="0">
      <selection activeCell="E4" sqref="E4:AH4"/>
    </sheetView>
  </sheetViews>
  <sheetFormatPr baseColWidth="10" defaultColWidth="8.83203125" defaultRowHeight="14"/>
  <cols>
    <col min="4" max="4" width="21.1640625" customWidth="1"/>
    <col min="5" max="13" width="10.83203125" customWidth="1"/>
    <col min="14" max="35" width="11.83203125" customWidth="1"/>
    <col min="36" max="40" width="10.83203125" customWidth="1"/>
  </cols>
  <sheetData>
    <row r="2" spans="4:40">
      <c r="E2" s="79">
        <v>43831</v>
      </c>
      <c r="F2" s="79">
        <v>43832</v>
      </c>
      <c r="G2" s="79">
        <v>43833</v>
      </c>
      <c r="H2" s="79">
        <v>43834</v>
      </c>
      <c r="I2" s="79">
        <v>43835</v>
      </c>
      <c r="J2" s="79">
        <v>43836</v>
      </c>
      <c r="K2" s="79">
        <v>43837</v>
      </c>
      <c r="L2" s="79">
        <v>43838</v>
      </c>
      <c r="M2" s="79">
        <v>43839</v>
      </c>
      <c r="N2" s="79">
        <v>43840</v>
      </c>
      <c r="O2" s="79">
        <v>43841</v>
      </c>
      <c r="P2" s="79">
        <v>43842</v>
      </c>
      <c r="Q2" s="79">
        <v>43843</v>
      </c>
      <c r="R2" s="79">
        <v>43844</v>
      </c>
      <c r="S2" s="79">
        <v>43845</v>
      </c>
      <c r="T2" s="79">
        <v>43846</v>
      </c>
      <c r="U2" s="79">
        <v>43847</v>
      </c>
      <c r="V2" s="79">
        <v>43848</v>
      </c>
      <c r="W2" s="79">
        <v>43849</v>
      </c>
      <c r="X2" s="79">
        <v>43850</v>
      </c>
      <c r="Y2" s="79">
        <v>43851</v>
      </c>
      <c r="Z2" s="79">
        <v>43852</v>
      </c>
      <c r="AA2" s="79">
        <v>43853</v>
      </c>
      <c r="AB2" s="79">
        <v>43854</v>
      </c>
      <c r="AC2" s="79">
        <v>43855</v>
      </c>
      <c r="AD2" s="79">
        <v>43856</v>
      </c>
      <c r="AE2" s="79">
        <v>43857</v>
      </c>
      <c r="AF2" s="79">
        <v>43858</v>
      </c>
      <c r="AG2" s="79">
        <v>43859</v>
      </c>
      <c r="AH2" s="79">
        <v>43860</v>
      </c>
      <c r="AI2" s="79">
        <v>43861</v>
      </c>
      <c r="AJ2" s="79">
        <v>43862</v>
      </c>
      <c r="AK2" s="79">
        <v>43863</v>
      </c>
      <c r="AL2" s="79">
        <v>43864</v>
      </c>
      <c r="AM2" s="79">
        <v>43865</v>
      </c>
      <c r="AN2" s="79">
        <v>43866</v>
      </c>
    </row>
    <row r="4" spans="4:40">
      <c r="D4" t="s">
        <v>41</v>
      </c>
      <c r="E4" s="80">
        <f t="shared" ref="E4:AH4" si="0">IF(AND(E2&gt;=DATE(MID($D$4,7,4),MID($D$4,4,2),LEFT($D$4,2)), E2&lt;=DATE(RIGHT($D$4,4),MID($D$4,15,2),MID($D$4,12,2))),"-",1)</f>
        <v>1</v>
      </c>
      <c r="F4" s="80" t="str">
        <f t="shared" si="0"/>
        <v>-</v>
      </c>
      <c r="G4" s="80" t="str">
        <f t="shared" si="0"/>
        <v>-</v>
      </c>
      <c r="H4" s="80" t="str">
        <f t="shared" si="0"/>
        <v>-</v>
      </c>
      <c r="I4" s="80" t="str">
        <f t="shared" si="0"/>
        <v>-</v>
      </c>
      <c r="J4" s="80">
        <f t="shared" si="0"/>
        <v>1</v>
      </c>
      <c r="K4" s="80">
        <f t="shared" si="0"/>
        <v>1</v>
      </c>
      <c r="L4" s="80">
        <f t="shared" si="0"/>
        <v>1</v>
      </c>
      <c r="M4" s="80">
        <f t="shared" si="0"/>
        <v>1</v>
      </c>
      <c r="N4" s="80">
        <f t="shared" si="0"/>
        <v>1</v>
      </c>
      <c r="O4" s="80">
        <f t="shared" si="0"/>
        <v>1</v>
      </c>
      <c r="P4" s="80">
        <f t="shared" si="0"/>
        <v>1</v>
      </c>
      <c r="Q4" s="80">
        <f t="shared" si="0"/>
        <v>1</v>
      </c>
      <c r="R4" s="80">
        <f t="shared" si="0"/>
        <v>1</v>
      </c>
      <c r="S4" s="80">
        <f t="shared" si="0"/>
        <v>1</v>
      </c>
      <c r="T4" s="80">
        <f t="shared" si="0"/>
        <v>1</v>
      </c>
      <c r="U4" s="80">
        <f t="shared" si="0"/>
        <v>1</v>
      </c>
      <c r="V4" s="80">
        <f t="shared" si="0"/>
        <v>1</v>
      </c>
      <c r="W4" s="80">
        <f t="shared" si="0"/>
        <v>1</v>
      </c>
      <c r="X4" s="80">
        <f t="shared" si="0"/>
        <v>1</v>
      </c>
      <c r="Y4" s="80">
        <f t="shared" si="0"/>
        <v>1</v>
      </c>
      <c r="Z4" s="80">
        <f t="shared" si="0"/>
        <v>1</v>
      </c>
      <c r="AA4" s="80">
        <f t="shared" si="0"/>
        <v>1</v>
      </c>
      <c r="AB4" s="80">
        <f t="shared" si="0"/>
        <v>1</v>
      </c>
      <c r="AC4" s="80">
        <f t="shared" si="0"/>
        <v>1</v>
      </c>
      <c r="AD4" s="80">
        <f t="shared" si="0"/>
        <v>1</v>
      </c>
      <c r="AE4" s="80">
        <f t="shared" si="0"/>
        <v>1</v>
      </c>
      <c r="AF4" s="80">
        <f t="shared" si="0"/>
        <v>1</v>
      </c>
      <c r="AG4" s="80">
        <f t="shared" si="0"/>
        <v>1</v>
      </c>
      <c r="AH4" s="80">
        <f t="shared" si="0"/>
        <v>1</v>
      </c>
      <c r="AI4" s="80">
        <f>IF(AND(AI2&gt;=DATE(MID($D$4,7,4),MID($D$4,4,2),LEFT($D$4,2)), AI2&lt;=DATE(RIGHT($D$4,4),MID($D$4,15,2),MID($D$4,12,2))),0,1)</f>
        <v>1</v>
      </c>
      <c r="AJ4" s="80" t="e">
        <f>IF(AND(AJ2&gt;=DATE(MID($D$4,7,4),MID($D$4,4,2),LEFT($D$4,2)), AJ2&lt;=DATE(RIGHT(AI4,4),MID(AI4,15,2),MID($D$4,12,2))),0,1)</f>
        <v>#VALUE!</v>
      </c>
    </row>
    <row r="5" spans="4:40">
      <c r="E5" s="1"/>
    </row>
  </sheetData>
  <sheetProtection formatCells="0" formatColumns="0" formatRows="0" insertColumns="0" insertRows="0" insertHyperlinks="0" deleteColumns="0" deleteRows="0" sort="0" autoFilter="0" pivotTables="0"/>
  <conditionalFormatting sqref="E4:AH4">
    <cfRule type="cellIs" dxfId="0" priority="1" operator="equal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勤務表</vt:lpstr>
      <vt:lpstr>交通費申請書</vt:lpstr>
      <vt:lpstr>Sheet2</vt:lpstr>
      <vt:lpstr>交通費申請書!Print_Area</vt:lpstr>
      <vt:lpstr>勤務表!Print_Area</vt:lpstr>
    </vt:vector>
  </TitlesOfParts>
  <Manager>FeedSoft</Manager>
  <Company>FeedSoft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勤務表</dc:title>
  <dc:subject/>
  <dc:creator>FeedSoft</dc:creator>
  <cp:keywords/>
  <dc:description/>
  <cp:lastModifiedBy>Microsoft Office User</cp:lastModifiedBy>
  <dcterms:created xsi:type="dcterms:W3CDTF">2008-12-27T04:11:16Z</dcterms:created>
  <dcterms:modified xsi:type="dcterms:W3CDTF">2020-05-22T07:12:36Z</dcterms:modified>
  <cp:category/>
</cp:coreProperties>
</file>