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5" windowWidth="19020" windowHeight="11760" tabRatio="682"/>
  </bookViews>
  <sheets>
    <sheet name="releaseplan" sheetId="9" r:id="rId1"/>
    <sheet name="Reports" sheetId="2" r:id="rId2"/>
    <sheet name="data_BurnDownChart" sheetId="12" r:id="rId3"/>
    <sheet name="Definitions" sheetId="1" r:id="rId4"/>
  </sheets>
  <definedNames>
    <definedName name="_xlnm.Print_Area" localSheetId="3">Definitions!$A$1:$E$19</definedName>
    <definedName name="_xlnm.Print_Area" localSheetId="1">Reports!$A$1:$K$58</definedName>
  </definedNames>
  <calcPr calcId="145621"/>
</workbook>
</file>

<file path=xl/calcChain.xml><?xml version="1.0" encoding="utf-8"?>
<calcChain xmlns="http://schemas.openxmlformats.org/spreadsheetml/2006/main">
  <c r="N7" i="2" l="1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6" i="2"/>
  <c r="N27" i="2"/>
  <c r="N29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H33" i="2"/>
  <c r="I33" i="2"/>
  <c r="J33" i="2"/>
  <c r="K33" i="2"/>
  <c r="H34" i="2"/>
  <c r="I34" i="2"/>
  <c r="J34" i="2"/>
  <c r="K34" i="2"/>
  <c r="H35" i="2"/>
  <c r="J35" i="2"/>
  <c r="H36" i="2"/>
  <c r="J36" i="2"/>
  <c r="H37" i="2"/>
  <c r="J37" i="2"/>
  <c r="H38" i="2"/>
  <c r="J38" i="2"/>
  <c r="H39" i="2"/>
  <c r="J39" i="2"/>
  <c r="H40" i="2"/>
  <c r="J40" i="2"/>
  <c r="H41" i="2"/>
  <c r="J41" i="2"/>
  <c r="H42" i="2"/>
  <c r="J42" i="2"/>
  <c r="H43" i="2"/>
  <c r="J43" i="2"/>
  <c r="H44" i="2"/>
  <c r="J44" i="2"/>
  <c r="H45" i="2"/>
  <c r="J45" i="2"/>
  <c r="H46" i="2"/>
  <c r="J46" i="2"/>
  <c r="H47" i="2"/>
  <c r="J47" i="2"/>
  <c r="F7" i="2"/>
  <c r="F8" i="2" s="1"/>
  <c r="F6" i="2"/>
  <c r="F5" i="2"/>
  <c r="E8" i="2"/>
  <c r="E9" i="2"/>
  <c r="E10" i="2" s="1"/>
  <c r="E7" i="2"/>
  <c r="E6" i="2"/>
  <c r="E5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J7" i="2"/>
  <c r="K6" i="2"/>
  <c r="H6" i="2"/>
  <c r="N6" i="2" s="1"/>
  <c r="H7" i="2"/>
  <c r="J6" i="2"/>
  <c r="AG71" i="12"/>
  <c r="H71" i="12"/>
  <c r="I71" i="12"/>
  <c r="J71" i="12"/>
  <c r="K71" i="12"/>
  <c r="L71" i="12"/>
  <c r="M71" i="12"/>
  <c r="N71" i="12"/>
  <c r="O71" i="12"/>
  <c r="P71" i="12"/>
  <c r="Q71" i="12"/>
  <c r="R71" i="12"/>
  <c r="S71" i="12"/>
  <c r="T71" i="12"/>
  <c r="U71" i="12"/>
  <c r="V71" i="12"/>
  <c r="W71" i="12"/>
  <c r="X71" i="12"/>
  <c r="Y71" i="12"/>
  <c r="Z71" i="12"/>
  <c r="AA71" i="12"/>
  <c r="AB71" i="12"/>
  <c r="AC71" i="12"/>
  <c r="AD71" i="12"/>
  <c r="AE71" i="12"/>
  <c r="AF71" i="12"/>
  <c r="I35" i="2" l="1"/>
  <c r="K35" i="2"/>
  <c r="J8" i="2"/>
  <c r="F9" i="2"/>
  <c r="F10" i="2" s="1"/>
  <c r="E11" i="2"/>
  <c r="I8" i="2"/>
  <c r="I5" i="2"/>
  <c r="H9" i="2"/>
  <c r="J9" i="2"/>
  <c r="I9" i="2"/>
  <c r="H8" i="2"/>
  <c r="I7" i="2"/>
  <c r="K8" i="2"/>
  <c r="K10" i="2"/>
  <c r="I10" i="2"/>
  <c r="K7" i="2"/>
  <c r="I6" i="2"/>
  <c r="F71" i="12"/>
  <c r="G71" i="12"/>
  <c r="F33" i="12"/>
  <c r="G33" i="12"/>
  <c r="H33" i="12"/>
  <c r="I33" i="12"/>
  <c r="J33" i="12"/>
  <c r="K33" i="12"/>
  <c r="L33" i="12"/>
  <c r="M33" i="12"/>
  <c r="N33" i="12"/>
  <c r="O33" i="12"/>
  <c r="P33" i="12"/>
  <c r="Q33" i="12"/>
  <c r="R33" i="12"/>
  <c r="S33" i="12"/>
  <c r="T33" i="12"/>
  <c r="U33" i="12"/>
  <c r="V33" i="12"/>
  <c r="W33" i="12"/>
  <c r="X33" i="12"/>
  <c r="Y33" i="12"/>
  <c r="Z33" i="12"/>
  <c r="AA33" i="12"/>
  <c r="AB33" i="12"/>
  <c r="AC33" i="12"/>
  <c r="AD33" i="12"/>
  <c r="AE33" i="12"/>
  <c r="AF33" i="12"/>
  <c r="AG33" i="12"/>
  <c r="AH33" i="12"/>
  <c r="AI33" i="12"/>
  <c r="AJ33" i="12"/>
  <c r="AK33" i="12"/>
  <c r="AL33" i="12"/>
  <c r="AM33" i="12"/>
  <c r="AN33" i="12"/>
  <c r="AO33" i="12"/>
  <c r="AP33" i="12"/>
  <c r="AQ33" i="12"/>
  <c r="AR33" i="12"/>
  <c r="AS33" i="12"/>
  <c r="AT33" i="12"/>
  <c r="AU33" i="12"/>
  <c r="AV33" i="12"/>
  <c r="F25" i="12"/>
  <c r="G25" i="12"/>
  <c r="H25" i="12"/>
  <c r="I25" i="12"/>
  <c r="J25" i="12"/>
  <c r="K25" i="12"/>
  <c r="L25" i="12"/>
  <c r="M25" i="12"/>
  <c r="N25" i="12"/>
  <c r="O25" i="12"/>
  <c r="P25" i="12"/>
  <c r="Q25" i="12"/>
  <c r="R25" i="12"/>
  <c r="S25" i="12"/>
  <c r="T25" i="12"/>
  <c r="U25" i="12"/>
  <c r="V25" i="12"/>
  <c r="W25" i="12"/>
  <c r="X25" i="12"/>
  <c r="Y25" i="12"/>
  <c r="Z25" i="12"/>
  <c r="AA25" i="12"/>
  <c r="AB25" i="12"/>
  <c r="AC25" i="12"/>
  <c r="AD25" i="12"/>
  <c r="AE25" i="12"/>
  <c r="AF25" i="12"/>
  <c r="AG25" i="12"/>
  <c r="AH25" i="12"/>
  <c r="AI25" i="12"/>
  <c r="AJ25" i="12"/>
  <c r="AK25" i="12"/>
  <c r="AL25" i="12"/>
  <c r="AM25" i="12"/>
  <c r="AN25" i="12"/>
  <c r="AO25" i="12"/>
  <c r="AP25" i="12"/>
  <c r="AQ25" i="12"/>
  <c r="AR25" i="12"/>
  <c r="AS25" i="12"/>
  <c r="AT25" i="12"/>
  <c r="AU25" i="12"/>
  <c r="AV25" i="12"/>
  <c r="F7" i="12"/>
  <c r="G7" i="12"/>
  <c r="H7" i="12"/>
  <c r="I7" i="12"/>
  <c r="J7" i="12"/>
  <c r="K7" i="12"/>
  <c r="L7" i="12"/>
  <c r="M7" i="12"/>
  <c r="N7" i="12"/>
  <c r="O7" i="12"/>
  <c r="P7" i="12"/>
  <c r="Q7" i="12"/>
  <c r="R7" i="12"/>
  <c r="S7" i="12"/>
  <c r="T7" i="12"/>
  <c r="U7" i="12"/>
  <c r="V7" i="12"/>
  <c r="W7" i="12"/>
  <c r="X7" i="12"/>
  <c r="Y7" i="12"/>
  <c r="Z7" i="12"/>
  <c r="AA7" i="12"/>
  <c r="AB7" i="12"/>
  <c r="AC7" i="12"/>
  <c r="AD7" i="12"/>
  <c r="AE7" i="12"/>
  <c r="AF7" i="12"/>
  <c r="AG7" i="12"/>
  <c r="AH7" i="12"/>
  <c r="AI7" i="12"/>
  <c r="AJ7" i="12"/>
  <c r="AK7" i="12"/>
  <c r="AL7" i="12"/>
  <c r="AM7" i="12"/>
  <c r="AN7" i="12"/>
  <c r="AO7" i="12"/>
  <c r="AP7" i="12"/>
  <c r="AQ7" i="12"/>
  <c r="AR7" i="12"/>
  <c r="AS7" i="12"/>
  <c r="AT7" i="12"/>
  <c r="AU7" i="12"/>
  <c r="AV7" i="12"/>
  <c r="E71" i="12"/>
  <c r="E33" i="12"/>
  <c r="E25" i="12"/>
  <c r="E7" i="12"/>
  <c r="I36" i="2" l="1"/>
  <c r="K36" i="2"/>
  <c r="K9" i="2"/>
  <c r="F11" i="2"/>
  <c r="H10" i="2"/>
  <c r="J10" i="2"/>
  <c r="E12" i="2"/>
  <c r="I11" i="2"/>
  <c r="F5" i="12"/>
  <c r="AE5" i="12"/>
  <c r="AA5" i="12"/>
  <c r="W5" i="12"/>
  <c r="S5" i="12"/>
  <c r="O5" i="12"/>
  <c r="K5" i="12"/>
  <c r="AD5" i="12"/>
  <c r="Z5" i="12"/>
  <c r="V5" i="12"/>
  <c r="R5" i="12"/>
  <c r="N5" i="12"/>
  <c r="J5" i="12"/>
  <c r="AG5" i="12"/>
  <c r="AC5" i="12"/>
  <c r="Y5" i="12"/>
  <c r="U5" i="12"/>
  <c r="Q5" i="12"/>
  <c r="M5" i="12"/>
  <c r="I5" i="12"/>
  <c r="AF5" i="12"/>
  <c r="AB5" i="12"/>
  <c r="X5" i="12"/>
  <c r="T5" i="12"/>
  <c r="P5" i="12"/>
  <c r="L5" i="12"/>
  <c r="H5" i="12"/>
  <c r="G5" i="12"/>
  <c r="E5" i="12"/>
  <c r="E6" i="12" s="1"/>
  <c r="I37" i="2" l="1"/>
  <c r="K37" i="2"/>
  <c r="F12" i="2"/>
  <c r="H11" i="2"/>
  <c r="K11" i="2"/>
  <c r="J11" i="2"/>
  <c r="E13" i="2"/>
  <c r="I12" i="2"/>
  <c r="K12" i="2"/>
  <c r="K5" i="2"/>
  <c r="J5" i="2"/>
  <c r="H5" i="2"/>
  <c r="N5" i="2" s="1"/>
  <c r="I38" i="2" l="1"/>
  <c r="K38" i="2"/>
  <c r="F13" i="2"/>
  <c r="K13" i="2" s="1"/>
  <c r="J12" i="2"/>
  <c r="H12" i="2"/>
  <c r="E14" i="2"/>
  <c r="I13" i="2"/>
  <c r="I39" i="2" l="1"/>
  <c r="K39" i="2"/>
  <c r="J13" i="2"/>
  <c r="F14" i="2"/>
  <c r="I14" i="2" s="1"/>
  <c r="H13" i="2"/>
  <c r="E15" i="2"/>
  <c r="I40" i="2" l="1"/>
  <c r="K40" i="2"/>
  <c r="F15" i="2"/>
  <c r="H14" i="2"/>
  <c r="J14" i="2"/>
  <c r="K14" i="2"/>
  <c r="E16" i="2"/>
  <c r="I15" i="2"/>
  <c r="K15" i="2"/>
  <c r="I41" i="2" l="1"/>
  <c r="K41" i="2"/>
  <c r="F16" i="2"/>
  <c r="J15" i="2"/>
  <c r="H15" i="2"/>
  <c r="E17" i="2"/>
  <c r="I42" i="2" l="1"/>
  <c r="K42" i="2"/>
  <c r="F17" i="2"/>
  <c r="H16" i="2"/>
  <c r="J16" i="2"/>
  <c r="I16" i="2"/>
  <c r="K16" i="2"/>
  <c r="K17" i="2"/>
  <c r="E18" i="2"/>
  <c r="I17" i="2"/>
  <c r="K43" i="2" l="1"/>
  <c r="I43" i="2"/>
  <c r="H17" i="2"/>
  <c r="F18" i="2"/>
  <c r="J17" i="2"/>
  <c r="E19" i="2"/>
  <c r="I44" i="2" l="1"/>
  <c r="K44" i="2"/>
  <c r="F19" i="2"/>
  <c r="K19" i="2" s="1"/>
  <c r="H18" i="2"/>
  <c r="J18" i="2"/>
  <c r="I18" i="2"/>
  <c r="K18" i="2"/>
  <c r="E20" i="2"/>
  <c r="I45" i="2" l="1"/>
  <c r="K45" i="2"/>
  <c r="I19" i="2"/>
  <c r="F20" i="2"/>
  <c r="J19" i="2"/>
  <c r="H19" i="2"/>
  <c r="E21" i="2"/>
  <c r="K20" i="2"/>
  <c r="I20" i="2"/>
  <c r="I46" i="2" l="1"/>
  <c r="K46" i="2"/>
  <c r="J20" i="2"/>
  <c r="F21" i="2"/>
  <c r="H20" i="2"/>
  <c r="E22" i="2"/>
  <c r="I21" i="2"/>
  <c r="K21" i="2"/>
  <c r="K47" i="2" l="1"/>
  <c r="I47" i="2"/>
  <c r="J21" i="2"/>
  <c r="F22" i="2"/>
  <c r="H21" i="2"/>
  <c r="E23" i="2"/>
  <c r="I22" i="2"/>
  <c r="F23" i="2" l="1"/>
  <c r="I23" i="2" s="1"/>
  <c r="J22" i="2"/>
  <c r="H22" i="2"/>
  <c r="K22" i="2"/>
  <c r="E24" i="2"/>
  <c r="K23" i="2" l="1"/>
  <c r="F24" i="2"/>
  <c r="H23" i="2"/>
  <c r="J23" i="2"/>
  <c r="E25" i="2"/>
  <c r="F25" i="2" l="1"/>
  <c r="K25" i="2" s="1"/>
  <c r="H24" i="2"/>
  <c r="N24" i="2" s="1"/>
  <c r="J24" i="2"/>
  <c r="K24" i="2"/>
  <c r="I24" i="2"/>
  <c r="E26" i="2"/>
  <c r="I25" i="2" l="1"/>
  <c r="F26" i="2"/>
  <c r="I26" i="2" s="1"/>
  <c r="J25" i="2"/>
  <c r="H25" i="2"/>
  <c r="N25" i="2" s="1"/>
  <c r="E27" i="2"/>
  <c r="F27" i="2" l="1"/>
  <c r="J26" i="2"/>
  <c r="H26" i="2"/>
  <c r="K26" i="2"/>
  <c r="E28" i="2"/>
  <c r="I27" i="2"/>
  <c r="K27" i="2"/>
  <c r="H27" i="2" l="1"/>
  <c r="F28" i="2"/>
  <c r="J27" i="2"/>
  <c r="E29" i="2"/>
  <c r="K28" i="2"/>
  <c r="I28" i="2"/>
  <c r="F29" i="2" l="1"/>
  <c r="H28" i="2"/>
  <c r="N28" i="2" s="1"/>
  <c r="J28" i="2"/>
  <c r="E30" i="2"/>
  <c r="I29" i="2"/>
  <c r="K29" i="2"/>
  <c r="F30" i="2" l="1"/>
  <c r="J29" i="2"/>
  <c r="H29" i="2"/>
  <c r="I30" i="2"/>
  <c r="E31" i="2"/>
  <c r="K30" i="2"/>
  <c r="F31" i="2" l="1"/>
  <c r="J30" i="2"/>
  <c r="H30" i="2"/>
  <c r="N30" i="2" s="1"/>
  <c r="E32" i="2"/>
  <c r="I31" i="2"/>
  <c r="K31" i="2"/>
  <c r="F32" i="2" l="1"/>
  <c r="K32" i="2" s="1"/>
  <c r="J31" i="2"/>
  <c r="H31" i="2"/>
  <c r="N31" i="2" s="1"/>
  <c r="I32" i="2" l="1"/>
  <c r="J32" i="2"/>
  <c r="H32" i="2"/>
  <c r="N32" i="2" s="1"/>
</calcChain>
</file>

<file path=xl/sharedStrings.xml><?xml version="1.0" encoding="utf-8"?>
<sst xmlns="http://schemas.openxmlformats.org/spreadsheetml/2006/main" count="436" uniqueCount="340">
  <si>
    <t>S#</t>
  </si>
  <si>
    <t>Metric</t>
  </si>
  <si>
    <t>Description</t>
  </si>
  <si>
    <t>Actual Cost</t>
  </si>
  <si>
    <t>Earned Value</t>
  </si>
  <si>
    <t>Planned Value</t>
  </si>
  <si>
    <t>Cost Performance Index</t>
  </si>
  <si>
    <t>Cost Variance</t>
  </si>
  <si>
    <t>Schedule Variance</t>
  </si>
  <si>
    <t>Schedule Performance Index</t>
  </si>
  <si>
    <t>BAC</t>
  </si>
  <si>
    <t>AC</t>
  </si>
  <si>
    <t>EV</t>
  </si>
  <si>
    <t>PV</t>
  </si>
  <si>
    <t>EAC</t>
  </si>
  <si>
    <t>ETC</t>
  </si>
  <si>
    <t>CPI</t>
  </si>
  <si>
    <t>VAC</t>
  </si>
  <si>
    <t>CV</t>
  </si>
  <si>
    <t>SV</t>
  </si>
  <si>
    <t>SPI</t>
  </si>
  <si>
    <t>Item Description</t>
  </si>
  <si>
    <t>Status</t>
  </si>
  <si>
    <t>&lt;0.65</t>
  </si>
  <si>
    <t>Project Performance Report</t>
  </si>
  <si>
    <t>GREEN = On track</t>
  </si>
  <si>
    <t>YELLOW = Slightly behind schedule/budget</t>
  </si>
  <si>
    <t>RED = Needs immediate attention</t>
  </si>
  <si>
    <t>Cost efficiency ratio</t>
  </si>
  <si>
    <t>Status color key:</t>
  </si>
  <si>
    <t>Average of CPI and SPI</t>
  </si>
  <si>
    <t>EV-AC</t>
  </si>
  <si>
    <t>EV/AC</t>
  </si>
  <si>
    <t>EV-PV</t>
  </si>
  <si>
    <t>EV/PV</t>
  </si>
  <si>
    <t>EAC-AC</t>
  </si>
  <si>
    <t>BAC/CPI</t>
  </si>
  <si>
    <t>BAC-EAC</t>
  </si>
  <si>
    <t>(CPI+SPI)/2</t>
  </si>
  <si>
    <t>Estimate at Completion</t>
  </si>
  <si>
    <t>Variance at Completion</t>
  </si>
  <si>
    <t>Budget at Completion</t>
  </si>
  <si>
    <t>Estimate to Completion</t>
  </si>
  <si>
    <t>Schedule efficiency ratio</t>
  </si>
  <si>
    <t>Expected additional cost needed</t>
  </si>
  <si>
    <t>Expected total cost</t>
  </si>
  <si>
    <t>Estimated cost overrun at end of project</t>
  </si>
  <si>
    <t>n/a</t>
  </si>
  <si>
    <t>Baseline project cost</t>
  </si>
  <si>
    <t>Physical work scheduled for completion during a given period</t>
  </si>
  <si>
    <r>
      <t>³</t>
    </r>
    <r>
      <rPr>
        <sz val="10"/>
        <rFont val="Arial"/>
      </rPr>
      <t>1.0</t>
    </r>
  </si>
  <si>
    <r>
      <t>³</t>
    </r>
    <r>
      <rPr>
        <sz val="10"/>
        <rFont val="Arial"/>
      </rPr>
      <t xml:space="preserve">0.85 but </t>
    </r>
    <r>
      <rPr>
        <sz val="10"/>
        <rFont val="Symbol"/>
        <family val="1"/>
        <charset val="2"/>
      </rPr>
      <t>&lt;</t>
    </r>
    <r>
      <rPr>
        <sz val="10"/>
        <rFont val="Arial"/>
      </rPr>
      <t>1.0</t>
    </r>
  </si>
  <si>
    <r>
      <t>³</t>
    </r>
    <r>
      <rPr>
        <sz val="10"/>
        <rFont val="Arial"/>
      </rPr>
      <t xml:space="preserve">0.65 but </t>
    </r>
    <r>
      <rPr>
        <sz val="10"/>
        <rFont val="Symbol"/>
        <family val="1"/>
        <charset val="2"/>
      </rPr>
      <t>&lt;</t>
    </r>
    <r>
      <rPr>
        <sz val="10"/>
        <rFont val="Arial"/>
      </rPr>
      <t>0.85</t>
    </r>
  </si>
  <si>
    <t>BLACK = Needs to be killed or restored</t>
  </si>
  <si>
    <t>Physical work completed during a given period</t>
  </si>
  <si>
    <t>Total costs incurred in completing work during a given period</t>
  </si>
  <si>
    <t>Formula/Value</t>
  </si>
  <si>
    <t>Schedule slipped during a given period</t>
  </si>
  <si>
    <t>Cost overrun during a given period</t>
  </si>
  <si>
    <t>Abbrev.</t>
  </si>
  <si>
    <t>Project Performance Metric Definitions</t>
  </si>
  <si>
    <t>Kiểm thử tính năng</t>
  </si>
  <si>
    <t>Kiểm thử giao diện</t>
  </si>
  <si>
    <t>Tùy chỉnh cấu hình tích hợp với website</t>
  </si>
  <si>
    <t>Đồng bộ thời gian giữa thiết bị và máy chủ</t>
  </si>
  <si>
    <t>Kiểm tra OTP</t>
  </si>
  <si>
    <t>Kiểm thử các Rest API (Postman)</t>
  </si>
  <si>
    <t>Tạo và lấy mã dự phòng</t>
  </si>
  <si>
    <t>Phát sinh key đăng nhập (dùng để đăng nhập ứng dụng nếu không dùng mã QR)</t>
  </si>
  <si>
    <t>Bật/Tắt chế độ xác minh 2 bước</t>
  </si>
  <si>
    <t>Tìm hiểu thư viện Retrofit</t>
  </si>
  <si>
    <t>Triển khai thuật toán HOTP</t>
  </si>
  <si>
    <t>Tích hợp thư viện quét mã QR</t>
  </si>
  <si>
    <t>Tìm hiểu tạo mã QR ở client</t>
  </si>
  <si>
    <t>Tìm hiểu các view liên quan</t>
  </si>
  <si>
    <t>Tìm hiểu các component liên quan</t>
  </si>
  <si>
    <t>Thiết kế mockup</t>
  </si>
  <si>
    <t>Tìm hiểu thuật toán HOTP</t>
  </si>
  <si>
    <t>Task</t>
  </si>
  <si>
    <t>Day
1</t>
  </si>
  <si>
    <t>Day
2</t>
  </si>
  <si>
    <t>Day
3</t>
  </si>
  <si>
    <t>Day
4</t>
  </si>
  <si>
    <t>Day
5</t>
  </si>
  <si>
    <t>Day
6</t>
  </si>
  <si>
    <t>Day
7</t>
  </si>
  <si>
    <t>Day
8</t>
  </si>
  <si>
    <t>Day
9</t>
  </si>
  <si>
    <t>Day
10</t>
  </si>
  <si>
    <t>Day
11</t>
  </si>
  <si>
    <t>Day
12</t>
  </si>
  <si>
    <t>Day
13</t>
  </si>
  <si>
    <t>Day
14</t>
  </si>
  <si>
    <t>SPRINT 1</t>
  </si>
  <si>
    <t>SPRINT 2</t>
  </si>
  <si>
    <t>SPRINT 3</t>
  </si>
  <si>
    <t>SPRINT 4</t>
  </si>
  <si>
    <t>Test</t>
  </si>
  <si>
    <t>App android</t>
  </si>
  <si>
    <t>Web</t>
  </si>
  <si>
    <t>2 step verification module</t>
  </si>
  <si>
    <t>Document</t>
  </si>
  <si>
    <t>1. Tóm tắt thực thi (executive summary)</t>
  </si>
  <si>
    <t>2. Danh sách 10 rủi ro và hành động dự kiến cho từng rủi ro</t>
  </si>
  <si>
    <t>3. Viễn cảnh dự án (project vision)</t>
  </si>
  <si>
    <t>Định nghĩa quy trình dùng để phát triển phần mềm (software process defination)</t>
  </si>
  <si>
    <t>Product backlog (user stories), domain model</t>
  </si>
  <si>
    <t>High level architecture</t>
  </si>
  <si>
    <t>Cấu trúc thư mục của dự án, link và tài khoản truy cập hệ thống quản lý cấu hình</t>
  </si>
  <si>
    <t>5. Product backlog (user stories), domain model</t>
  </si>
  <si>
    <t>4. Định nghĩa quy trình dùng để phát triển phần mềm (software process defination)</t>
  </si>
  <si>
    <t>6. High level architecture</t>
  </si>
  <si>
    <t>7. Cấu trúc thư mục của dự án, link và tài khoản truy cập hệ thống quản lý cấu hình</t>
  </si>
  <si>
    <t>High level estimates (size and stories' points)</t>
  </si>
  <si>
    <t>Kế hoạch phân phối (release plan)</t>
  </si>
  <si>
    <t>Link và tài khoản truy cập hệ thống quản lý lỗi</t>
  </si>
  <si>
    <t>Link và tài khoản truy cập hệ thống source control để tải mã nguồn với 75% tính năng đã được hoàn thành</t>
  </si>
  <si>
    <t>Hướng dẫn thiết lập môi trường, cài đặt công cụ và biên dịch mã nguồn</t>
  </si>
  <si>
    <t>Video demo 75% tính năng (upload Youtube)</t>
  </si>
  <si>
    <t>Danh sách các tính năng đã hoàn thành</t>
  </si>
  <si>
    <t>Cập nhập product backlog lọc riêng các lỗi</t>
  </si>
  <si>
    <t>Báo cáo tình trạng dự án (ngày báo cáo 22/12/2016)</t>
  </si>
  <si>
    <t>Timesheet của từng thành viên (đến ngày 22/12/2016)</t>
  </si>
  <si>
    <t>Kế hoạch phân phối (ngày cập nhập 22/12/2016)</t>
  </si>
  <si>
    <t>Link và tài khoản truy cập hệ thống source control để tải mã nguồn với 100% tính năng đã được hoàn thành</t>
  </si>
  <si>
    <t>Cập nhật hướng dẫn thiết lập môi trường, cài đặt công cụ và biên dịch mã nguồn</t>
  </si>
  <si>
    <t>Video demo 100% tính năng (upload Youtube)</t>
  </si>
  <si>
    <t>Hướng dẫn sử dụng hệ thống</t>
  </si>
  <si>
    <t>Báo cáo tổng kết dự án</t>
  </si>
  <si>
    <t>8. Thiết kế lược đồ cơ sở dữ liệu</t>
  </si>
  <si>
    <t>9. Hiện thực hóa cơ sở dữ liệu</t>
  </si>
  <si>
    <t>10. Tìm hiểu thuật toán HOTP</t>
  </si>
  <si>
    <t>11. Thiết kế mockup</t>
  </si>
  <si>
    <t>12. Tìm hiểu các component liên quan</t>
  </si>
  <si>
    <t>13. Tìm hiểu các view liên quan</t>
  </si>
  <si>
    <t>14. Tìm hiểu lưu trữ dữ liệu trên thiết bị (share preference)</t>
  </si>
  <si>
    <t>15. High level estimates (size and stories' points)</t>
  </si>
  <si>
    <t>16. Kế hoạch phân phối (release plan)</t>
  </si>
  <si>
    <t>17. Tìm hiểu tạo mã QR ở client</t>
  </si>
  <si>
    <t>18. Tích hợp thư viện quét mã QR</t>
  </si>
  <si>
    <t>19. Triển khai thuật toán HOTP</t>
  </si>
  <si>
    <t>20. Tìm hiểu thư viện Retrofit</t>
  </si>
  <si>
    <t>21. Kiểm thử tính năng</t>
  </si>
  <si>
    <t>22. Bật/Tắt chế độ xác minh 2 bước</t>
  </si>
  <si>
    <t>23. Phát sinh mã QR lúc bật xác minh 2 bước (dùng để đăng nhập ứng dụng)</t>
  </si>
  <si>
    <t>24. Phát sinh key đăng nhập (dùng để đăng nhập ứng dụng nếu không dùng mã QR)</t>
  </si>
  <si>
    <t>25. Tạo và lấy mã dự phòng</t>
  </si>
  <si>
    <t>30. Triển khai lên host</t>
  </si>
  <si>
    <t>31. Xây dựng giao diện và code chức năng Đăng nhập</t>
  </si>
  <si>
    <t>32. Xây dựng giao diện và code chức năng tạo mã OTP</t>
  </si>
  <si>
    <t>33. Xây dựng giao diện và code chức năng Miêu tả các hoạt động (guieline)</t>
  </si>
  <si>
    <t>34. Xây dựng giao diện và code chức năng Trợ giúp và phản hồi, thiết lập cài đặt.</t>
  </si>
  <si>
    <t>Tóm tắt thực thi (executive summary)</t>
  </si>
  <si>
    <t>Danh sách 10 rủi ro và hành động dự kiến cho từng rủi ro</t>
  </si>
  <si>
    <t>Viễn cảnh dự án (project vision)</t>
  </si>
  <si>
    <t>#</t>
  </si>
  <si>
    <t>Phát sinh mã QR lúc bật xác minh 2 bước (dùng để đăng nhập ứng dụng)</t>
  </si>
  <si>
    <t>Tìm hiểu lưu trữ dữ liệu trên thiết bị (share preference)</t>
  </si>
  <si>
    <t>hckiet</t>
  </si>
  <si>
    <t>tmvan</t>
  </si>
  <si>
    <t>nqphuc</t>
  </si>
  <si>
    <t>ptanh</t>
  </si>
  <si>
    <t>lpqson</t>
  </si>
  <si>
    <t>hckiet, tmvan</t>
  </si>
  <si>
    <t>pmcuong</t>
  </si>
  <si>
    <t>tqbinh</t>
  </si>
  <si>
    <t>cvquang</t>
  </si>
  <si>
    <t>dhphu</t>
  </si>
  <si>
    <t>Task owner</t>
  </si>
  <si>
    <t>Day
0</t>
  </si>
  <si>
    <t>nxtruong</t>
  </si>
  <si>
    <t>Triển khai lên host(Web)</t>
  </si>
  <si>
    <t>25/11/2016 - 01/12/2016</t>
  </si>
  <si>
    <t>02/12/2016 - 8/12/2016</t>
  </si>
  <si>
    <t>9/12/2016 - 22/12/2016</t>
  </si>
  <si>
    <t>Actual work</t>
  </si>
  <si>
    <t>Planned work</t>
  </si>
  <si>
    <t>26. Xây dựng giao diện và code trang Trang chủ</t>
  </si>
  <si>
    <t>28. Xây dựng giao diện và code trang Đăng nhập</t>
  </si>
  <si>
    <t>27. Xây dựng giao diện và code trang Đăng ký</t>
  </si>
  <si>
    <t>29. Xây dựng giao diện và code trang Cài đặt bảo mật (bật/tắt xác minh 2 bước)</t>
  </si>
  <si>
    <t>23/12/2016 - 5/1/2017</t>
  </si>
  <si>
    <t>Day
15</t>
  </si>
  <si>
    <t>Day
16</t>
  </si>
  <si>
    <t>Day
17</t>
  </si>
  <si>
    <t>Day
18</t>
  </si>
  <si>
    <t>Day
19</t>
  </si>
  <si>
    <t>Day
20</t>
  </si>
  <si>
    <t>Day
21</t>
  </si>
  <si>
    <t>Day
22</t>
  </si>
  <si>
    <t>Day
23</t>
  </si>
  <si>
    <t>Day
24</t>
  </si>
  <si>
    <t>Day
25</t>
  </si>
  <si>
    <t>Day
26</t>
  </si>
  <si>
    <t>Day
27</t>
  </si>
  <si>
    <t>Day
28</t>
  </si>
  <si>
    <t>Day
29</t>
  </si>
  <si>
    <t>Day
30</t>
  </si>
  <si>
    <t>Day
31</t>
  </si>
  <si>
    <t>Day
32</t>
  </si>
  <si>
    <t>Day
33</t>
  </si>
  <si>
    <t>Day
34</t>
  </si>
  <si>
    <t>Day
35</t>
  </si>
  <si>
    <t>Day
36</t>
  </si>
  <si>
    <t>Day
37</t>
  </si>
  <si>
    <t>Day
38</t>
  </si>
  <si>
    <t>Day
39</t>
  </si>
  <si>
    <t>Day
40</t>
  </si>
  <si>
    <t>Day
41</t>
  </si>
  <si>
    <t>Day
42</t>
  </si>
  <si>
    <t>Day
43</t>
  </si>
  <si>
    <t>Sprint 1</t>
  </si>
  <si>
    <t>Sprint 2</t>
  </si>
  <si>
    <t>Sprint 3</t>
  </si>
  <si>
    <t>Sprint 4</t>
  </si>
  <si>
    <t>Xác thực 2 bước</t>
  </si>
  <si>
    <t>Xây dựng giao diện trang Trang chủ(Web)</t>
  </si>
  <si>
    <t>Xây dựng giao diện trang Đăng ký(Web)</t>
  </si>
  <si>
    <t>Xây dựng giao diện trang Đăng nhập(Web)</t>
  </si>
  <si>
    <t>Xây dựng giao diện trang Cài đặt bảo mật (bật/tắt xác minh 2 bước)(Web)</t>
  </si>
  <si>
    <t>Code trang Trang chủ(Web)</t>
  </si>
  <si>
    <t>Code trang Đăng ký(Web)</t>
  </si>
  <si>
    <t>Code trang Đăng nhập(Web)</t>
  </si>
  <si>
    <t>Code trang Cài đặt bảo mật (bật/tắt xác minh 2 bước)(Web)</t>
  </si>
  <si>
    <t>Xây dựng giao diện chức năng Đăng nhập(app andoird)</t>
  </si>
  <si>
    <t>Xây dựng giao diện chức năng tạo mã OTP(app andoird)</t>
  </si>
  <si>
    <t>Code chức năng Đăng nhập(app andoird)</t>
  </si>
  <si>
    <t>Code chức năng tạo mã OTP(app andoird)</t>
  </si>
  <si>
    <t xml:space="preserve"> nqphuc</t>
  </si>
  <si>
    <t>Thiết kế lược đồ cơ sở dữ liệu (web)</t>
  </si>
  <si>
    <t>Hiện thực hóa cơ sở dữ liệu (web)</t>
  </si>
  <si>
    <t>Thiết kế lược đồ cơ sở dữ liệu (2sv module)</t>
  </si>
  <si>
    <t>Hiện thực hóa cơ sở dữ liệu (2sv module)</t>
  </si>
  <si>
    <t xml:space="preserve"> lpqson</t>
  </si>
  <si>
    <t>25/11/2016</t>
  </si>
  <si>
    <t>26/11/2016</t>
  </si>
  <si>
    <t>27/11/2016</t>
  </si>
  <si>
    <t>28/11/2016</t>
  </si>
  <si>
    <t>29/11/2016</t>
  </si>
  <si>
    <t>30/11/2016</t>
  </si>
  <si>
    <t>13/12/2016</t>
  </si>
  <si>
    <t>14/12/2016</t>
  </si>
  <si>
    <t>15/12/2016</t>
  </si>
  <si>
    <t>16/12/2016</t>
  </si>
  <si>
    <t>17/12/2016</t>
  </si>
  <si>
    <t>18/12/2016</t>
  </si>
  <si>
    <t>19/12/2016</t>
  </si>
  <si>
    <t>20/12/2016</t>
  </si>
  <si>
    <t>21/12/2016</t>
  </si>
  <si>
    <t>22/12/2016</t>
  </si>
  <si>
    <t>23/12/2016</t>
  </si>
  <si>
    <t>24/12/2016</t>
  </si>
  <si>
    <t>25/12/2016</t>
  </si>
  <si>
    <t>26/12/2016</t>
  </si>
  <si>
    <t>27/12/2016</t>
  </si>
  <si>
    <t>28/12/2016</t>
  </si>
  <si>
    <t>29/12/2016</t>
  </si>
  <si>
    <t>30/12/2016</t>
  </si>
  <si>
    <t>31/12/2016</t>
  </si>
  <si>
    <t>Work Remaining on Each Day of the Sprint 1</t>
  </si>
  <si>
    <t>Work Remaining on Each Day of the Sprint 2</t>
  </si>
  <si>
    <t>Work Remaining on Each Day of the Sprint 3</t>
  </si>
  <si>
    <t>Work Remaining on Each Day of the Sprint 4</t>
  </si>
  <si>
    <t>Xây dựng chức năng Miêu tả các hoạt động (guieline)(app andoird)</t>
  </si>
  <si>
    <t>Xây dựng giao diện chức năng Trợ giúp và phản hồi(app andoird)</t>
  </si>
  <si>
    <t>Xây dựng giao diện thiết lập cài đặt.(app andoird)</t>
  </si>
  <si>
    <t>Code chức năng Trợ giúp và phản hồi.(app andoird)</t>
  </si>
  <si>
    <t>Code chức năng thiết lập cài đặt.(app andoird)</t>
  </si>
  <si>
    <t>35. Kiểm tra OTP</t>
  </si>
  <si>
    <t>36. Đồng bộ thời gian giữa thiết bị và máy chủ</t>
  </si>
  <si>
    <t>37. Tùy chỉnh cấu hình tích hợp với website</t>
  </si>
  <si>
    <t>38. Thiết lập và cài đặt</t>
  </si>
  <si>
    <t>39. Kiểm thử giao diện</t>
  </si>
  <si>
    <t>40. Kiểm thử các Rest API (Postman)</t>
  </si>
  <si>
    <t>41. Kiểm thử tính năng</t>
  </si>
  <si>
    <t>42. Link và tài khoản truy cập hệ thống quản lý lỗi</t>
  </si>
  <si>
    <t>43. Link và tài khoản truy cập hệ thống source control để tải mã nguồn với 75% tính năng đã được hoàn thành</t>
  </si>
  <si>
    <t>44. Hướng dẫn thiết lập môi trường, cài đặt công cụ và biên dịch mã nguồn</t>
  </si>
  <si>
    <t>45. Danh sách các tính năng đã hoàn thành</t>
  </si>
  <si>
    <t>46. Video demo 75% tính năng (upload Youtube)</t>
  </si>
  <si>
    <t>47. Cập nhập product backlog lọc riêng các lỗi</t>
  </si>
  <si>
    <t>48. Báo cáo tình trạng dự án (ngày báo cáo 22/12/2016)</t>
  </si>
  <si>
    <t>49. Timesheet của từng thành viên (đến ngày 22/12/2016)</t>
  </si>
  <si>
    <t>50. Kế hoạch phân phối (ngày cập nhập 22/12/2016)</t>
  </si>
  <si>
    <t>51. Kiểm thử giao diện</t>
  </si>
  <si>
    <t>52. Kiểm thử tính năng</t>
  </si>
  <si>
    <t>53. Link và tài khoản truy cập hệ thống source control để tải mã nguồn với 100% tính năng đã được hoàn thành</t>
  </si>
  <si>
    <t>54. Cập nhật hướng dẫn thiết lập môi trường, cài đặt công cụ và biên dịch mã nguồn</t>
  </si>
  <si>
    <t>55. Video demo 100% tính năng (upload Youtube)</t>
  </si>
  <si>
    <t>56. Hướng dẫn sử dụng hệ thống</t>
  </si>
  <si>
    <t>57. Báo cáo tổng kết dự án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</si>
  <si>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</si>
  <si>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</si>
  <si>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</si>
  <si>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</si>
  <si>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</si>
  <si>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</si>
  <si>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</si>
  <si>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</si>
  <si>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</si>
  <si>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</si>
  <si>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</si>
  <si>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</si>
  <si>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</si>
  <si>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</si>
  <si>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day 15</t>
  </si>
  <si>
    <t>day 16</t>
  </si>
  <si>
    <t>day 17</t>
  </si>
  <si>
    <t>day 18</t>
  </si>
  <si>
    <t>day 19</t>
  </si>
  <si>
    <t>day 20</t>
  </si>
  <si>
    <t>day 21</t>
  </si>
  <si>
    <t>day 22</t>
  </si>
  <si>
    <t>day 23</t>
  </si>
  <si>
    <t>day 24</t>
  </si>
  <si>
    <t>day 25</t>
  </si>
  <si>
    <t>day 26</t>
  </si>
  <si>
    <t>day 27</t>
  </si>
  <si>
    <t>day 28</t>
  </si>
  <si>
    <t>day 29</t>
  </si>
  <si>
    <t>day 30</t>
  </si>
  <si>
    <t>day 31</t>
  </si>
  <si>
    <t>day 32</t>
  </si>
  <si>
    <t>day 33</t>
  </si>
  <si>
    <t>day 34</t>
  </si>
  <si>
    <t>day 35</t>
  </si>
  <si>
    <t>day 36</t>
  </si>
  <si>
    <t>day 37</t>
  </si>
  <si>
    <t>day 38</t>
  </si>
  <si>
    <t>day 39</t>
  </si>
  <si>
    <t>day 40</t>
  </si>
  <si>
    <t>day 41</t>
  </si>
  <si>
    <t>day 42</t>
  </si>
  <si>
    <t>day 43</t>
  </si>
  <si>
    <t>Planned work remaining</t>
  </si>
  <si>
    <t>Actual work remaining</t>
  </si>
  <si>
    <t>Tiến độ</t>
  </si>
  <si>
    <t>Năng suất</t>
  </si>
  <si>
    <t>Giá trị thu được</t>
  </si>
  <si>
    <t>RELEASE PLAN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</si>
</sst>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_);[Red]\(0\)"/>
  </numFmts>
  <fonts count="19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10"/>
      <name val="Arial"/>
      <family val="2"/>
    </font>
    <font>
      <b/>
      <sz val="10"/>
      <color indexed="9"/>
      <name val="Arial"/>
      <family val="2"/>
    </font>
    <font>
      <sz val="10"/>
      <name val="Arial"/>
      <family val="2"/>
    </font>
    <font>
      <sz val="10"/>
      <name val="Symbol"/>
      <family val="1"/>
      <charset val="2"/>
    </font>
    <font>
      <b/>
      <sz val="12"/>
      <name val="Arial"/>
      <family val="2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1"/>
      <color indexed="8"/>
      <name val="Calibri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theme="0"/>
      <name val="Arial"/>
      <family val="2"/>
    </font>
    <font>
      <sz val="10"/>
      <color theme="0"/>
      <name val="Arial"/>
      <family val="2"/>
    </font>
    <font>
      <b/>
      <sz val="12"/>
      <color theme="0"/>
      <name val="Arial"/>
      <family val="2"/>
    </font>
    <font>
      <b/>
      <sz val="20"/>
      <color theme="0"/>
      <name val="Arial"/>
      <family val="2"/>
    </font>
    <font>
      <b/>
      <sz val="18"/>
      <color theme="1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-0.249977111117893"/>
        <bgColor indexed="64"/>
      </patternFill>
    </fill>
  </fills>
  <borders count="10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55"/>
      </top>
      <bottom style="thin">
        <color indexed="5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55"/>
      </left>
      <right style="thin">
        <color indexed="64"/>
      </right>
      <top style="thin">
        <color indexed="55"/>
      </top>
      <bottom style="thin">
        <color indexed="55"/>
      </bottom>
      <diagonal/>
    </border>
    <border>
      <left style="thin">
        <color indexed="64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55"/>
      </top>
      <bottom style="thin">
        <color indexed="55"/>
      </bottom>
      <diagonal/>
    </border>
    <border>
      <left/>
      <right style="thin">
        <color indexed="8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55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8"/>
      </right>
      <top style="thin">
        <color indexed="55"/>
      </top>
      <bottom/>
      <diagonal/>
    </border>
    <border>
      <left style="thin">
        <color indexed="64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64"/>
      </right>
      <top style="thin">
        <color indexed="55"/>
      </top>
      <bottom style="thin">
        <color indexed="55"/>
      </bottom>
      <diagonal/>
    </border>
    <border>
      <left style="medium">
        <color indexed="8"/>
      </left>
      <right style="thin">
        <color indexed="64"/>
      </right>
      <top style="thin">
        <color indexed="55"/>
      </top>
      <bottom style="thin">
        <color indexed="8"/>
      </bottom>
      <diagonal/>
    </border>
    <border>
      <left style="medium">
        <color indexed="8"/>
      </left>
      <right style="thin">
        <color indexed="64"/>
      </right>
      <top style="thin">
        <color indexed="8"/>
      </top>
      <bottom style="thin">
        <color indexed="55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55"/>
      </bottom>
      <diagonal/>
    </border>
    <border>
      <left style="thin">
        <color indexed="64"/>
      </left>
      <right style="thin">
        <color indexed="8"/>
      </right>
      <top style="thin">
        <color indexed="8"/>
      </top>
      <bottom style="thin">
        <color indexed="55"/>
      </bottom>
      <diagonal/>
    </border>
    <border>
      <left/>
      <right/>
      <top/>
      <bottom style="thin">
        <color indexed="8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theme="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 style="medium">
        <color indexed="64"/>
      </bottom>
      <diagonal/>
    </border>
    <border>
      <left/>
      <right style="thin">
        <color theme="0"/>
      </right>
      <top style="medium">
        <color indexed="64"/>
      </top>
      <bottom style="medium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thin">
        <color indexed="64"/>
      </bottom>
      <diagonal/>
    </border>
    <border>
      <left style="medium">
        <color theme="1"/>
      </left>
      <right style="medium">
        <color theme="1"/>
      </right>
      <top style="thin">
        <color indexed="64"/>
      </top>
      <bottom style="thin">
        <color indexed="64"/>
      </bottom>
      <diagonal/>
    </border>
    <border>
      <left style="medium">
        <color theme="1"/>
      </left>
      <right style="medium">
        <color theme="1"/>
      </right>
      <top style="thin">
        <color indexed="64"/>
      </top>
      <bottom/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/>
      <bottom style="thin">
        <color indexed="64"/>
      </bottom>
      <diagonal/>
    </border>
    <border>
      <left style="medium">
        <color theme="1"/>
      </left>
      <right style="medium">
        <color theme="1"/>
      </right>
      <top style="thin">
        <color indexed="64"/>
      </top>
      <bottom style="medium">
        <color theme="1"/>
      </bottom>
      <diagonal/>
    </border>
    <border>
      <left style="medium">
        <color theme="1"/>
      </left>
      <right style="medium">
        <color indexed="64"/>
      </right>
      <top style="medium">
        <color theme="1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theme="1"/>
      </top>
      <bottom style="thin">
        <color indexed="64"/>
      </bottom>
      <diagonal/>
    </border>
    <border>
      <left style="medium">
        <color indexed="64"/>
      </left>
      <right style="medium">
        <color theme="1"/>
      </right>
      <top style="medium">
        <color theme="1"/>
      </top>
      <bottom style="thin">
        <color indexed="64"/>
      </bottom>
      <diagonal/>
    </border>
    <border>
      <left style="medium">
        <color theme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theme="1"/>
      </right>
      <top style="thin">
        <color indexed="64"/>
      </top>
      <bottom style="thin">
        <color indexed="64"/>
      </bottom>
      <diagonal/>
    </border>
    <border>
      <left style="medium">
        <color theme="1"/>
      </left>
      <right style="thin">
        <color indexed="64"/>
      </right>
      <top style="thin">
        <color indexed="64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indexed="64"/>
      </right>
      <top/>
      <bottom style="thin">
        <color indexed="64"/>
      </bottom>
      <diagonal/>
    </border>
    <border>
      <left style="medium">
        <color theme="1"/>
      </left>
      <right style="thin">
        <color indexed="64"/>
      </right>
      <top style="thin">
        <color indexed="64"/>
      </top>
      <bottom style="medium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theme="1"/>
      </bottom>
      <diagonal/>
    </border>
    <border>
      <left style="thin">
        <color indexed="64"/>
      </left>
      <right style="medium">
        <color theme="1"/>
      </right>
      <top style="thin">
        <color indexed="64"/>
      </top>
      <bottom style="medium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indexed="64"/>
      </left>
      <right/>
      <top style="thin">
        <color indexed="64"/>
      </top>
      <bottom style="medium">
        <color theme="1"/>
      </bottom>
      <diagonal/>
    </border>
    <border>
      <left style="medium">
        <color indexed="64"/>
      </left>
      <right style="medium">
        <color indexed="64"/>
      </right>
      <top style="medium">
        <color theme="1"/>
      </top>
      <bottom/>
      <diagonal/>
    </border>
    <border>
      <left style="medium">
        <color indexed="64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medium">
        <color indexed="64"/>
      </right>
      <top style="medium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medium">
        <color theme="1"/>
      </bottom>
      <diagonal/>
    </border>
    <border>
      <left/>
      <right style="thin">
        <color indexed="64"/>
      </right>
      <top style="thin">
        <color indexed="64"/>
      </top>
      <bottom style="medium">
        <color theme="1"/>
      </bottom>
      <diagonal/>
    </border>
    <border>
      <left/>
      <right/>
      <top style="thin">
        <color indexed="64"/>
      </top>
      <bottom style="medium">
        <color theme="1"/>
      </bottom>
      <diagonal/>
    </border>
    <border>
      <left/>
      <right style="medium">
        <color indexed="64"/>
      </right>
      <top style="medium">
        <color theme="1"/>
      </top>
      <bottom style="thin">
        <color indexed="64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indexed="55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55"/>
      </right>
      <top/>
      <bottom style="thin">
        <color indexed="64"/>
      </bottom>
      <diagonal/>
    </border>
    <border>
      <left style="thin">
        <color theme="0"/>
      </left>
      <right/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0" fontId="2" fillId="0" borderId="0"/>
    <xf numFmtId="0" fontId="6" fillId="0" borderId="0"/>
    <xf numFmtId="0" fontId="1" fillId="0" borderId="0"/>
    <xf numFmtId="0" fontId="11" fillId="0" borderId="0" applyNumberFormat="0" applyFill="0" applyBorder="0" applyProtection="0"/>
  </cellStyleXfs>
  <cellXfs count="196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/>
    <xf numFmtId="164" fontId="0" fillId="0" borderId="0" xfId="0" applyNumberFormat="1"/>
    <xf numFmtId="0" fontId="0" fillId="0" borderId="0" xfId="0" applyAlignment="1">
      <alignment vertical="center" wrapText="1"/>
    </xf>
    <xf numFmtId="0" fontId="0" fillId="0" borderId="0" xfId="0" applyAlignment="1">
      <alignment horizontal="right"/>
    </xf>
    <xf numFmtId="0" fontId="4" fillId="0" borderId="0" xfId="0" applyFont="1"/>
    <xf numFmtId="0" fontId="0" fillId="0" borderId="2" xfId="0" applyBorder="1" applyAlignment="1">
      <alignment horizontal="left"/>
    </xf>
    <xf numFmtId="0" fontId="4" fillId="0" borderId="2" xfId="0" applyFont="1" applyBorder="1" applyAlignment="1">
      <alignment horizontal="left"/>
    </xf>
    <xf numFmtId="0" fontId="0" fillId="0" borderId="9" xfId="0" applyBorder="1" applyAlignment="1">
      <alignment horizontal="left"/>
    </xf>
    <xf numFmtId="0" fontId="7" fillId="0" borderId="10" xfId="0" applyFont="1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3" xfId="0" applyBorder="1" applyAlignment="1">
      <alignment horizontal="left" wrapText="1"/>
    </xf>
    <xf numFmtId="0" fontId="0" fillId="0" borderId="14" xfId="0" applyBorder="1" applyAlignment="1">
      <alignment horizontal="left" wrapText="1"/>
    </xf>
    <xf numFmtId="0" fontId="6" fillId="0" borderId="15" xfId="0" applyFont="1" applyBorder="1" applyAlignment="1">
      <alignment horizontal="left" wrapText="1"/>
    </xf>
    <xf numFmtId="0" fontId="0" fillId="0" borderId="16" xfId="0" applyBorder="1" applyAlignment="1">
      <alignment horizontal="right"/>
    </xf>
    <xf numFmtId="0" fontId="0" fillId="0" borderId="16" xfId="0" applyBorder="1" applyAlignment="1">
      <alignment horizontal="left"/>
    </xf>
    <xf numFmtId="0" fontId="0" fillId="0" borderId="17" xfId="0" applyBorder="1" applyAlignment="1">
      <alignment horizontal="left"/>
    </xf>
    <xf numFmtId="0" fontId="5" fillId="5" borderId="18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left"/>
    </xf>
    <xf numFmtId="0" fontId="10" fillId="0" borderId="30" xfId="3" applyFont="1" applyBorder="1" applyAlignment="1">
      <alignment horizontal="left" vertical="center" wrapText="1"/>
    </xf>
    <xf numFmtId="0" fontId="10" fillId="0" borderId="31" xfId="3" applyFont="1" applyBorder="1" applyAlignment="1">
      <alignment horizontal="left" vertical="center" wrapText="1"/>
    </xf>
    <xf numFmtId="0" fontId="10" fillId="0" borderId="32" xfId="3" applyFont="1" applyBorder="1" applyAlignment="1">
      <alignment horizontal="left" vertical="center" wrapText="1"/>
    </xf>
    <xf numFmtId="0" fontId="10" fillId="0" borderId="33" xfId="3" applyFont="1" applyBorder="1" applyAlignment="1">
      <alignment horizontal="left" vertical="center" wrapText="1"/>
    </xf>
    <xf numFmtId="0" fontId="10" fillId="0" borderId="34" xfId="3" applyFont="1" applyBorder="1" applyAlignment="1">
      <alignment horizontal="left" vertical="center" wrapText="1"/>
    </xf>
    <xf numFmtId="0" fontId="10" fillId="0" borderId="35" xfId="3" applyFont="1" applyBorder="1" applyAlignment="1">
      <alignment horizontal="left" vertical="center" wrapText="1"/>
    </xf>
    <xf numFmtId="0" fontId="9" fillId="0" borderId="22" xfId="3" applyFont="1" applyBorder="1" applyAlignment="1">
      <alignment horizontal="center" vertical="center" wrapText="1"/>
    </xf>
    <xf numFmtId="0" fontId="9" fillId="0" borderId="23" xfId="3" applyFont="1" applyBorder="1" applyAlignment="1">
      <alignment horizontal="center" vertical="center" wrapText="1"/>
    </xf>
    <xf numFmtId="0" fontId="10" fillId="0" borderId="24" xfId="3" applyFont="1" applyBorder="1" applyAlignment="1">
      <alignment horizontal="center" vertical="center" wrapText="1"/>
    </xf>
    <xf numFmtId="0" fontId="10" fillId="0" borderId="25" xfId="3" applyFont="1" applyBorder="1" applyAlignment="1">
      <alignment horizontal="center" vertical="center" wrapText="1"/>
    </xf>
    <xf numFmtId="0" fontId="10" fillId="0" borderId="26" xfId="3" applyFont="1" applyBorder="1" applyAlignment="1">
      <alignment horizontal="center" vertical="center" wrapText="1"/>
    </xf>
    <xf numFmtId="0" fontId="10" fillId="0" borderId="31" xfId="3" applyFont="1" applyBorder="1" applyAlignment="1">
      <alignment vertical="center" wrapText="1"/>
    </xf>
    <xf numFmtId="0" fontId="10" fillId="0" borderId="28" xfId="3" applyFont="1" applyBorder="1" applyAlignment="1">
      <alignment vertical="center" wrapText="1"/>
    </xf>
    <xf numFmtId="0" fontId="10" fillId="0" borderId="29" xfId="3" applyFont="1" applyBorder="1" applyAlignment="1">
      <alignment horizontal="left" vertical="center" wrapText="1"/>
    </xf>
    <xf numFmtId="0" fontId="10" fillId="0" borderId="28" xfId="3" applyFont="1" applyBorder="1" applyAlignment="1">
      <alignment horizontal="left" vertical="center" wrapText="1"/>
    </xf>
    <xf numFmtId="0" fontId="10" fillId="0" borderId="27" xfId="3" applyFont="1" applyBorder="1" applyAlignment="1">
      <alignment horizontal="left" vertical="center" wrapText="1"/>
    </xf>
    <xf numFmtId="0" fontId="10" fillId="0" borderId="0" xfId="3" applyFont="1" applyAlignment="1">
      <alignment horizontal="left" vertical="center" wrapText="1"/>
    </xf>
    <xf numFmtId="0" fontId="10" fillId="0" borderId="0" xfId="3" applyFont="1" applyBorder="1" applyAlignment="1">
      <alignment horizontal="left" vertical="center" wrapText="1"/>
    </xf>
    <xf numFmtId="0" fontId="6" fillId="0" borderId="0" xfId="0" applyFont="1"/>
    <xf numFmtId="0" fontId="0" fillId="0" borderId="0" xfId="0" applyBorder="1" applyAlignment="1">
      <alignment horizontal="center" vertical="center" wrapText="1"/>
    </xf>
    <xf numFmtId="0" fontId="14" fillId="6" borderId="47" xfId="0" applyFont="1" applyFill="1" applyBorder="1" applyAlignment="1">
      <alignment horizontal="center" vertical="center" wrapText="1"/>
    </xf>
    <xf numFmtId="0" fontId="14" fillId="6" borderId="48" xfId="0" applyFont="1" applyFill="1" applyBorder="1" applyAlignment="1">
      <alignment horizontal="center" vertical="center" wrapText="1"/>
    </xf>
    <xf numFmtId="0" fontId="14" fillId="6" borderId="62" xfId="0" applyFont="1" applyFill="1" applyBorder="1" applyAlignment="1">
      <alignment horizontal="center" vertical="center" wrapText="1"/>
    </xf>
    <xf numFmtId="0" fontId="14" fillId="6" borderId="63" xfId="0" applyFont="1" applyFill="1" applyBorder="1" applyAlignment="1">
      <alignment horizontal="center" vertical="center" wrapText="1"/>
    </xf>
    <xf numFmtId="0" fontId="14" fillId="6" borderId="64" xfId="0" applyFont="1" applyFill="1" applyBorder="1" applyAlignment="1">
      <alignment horizontal="center" vertical="center" wrapText="1"/>
    </xf>
    <xf numFmtId="0" fontId="14" fillId="6" borderId="41" xfId="0" applyFont="1" applyFill="1" applyBorder="1" applyAlignment="1">
      <alignment horizontal="center" vertical="center" wrapText="1"/>
    </xf>
    <xf numFmtId="0" fontId="6" fillId="7" borderId="3" xfId="0" applyFont="1" applyFill="1" applyBorder="1" applyAlignment="1">
      <alignment horizontal="center" vertical="center" wrapText="1"/>
    </xf>
    <xf numFmtId="0" fontId="4" fillId="15" borderId="44" xfId="0" applyFont="1" applyFill="1" applyBorder="1" applyAlignment="1">
      <alignment horizontal="center" vertical="center" textRotation="90" wrapText="1"/>
    </xf>
    <xf numFmtId="0" fontId="4" fillId="15" borderId="45" xfId="0" applyFont="1" applyFill="1" applyBorder="1" applyAlignment="1">
      <alignment horizontal="center" vertical="center" textRotation="90" wrapText="1"/>
    </xf>
    <xf numFmtId="14" fontId="4" fillId="15" borderId="46" xfId="0" applyNumberFormat="1" applyFont="1" applyFill="1" applyBorder="1" applyAlignment="1">
      <alignment horizontal="center" vertical="center" textRotation="90" wrapText="1"/>
    </xf>
    <xf numFmtId="14" fontId="4" fillId="15" borderId="44" xfId="0" applyNumberFormat="1" applyFont="1" applyFill="1" applyBorder="1" applyAlignment="1">
      <alignment horizontal="center" vertical="center" textRotation="90" wrapText="1"/>
    </xf>
    <xf numFmtId="14" fontId="4" fillId="15" borderId="45" xfId="0" applyNumberFormat="1" applyFont="1" applyFill="1" applyBorder="1" applyAlignment="1">
      <alignment horizontal="center" vertical="center" textRotation="90" wrapText="1"/>
    </xf>
    <xf numFmtId="14" fontId="4" fillId="15" borderId="4" xfId="0" applyNumberFormat="1" applyFont="1" applyFill="1" applyBorder="1" applyAlignment="1">
      <alignment horizontal="center" vertical="center" textRotation="90" wrapText="1"/>
    </xf>
    <xf numFmtId="14" fontId="4" fillId="15" borderId="49" xfId="0" applyNumberFormat="1" applyFont="1" applyFill="1" applyBorder="1" applyAlignment="1">
      <alignment horizontal="center" vertical="center" textRotation="90" wrapText="1"/>
    </xf>
    <xf numFmtId="14" fontId="4" fillId="15" borderId="57" xfId="0" applyNumberFormat="1" applyFont="1" applyFill="1" applyBorder="1" applyAlignment="1">
      <alignment horizontal="center" vertical="center" textRotation="90" wrapText="1"/>
    </xf>
    <xf numFmtId="14" fontId="4" fillId="15" borderId="61" xfId="0" applyNumberFormat="1" applyFont="1" applyFill="1" applyBorder="1" applyAlignment="1">
      <alignment horizontal="center" vertical="center" textRotation="90" wrapText="1"/>
    </xf>
    <xf numFmtId="14" fontId="4" fillId="15" borderId="50" xfId="0" applyNumberFormat="1" applyFont="1" applyFill="1" applyBorder="1" applyAlignment="1">
      <alignment horizontal="center" vertical="center" textRotation="90" wrapText="1"/>
    </xf>
    <xf numFmtId="0" fontId="0" fillId="12" borderId="0" xfId="0" applyFill="1" applyBorder="1" applyAlignment="1">
      <alignment horizontal="center" vertical="center" wrapText="1"/>
    </xf>
    <xf numFmtId="0" fontId="4" fillId="12" borderId="0" xfId="0" applyFont="1" applyFill="1" applyBorder="1" applyAlignment="1">
      <alignment horizontal="center" vertical="center" wrapText="1"/>
    </xf>
    <xf numFmtId="0" fontId="14" fillId="10" borderId="37" xfId="0" applyFont="1" applyFill="1" applyBorder="1" applyAlignment="1">
      <alignment horizontal="center" vertical="center"/>
    </xf>
    <xf numFmtId="0" fontId="14" fillId="10" borderId="34" xfId="0" applyFont="1" applyFill="1" applyBorder="1" applyAlignment="1">
      <alignment horizontal="left" vertical="center"/>
    </xf>
    <xf numFmtId="0" fontId="14" fillId="10" borderId="35" xfId="0" applyFont="1" applyFill="1" applyBorder="1" applyAlignment="1">
      <alignment horizontal="center" vertical="center"/>
    </xf>
    <xf numFmtId="0" fontId="14" fillId="10" borderId="34" xfId="0" applyFont="1" applyFill="1" applyBorder="1" applyAlignment="1">
      <alignment horizontal="center" vertical="center"/>
    </xf>
    <xf numFmtId="0" fontId="15" fillId="10" borderId="34" xfId="0" applyFont="1" applyFill="1" applyBorder="1" applyAlignment="1">
      <alignment horizontal="center" vertical="center"/>
    </xf>
    <xf numFmtId="0" fontId="14" fillId="10" borderId="38" xfId="0" applyFont="1" applyFill="1" applyBorder="1" applyAlignment="1">
      <alignment horizontal="center" vertical="center"/>
    </xf>
    <xf numFmtId="0" fontId="14" fillId="10" borderId="31" xfId="0" applyFont="1" applyFill="1" applyBorder="1" applyAlignment="1">
      <alignment horizontal="left" vertical="center"/>
    </xf>
    <xf numFmtId="0" fontId="14" fillId="10" borderId="32" xfId="0" applyFont="1" applyFill="1" applyBorder="1" applyAlignment="1">
      <alignment horizontal="center" vertical="center"/>
    </xf>
    <xf numFmtId="0" fontId="14" fillId="10" borderId="31" xfId="0" applyFont="1" applyFill="1" applyBorder="1" applyAlignment="1">
      <alignment horizontal="center" vertical="center"/>
    </xf>
    <xf numFmtId="0" fontId="15" fillId="10" borderId="31" xfId="0" applyFont="1" applyFill="1" applyBorder="1" applyAlignment="1">
      <alignment horizontal="center" vertical="center"/>
    </xf>
    <xf numFmtId="0" fontId="4" fillId="8" borderId="37" xfId="0" applyFont="1" applyFill="1" applyBorder="1" applyAlignment="1">
      <alignment horizontal="center" vertical="center"/>
    </xf>
    <xf numFmtId="0" fontId="4" fillId="8" borderId="34" xfId="0" applyFont="1" applyFill="1" applyBorder="1" applyAlignment="1">
      <alignment horizontal="left" vertical="center"/>
    </xf>
    <xf numFmtId="0" fontId="4" fillId="8" borderId="35" xfId="0" applyFont="1" applyFill="1" applyBorder="1" applyAlignment="1">
      <alignment horizontal="center" vertical="center"/>
    </xf>
    <xf numFmtId="0" fontId="4" fillId="8" borderId="34" xfId="0" applyFont="1" applyFill="1" applyBorder="1" applyAlignment="1">
      <alignment horizontal="center" vertical="center"/>
    </xf>
    <xf numFmtId="0" fontId="6" fillId="8" borderId="34" xfId="0" applyFont="1" applyFill="1" applyBorder="1" applyAlignment="1">
      <alignment horizontal="center" vertical="center"/>
    </xf>
    <xf numFmtId="0" fontId="6" fillId="13" borderId="8" xfId="0" applyFont="1" applyFill="1" applyBorder="1" applyAlignment="1">
      <alignment horizontal="center" vertical="center"/>
    </xf>
    <xf numFmtId="0" fontId="6" fillId="13" borderId="3" xfId="0" applyFont="1" applyFill="1" applyBorder="1" applyAlignment="1">
      <alignment horizontal="center" vertical="center"/>
    </xf>
    <xf numFmtId="0" fontId="6" fillId="8" borderId="37" xfId="0" applyFont="1" applyFill="1" applyBorder="1" applyAlignment="1">
      <alignment horizontal="center" vertical="center"/>
    </xf>
    <xf numFmtId="0" fontId="13" fillId="8" borderId="34" xfId="3" applyFont="1" applyFill="1" applyBorder="1" applyAlignment="1">
      <alignment horizontal="left" vertical="center"/>
    </xf>
    <xf numFmtId="0" fontId="6" fillId="8" borderId="35" xfId="0" applyFont="1" applyFill="1" applyBorder="1" applyAlignment="1">
      <alignment horizontal="center" vertical="center"/>
    </xf>
    <xf numFmtId="0" fontId="6" fillId="8" borderId="67" xfId="0" applyFont="1" applyFill="1" applyBorder="1" applyAlignment="1">
      <alignment horizontal="center" vertical="center"/>
    </xf>
    <xf numFmtId="0" fontId="6" fillId="8" borderId="73" xfId="0" applyFont="1" applyFill="1" applyBorder="1" applyAlignment="1">
      <alignment horizontal="center" vertical="center"/>
    </xf>
    <xf numFmtId="0" fontId="6" fillId="8" borderId="74" xfId="0" applyFont="1" applyFill="1" applyBorder="1" applyAlignment="1">
      <alignment horizontal="center" vertical="center"/>
    </xf>
    <xf numFmtId="0" fontId="6" fillId="8" borderId="75" xfId="0" applyFont="1" applyFill="1" applyBorder="1" applyAlignment="1">
      <alignment horizontal="center" vertical="center"/>
    </xf>
    <xf numFmtId="0" fontId="6" fillId="13" borderId="77" xfId="0" applyFont="1" applyFill="1" applyBorder="1" applyAlignment="1">
      <alignment horizontal="center" vertical="center"/>
    </xf>
    <xf numFmtId="0" fontId="0" fillId="13" borderId="65" xfId="0" applyFill="1" applyBorder="1" applyAlignment="1">
      <alignment horizontal="center" vertical="center"/>
    </xf>
    <xf numFmtId="0" fontId="0" fillId="13" borderId="80" xfId="0" applyFill="1" applyBorder="1" applyAlignment="1">
      <alignment horizontal="center" vertical="center"/>
    </xf>
    <xf numFmtId="0" fontId="15" fillId="10" borderId="40" xfId="0" applyFont="1" applyFill="1" applyBorder="1" applyAlignment="1">
      <alignment horizontal="center" vertical="center"/>
    </xf>
    <xf numFmtId="0" fontId="6" fillId="8" borderId="54" xfId="0" applyFont="1" applyFill="1" applyBorder="1" applyAlignment="1">
      <alignment horizontal="center" vertical="center"/>
    </xf>
    <xf numFmtId="0" fontId="6" fillId="13" borderId="55" xfId="0" applyFont="1" applyFill="1" applyBorder="1" applyAlignment="1">
      <alignment horizontal="center" vertical="center"/>
    </xf>
    <xf numFmtId="0" fontId="6" fillId="8" borderId="87" xfId="0" applyFont="1" applyFill="1" applyBorder="1" applyAlignment="1">
      <alignment horizontal="center" vertical="center"/>
    </xf>
    <xf numFmtId="0" fontId="6" fillId="8" borderId="88" xfId="0" applyFont="1" applyFill="1" applyBorder="1" applyAlignment="1">
      <alignment horizontal="center" vertical="center"/>
    </xf>
    <xf numFmtId="0" fontId="6" fillId="7" borderId="38" xfId="0" applyFont="1" applyFill="1" applyBorder="1" applyAlignment="1">
      <alignment horizontal="center" vertical="center"/>
    </xf>
    <xf numFmtId="0" fontId="6" fillId="7" borderId="39" xfId="0" applyFont="1" applyFill="1" applyBorder="1" applyAlignment="1">
      <alignment horizontal="center" vertical="center"/>
    </xf>
    <xf numFmtId="0" fontId="12" fillId="7" borderId="31" xfId="3" applyFont="1" applyFill="1" applyBorder="1" applyAlignment="1">
      <alignment horizontal="left" vertical="center"/>
    </xf>
    <xf numFmtId="0" fontId="6" fillId="7" borderId="32" xfId="0" applyFont="1" applyFill="1" applyBorder="1" applyAlignment="1">
      <alignment horizontal="center" vertical="center"/>
    </xf>
    <xf numFmtId="0" fontId="6" fillId="7" borderId="31" xfId="0" applyFont="1" applyFill="1" applyBorder="1" applyAlignment="1">
      <alignment horizontal="center" vertical="center"/>
    </xf>
    <xf numFmtId="0" fontId="12" fillId="7" borderId="28" xfId="3" applyFont="1" applyFill="1" applyBorder="1" applyAlignment="1">
      <alignment horizontal="left" vertical="center"/>
    </xf>
    <xf numFmtId="0" fontId="6" fillId="7" borderId="29" xfId="0" applyFont="1" applyFill="1" applyBorder="1" applyAlignment="1">
      <alignment horizontal="center" vertical="center"/>
    </xf>
    <xf numFmtId="0" fontId="6" fillId="7" borderId="28" xfId="0" applyFont="1" applyFill="1" applyBorder="1" applyAlignment="1">
      <alignment horizontal="center" vertical="center"/>
    </xf>
    <xf numFmtId="0" fontId="6" fillId="7" borderId="8" xfId="0" applyFont="1" applyFill="1" applyBorder="1" applyAlignment="1">
      <alignment horizontal="center" vertical="center"/>
    </xf>
    <xf numFmtId="0" fontId="6" fillId="7" borderId="3" xfId="0" applyFont="1" applyFill="1" applyBorder="1" applyAlignment="1">
      <alignment horizontal="center" vertical="center"/>
    </xf>
    <xf numFmtId="0" fontId="6" fillId="7" borderId="55" xfId="0" applyFont="1" applyFill="1" applyBorder="1" applyAlignment="1">
      <alignment horizontal="center" vertical="center"/>
    </xf>
    <xf numFmtId="0" fontId="6" fillId="7" borderId="36" xfId="0" applyFont="1" applyFill="1" applyBorder="1" applyAlignment="1">
      <alignment horizontal="center" vertical="center"/>
    </xf>
    <xf numFmtId="0" fontId="6" fillId="7" borderId="76" xfId="0" applyFont="1" applyFill="1" applyBorder="1" applyAlignment="1">
      <alignment horizontal="center" vertical="center"/>
    </xf>
    <xf numFmtId="0" fontId="6" fillId="7" borderId="77" xfId="0" applyFont="1" applyFill="1" applyBorder="1" applyAlignment="1">
      <alignment horizontal="center" vertical="center"/>
    </xf>
    <xf numFmtId="0" fontId="6" fillId="7" borderId="82" xfId="0" applyFont="1" applyFill="1" applyBorder="1" applyAlignment="1">
      <alignment horizontal="center" vertical="center"/>
    </xf>
    <xf numFmtId="0" fontId="6" fillId="7" borderId="83" xfId="0" applyFont="1" applyFill="1" applyBorder="1" applyAlignment="1">
      <alignment horizontal="center" vertical="center"/>
    </xf>
    <xf numFmtId="0" fontId="6" fillId="7" borderId="84" xfId="0" applyFont="1" applyFill="1" applyBorder="1" applyAlignment="1">
      <alignment horizontal="center" vertical="center"/>
    </xf>
    <xf numFmtId="0" fontId="6" fillId="7" borderId="40" xfId="0" applyFont="1" applyFill="1" applyBorder="1" applyAlignment="1">
      <alignment horizontal="center" vertical="center"/>
    </xf>
    <xf numFmtId="0" fontId="6" fillId="7" borderId="68" xfId="0" applyFont="1" applyFill="1" applyBorder="1" applyAlignment="1">
      <alignment horizontal="center" vertical="center"/>
    </xf>
    <xf numFmtId="0" fontId="6" fillId="7" borderId="69" xfId="0" applyFont="1" applyFill="1" applyBorder="1" applyAlignment="1">
      <alignment horizontal="center" vertical="center"/>
    </xf>
    <xf numFmtId="0" fontId="6" fillId="7" borderId="78" xfId="0" applyFont="1" applyFill="1" applyBorder="1" applyAlignment="1">
      <alignment horizontal="center" vertical="center"/>
    </xf>
    <xf numFmtId="0" fontId="6" fillId="7" borderId="5" xfId="0" applyFont="1" applyFill="1" applyBorder="1" applyAlignment="1">
      <alignment horizontal="center" vertical="center"/>
    </xf>
    <xf numFmtId="0" fontId="6" fillId="7" borderId="56" xfId="0" applyFont="1" applyFill="1" applyBorder="1" applyAlignment="1">
      <alignment horizontal="center" vertical="center"/>
    </xf>
    <xf numFmtId="0" fontId="0" fillId="7" borderId="70" xfId="0" applyFill="1" applyBorder="1" applyAlignment="1">
      <alignment horizontal="center" vertical="center"/>
    </xf>
    <xf numFmtId="0" fontId="0" fillId="7" borderId="79" xfId="0" applyFill="1" applyBorder="1" applyAlignment="1">
      <alignment horizontal="center" vertical="center"/>
    </xf>
    <xf numFmtId="0" fontId="0" fillId="7" borderId="65" xfId="0" applyFill="1" applyBorder="1" applyAlignment="1">
      <alignment horizontal="center" vertical="center"/>
    </xf>
    <xf numFmtId="0" fontId="0" fillId="7" borderId="85" xfId="0" applyFill="1" applyBorder="1" applyAlignment="1">
      <alignment horizontal="center" vertical="center"/>
    </xf>
    <xf numFmtId="0" fontId="6" fillId="7" borderId="71" xfId="0" applyFont="1" applyFill="1" applyBorder="1" applyAlignment="1">
      <alignment horizontal="center" vertical="center"/>
    </xf>
    <xf numFmtId="0" fontId="6" fillId="7" borderId="8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6" fillId="7" borderId="52" xfId="0" applyFont="1" applyFill="1" applyBorder="1" applyAlignment="1">
      <alignment horizontal="center" vertical="center"/>
    </xf>
    <xf numFmtId="0" fontId="6" fillId="7" borderId="72" xfId="0" applyFont="1" applyFill="1" applyBorder="1" applyAlignment="1">
      <alignment horizontal="center" vertical="center"/>
    </xf>
    <xf numFmtId="0" fontId="6" fillId="7" borderId="86" xfId="0" applyFont="1" applyFill="1" applyBorder="1" applyAlignment="1">
      <alignment horizontal="center" vertical="center"/>
    </xf>
    <xf numFmtId="0" fontId="6" fillId="8" borderId="89" xfId="0" applyFont="1" applyFill="1" applyBorder="1" applyAlignment="1">
      <alignment horizontal="center" vertical="center"/>
    </xf>
    <xf numFmtId="0" fontId="6" fillId="13" borderId="65" xfId="0" applyFont="1" applyFill="1" applyBorder="1" applyAlignment="1">
      <alignment horizontal="center" vertical="center"/>
    </xf>
    <xf numFmtId="0" fontId="6" fillId="13" borderId="90" xfId="0" applyFont="1" applyFill="1" applyBorder="1" applyAlignment="1">
      <alignment horizontal="center" vertical="center"/>
    </xf>
    <xf numFmtId="0" fontId="6" fillId="13" borderId="80" xfId="0" applyFont="1" applyFill="1" applyBorder="1" applyAlignment="1">
      <alignment horizontal="center" vertical="center"/>
    </xf>
    <xf numFmtId="0" fontId="6" fillId="13" borderId="91" xfId="0" applyFont="1" applyFill="1" applyBorder="1" applyAlignment="1">
      <alignment horizontal="center" vertical="center"/>
    </xf>
    <xf numFmtId="0" fontId="6" fillId="13" borderId="92" xfId="0" applyFont="1" applyFill="1" applyBorder="1" applyAlignment="1">
      <alignment horizontal="center" vertical="center"/>
    </xf>
    <xf numFmtId="0" fontId="6" fillId="7" borderId="58" xfId="0" applyFont="1" applyFill="1" applyBorder="1" applyAlignment="1">
      <alignment horizontal="center" vertical="center"/>
    </xf>
    <xf numFmtId="0" fontId="6" fillId="7" borderId="42" xfId="0" applyFont="1" applyFill="1" applyBorder="1" applyAlignment="1">
      <alignment horizontal="center" vertical="center"/>
    </xf>
    <xf numFmtId="0" fontId="6" fillId="7" borderId="93" xfId="0" applyFont="1" applyFill="1" applyBorder="1" applyAlignment="1">
      <alignment horizontal="center" vertical="center"/>
    </xf>
    <xf numFmtId="0" fontId="6" fillId="7" borderId="94" xfId="0" applyFont="1" applyFill="1" applyBorder="1" applyAlignment="1">
      <alignment horizontal="center" vertical="center"/>
    </xf>
    <xf numFmtId="0" fontId="6" fillId="8" borderId="24" xfId="0" applyFont="1" applyFill="1" applyBorder="1" applyAlignment="1">
      <alignment horizontal="center" vertical="center"/>
    </xf>
    <xf numFmtId="0" fontId="6" fillId="8" borderId="95" xfId="0" applyFont="1" applyFill="1" applyBorder="1" applyAlignment="1">
      <alignment horizontal="center" vertical="center"/>
    </xf>
    <xf numFmtId="0" fontId="6" fillId="13" borderId="79" xfId="0" applyFont="1" applyFill="1" applyBorder="1" applyAlignment="1">
      <alignment horizontal="center" vertical="center"/>
    </xf>
    <xf numFmtId="0" fontId="6" fillId="13" borderId="96" xfId="0" applyFont="1" applyFill="1" applyBorder="1" applyAlignment="1">
      <alignment horizontal="center" vertical="center"/>
    </xf>
    <xf numFmtId="0" fontId="0" fillId="12" borderId="0" xfId="0" applyFill="1" applyBorder="1"/>
    <xf numFmtId="0" fontId="5" fillId="3" borderId="5" xfId="0" applyFont="1" applyFill="1" applyBorder="1"/>
    <xf numFmtId="0" fontId="4" fillId="12" borderId="0" xfId="0" applyFont="1" applyFill="1" applyBorder="1"/>
    <xf numFmtId="0" fontId="6" fillId="12" borderId="0" xfId="0" applyFont="1" applyFill="1" applyBorder="1" applyAlignment="1">
      <alignment horizontal="left" indent="2"/>
    </xf>
    <xf numFmtId="164" fontId="0" fillId="12" borderId="0" xfId="0" applyNumberFormat="1" applyFill="1" applyBorder="1"/>
    <xf numFmtId="2" fontId="0" fillId="12" borderId="0" xfId="0" applyNumberFormat="1" applyFill="1" applyBorder="1"/>
    <xf numFmtId="0" fontId="4" fillId="12" borderId="0" xfId="0" applyFont="1" applyFill="1" applyBorder="1" applyAlignment="1">
      <alignment horizontal="left" indent="1"/>
    </xf>
    <xf numFmtId="164" fontId="4" fillId="12" borderId="0" xfId="0" applyNumberFormat="1" applyFont="1" applyFill="1" applyBorder="1"/>
    <xf numFmtId="2" fontId="4" fillId="12" borderId="0" xfId="0" applyNumberFormat="1" applyFont="1" applyFill="1" applyBorder="1"/>
    <xf numFmtId="0" fontId="0" fillId="12" borderId="0" xfId="0" applyFill="1" applyBorder="1" applyAlignment="1">
      <alignment horizontal="left" indent="2"/>
    </xf>
    <xf numFmtId="164" fontId="5" fillId="2" borderId="97" xfId="0" applyNumberFormat="1" applyFont="1" applyFill="1" applyBorder="1" applyAlignment="1">
      <alignment horizontal="center" vertical="center" wrapText="1"/>
    </xf>
    <xf numFmtId="0" fontId="5" fillId="2" borderId="53" xfId="0" applyFont="1" applyFill="1" applyBorder="1" applyAlignment="1">
      <alignment horizontal="center" vertical="center" wrapText="1"/>
    </xf>
    <xf numFmtId="0" fontId="5" fillId="2" borderId="99" xfId="0" applyFont="1" applyFill="1" applyBorder="1" applyAlignment="1">
      <alignment horizontal="center" vertical="center" wrapText="1"/>
    </xf>
    <xf numFmtId="0" fontId="5" fillId="2" borderId="100" xfId="0" applyFont="1" applyFill="1" applyBorder="1" applyAlignment="1">
      <alignment horizontal="center" vertical="center" wrapText="1"/>
    </xf>
    <xf numFmtId="164" fontId="5" fillId="2" borderId="101" xfId="0" applyNumberFormat="1" applyFont="1" applyFill="1" applyBorder="1" applyAlignment="1">
      <alignment horizontal="center" vertical="center" wrapText="1"/>
    </xf>
    <xf numFmtId="2" fontId="5" fillId="2" borderId="0" xfId="0" applyNumberFormat="1" applyFont="1" applyFill="1" applyBorder="1" applyAlignment="1">
      <alignment horizontal="center" vertical="center" wrapText="1"/>
    </xf>
    <xf numFmtId="2" fontId="5" fillId="2" borderId="99" xfId="0" applyNumberFormat="1" applyFont="1" applyFill="1" applyBorder="1" applyAlignment="1">
      <alignment horizontal="center" vertical="center" wrapText="1"/>
    </xf>
    <xf numFmtId="0" fontId="5" fillId="2" borderId="32" xfId="0" applyFont="1" applyFill="1" applyBorder="1" applyAlignment="1">
      <alignment horizontal="center" wrapText="1"/>
    </xf>
    <xf numFmtId="0" fontId="5" fillId="2" borderId="102" xfId="0" applyFont="1" applyFill="1" applyBorder="1" applyAlignment="1">
      <alignment horizontal="center" wrapText="1"/>
    </xf>
    <xf numFmtId="0" fontId="14" fillId="9" borderId="98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/>
    </xf>
    <xf numFmtId="164" fontId="5" fillId="3" borderId="5" xfId="0" applyNumberFormat="1" applyFont="1" applyFill="1" applyBorder="1" applyAlignment="1">
      <alignment horizontal="center" vertical="center"/>
    </xf>
    <xf numFmtId="2" fontId="5" fillId="3" borderId="5" xfId="0" applyNumberFormat="1" applyFont="1" applyFill="1" applyBorder="1" applyAlignment="1">
      <alignment horizontal="center" vertical="center"/>
    </xf>
    <xf numFmtId="164" fontId="0" fillId="4" borderId="65" xfId="0" applyNumberFormat="1" applyFill="1" applyBorder="1" applyAlignment="1">
      <alignment horizontal="center" vertical="center"/>
    </xf>
    <xf numFmtId="2" fontId="0" fillId="4" borderId="65" xfId="0" applyNumberFormat="1" applyFill="1" applyBorder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14" fillId="9" borderId="0" xfId="0" applyFont="1" applyFill="1" applyAlignment="1">
      <alignment horizontal="center" vertical="center" wrapText="1"/>
    </xf>
    <xf numFmtId="0" fontId="14" fillId="9" borderId="103" xfId="0" applyFont="1" applyFill="1" applyBorder="1" applyAlignment="1">
      <alignment horizontal="center" vertical="center" wrapText="1"/>
    </xf>
    <xf numFmtId="0" fontId="14" fillId="9" borderId="104" xfId="0" applyFont="1" applyFill="1" applyBorder="1" applyAlignment="1">
      <alignment horizontal="center" vertical="center" wrapText="1"/>
    </xf>
    <xf numFmtId="2" fontId="5" fillId="3" borderId="56" xfId="0" applyNumberFormat="1" applyFont="1" applyFill="1" applyBorder="1" applyAlignment="1">
      <alignment horizontal="center" vertical="center"/>
    </xf>
    <xf numFmtId="2" fontId="0" fillId="4" borderId="85" xfId="0" applyNumberFormat="1" applyFill="1" applyBorder="1" applyAlignment="1">
      <alignment horizontal="center" vertical="center"/>
    </xf>
    <xf numFmtId="0" fontId="6" fillId="11" borderId="3" xfId="0" applyFont="1" applyFill="1" applyBorder="1" applyAlignment="1">
      <alignment horizontal="center" vertical="center"/>
    </xf>
    <xf numFmtId="2" fontId="6" fillId="11" borderId="3" xfId="0" applyNumberFormat="1" applyFont="1" applyFill="1" applyBorder="1" applyAlignment="1">
      <alignment horizontal="center" vertical="center"/>
    </xf>
    <xf numFmtId="0" fontId="0" fillId="7" borderId="66" xfId="0" applyFill="1" applyBorder="1" applyAlignment="1">
      <alignment horizontal="center" vertical="center"/>
    </xf>
    <xf numFmtId="14" fontId="6" fillId="7" borderId="3" xfId="0" applyNumberFormat="1" applyFont="1" applyFill="1" applyBorder="1" applyAlignment="1">
      <alignment horizontal="center" vertical="center" wrapText="1"/>
    </xf>
    <xf numFmtId="0" fontId="6" fillId="7" borderId="85" xfId="0" applyFont="1" applyFill="1" applyBorder="1" applyAlignment="1">
      <alignment horizontal="center" vertical="center"/>
    </xf>
    <xf numFmtId="0" fontId="9" fillId="0" borderId="37" xfId="3" applyFont="1" applyBorder="1" applyAlignment="1">
      <alignment horizontal="center" vertical="center" wrapText="1"/>
    </xf>
    <xf numFmtId="0" fontId="9" fillId="0" borderId="38" xfId="3" applyFont="1" applyBorder="1" applyAlignment="1">
      <alignment horizontal="center" vertical="center" wrapText="1"/>
    </xf>
    <xf numFmtId="0" fontId="9" fillId="0" borderId="39" xfId="3" applyFont="1" applyBorder="1" applyAlignment="1">
      <alignment horizontal="center" vertical="center" wrapText="1"/>
    </xf>
    <xf numFmtId="0" fontId="17" fillId="16" borderId="0" xfId="0" applyFont="1" applyFill="1" applyBorder="1" applyAlignment="1">
      <alignment horizontal="center" vertical="center"/>
    </xf>
    <xf numFmtId="0" fontId="16" fillId="16" borderId="0" xfId="0" applyFont="1" applyFill="1" applyBorder="1" applyAlignment="1">
      <alignment horizontal="center" vertical="center"/>
    </xf>
    <xf numFmtId="0" fontId="4" fillId="14" borderId="59" xfId="0" applyFont="1" applyFill="1" applyBorder="1" applyAlignment="1">
      <alignment horizontal="center" vertical="center" wrapText="1"/>
    </xf>
    <xf numFmtId="0" fontId="4" fillId="14" borderId="43" xfId="0" applyFont="1" applyFill="1" applyBorder="1" applyAlignment="1">
      <alignment horizontal="center" vertical="center" wrapText="1"/>
    </xf>
    <xf numFmtId="0" fontId="4" fillId="14" borderId="6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51" xfId="0" applyBorder="1" applyAlignment="1">
      <alignment horizontal="center" vertical="center" wrapText="1"/>
    </xf>
    <xf numFmtId="0" fontId="8" fillId="0" borderId="21" xfId="0" applyFont="1" applyFill="1" applyBorder="1" applyAlignment="1">
      <alignment horizontal="left" vertical="center"/>
    </xf>
    <xf numFmtId="0" fontId="9" fillId="0" borderId="25" xfId="3" applyFont="1" applyBorder="1" applyAlignment="1">
      <alignment horizontal="center" vertical="center" wrapText="1"/>
    </xf>
    <xf numFmtId="0" fontId="9" fillId="0" borderId="24" xfId="3" applyFont="1" applyBorder="1" applyAlignment="1">
      <alignment horizontal="center" vertical="center" wrapText="1"/>
    </xf>
    <xf numFmtId="0" fontId="9" fillId="0" borderId="105" xfId="3" applyFont="1" applyBorder="1" applyAlignment="1">
      <alignment horizontal="center" vertical="center" wrapText="1"/>
    </xf>
    <xf numFmtId="0" fontId="18" fillId="0" borderId="47" xfId="3" applyFont="1" applyBorder="1" applyAlignment="1">
      <alignment horizontal="center" vertical="center" wrapText="1"/>
    </xf>
    <xf numFmtId="0" fontId="18" fillId="0" borderId="48" xfId="3" applyFont="1" applyBorder="1" applyAlignment="1">
      <alignment horizontal="center" vertical="center" wrapText="1"/>
    </xf>
    <xf numFmtId="0" fontId="18" fillId="0" borderId="23" xfId="3" applyFont="1" applyBorder="1" applyAlignment="1">
      <alignment horizontal="center" vertical="center" wrapText="1"/>
    </xf>
    <xf numFmtId="0" fontId="9" fillId="0" borderId="0" xfId="3" applyFont="1" applyBorder="1" applyAlignment="1">
      <alignment vertical="center" wrapText="1"/>
    </xf>
  </cellXfs>
  <cellStyles count="5">
    <cellStyle name="Normal" xfId="0" builtinId="0"/>
    <cellStyle name="Normal 2" xfId="1"/>
    <cellStyle name="Normal 3" xfId="2"/>
    <cellStyle name="Normal 4" xfId="3"/>
    <cellStyle name="Normal 5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Burn</a:t>
            </a:r>
            <a:r>
              <a:rPr lang="en-US" baseline="0"/>
              <a:t> Down Chart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data_BurnDownChart!$D$5</c:f>
              <c:strCache>
                <c:ptCount val="1"/>
                <c:pt idx="0">
                  <c:v>Actual work</c:v>
                </c:pt>
              </c:strCache>
            </c:strRef>
          </c:tx>
          <c:marker>
            <c:symbol val="none"/>
          </c:marker>
          <c:cat>
            <c:strRef>
              <c:f>data_BurnDownChart!$E$4:$AV$4</c:f>
              <c:strCache>
                <c:ptCount val="44"/>
                <c:pt idx="0">
                  <c:v>Day
0</c:v>
                </c:pt>
                <c:pt idx="1">
                  <c:v>Day
1</c:v>
                </c:pt>
                <c:pt idx="2">
                  <c:v>Day
2</c:v>
                </c:pt>
                <c:pt idx="3">
                  <c:v>Day
3</c:v>
                </c:pt>
                <c:pt idx="4">
                  <c:v>Day
4</c:v>
                </c:pt>
                <c:pt idx="5">
                  <c:v>Day
5</c:v>
                </c:pt>
                <c:pt idx="6">
                  <c:v>Day
6</c:v>
                </c:pt>
                <c:pt idx="7">
                  <c:v>Day
7</c:v>
                </c:pt>
                <c:pt idx="8">
                  <c:v>Day
8</c:v>
                </c:pt>
                <c:pt idx="9">
                  <c:v>Day
9</c:v>
                </c:pt>
                <c:pt idx="10">
                  <c:v>Day
10</c:v>
                </c:pt>
                <c:pt idx="11">
                  <c:v>Day
11</c:v>
                </c:pt>
                <c:pt idx="12">
                  <c:v>Day
12</c:v>
                </c:pt>
                <c:pt idx="13">
                  <c:v>Day
13</c:v>
                </c:pt>
                <c:pt idx="14">
                  <c:v>Day
14</c:v>
                </c:pt>
                <c:pt idx="15">
                  <c:v>Day
15</c:v>
                </c:pt>
                <c:pt idx="16">
                  <c:v>Day
16</c:v>
                </c:pt>
                <c:pt idx="17">
                  <c:v>Day
17</c:v>
                </c:pt>
                <c:pt idx="18">
                  <c:v>Day
18</c:v>
                </c:pt>
                <c:pt idx="19">
                  <c:v>Day
19</c:v>
                </c:pt>
                <c:pt idx="20">
                  <c:v>Day
20</c:v>
                </c:pt>
                <c:pt idx="21">
                  <c:v>Day
21</c:v>
                </c:pt>
                <c:pt idx="22">
                  <c:v>Day
22</c:v>
                </c:pt>
                <c:pt idx="23">
                  <c:v>Day
23</c:v>
                </c:pt>
                <c:pt idx="24">
                  <c:v>Day
24</c:v>
                </c:pt>
                <c:pt idx="25">
                  <c:v>Day
25</c:v>
                </c:pt>
                <c:pt idx="26">
                  <c:v>Day
26</c:v>
                </c:pt>
                <c:pt idx="27">
                  <c:v>Day
27</c:v>
                </c:pt>
                <c:pt idx="28">
                  <c:v>Day
28</c:v>
                </c:pt>
                <c:pt idx="29">
                  <c:v>Day
29</c:v>
                </c:pt>
                <c:pt idx="30">
                  <c:v>Day
30</c:v>
                </c:pt>
                <c:pt idx="31">
                  <c:v>Day
31</c:v>
                </c:pt>
                <c:pt idx="32">
                  <c:v>Day
32</c:v>
                </c:pt>
                <c:pt idx="33">
                  <c:v>Day
33</c:v>
                </c:pt>
                <c:pt idx="34">
                  <c:v>Day
34</c:v>
                </c:pt>
                <c:pt idx="35">
                  <c:v>Day
35</c:v>
                </c:pt>
                <c:pt idx="36">
                  <c:v>Day
36</c:v>
                </c:pt>
                <c:pt idx="37">
                  <c:v>Day
37</c:v>
                </c:pt>
                <c:pt idx="38">
                  <c:v>Day
38</c:v>
                </c:pt>
                <c:pt idx="39">
                  <c:v>Day
39</c:v>
                </c:pt>
                <c:pt idx="40">
                  <c:v>Day
40</c:v>
                </c:pt>
                <c:pt idx="41">
                  <c:v>Day
41</c:v>
                </c:pt>
                <c:pt idx="42">
                  <c:v>Day
42</c:v>
                </c:pt>
                <c:pt idx="43">
                  <c:v>Day
43</c:v>
                </c:pt>
              </c:strCache>
            </c:strRef>
          </c:cat>
          <c:val>
            <c:numRef>
              <c:f>data_BurnDownChart!$E$5:$AV$5</c:f>
              <c:numCache>
                <c:formatCode>General</c:formatCode>
                <c:ptCount val="44"/>
                <c:pt idx="0">
                  <c:v>172</c:v>
                </c:pt>
                <c:pt idx="1">
                  <c:v>169</c:v>
                </c:pt>
                <c:pt idx="2">
                  <c:v>150</c:v>
                </c:pt>
                <c:pt idx="3">
                  <c:v>140</c:v>
                </c:pt>
                <c:pt idx="4">
                  <c:v>136</c:v>
                </c:pt>
                <c:pt idx="5">
                  <c:v>134</c:v>
                </c:pt>
                <c:pt idx="6">
                  <c:v>133</c:v>
                </c:pt>
                <c:pt idx="7">
                  <c:v>132</c:v>
                </c:pt>
                <c:pt idx="8">
                  <c:v>123</c:v>
                </c:pt>
                <c:pt idx="9">
                  <c:v>123</c:v>
                </c:pt>
                <c:pt idx="10">
                  <c:v>119</c:v>
                </c:pt>
                <c:pt idx="11">
                  <c:v>119</c:v>
                </c:pt>
                <c:pt idx="12">
                  <c:v>119</c:v>
                </c:pt>
                <c:pt idx="13">
                  <c:v>117</c:v>
                </c:pt>
                <c:pt idx="14">
                  <c:v>116</c:v>
                </c:pt>
                <c:pt idx="15">
                  <c:v>116</c:v>
                </c:pt>
                <c:pt idx="16">
                  <c:v>116</c:v>
                </c:pt>
                <c:pt idx="17">
                  <c:v>115</c:v>
                </c:pt>
                <c:pt idx="18">
                  <c:v>114</c:v>
                </c:pt>
                <c:pt idx="19">
                  <c:v>111</c:v>
                </c:pt>
                <c:pt idx="20">
                  <c:v>103</c:v>
                </c:pt>
                <c:pt idx="21">
                  <c:v>97</c:v>
                </c:pt>
                <c:pt idx="22">
                  <c:v>91</c:v>
                </c:pt>
                <c:pt idx="23">
                  <c:v>87</c:v>
                </c:pt>
                <c:pt idx="24">
                  <c:v>75</c:v>
                </c:pt>
                <c:pt idx="25">
                  <c:v>66</c:v>
                </c:pt>
                <c:pt idx="26">
                  <c:v>55</c:v>
                </c:pt>
                <c:pt idx="27">
                  <c:v>38</c:v>
                </c:pt>
                <c:pt idx="28">
                  <c:v>28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data_BurnDownChart!$D$6</c:f>
              <c:strCache>
                <c:ptCount val="1"/>
                <c:pt idx="0">
                  <c:v>Planned work</c:v>
                </c:pt>
              </c:strCache>
            </c:strRef>
          </c:tx>
          <c:marker>
            <c:symbol val="none"/>
          </c:marker>
          <c:cat>
            <c:strRef>
              <c:f>data_BurnDownChart!$E$4:$AV$4</c:f>
              <c:strCache>
                <c:ptCount val="44"/>
                <c:pt idx="0">
                  <c:v>Day
0</c:v>
                </c:pt>
                <c:pt idx="1">
                  <c:v>Day
1</c:v>
                </c:pt>
                <c:pt idx="2">
                  <c:v>Day
2</c:v>
                </c:pt>
                <c:pt idx="3">
                  <c:v>Day
3</c:v>
                </c:pt>
                <c:pt idx="4">
                  <c:v>Day
4</c:v>
                </c:pt>
                <c:pt idx="5">
                  <c:v>Day
5</c:v>
                </c:pt>
                <c:pt idx="6">
                  <c:v>Day
6</c:v>
                </c:pt>
                <c:pt idx="7">
                  <c:v>Day
7</c:v>
                </c:pt>
                <c:pt idx="8">
                  <c:v>Day
8</c:v>
                </c:pt>
                <c:pt idx="9">
                  <c:v>Day
9</c:v>
                </c:pt>
                <c:pt idx="10">
                  <c:v>Day
10</c:v>
                </c:pt>
                <c:pt idx="11">
                  <c:v>Day
11</c:v>
                </c:pt>
                <c:pt idx="12">
                  <c:v>Day
12</c:v>
                </c:pt>
                <c:pt idx="13">
                  <c:v>Day
13</c:v>
                </c:pt>
                <c:pt idx="14">
                  <c:v>Day
14</c:v>
                </c:pt>
                <c:pt idx="15">
                  <c:v>Day
15</c:v>
                </c:pt>
                <c:pt idx="16">
                  <c:v>Day
16</c:v>
                </c:pt>
                <c:pt idx="17">
                  <c:v>Day
17</c:v>
                </c:pt>
                <c:pt idx="18">
                  <c:v>Day
18</c:v>
                </c:pt>
                <c:pt idx="19">
                  <c:v>Day
19</c:v>
                </c:pt>
                <c:pt idx="20">
                  <c:v>Day
20</c:v>
                </c:pt>
                <c:pt idx="21">
                  <c:v>Day
21</c:v>
                </c:pt>
                <c:pt idx="22">
                  <c:v>Day
22</c:v>
                </c:pt>
                <c:pt idx="23">
                  <c:v>Day
23</c:v>
                </c:pt>
                <c:pt idx="24">
                  <c:v>Day
24</c:v>
                </c:pt>
                <c:pt idx="25">
                  <c:v>Day
25</c:v>
                </c:pt>
                <c:pt idx="26">
                  <c:v>Day
26</c:v>
                </c:pt>
                <c:pt idx="27">
                  <c:v>Day
27</c:v>
                </c:pt>
                <c:pt idx="28">
                  <c:v>Day
28</c:v>
                </c:pt>
                <c:pt idx="29">
                  <c:v>Day
29</c:v>
                </c:pt>
                <c:pt idx="30">
                  <c:v>Day
30</c:v>
                </c:pt>
                <c:pt idx="31">
                  <c:v>Day
31</c:v>
                </c:pt>
                <c:pt idx="32">
                  <c:v>Day
32</c:v>
                </c:pt>
                <c:pt idx="33">
                  <c:v>Day
33</c:v>
                </c:pt>
                <c:pt idx="34">
                  <c:v>Day
34</c:v>
                </c:pt>
                <c:pt idx="35">
                  <c:v>Day
35</c:v>
                </c:pt>
                <c:pt idx="36">
                  <c:v>Day
36</c:v>
                </c:pt>
                <c:pt idx="37">
                  <c:v>Day
37</c:v>
                </c:pt>
                <c:pt idx="38">
                  <c:v>Day
38</c:v>
                </c:pt>
                <c:pt idx="39">
                  <c:v>Day
39</c:v>
                </c:pt>
                <c:pt idx="40">
                  <c:v>Day
40</c:v>
                </c:pt>
                <c:pt idx="41">
                  <c:v>Day
41</c:v>
                </c:pt>
                <c:pt idx="42">
                  <c:v>Day
42</c:v>
                </c:pt>
                <c:pt idx="43">
                  <c:v>Day
43</c:v>
                </c:pt>
              </c:strCache>
            </c:strRef>
          </c:cat>
          <c:val>
            <c:numRef>
              <c:f>data_BurnDownChart!$E$6:$AV$6</c:f>
              <c:numCache>
                <c:formatCode>General</c:formatCode>
                <c:ptCount val="44"/>
                <c:pt idx="0">
                  <c:v>172</c:v>
                </c:pt>
                <c:pt idx="1">
                  <c:v>163</c:v>
                </c:pt>
                <c:pt idx="2">
                  <c:v>156</c:v>
                </c:pt>
                <c:pt idx="3">
                  <c:v>148</c:v>
                </c:pt>
                <c:pt idx="4">
                  <c:v>143</c:v>
                </c:pt>
                <c:pt idx="5">
                  <c:v>139</c:v>
                </c:pt>
                <c:pt idx="6">
                  <c:v>136</c:v>
                </c:pt>
                <c:pt idx="7">
                  <c:v>136</c:v>
                </c:pt>
                <c:pt idx="8">
                  <c:v>123</c:v>
                </c:pt>
                <c:pt idx="9">
                  <c:v>118</c:v>
                </c:pt>
                <c:pt idx="10">
                  <c:v>115</c:v>
                </c:pt>
                <c:pt idx="11">
                  <c:v>115</c:v>
                </c:pt>
                <c:pt idx="12">
                  <c:v>115</c:v>
                </c:pt>
                <c:pt idx="13">
                  <c:v>115</c:v>
                </c:pt>
                <c:pt idx="14">
                  <c:v>115</c:v>
                </c:pt>
                <c:pt idx="15">
                  <c:v>113</c:v>
                </c:pt>
                <c:pt idx="16">
                  <c:v>113</c:v>
                </c:pt>
                <c:pt idx="17">
                  <c:v>113</c:v>
                </c:pt>
                <c:pt idx="18">
                  <c:v>113</c:v>
                </c:pt>
                <c:pt idx="19">
                  <c:v>106</c:v>
                </c:pt>
                <c:pt idx="20">
                  <c:v>97</c:v>
                </c:pt>
                <c:pt idx="21">
                  <c:v>87</c:v>
                </c:pt>
                <c:pt idx="22">
                  <c:v>77</c:v>
                </c:pt>
                <c:pt idx="23">
                  <c:v>68</c:v>
                </c:pt>
                <c:pt idx="24">
                  <c:v>59</c:v>
                </c:pt>
                <c:pt idx="25">
                  <c:v>52</c:v>
                </c:pt>
                <c:pt idx="26">
                  <c:v>46</c:v>
                </c:pt>
                <c:pt idx="27">
                  <c:v>38</c:v>
                </c:pt>
                <c:pt idx="28">
                  <c:v>38</c:v>
                </c:pt>
                <c:pt idx="29">
                  <c:v>23</c:v>
                </c:pt>
                <c:pt idx="30">
                  <c:v>16</c:v>
                </c:pt>
                <c:pt idx="31">
                  <c:v>15</c:v>
                </c:pt>
                <c:pt idx="32">
                  <c:v>15</c:v>
                </c:pt>
                <c:pt idx="33">
                  <c:v>9</c:v>
                </c:pt>
                <c:pt idx="34">
                  <c:v>7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475712"/>
        <c:axId val="111870720"/>
      </c:lineChart>
      <c:catAx>
        <c:axId val="111475712"/>
        <c:scaling>
          <c:orientation val="minMax"/>
        </c:scaling>
        <c:delete val="0"/>
        <c:axPos val="b"/>
        <c:majorTickMark val="out"/>
        <c:minorTickMark val="none"/>
        <c:tickLblPos val="nextTo"/>
        <c:crossAx val="111870720"/>
        <c:crosses val="autoZero"/>
        <c:auto val="1"/>
        <c:lblAlgn val="ctr"/>
        <c:lblOffset val="100"/>
        <c:noMultiLvlLbl val="0"/>
      </c:catAx>
      <c:valAx>
        <c:axId val="111870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1475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86239</xdr:colOff>
      <xdr:row>80</xdr:row>
      <xdr:rowOff>52621</xdr:rowOff>
    </xdr:from>
    <xdr:to>
      <xdr:col>15</xdr:col>
      <xdr:colOff>145677</xdr:colOff>
      <xdr:row>112</xdr:row>
      <xdr:rowOff>100854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46"/>
  <sheetViews>
    <sheetView tabSelected="1" topLeftCell="A37" zoomScaleNormal="100" workbookViewId="0">
      <selection activeCell="F48" sqref="F48"/>
    </sheetView>
  </sheetViews>
  <sheetFormatPr defaultColWidth="8.85546875" defaultRowHeight="15.75" x14ac:dyDescent="0.2"/>
  <cols>
    <col min="1" max="1" width="4.7109375" style="40" customWidth="1"/>
    <col min="2" max="2" width="22.85546875" style="40" customWidth="1"/>
    <col min="3" max="3" width="35.7109375" style="40" customWidth="1"/>
    <col min="4" max="4" width="35.85546875" style="40" customWidth="1"/>
    <col min="5" max="6" width="35.7109375" style="40" customWidth="1"/>
    <col min="7" max="7" width="30.7109375" style="40" customWidth="1"/>
    <col min="8" max="16384" width="8.85546875" style="40"/>
  </cols>
  <sheetData>
    <row r="1" spans="2:7" ht="23.25" thickBot="1" x14ac:dyDescent="0.25">
      <c r="B1" s="192" t="s">
        <v>339</v>
      </c>
      <c r="C1" s="193"/>
      <c r="D1" s="193"/>
      <c r="E1" s="193"/>
      <c r="F1" s="194"/>
    </row>
    <row r="2" spans="2:7" ht="16.5" thickBot="1" x14ac:dyDescent="0.25">
      <c r="B2" s="30" t="s">
        <v>78</v>
      </c>
      <c r="C2" s="30" t="s">
        <v>93</v>
      </c>
      <c r="D2" s="30" t="s">
        <v>94</v>
      </c>
      <c r="E2" s="31" t="s">
        <v>95</v>
      </c>
      <c r="F2" s="31" t="s">
        <v>96</v>
      </c>
      <c r="G2" s="41"/>
    </row>
    <row r="3" spans="2:7" ht="16.5" thickBot="1" x14ac:dyDescent="0.25">
      <c r="B3" s="32"/>
      <c r="C3" s="33" t="s">
        <v>172</v>
      </c>
      <c r="D3" s="33" t="s">
        <v>173</v>
      </c>
      <c r="E3" s="34" t="s">
        <v>174</v>
      </c>
      <c r="F3" s="34" t="s">
        <v>181</v>
      </c>
    </row>
    <row r="4" spans="2:7" ht="45.75" customHeight="1" x14ac:dyDescent="0.2">
      <c r="B4" s="189" t="s">
        <v>101</v>
      </c>
      <c r="C4" s="28" t="s">
        <v>102</v>
      </c>
      <c r="D4" s="29" t="s">
        <v>136</v>
      </c>
      <c r="E4" s="28" t="s">
        <v>275</v>
      </c>
      <c r="F4" s="27" t="s">
        <v>286</v>
      </c>
    </row>
    <row r="5" spans="2:7" ht="47.25" x14ac:dyDescent="0.2">
      <c r="B5" s="190"/>
      <c r="C5" s="25" t="s">
        <v>103</v>
      </c>
      <c r="D5" s="26" t="s">
        <v>137</v>
      </c>
      <c r="E5" s="25" t="s">
        <v>276</v>
      </c>
      <c r="F5" s="24" t="s">
        <v>287</v>
      </c>
    </row>
    <row r="6" spans="2:7" ht="31.5" x14ac:dyDescent="0.2">
      <c r="B6" s="190"/>
      <c r="C6" s="25" t="s">
        <v>104</v>
      </c>
      <c r="D6" s="26"/>
      <c r="E6" s="25" t="s">
        <v>277</v>
      </c>
      <c r="F6" s="24" t="s">
        <v>288</v>
      </c>
    </row>
    <row r="7" spans="2:7" ht="47.25" x14ac:dyDescent="0.2">
      <c r="B7" s="190"/>
      <c r="C7" s="25" t="s">
        <v>110</v>
      </c>
      <c r="D7" s="26"/>
      <c r="E7" s="25" t="s">
        <v>278</v>
      </c>
      <c r="F7" s="24" t="s">
        <v>289</v>
      </c>
    </row>
    <row r="8" spans="2:7" ht="31.5" x14ac:dyDescent="0.2">
      <c r="B8" s="190"/>
      <c r="C8" s="25" t="s">
        <v>109</v>
      </c>
      <c r="D8" s="26"/>
      <c r="E8" s="25" t="s">
        <v>279</v>
      </c>
      <c r="F8" s="24" t="s">
        <v>290</v>
      </c>
    </row>
    <row r="9" spans="2:7" ht="31.5" x14ac:dyDescent="0.2">
      <c r="B9" s="190"/>
      <c r="C9" s="25" t="s">
        <v>111</v>
      </c>
      <c r="D9" s="26"/>
      <c r="E9" s="25" t="s">
        <v>280</v>
      </c>
      <c r="F9" s="24"/>
    </row>
    <row r="10" spans="2:7" ht="47.25" x14ac:dyDescent="0.2">
      <c r="B10" s="190"/>
      <c r="C10" s="25" t="s">
        <v>112</v>
      </c>
      <c r="D10" s="26"/>
      <c r="E10" s="25" t="s">
        <v>281</v>
      </c>
      <c r="F10" s="24"/>
    </row>
    <row r="11" spans="2:7" ht="30" customHeight="1" x14ac:dyDescent="0.2">
      <c r="B11" s="190"/>
      <c r="C11" s="25"/>
      <c r="D11" s="26"/>
      <c r="E11" s="25" t="s">
        <v>282</v>
      </c>
      <c r="F11" s="24"/>
    </row>
    <row r="12" spans="2:7" ht="31.5" x14ac:dyDescent="0.2">
      <c r="B12" s="190"/>
      <c r="C12" s="25"/>
      <c r="D12" s="26"/>
      <c r="E12" s="25" t="s">
        <v>283</v>
      </c>
      <c r="F12" s="24"/>
    </row>
    <row r="13" spans="2:7" ht="16.5" thickBot="1" x14ac:dyDescent="0.25">
      <c r="B13" s="191"/>
      <c r="C13" s="38"/>
      <c r="D13" s="37"/>
      <c r="E13" s="38"/>
      <c r="F13" s="39"/>
    </row>
    <row r="14" spans="2:7" x14ac:dyDescent="0.2">
      <c r="B14" s="178" t="s">
        <v>100</v>
      </c>
      <c r="C14" s="28" t="s">
        <v>129</v>
      </c>
      <c r="D14" s="29"/>
      <c r="E14" s="28" t="s">
        <v>143</v>
      </c>
      <c r="F14" s="27"/>
    </row>
    <row r="15" spans="2:7" ht="31.5" x14ac:dyDescent="0.2">
      <c r="B15" s="179"/>
      <c r="C15" s="25" t="s">
        <v>130</v>
      </c>
      <c r="D15" s="26"/>
      <c r="E15" s="25" t="s">
        <v>144</v>
      </c>
      <c r="F15" s="24"/>
    </row>
    <row r="16" spans="2:7" ht="47.25" x14ac:dyDescent="0.2">
      <c r="B16" s="179"/>
      <c r="C16" s="35" t="s">
        <v>131</v>
      </c>
      <c r="D16" s="26"/>
      <c r="E16" s="25" t="s">
        <v>145</v>
      </c>
      <c r="F16" s="24"/>
    </row>
    <row r="17" spans="2:6" x14ac:dyDescent="0.2">
      <c r="B17" s="179"/>
      <c r="C17" s="35"/>
      <c r="D17" s="26"/>
      <c r="E17" s="25" t="s">
        <v>146</v>
      </c>
      <c r="F17" s="24"/>
    </row>
    <row r="18" spans="2:6" x14ac:dyDescent="0.2">
      <c r="B18" s="179"/>
      <c r="C18" s="35"/>
      <c r="D18" s="26"/>
      <c r="E18" s="25"/>
      <c r="F18" s="24"/>
    </row>
    <row r="19" spans="2:6" x14ac:dyDescent="0.2">
      <c r="B19" s="179"/>
      <c r="C19" s="35"/>
      <c r="D19" s="26"/>
      <c r="E19" s="25"/>
      <c r="F19" s="24"/>
    </row>
    <row r="20" spans="2:6" x14ac:dyDescent="0.2">
      <c r="B20" s="179"/>
      <c r="C20" s="35"/>
      <c r="D20" s="26"/>
      <c r="E20" s="25"/>
      <c r="F20" s="24"/>
    </row>
    <row r="21" spans="2:6" x14ac:dyDescent="0.2">
      <c r="B21" s="179"/>
      <c r="C21" s="35"/>
      <c r="D21" s="26"/>
      <c r="E21" s="25"/>
      <c r="F21" s="24"/>
    </row>
    <row r="22" spans="2:6" x14ac:dyDescent="0.2">
      <c r="B22" s="179"/>
      <c r="C22" s="35"/>
      <c r="D22" s="26"/>
      <c r="E22" s="25"/>
      <c r="F22" s="24"/>
    </row>
    <row r="23" spans="2:6" ht="16.5" thickBot="1" x14ac:dyDescent="0.25">
      <c r="B23" s="180"/>
      <c r="C23" s="36"/>
      <c r="D23" s="37"/>
      <c r="E23" s="38"/>
      <c r="F23" s="39"/>
    </row>
    <row r="24" spans="2:6" ht="30.75" customHeight="1" x14ac:dyDescent="0.2">
      <c r="B24" s="178" t="s">
        <v>99</v>
      </c>
      <c r="C24" s="28" t="s">
        <v>132</v>
      </c>
      <c r="D24" s="29"/>
      <c r="E24" s="28" t="s">
        <v>177</v>
      </c>
      <c r="F24" s="27"/>
    </row>
    <row r="25" spans="2:6" ht="31.5" x14ac:dyDescent="0.2">
      <c r="B25" s="179"/>
      <c r="C25" s="25" t="s">
        <v>133</v>
      </c>
      <c r="D25" s="26"/>
      <c r="E25" s="25" t="s">
        <v>179</v>
      </c>
      <c r="F25" s="24"/>
    </row>
    <row r="26" spans="2:6" ht="31.5" x14ac:dyDescent="0.2">
      <c r="B26" s="179"/>
      <c r="C26" s="25"/>
      <c r="D26" s="26" t="s">
        <v>138</v>
      </c>
      <c r="E26" s="25" t="s">
        <v>178</v>
      </c>
      <c r="F26" s="24"/>
    </row>
    <row r="27" spans="2:6" ht="47.25" x14ac:dyDescent="0.2">
      <c r="B27" s="179"/>
      <c r="C27" s="25"/>
      <c r="D27" s="26"/>
      <c r="E27" s="25" t="s">
        <v>180</v>
      </c>
      <c r="F27" s="24"/>
    </row>
    <row r="28" spans="2:6" x14ac:dyDescent="0.2">
      <c r="B28" s="179"/>
      <c r="C28" s="25"/>
      <c r="D28" s="26"/>
      <c r="E28" s="25" t="s">
        <v>147</v>
      </c>
      <c r="F28" s="24"/>
    </row>
    <row r="29" spans="2:6" x14ac:dyDescent="0.2">
      <c r="B29" s="179"/>
      <c r="C29" s="25"/>
      <c r="D29" s="26"/>
      <c r="E29" s="25"/>
      <c r="F29" s="24"/>
    </row>
    <row r="30" spans="2:6" x14ac:dyDescent="0.2">
      <c r="B30" s="179"/>
      <c r="C30" s="25"/>
      <c r="D30" s="26"/>
      <c r="E30" s="25"/>
      <c r="F30" s="24"/>
    </row>
    <row r="31" spans="2:6" x14ac:dyDescent="0.2">
      <c r="B31" s="179"/>
      <c r="C31" s="25"/>
      <c r="D31" s="26"/>
      <c r="E31" s="25"/>
      <c r="F31" s="24"/>
    </row>
    <row r="32" spans="2:6" ht="16.5" thickBot="1" x14ac:dyDescent="0.25">
      <c r="B32" s="180"/>
      <c r="C32" s="38"/>
      <c r="D32" s="37"/>
      <c r="E32" s="38"/>
      <c r="F32" s="39"/>
    </row>
    <row r="33" spans="2:6" ht="31.5" x14ac:dyDescent="0.2">
      <c r="B33" s="178" t="s">
        <v>98</v>
      </c>
      <c r="C33" s="28" t="s">
        <v>134</v>
      </c>
      <c r="D33" s="29" t="s">
        <v>139</v>
      </c>
      <c r="E33" s="28" t="s">
        <v>148</v>
      </c>
      <c r="F33" s="27"/>
    </row>
    <row r="34" spans="2:6" ht="31.5" x14ac:dyDescent="0.2">
      <c r="B34" s="179"/>
      <c r="C34" s="25" t="s">
        <v>135</v>
      </c>
      <c r="D34" s="26" t="s">
        <v>140</v>
      </c>
      <c r="E34" s="25" t="s">
        <v>149</v>
      </c>
      <c r="F34" s="24"/>
    </row>
    <row r="35" spans="2:6" ht="34.5" customHeight="1" x14ac:dyDescent="0.2">
      <c r="B35" s="179"/>
      <c r="C35" s="25"/>
      <c r="D35" s="26" t="s">
        <v>141</v>
      </c>
      <c r="E35" s="25" t="s">
        <v>150</v>
      </c>
      <c r="F35" s="24"/>
    </row>
    <row r="36" spans="2:6" ht="48.75" customHeight="1" x14ac:dyDescent="0.2">
      <c r="B36" s="179"/>
      <c r="C36" s="25"/>
      <c r="D36" s="26"/>
      <c r="E36" s="25" t="s">
        <v>151</v>
      </c>
      <c r="F36" s="24"/>
    </row>
    <row r="37" spans="2:6" x14ac:dyDescent="0.2">
      <c r="B37" s="179"/>
      <c r="C37" s="25"/>
      <c r="D37" s="26"/>
      <c r="E37" s="25" t="s">
        <v>268</v>
      </c>
      <c r="F37" s="24"/>
    </row>
    <row r="38" spans="2:6" ht="31.5" x14ac:dyDescent="0.2">
      <c r="B38" s="179"/>
      <c r="C38" s="25"/>
      <c r="D38" s="26"/>
      <c r="E38" s="25" t="s">
        <v>269</v>
      </c>
      <c r="F38" s="24"/>
    </row>
    <row r="39" spans="2:6" ht="31.5" x14ac:dyDescent="0.2">
      <c r="B39" s="179"/>
      <c r="C39" s="25"/>
      <c r="D39" s="26"/>
      <c r="E39" s="25" t="s">
        <v>270</v>
      </c>
      <c r="F39" s="24"/>
    </row>
    <row r="40" spans="2:6" x14ac:dyDescent="0.2">
      <c r="B40" s="179"/>
      <c r="C40" s="25"/>
      <c r="D40" s="26"/>
      <c r="E40" s="25" t="s">
        <v>271</v>
      </c>
      <c r="F40" s="24"/>
    </row>
    <row r="41" spans="2:6" ht="16.5" thickBot="1" x14ac:dyDescent="0.25">
      <c r="B41" s="180"/>
      <c r="C41" s="38"/>
      <c r="D41" s="37"/>
      <c r="E41" s="38"/>
      <c r="F41" s="39"/>
    </row>
    <row r="42" spans="2:6" x14ac:dyDescent="0.2">
      <c r="B42" s="189" t="s">
        <v>97</v>
      </c>
      <c r="C42" s="28"/>
      <c r="D42" s="29" t="s">
        <v>142</v>
      </c>
      <c r="E42" s="28" t="s">
        <v>272</v>
      </c>
      <c r="F42" s="27" t="s">
        <v>284</v>
      </c>
    </row>
    <row r="43" spans="2:6" x14ac:dyDescent="0.2">
      <c r="B43" s="190"/>
      <c r="C43" s="25"/>
      <c r="D43" s="26"/>
      <c r="E43" s="25" t="s">
        <v>273</v>
      </c>
      <c r="F43" s="24" t="s">
        <v>285</v>
      </c>
    </row>
    <row r="44" spans="2:6" ht="16.5" thickBot="1" x14ac:dyDescent="0.25">
      <c r="B44" s="191"/>
      <c r="C44" s="38"/>
      <c r="D44" s="37"/>
      <c r="E44" s="38" t="s">
        <v>274</v>
      </c>
      <c r="F44" s="39"/>
    </row>
    <row r="45" spans="2:6" x14ac:dyDescent="0.2">
      <c r="B45" s="195"/>
      <c r="C45" s="41"/>
      <c r="D45" s="41"/>
      <c r="E45" s="41"/>
      <c r="F45" s="41"/>
    </row>
    <row r="46" spans="2:6" x14ac:dyDescent="0.2">
      <c r="B46" s="195"/>
      <c r="C46" s="41"/>
      <c r="D46" s="41"/>
      <c r="E46" s="41"/>
      <c r="F46" s="41"/>
    </row>
  </sheetData>
  <mergeCells count="6">
    <mergeCell ref="B1:F1"/>
    <mergeCell ref="B42:B44"/>
    <mergeCell ref="B24:B32"/>
    <mergeCell ref="B33:B41"/>
    <mergeCell ref="B14:B23"/>
    <mergeCell ref="B4:B1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44"/>
    <pageSetUpPr fitToPage="1"/>
  </sheetPr>
  <dimension ref="A1:AB113"/>
  <sheetViews>
    <sheetView topLeftCell="A19" zoomScaleNormal="100" workbookViewId="0">
      <selection activeCell="N32" sqref="A1:N32"/>
    </sheetView>
  </sheetViews>
  <sheetFormatPr defaultRowHeight="12.75" x14ac:dyDescent="0.2"/>
  <cols>
    <col min="1" max="1" width="11.42578125" customWidth="1"/>
    <col min="2" max="2" width="17.42578125" customWidth="1"/>
    <col min="3" max="3" width="16.85546875" customWidth="1"/>
    <col min="4" max="4" width="13.5703125" customWidth="1"/>
    <col min="8" max="9" width="9.140625" style="3"/>
    <col min="10" max="10" width="9.140625" style="2"/>
    <col min="11" max="11" width="9.85546875" style="2" customWidth="1"/>
    <col min="12" max="12" width="12.7109375" customWidth="1"/>
    <col min="13" max="13" width="16.140625" customWidth="1"/>
    <col min="14" max="14" width="15.7109375" customWidth="1"/>
  </cols>
  <sheetData>
    <row r="1" spans="1:15" ht="28.5" customHeight="1" x14ac:dyDescent="0.2">
      <c r="A1" s="181" t="s">
        <v>24</v>
      </c>
      <c r="B1" s="182"/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182"/>
    </row>
    <row r="2" spans="1:15" ht="15.75" customHeight="1" x14ac:dyDescent="0.2">
      <c r="A2" s="182"/>
      <c r="B2" s="182"/>
      <c r="C2" s="182"/>
      <c r="D2" s="182"/>
      <c r="E2" s="182"/>
      <c r="F2" s="182"/>
      <c r="G2" s="182"/>
      <c r="H2" s="182"/>
      <c r="I2" s="182"/>
      <c r="J2" s="182"/>
      <c r="K2" s="182"/>
      <c r="L2" s="182"/>
      <c r="M2" s="182"/>
      <c r="N2" s="182"/>
    </row>
    <row r="3" spans="1:15" s="4" customFormat="1" ht="28.5" customHeight="1" x14ac:dyDescent="0.2">
      <c r="A3" s="160" t="s">
        <v>0</v>
      </c>
      <c r="B3" s="159" t="s">
        <v>21</v>
      </c>
      <c r="C3" s="161" t="s">
        <v>334</v>
      </c>
      <c r="D3" s="161" t="s">
        <v>335</v>
      </c>
      <c r="E3" s="153" t="s">
        <v>13</v>
      </c>
      <c r="F3" s="155" t="s">
        <v>12</v>
      </c>
      <c r="G3" s="154" t="s">
        <v>11</v>
      </c>
      <c r="H3" s="152" t="s">
        <v>18</v>
      </c>
      <c r="I3" s="156" t="s">
        <v>19</v>
      </c>
      <c r="J3" s="157" t="s">
        <v>16</v>
      </c>
      <c r="K3" s="158" t="s">
        <v>20</v>
      </c>
      <c r="L3" s="168" t="s">
        <v>336</v>
      </c>
      <c r="M3" s="169" t="s">
        <v>337</v>
      </c>
      <c r="N3" s="170" t="s">
        <v>338</v>
      </c>
      <c r="O3" s="167"/>
    </row>
    <row r="4" spans="1:15" s="6" customFormat="1" x14ac:dyDescent="0.2">
      <c r="A4" s="143"/>
      <c r="B4" s="143" t="s">
        <v>215</v>
      </c>
      <c r="C4" s="162">
        <v>172</v>
      </c>
      <c r="D4" s="162">
        <v>172</v>
      </c>
      <c r="E4" s="162"/>
      <c r="F4" s="162"/>
      <c r="G4" s="162"/>
      <c r="H4" s="163"/>
      <c r="I4" s="163"/>
      <c r="J4" s="164"/>
      <c r="K4" s="171"/>
      <c r="L4" s="173"/>
      <c r="M4" s="174"/>
      <c r="N4" s="173"/>
    </row>
    <row r="5" spans="1:15" x14ac:dyDescent="0.2">
      <c r="A5" s="50" t="s">
        <v>234</v>
      </c>
      <c r="B5" s="177" t="s">
        <v>291</v>
      </c>
      <c r="C5" s="104">
        <f>data_BurnDownChart!F6</f>
        <v>163</v>
      </c>
      <c r="D5" s="104">
        <f>data_BurnDownChart!F5</f>
        <v>169</v>
      </c>
      <c r="E5" s="175">
        <f>C4-C5</f>
        <v>9</v>
      </c>
      <c r="F5" s="120">
        <f>D4-D5</f>
        <v>3</v>
      </c>
      <c r="G5" s="120">
        <v>3</v>
      </c>
      <c r="H5" s="165">
        <f t="shared" ref="H5:H47" si="0">F5-G5</f>
        <v>0</v>
      </c>
      <c r="I5" s="165">
        <f t="shared" ref="I5:I47" si="1">F5-E5</f>
        <v>-6</v>
      </c>
      <c r="J5" s="166">
        <f t="shared" ref="J5:J47" si="2">F5/G5</f>
        <v>1</v>
      </c>
      <c r="K5" s="172">
        <f t="shared" ref="K5:K47" si="3">F5/E5</f>
        <v>0.33333333333333331</v>
      </c>
      <c r="L5" s="104" t="str">
        <f t="shared" ref="L5:L32" si="4">IF(I5=0,"Đúng",IF(I5&gt;0,"Nhanh","Chậm"))</f>
        <v>Chậm</v>
      </c>
      <c r="M5" s="104" t="str">
        <f t="shared" ref="M5:M32" si="5">IF(K5=1,"Mong đợi",IF(K5&gt;1,"Tốt hơn mong đợi","Kém"))</f>
        <v>Kém</v>
      </c>
      <c r="N5" s="104" t="str">
        <f t="shared" ref="N5:N32" si="6">IF(H5=0,"BT",IF(H5&gt;0,"Tốt","Xấu"))</f>
        <v>BT</v>
      </c>
    </row>
    <row r="6" spans="1:15" x14ac:dyDescent="0.2">
      <c r="A6" s="50" t="s">
        <v>235</v>
      </c>
      <c r="B6" s="177" t="s">
        <v>292</v>
      </c>
      <c r="C6" s="104">
        <f>data_BurnDownChart!G6</f>
        <v>156</v>
      </c>
      <c r="D6" s="104">
        <f>data_BurnDownChart!G5</f>
        <v>150</v>
      </c>
      <c r="E6" s="175">
        <f>C5-C6+E5</f>
        <v>16</v>
      </c>
      <c r="F6" s="120">
        <f>D5-D6+F5</f>
        <v>22</v>
      </c>
      <c r="G6" s="120">
        <v>16</v>
      </c>
      <c r="H6" s="165">
        <f t="shared" si="0"/>
        <v>6</v>
      </c>
      <c r="I6" s="165">
        <f t="shared" si="1"/>
        <v>6</v>
      </c>
      <c r="J6" s="166">
        <f t="shared" si="2"/>
        <v>1.375</v>
      </c>
      <c r="K6" s="172">
        <f t="shared" si="3"/>
        <v>1.375</v>
      </c>
      <c r="L6" s="104" t="str">
        <f t="shared" si="4"/>
        <v>Nhanh</v>
      </c>
      <c r="M6" s="104" t="str">
        <f t="shared" si="5"/>
        <v>Tốt hơn mong đợi</v>
      </c>
      <c r="N6" s="104" t="str">
        <f t="shared" si="6"/>
        <v>Tốt</v>
      </c>
    </row>
    <row r="7" spans="1:15" x14ac:dyDescent="0.2">
      <c r="A7" s="50" t="s">
        <v>236</v>
      </c>
      <c r="B7" s="177" t="s">
        <v>293</v>
      </c>
      <c r="C7" s="104">
        <f>data_BurnDownChart!H6</f>
        <v>148</v>
      </c>
      <c r="D7" s="104">
        <f>data_BurnDownChart!H5</f>
        <v>140</v>
      </c>
      <c r="E7" s="175">
        <f>C6-C7+E6</f>
        <v>24</v>
      </c>
      <c r="F7" s="120">
        <f t="shared" ref="F7:F32" si="7">D6-D7+F6</f>
        <v>32</v>
      </c>
      <c r="G7" s="120">
        <v>22</v>
      </c>
      <c r="H7" s="165">
        <f t="shared" si="0"/>
        <v>10</v>
      </c>
      <c r="I7" s="165">
        <f t="shared" si="1"/>
        <v>8</v>
      </c>
      <c r="J7" s="166">
        <f t="shared" si="2"/>
        <v>1.4545454545454546</v>
      </c>
      <c r="K7" s="172">
        <f t="shared" si="3"/>
        <v>1.3333333333333333</v>
      </c>
      <c r="L7" s="104" t="str">
        <f t="shared" si="4"/>
        <v>Nhanh</v>
      </c>
      <c r="M7" s="104" t="str">
        <f t="shared" si="5"/>
        <v>Tốt hơn mong đợi</v>
      </c>
      <c r="N7" s="104" t="str">
        <f t="shared" si="6"/>
        <v>Tốt</v>
      </c>
    </row>
    <row r="8" spans="1:15" x14ac:dyDescent="0.2">
      <c r="A8" s="50" t="s">
        <v>237</v>
      </c>
      <c r="B8" s="177" t="s">
        <v>294</v>
      </c>
      <c r="C8" s="104">
        <f>data_BurnDownChart!F6</f>
        <v>163</v>
      </c>
      <c r="D8" s="104">
        <f>data_BurnDownChart!I5</f>
        <v>136</v>
      </c>
      <c r="E8" s="175">
        <f t="shared" ref="E8:E32" si="8">C7-C8+E7</f>
        <v>9</v>
      </c>
      <c r="F8" s="120">
        <f t="shared" si="7"/>
        <v>36</v>
      </c>
      <c r="G8" s="120">
        <v>30</v>
      </c>
      <c r="H8" s="165">
        <f t="shared" si="0"/>
        <v>6</v>
      </c>
      <c r="I8" s="165">
        <f t="shared" si="1"/>
        <v>27</v>
      </c>
      <c r="J8" s="166">
        <f t="shared" si="2"/>
        <v>1.2</v>
      </c>
      <c r="K8" s="172">
        <f t="shared" si="3"/>
        <v>4</v>
      </c>
      <c r="L8" s="104" t="str">
        <f t="shared" si="4"/>
        <v>Nhanh</v>
      </c>
      <c r="M8" s="104" t="str">
        <f t="shared" si="5"/>
        <v>Tốt hơn mong đợi</v>
      </c>
      <c r="N8" s="104" t="str">
        <f t="shared" si="6"/>
        <v>Tốt</v>
      </c>
    </row>
    <row r="9" spans="1:15" x14ac:dyDescent="0.2">
      <c r="A9" s="50" t="s">
        <v>238</v>
      </c>
      <c r="B9" s="177" t="s">
        <v>295</v>
      </c>
      <c r="C9" s="104">
        <f>data_BurnDownChart!J6</f>
        <v>139</v>
      </c>
      <c r="D9" s="104">
        <f>data_BurnDownChart!J5</f>
        <v>134</v>
      </c>
      <c r="E9" s="175">
        <f t="shared" si="8"/>
        <v>33</v>
      </c>
      <c r="F9" s="120">
        <f t="shared" si="7"/>
        <v>38</v>
      </c>
      <c r="G9" s="120">
        <v>33</v>
      </c>
      <c r="H9" s="165">
        <f t="shared" si="0"/>
        <v>5</v>
      </c>
      <c r="I9" s="165">
        <f t="shared" si="1"/>
        <v>5</v>
      </c>
      <c r="J9" s="166">
        <f t="shared" si="2"/>
        <v>1.1515151515151516</v>
      </c>
      <c r="K9" s="172">
        <f t="shared" si="3"/>
        <v>1.1515151515151516</v>
      </c>
      <c r="L9" s="104" t="str">
        <f t="shared" si="4"/>
        <v>Nhanh</v>
      </c>
      <c r="M9" s="104" t="str">
        <f t="shared" si="5"/>
        <v>Tốt hơn mong đợi</v>
      </c>
      <c r="N9" s="104" t="str">
        <f t="shared" si="6"/>
        <v>Tốt</v>
      </c>
    </row>
    <row r="10" spans="1:15" x14ac:dyDescent="0.2">
      <c r="A10" s="50" t="s">
        <v>239</v>
      </c>
      <c r="B10" s="177" t="s">
        <v>296</v>
      </c>
      <c r="C10" s="104">
        <f>data_BurnDownChart!K6</f>
        <v>136</v>
      </c>
      <c r="D10" s="104">
        <f>data_BurnDownChart!K5</f>
        <v>133</v>
      </c>
      <c r="E10" s="175">
        <f t="shared" si="8"/>
        <v>36</v>
      </c>
      <c r="F10" s="120">
        <f t="shared" si="7"/>
        <v>39</v>
      </c>
      <c r="G10" s="120">
        <v>33</v>
      </c>
      <c r="H10" s="165">
        <f t="shared" si="0"/>
        <v>6</v>
      </c>
      <c r="I10" s="165">
        <f t="shared" si="1"/>
        <v>3</v>
      </c>
      <c r="J10" s="166">
        <f t="shared" si="2"/>
        <v>1.1818181818181819</v>
      </c>
      <c r="K10" s="172">
        <f t="shared" si="3"/>
        <v>1.0833333333333333</v>
      </c>
      <c r="L10" s="104" t="str">
        <f t="shared" si="4"/>
        <v>Nhanh</v>
      </c>
      <c r="M10" s="104" t="str">
        <f t="shared" si="5"/>
        <v>Tốt hơn mong đợi</v>
      </c>
      <c r="N10" s="104" t="str">
        <f t="shared" si="6"/>
        <v>Tốt</v>
      </c>
    </row>
    <row r="11" spans="1:15" x14ac:dyDescent="0.2">
      <c r="A11" s="176">
        <v>42381</v>
      </c>
      <c r="B11" s="177" t="s">
        <v>297</v>
      </c>
      <c r="C11" s="104">
        <f>data_BurnDownChart!L6</f>
        <v>136</v>
      </c>
      <c r="D11" s="104">
        <f>data_BurnDownChart!L5</f>
        <v>132</v>
      </c>
      <c r="E11" s="175">
        <f t="shared" si="8"/>
        <v>36</v>
      </c>
      <c r="F11" s="120">
        <f t="shared" si="7"/>
        <v>40</v>
      </c>
      <c r="G11" s="120">
        <v>33</v>
      </c>
      <c r="H11" s="165">
        <f t="shared" si="0"/>
        <v>7</v>
      </c>
      <c r="I11" s="165">
        <f t="shared" si="1"/>
        <v>4</v>
      </c>
      <c r="J11" s="166">
        <f t="shared" si="2"/>
        <v>1.2121212121212122</v>
      </c>
      <c r="K11" s="172">
        <f t="shared" si="3"/>
        <v>1.1111111111111112</v>
      </c>
      <c r="L11" s="104" t="str">
        <f t="shared" si="4"/>
        <v>Nhanh</v>
      </c>
      <c r="M11" s="104" t="str">
        <f t="shared" si="5"/>
        <v>Tốt hơn mong đợi</v>
      </c>
      <c r="N11" s="104" t="str">
        <f t="shared" si="6"/>
        <v>Tốt</v>
      </c>
    </row>
    <row r="12" spans="1:15" x14ac:dyDescent="0.2">
      <c r="A12" s="176">
        <v>42412</v>
      </c>
      <c r="B12" s="177" t="s">
        <v>298</v>
      </c>
      <c r="C12" s="104">
        <f>data_BurnDownChart!M6</f>
        <v>123</v>
      </c>
      <c r="D12" s="104">
        <f>data_BurnDownChart!M5</f>
        <v>123</v>
      </c>
      <c r="E12" s="175">
        <f t="shared" si="8"/>
        <v>49</v>
      </c>
      <c r="F12" s="120">
        <f t="shared" si="7"/>
        <v>49</v>
      </c>
      <c r="G12" s="120">
        <v>33</v>
      </c>
      <c r="H12" s="165">
        <f t="shared" si="0"/>
        <v>16</v>
      </c>
      <c r="I12" s="165">
        <f t="shared" si="1"/>
        <v>0</v>
      </c>
      <c r="J12" s="166">
        <f t="shared" si="2"/>
        <v>1.4848484848484849</v>
      </c>
      <c r="K12" s="172">
        <f t="shared" si="3"/>
        <v>1</v>
      </c>
      <c r="L12" s="104" t="str">
        <f t="shared" si="4"/>
        <v>Đúng</v>
      </c>
      <c r="M12" s="104" t="str">
        <f t="shared" si="5"/>
        <v>Mong đợi</v>
      </c>
      <c r="N12" s="104" t="str">
        <f t="shared" si="6"/>
        <v>Tốt</v>
      </c>
    </row>
    <row r="13" spans="1:15" x14ac:dyDescent="0.2">
      <c r="A13" s="176">
        <v>42441</v>
      </c>
      <c r="B13" s="177" t="s">
        <v>299</v>
      </c>
      <c r="C13" s="104">
        <f>data_BurnDownChart!N6</f>
        <v>118</v>
      </c>
      <c r="D13" s="104">
        <f>data_BurnDownChart!N5</f>
        <v>123</v>
      </c>
      <c r="E13" s="175">
        <f t="shared" si="8"/>
        <v>54</v>
      </c>
      <c r="F13" s="120">
        <f t="shared" si="7"/>
        <v>49</v>
      </c>
      <c r="G13" s="120">
        <v>40</v>
      </c>
      <c r="H13" s="165">
        <f t="shared" si="0"/>
        <v>9</v>
      </c>
      <c r="I13" s="165">
        <f t="shared" si="1"/>
        <v>-5</v>
      </c>
      <c r="J13" s="166">
        <f t="shared" si="2"/>
        <v>1.2250000000000001</v>
      </c>
      <c r="K13" s="172">
        <f t="shared" si="3"/>
        <v>0.90740740740740744</v>
      </c>
      <c r="L13" s="104" t="str">
        <f t="shared" si="4"/>
        <v>Chậm</v>
      </c>
      <c r="M13" s="104" t="str">
        <f t="shared" si="5"/>
        <v>Kém</v>
      </c>
      <c r="N13" s="104" t="str">
        <f t="shared" si="6"/>
        <v>Tốt</v>
      </c>
    </row>
    <row r="14" spans="1:15" x14ac:dyDescent="0.2">
      <c r="A14" s="176">
        <v>42472</v>
      </c>
      <c r="B14" s="177" t="s">
        <v>300</v>
      </c>
      <c r="C14" s="104">
        <f>data_BurnDownChart!O6</f>
        <v>115</v>
      </c>
      <c r="D14" s="104">
        <f>data_BurnDownChart!O5</f>
        <v>119</v>
      </c>
      <c r="E14" s="175">
        <f t="shared" si="8"/>
        <v>57</v>
      </c>
      <c r="F14" s="120">
        <f t="shared" si="7"/>
        <v>53</v>
      </c>
      <c r="G14" s="120">
        <v>45</v>
      </c>
      <c r="H14" s="165">
        <f t="shared" si="0"/>
        <v>8</v>
      </c>
      <c r="I14" s="165">
        <f t="shared" si="1"/>
        <v>-4</v>
      </c>
      <c r="J14" s="166">
        <f t="shared" si="2"/>
        <v>1.1777777777777778</v>
      </c>
      <c r="K14" s="172">
        <f t="shared" si="3"/>
        <v>0.92982456140350878</v>
      </c>
      <c r="L14" s="104" t="str">
        <f t="shared" si="4"/>
        <v>Chậm</v>
      </c>
      <c r="M14" s="104" t="str">
        <f t="shared" si="5"/>
        <v>Kém</v>
      </c>
      <c r="N14" s="104" t="str">
        <f t="shared" si="6"/>
        <v>Tốt</v>
      </c>
    </row>
    <row r="15" spans="1:15" x14ac:dyDescent="0.2">
      <c r="A15" s="176">
        <v>42502</v>
      </c>
      <c r="B15" s="177" t="s">
        <v>301</v>
      </c>
      <c r="C15" s="104">
        <f>data_BurnDownChart!P6</f>
        <v>115</v>
      </c>
      <c r="D15" s="104">
        <f>data_BurnDownChart!P5</f>
        <v>119</v>
      </c>
      <c r="E15" s="175">
        <f t="shared" si="8"/>
        <v>57</v>
      </c>
      <c r="F15" s="120">
        <f t="shared" si="7"/>
        <v>53</v>
      </c>
      <c r="G15" s="120">
        <v>48</v>
      </c>
      <c r="H15" s="165">
        <f t="shared" si="0"/>
        <v>5</v>
      </c>
      <c r="I15" s="165">
        <f t="shared" si="1"/>
        <v>-4</v>
      </c>
      <c r="J15" s="166">
        <f t="shared" si="2"/>
        <v>1.1041666666666667</v>
      </c>
      <c r="K15" s="172">
        <f t="shared" si="3"/>
        <v>0.92982456140350878</v>
      </c>
      <c r="L15" s="104" t="str">
        <f t="shared" si="4"/>
        <v>Chậm</v>
      </c>
      <c r="M15" s="104" t="str">
        <f t="shared" si="5"/>
        <v>Kém</v>
      </c>
      <c r="N15" s="104" t="str">
        <f t="shared" si="6"/>
        <v>Tốt</v>
      </c>
    </row>
    <row r="16" spans="1:15" x14ac:dyDescent="0.2">
      <c r="A16" s="176">
        <v>42533</v>
      </c>
      <c r="B16" s="177" t="s">
        <v>302</v>
      </c>
      <c r="C16" s="104">
        <f>data_BurnDownChart!Q6</f>
        <v>115</v>
      </c>
      <c r="D16" s="104">
        <f>data_BurnDownChart!Q5</f>
        <v>119</v>
      </c>
      <c r="E16" s="175">
        <f t="shared" si="8"/>
        <v>57</v>
      </c>
      <c r="F16" s="120">
        <f t="shared" si="7"/>
        <v>53</v>
      </c>
      <c r="G16" s="120">
        <v>48</v>
      </c>
      <c r="H16" s="165">
        <f t="shared" si="0"/>
        <v>5</v>
      </c>
      <c r="I16" s="165">
        <f t="shared" si="1"/>
        <v>-4</v>
      </c>
      <c r="J16" s="166">
        <f t="shared" si="2"/>
        <v>1.1041666666666667</v>
      </c>
      <c r="K16" s="172">
        <f t="shared" si="3"/>
        <v>0.92982456140350878</v>
      </c>
      <c r="L16" s="104" t="str">
        <f t="shared" si="4"/>
        <v>Chậm</v>
      </c>
      <c r="M16" s="104" t="str">
        <f t="shared" si="5"/>
        <v>Kém</v>
      </c>
      <c r="N16" s="104" t="str">
        <f t="shared" si="6"/>
        <v>Tốt</v>
      </c>
    </row>
    <row r="17" spans="1:14" x14ac:dyDescent="0.2">
      <c r="A17" s="176">
        <v>42563</v>
      </c>
      <c r="B17" s="177" t="s">
        <v>303</v>
      </c>
      <c r="C17" s="104">
        <f>data_BurnDownChart!R6</f>
        <v>115</v>
      </c>
      <c r="D17" s="104">
        <f>data_BurnDownChart!R5</f>
        <v>117</v>
      </c>
      <c r="E17" s="175">
        <f t="shared" si="8"/>
        <v>57</v>
      </c>
      <c r="F17" s="120">
        <f t="shared" si="7"/>
        <v>55</v>
      </c>
      <c r="G17" s="120">
        <v>48</v>
      </c>
      <c r="H17" s="165">
        <f t="shared" si="0"/>
        <v>7</v>
      </c>
      <c r="I17" s="165">
        <f t="shared" si="1"/>
        <v>-2</v>
      </c>
      <c r="J17" s="166">
        <f t="shared" si="2"/>
        <v>1.1458333333333333</v>
      </c>
      <c r="K17" s="172">
        <f t="shared" si="3"/>
        <v>0.96491228070175439</v>
      </c>
      <c r="L17" s="104" t="str">
        <f t="shared" si="4"/>
        <v>Chậm</v>
      </c>
      <c r="M17" s="104" t="str">
        <f t="shared" si="5"/>
        <v>Kém</v>
      </c>
      <c r="N17" s="104" t="str">
        <f t="shared" si="6"/>
        <v>Tốt</v>
      </c>
    </row>
    <row r="18" spans="1:14" x14ac:dyDescent="0.2">
      <c r="A18" s="176">
        <v>42594</v>
      </c>
      <c r="B18" s="177" t="s">
        <v>304</v>
      </c>
      <c r="C18" s="104">
        <f>data_BurnDownChart!S6</f>
        <v>115</v>
      </c>
      <c r="D18" s="104">
        <f>data_BurnDownChart!S5</f>
        <v>116</v>
      </c>
      <c r="E18" s="175">
        <f t="shared" si="8"/>
        <v>57</v>
      </c>
      <c r="F18" s="120">
        <f t="shared" si="7"/>
        <v>56</v>
      </c>
      <c r="G18" s="120">
        <v>48</v>
      </c>
      <c r="H18" s="165">
        <f t="shared" si="0"/>
        <v>8</v>
      </c>
      <c r="I18" s="165">
        <f t="shared" si="1"/>
        <v>-1</v>
      </c>
      <c r="J18" s="166">
        <f t="shared" si="2"/>
        <v>1.1666666666666667</v>
      </c>
      <c r="K18" s="172">
        <f t="shared" si="3"/>
        <v>0.98245614035087714</v>
      </c>
      <c r="L18" s="104" t="str">
        <f t="shared" si="4"/>
        <v>Chậm</v>
      </c>
      <c r="M18" s="104" t="str">
        <f t="shared" si="5"/>
        <v>Kém</v>
      </c>
      <c r="N18" s="104" t="str">
        <f t="shared" si="6"/>
        <v>Tốt</v>
      </c>
    </row>
    <row r="19" spans="1:14" x14ac:dyDescent="0.2">
      <c r="A19" s="176">
        <v>42625</v>
      </c>
      <c r="B19" s="177" t="s">
        <v>305</v>
      </c>
      <c r="C19" s="104">
        <f>data_BurnDownChart!T6</f>
        <v>113</v>
      </c>
      <c r="D19" s="104">
        <f>data_BurnDownChart!T5</f>
        <v>116</v>
      </c>
      <c r="E19" s="175">
        <f t="shared" si="8"/>
        <v>59</v>
      </c>
      <c r="F19" s="120">
        <f t="shared" si="7"/>
        <v>56</v>
      </c>
      <c r="G19" s="120">
        <v>48</v>
      </c>
      <c r="H19" s="165">
        <f t="shared" si="0"/>
        <v>8</v>
      </c>
      <c r="I19" s="165">
        <f t="shared" si="1"/>
        <v>-3</v>
      </c>
      <c r="J19" s="166">
        <f t="shared" si="2"/>
        <v>1.1666666666666667</v>
      </c>
      <c r="K19" s="172">
        <f t="shared" si="3"/>
        <v>0.94915254237288138</v>
      </c>
      <c r="L19" s="104" t="str">
        <f t="shared" si="4"/>
        <v>Chậm</v>
      </c>
      <c r="M19" s="104" t="str">
        <f t="shared" si="5"/>
        <v>Kém</v>
      </c>
      <c r="N19" s="104" t="str">
        <f t="shared" si="6"/>
        <v>Tốt</v>
      </c>
    </row>
    <row r="20" spans="1:14" x14ac:dyDescent="0.2">
      <c r="A20" s="176">
        <v>42655</v>
      </c>
      <c r="B20" s="177" t="s">
        <v>306</v>
      </c>
      <c r="C20" s="104">
        <f>data_BurnDownChart!U6</f>
        <v>113</v>
      </c>
      <c r="D20" s="104">
        <f>data_BurnDownChart!U5</f>
        <v>116</v>
      </c>
      <c r="E20" s="175">
        <f t="shared" si="8"/>
        <v>59</v>
      </c>
      <c r="F20" s="120">
        <f t="shared" si="7"/>
        <v>56</v>
      </c>
      <c r="G20" s="120">
        <v>55</v>
      </c>
      <c r="H20" s="165">
        <f t="shared" si="0"/>
        <v>1</v>
      </c>
      <c r="I20" s="165">
        <f t="shared" si="1"/>
        <v>-3</v>
      </c>
      <c r="J20" s="166">
        <f t="shared" si="2"/>
        <v>1.0181818181818181</v>
      </c>
      <c r="K20" s="172">
        <f t="shared" si="3"/>
        <v>0.94915254237288138</v>
      </c>
      <c r="L20" s="104" t="str">
        <f t="shared" si="4"/>
        <v>Chậm</v>
      </c>
      <c r="M20" s="104" t="str">
        <f t="shared" si="5"/>
        <v>Kém</v>
      </c>
      <c r="N20" s="104" t="str">
        <f t="shared" si="6"/>
        <v>Tốt</v>
      </c>
    </row>
    <row r="21" spans="1:14" x14ac:dyDescent="0.2">
      <c r="A21" s="176">
        <v>42686</v>
      </c>
      <c r="B21" s="177" t="s">
        <v>307</v>
      </c>
      <c r="C21" s="104">
        <f>data_BurnDownChart!V6</f>
        <v>113</v>
      </c>
      <c r="D21" s="104">
        <f>data_BurnDownChart!V5</f>
        <v>115</v>
      </c>
      <c r="E21" s="175">
        <f t="shared" si="8"/>
        <v>59</v>
      </c>
      <c r="F21" s="120">
        <f t="shared" si="7"/>
        <v>57</v>
      </c>
      <c r="G21" s="120">
        <v>56</v>
      </c>
      <c r="H21" s="165">
        <f t="shared" si="0"/>
        <v>1</v>
      </c>
      <c r="I21" s="165">
        <f t="shared" si="1"/>
        <v>-2</v>
      </c>
      <c r="J21" s="166">
        <f t="shared" si="2"/>
        <v>1.0178571428571428</v>
      </c>
      <c r="K21" s="172">
        <f t="shared" si="3"/>
        <v>0.96610169491525422</v>
      </c>
      <c r="L21" s="104" t="str">
        <f t="shared" si="4"/>
        <v>Chậm</v>
      </c>
      <c r="M21" s="104" t="str">
        <f t="shared" si="5"/>
        <v>Kém</v>
      </c>
      <c r="N21" s="104" t="str">
        <f t="shared" si="6"/>
        <v>Tốt</v>
      </c>
    </row>
    <row r="22" spans="1:14" x14ac:dyDescent="0.2">
      <c r="A22" s="176">
        <v>42716</v>
      </c>
      <c r="B22" s="177" t="s">
        <v>308</v>
      </c>
      <c r="C22" s="104">
        <f>data_BurnDownChart!W6</f>
        <v>113</v>
      </c>
      <c r="D22" s="104">
        <f>data_BurnDownChart!W5</f>
        <v>114</v>
      </c>
      <c r="E22" s="175">
        <f t="shared" si="8"/>
        <v>59</v>
      </c>
      <c r="F22" s="120">
        <f t="shared" si="7"/>
        <v>58</v>
      </c>
      <c r="G22" s="120">
        <v>59</v>
      </c>
      <c r="H22" s="165">
        <f t="shared" si="0"/>
        <v>-1</v>
      </c>
      <c r="I22" s="165">
        <f t="shared" si="1"/>
        <v>-1</v>
      </c>
      <c r="J22" s="166">
        <f t="shared" si="2"/>
        <v>0.98305084745762716</v>
      </c>
      <c r="K22" s="172">
        <f t="shared" si="3"/>
        <v>0.98305084745762716</v>
      </c>
      <c r="L22" s="104" t="str">
        <f t="shared" si="4"/>
        <v>Chậm</v>
      </c>
      <c r="M22" s="104" t="str">
        <f t="shared" si="5"/>
        <v>Kém</v>
      </c>
      <c r="N22" s="104" t="str">
        <f t="shared" si="6"/>
        <v>Xấu</v>
      </c>
    </row>
    <row r="23" spans="1:14" x14ac:dyDescent="0.2">
      <c r="A23" s="176" t="s">
        <v>240</v>
      </c>
      <c r="B23" s="177" t="s">
        <v>309</v>
      </c>
      <c r="C23" s="104">
        <f>data_BurnDownChart!X6</f>
        <v>106</v>
      </c>
      <c r="D23" s="104">
        <f>data_BurnDownChart!X5</f>
        <v>111</v>
      </c>
      <c r="E23" s="175">
        <f t="shared" si="8"/>
        <v>66</v>
      </c>
      <c r="F23" s="120">
        <f t="shared" si="7"/>
        <v>61</v>
      </c>
      <c r="G23" s="120">
        <v>60</v>
      </c>
      <c r="H23" s="165">
        <f t="shared" si="0"/>
        <v>1</v>
      </c>
      <c r="I23" s="165">
        <f t="shared" si="1"/>
        <v>-5</v>
      </c>
      <c r="J23" s="166">
        <f t="shared" si="2"/>
        <v>1.0166666666666666</v>
      </c>
      <c r="K23" s="172">
        <f t="shared" si="3"/>
        <v>0.9242424242424242</v>
      </c>
      <c r="L23" s="104" t="str">
        <f t="shared" si="4"/>
        <v>Chậm</v>
      </c>
      <c r="M23" s="104" t="str">
        <f t="shared" si="5"/>
        <v>Kém</v>
      </c>
      <c r="N23" s="104" t="str">
        <f t="shared" si="6"/>
        <v>Tốt</v>
      </c>
    </row>
    <row r="24" spans="1:14" x14ac:dyDescent="0.2">
      <c r="A24" s="176" t="s">
        <v>241</v>
      </c>
      <c r="B24" s="177" t="s">
        <v>310</v>
      </c>
      <c r="C24" s="104">
        <f>data_BurnDownChart!Y6</f>
        <v>97</v>
      </c>
      <c r="D24" s="104">
        <f>data_BurnDownChart!Y5</f>
        <v>103</v>
      </c>
      <c r="E24" s="175">
        <f t="shared" si="8"/>
        <v>75</v>
      </c>
      <c r="F24" s="120">
        <f t="shared" si="7"/>
        <v>69</v>
      </c>
      <c r="G24" s="120">
        <v>69</v>
      </c>
      <c r="H24" s="165">
        <f t="shared" si="0"/>
        <v>0</v>
      </c>
      <c r="I24" s="165">
        <f t="shared" si="1"/>
        <v>-6</v>
      </c>
      <c r="J24" s="166">
        <f t="shared" si="2"/>
        <v>1</v>
      </c>
      <c r="K24" s="172">
        <f t="shared" si="3"/>
        <v>0.92</v>
      </c>
      <c r="L24" s="104" t="str">
        <f t="shared" si="4"/>
        <v>Chậm</v>
      </c>
      <c r="M24" s="104" t="str">
        <f t="shared" si="5"/>
        <v>Kém</v>
      </c>
      <c r="N24" s="104" t="str">
        <f t="shared" si="6"/>
        <v>BT</v>
      </c>
    </row>
    <row r="25" spans="1:14" x14ac:dyDescent="0.2">
      <c r="A25" s="176" t="s">
        <v>242</v>
      </c>
      <c r="B25" s="177" t="s">
        <v>311</v>
      </c>
      <c r="C25" s="104">
        <f>data_BurnDownChart!Z6</f>
        <v>87</v>
      </c>
      <c r="D25" s="104">
        <f>data_BurnDownChart!Z5</f>
        <v>97</v>
      </c>
      <c r="E25" s="175">
        <f t="shared" si="8"/>
        <v>85</v>
      </c>
      <c r="F25" s="120">
        <f t="shared" si="7"/>
        <v>75</v>
      </c>
      <c r="G25" s="120">
        <v>75</v>
      </c>
      <c r="H25" s="165">
        <f t="shared" si="0"/>
        <v>0</v>
      </c>
      <c r="I25" s="165">
        <f t="shared" si="1"/>
        <v>-10</v>
      </c>
      <c r="J25" s="166">
        <f t="shared" si="2"/>
        <v>1</v>
      </c>
      <c r="K25" s="172">
        <f t="shared" si="3"/>
        <v>0.88235294117647056</v>
      </c>
      <c r="L25" s="104" t="str">
        <f t="shared" si="4"/>
        <v>Chậm</v>
      </c>
      <c r="M25" s="104" t="str">
        <f t="shared" si="5"/>
        <v>Kém</v>
      </c>
      <c r="N25" s="104" t="str">
        <f t="shared" si="6"/>
        <v>BT</v>
      </c>
    </row>
    <row r="26" spans="1:14" x14ac:dyDescent="0.2">
      <c r="A26" s="176" t="s">
        <v>243</v>
      </c>
      <c r="B26" s="177" t="s">
        <v>312</v>
      </c>
      <c r="C26" s="104">
        <f>data_BurnDownChart!AA6</f>
        <v>77</v>
      </c>
      <c r="D26" s="104">
        <f>data_BurnDownChart!AA5</f>
        <v>91</v>
      </c>
      <c r="E26" s="175">
        <f t="shared" si="8"/>
        <v>95</v>
      </c>
      <c r="F26" s="120">
        <f t="shared" si="7"/>
        <v>81</v>
      </c>
      <c r="G26" s="120">
        <v>83</v>
      </c>
      <c r="H26" s="165">
        <f t="shared" si="0"/>
        <v>-2</v>
      </c>
      <c r="I26" s="165">
        <f t="shared" si="1"/>
        <v>-14</v>
      </c>
      <c r="J26" s="166">
        <f t="shared" si="2"/>
        <v>0.97590361445783136</v>
      </c>
      <c r="K26" s="172">
        <f t="shared" si="3"/>
        <v>0.85263157894736841</v>
      </c>
      <c r="L26" s="104" t="str">
        <f t="shared" si="4"/>
        <v>Chậm</v>
      </c>
      <c r="M26" s="104" t="str">
        <f t="shared" si="5"/>
        <v>Kém</v>
      </c>
      <c r="N26" s="104" t="str">
        <f t="shared" si="6"/>
        <v>Xấu</v>
      </c>
    </row>
    <row r="27" spans="1:14" x14ac:dyDescent="0.2">
      <c r="A27" s="176" t="s">
        <v>244</v>
      </c>
      <c r="B27" s="177" t="s">
        <v>313</v>
      </c>
      <c r="C27" s="104">
        <f>data_BurnDownChart!AB6</f>
        <v>68</v>
      </c>
      <c r="D27" s="104">
        <f>data_BurnDownChart!AB5</f>
        <v>87</v>
      </c>
      <c r="E27" s="175">
        <f t="shared" si="8"/>
        <v>104</v>
      </c>
      <c r="F27" s="120">
        <f t="shared" si="7"/>
        <v>85</v>
      </c>
      <c r="G27" s="120">
        <v>95</v>
      </c>
      <c r="H27" s="165">
        <f t="shared" si="0"/>
        <v>-10</v>
      </c>
      <c r="I27" s="165">
        <f t="shared" si="1"/>
        <v>-19</v>
      </c>
      <c r="J27" s="166">
        <f t="shared" si="2"/>
        <v>0.89473684210526316</v>
      </c>
      <c r="K27" s="172">
        <f t="shared" si="3"/>
        <v>0.81730769230769229</v>
      </c>
      <c r="L27" s="104" t="str">
        <f t="shared" si="4"/>
        <v>Chậm</v>
      </c>
      <c r="M27" s="104" t="str">
        <f t="shared" si="5"/>
        <v>Kém</v>
      </c>
      <c r="N27" s="104" t="str">
        <f t="shared" si="6"/>
        <v>Xấu</v>
      </c>
    </row>
    <row r="28" spans="1:14" x14ac:dyDescent="0.2">
      <c r="A28" s="176" t="s">
        <v>245</v>
      </c>
      <c r="B28" s="177" t="s">
        <v>314</v>
      </c>
      <c r="C28" s="104">
        <f>data_BurnDownChart!AC6</f>
        <v>59</v>
      </c>
      <c r="D28" s="104">
        <f>data_BurnDownChart!AC5</f>
        <v>75</v>
      </c>
      <c r="E28" s="175">
        <f t="shared" si="8"/>
        <v>113</v>
      </c>
      <c r="F28" s="120">
        <f t="shared" si="7"/>
        <v>97</v>
      </c>
      <c r="G28" s="120">
        <v>97</v>
      </c>
      <c r="H28" s="165">
        <f t="shared" si="0"/>
        <v>0</v>
      </c>
      <c r="I28" s="165">
        <f t="shared" si="1"/>
        <v>-16</v>
      </c>
      <c r="J28" s="166">
        <f t="shared" si="2"/>
        <v>1</v>
      </c>
      <c r="K28" s="172">
        <f t="shared" si="3"/>
        <v>0.8584070796460177</v>
      </c>
      <c r="L28" s="104" t="str">
        <f t="shared" si="4"/>
        <v>Chậm</v>
      </c>
      <c r="M28" s="104" t="str">
        <f t="shared" si="5"/>
        <v>Kém</v>
      </c>
      <c r="N28" s="104" t="str">
        <f t="shared" si="6"/>
        <v>BT</v>
      </c>
    </row>
    <row r="29" spans="1:14" x14ac:dyDescent="0.2">
      <c r="A29" s="176" t="s">
        <v>246</v>
      </c>
      <c r="B29" s="177" t="s">
        <v>315</v>
      </c>
      <c r="C29" s="104">
        <f>data_BurnDownChart!AD6</f>
        <v>52</v>
      </c>
      <c r="D29" s="104">
        <f>data_BurnDownChart!AD5</f>
        <v>66</v>
      </c>
      <c r="E29" s="175">
        <f t="shared" si="8"/>
        <v>120</v>
      </c>
      <c r="F29" s="120">
        <f t="shared" si="7"/>
        <v>106</v>
      </c>
      <c r="G29" s="120">
        <v>112</v>
      </c>
      <c r="H29" s="165">
        <f t="shared" si="0"/>
        <v>-6</v>
      </c>
      <c r="I29" s="165">
        <f t="shared" si="1"/>
        <v>-14</v>
      </c>
      <c r="J29" s="166">
        <f t="shared" si="2"/>
        <v>0.9464285714285714</v>
      </c>
      <c r="K29" s="172">
        <f t="shared" si="3"/>
        <v>0.8833333333333333</v>
      </c>
      <c r="L29" s="104" t="str">
        <f t="shared" si="4"/>
        <v>Chậm</v>
      </c>
      <c r="M29" s="104" t="str">
        <f t="shared" si="5"/>
        <v>Kém</v>
      </c>
      <c r="N29" s="104" t="str">
        <f t="shared" si="6"/>
        <v>Xấu</v>
      </c>
    </row>
    <row r="30" spans="1:14" x14ac:dyDescent="0.2">
      <c r="A30" s="176" t="s">
        <v>247</v>
      </c>
      <c r="B30" s="177" t="s">
        <v>316</v>
      </c>
      <c r="C30" s="104">
        <f>data_BurnDownChart!AE6</f>
        <v>46</v>
      </c>
      <c r="D30" s="104">
        <f>data_BurnDownChart!AE5</f>
        <v>55</v>
      </c>
      <c r="E30" s="175">
        <f t="shared" si="8"/>
        <v>126</v>
      </c>
      <c r="F30" s="120">
        <f t="shared" si="7"/>
        <v>117</v>
      </c>
      <c r="G30" s="120">
        <v>115</v>
      </c>
      <c r="H30" s="165">
        <f t="shared" si="0"/>
        <v>2</v>
      </c>
      <c r="I30" s="165">
        <f t="shared" si="1"/>
        <v>-9</v>
      </c>
      <c r="J30" s="166">
        <f t="shared" si="2"/>
        <v>1.017391304347826</v>
      </c>
      <c r="K30" s="172">
        <f t="shared" si="3"/>
        <v>0.9285714285714286</v>
      </c>
      <c r="L30" s="104" t="str">
        <f t="shared" si="4"/>
        <v>Chậm</v>
      </c>
      <c r="M30" s="104" t="str">
        <f t="shared" si="5"/>
        <v>Kém</v>
      </c>
      <c r="N30" s="104" t="str">
        <f t="shared" si="6"/>
        <v>Tốt</v>
      </c>
    </row>
    <row r="31" spans="1:14" x14ac:dyDescent="0.2">
      <c r="A31" s="176" t="s">
        <v>248</v>
      </c>
      <c r="B31" s="177" t="s">
        <v>317</v>
      </c>
      <c r="C31" s="104">
        <f>data_BurnDownChart!AF6</f>
        <v>38</v>
      </c>
      <c r="D31" s="104">
        <f>data_BurnDownChart!AF5</f>
        <v>38</v>
      </c>
      <c r="E31" s="175">
        <f t="shared" si="8"/>
        <v>134</v>
      </c>
      <c r="F31" s="120">
        <f t="shared" si="7"/>
        <v>134</v>
      </c>
      <c r="G31" s="120">
        <v>134</v>
      </c>
      <c r="H31" s="165">
        <f t="shared" si="0"/>
        <v>0</v>
      </c>
      <c r="I31" s="165">
        <f t="shared" si="1"/>
        <v>0</v>
      </c>
      <c r="J31" s="166">
        <f t="shared" si="2"/>
        <v>1</v>
      </c>
      <c r="K31" s="172">
        <f t="shared" si="3"/>
        <v>1</v>
      </c>
      <c r="L31" s="104" t="str">
        <f t="shared" si="4"/>
        <v>Đúng</v>
      </c>
      <c r="M31" s="104" t="str">
        <f t="shared" si="5"/>
        <v>Mong đợi</v>
      </c>
      <c r="N31" s="104" t="str">
        <f t="shared" si="6"/>
        <v>BT</v>
      </c>
    </row>
    <row r="32" spans="1:14" x14ac:dyDescent="0.2">
      <c r="A32" s="176" t="s">
        <v>249</v>
      </c>
      <c r="B32" s="177" t="s">
        <v>318</v>
      </c>
      <c r="C32" s="104">
        <f>data_BurnDownChart!AG6</f>
        <v>38</v>
      </c>
      <c r="D32" s="104">
        <f>data_BurnDownChart!AG5</f>
        <v>28</v>
      </c>
      <c r="E32" s="175">
        <f t="shared" si="8"/>
        <v>134</v>
      </c>
      <c r="F32" s="120">
        <f t="shared" si="7"/>
        <v>144</v>
      </c>
      <c r="G32" s="120">
        <v>140</v>
      </c>
      <c r="H32" s="165">
        <f t="shared" si="0"/>
        <v>4</v>
      </c>
      <c r="I32" s="165">
        <f t="shared" si="1"/>
        <v>10</v>
      </c>
      <c r="J32" s="166">
        <f t="shared" si="2"/>
        <v>1.0285714285714285</v>
      </c>
      <c r="K32" s="172">
        <f t="shared" si="3"/>
        <v>1.0746268656716418</v>
      </c>
      <c r="L32" s="104" t="str">
        <f t="shared" si="4"/>
        <v>Nhanh</v>
      </c>
      <c r="M32" s="104" t="str">
        <f t="shared" si="5"/>
        <v>Tốt hơn mong đợi</v>
      </c>
      <c r="N32" s="104" t="str">
        <f t="shared" si="6"/>
        <v>Tốt</v>
      </c>
    </row>
    <row r="33" spans="1:14" x14ac:dyDescent="0.2">
      <c r="A33" s="176" t="s">
        <v>250</v>
      </c>
      <c r="B33" s="177" t="s">
        <v>319</v>
      </c>
      <c r="C33" s="104">
        <f>data_BurnDownChart!AH6</f>
        <v>23</v>
      </c>
      <c r="D33" s="104">
        <f>data_BurnDownChart!AH5</f>
        <v>0</v>
      </c>
      <c r="E33" s="175"/>
      <c r="F33" s="120"/>
      <c r="G33" s="120"/>
      <c r="H33" s="165">
        <f t="shared" si="0"/>
        <v>0</v>
      </c>
      <c r="I33" s="165">
        <f t="shared" si="1"/>
        <v>0</v>
      </c>
      <c r="J33" s="166" t="e">
        <f t="shared" si="2"/>
        <v>#DIV/0!</v>
      </c>
      <c r="K33" s="172" t="e">
        <f t="shared" si="3"/>
        <v>#DIV/0!</v>
      </c>
      <c r="L33" s="104"/>
      <c r="M33" s="104"/>
      <c r="N33" s="104"/>
    </row>
    <row r="34" spans="1:14" x14ac:dyDescent="0.2">
      <c r="A34" s="176" t="s">
        <v>251</v>
      </c>
      <c r="B34" s="177" t="s">
        <v>320</v>
      </c>
      <c r="C34" s="104">
        <f>data_BurnDownChart!AI6</f>
        <v>16</v>
      </c>
      <c r="D34" s="104">
        <f>data_BurnDownChart!AI5</f>
        <v>0</v>
      </c>
      <c r="E34" s="175"/>
      <c r="F34" s="120"/>
      <c r="G34" s="120"/>
      <c r="H34" s="165">
        <f t="shared" si="0"/>
        <v>0</v>
      </c>
      <c r="I34" s="165">
        <f t="shared" si="1"/>
        <v>0</v>
      </c>
      <c r="J34" s="166" t="e">
        <f t="shared" si="2"/>
        <v>#DIV/0!</v>
      </c>
      <c r="K34" s="172" t="e">
        <f t="shared" si="3"/>
        <v>#DIV/0!</v>
      </c>
      <c r="L34" s="104"/>
      <c r="M34" s="104"/>
      <c r="N34" s="104"/>
    </row>
    <row r="35" spans="1:14" x14ac:dyDescent="0.2">
      <c r="A35" s="176" t="s">
        <v>252</v>
      </c>
      <c r="B35" s="177" t="s">
        <v>321</v>
      </c>
      <c r="C35" s="104">
        <f>data_BurnDownChart!AJ6</f>
        <v>15</v>
      </c>
      <c r="D35" s="104">
        <f>data_BurnDownChart!AJ5</f>
        <v>0</v>
      </c>
      <c r="E35" s="175"/>
      <c r="F35" s="120"/>
      <c r="G35" s="120"/>
      <c r="H35" s="165">
        <f t="shared" si="0"/>
        <v>0</v>
      </c>
      <c r="I35" s="165">
        <f t="shared" si="1"/>
        <v>0</v>
      </c>
      <c r="J35" s="166" t="e">
        <f t="shared" si="2"/>
        <v>#DIV/0!</v>
      </c>
      <c r="K35" s="172" t="e">
        <f t="shared" si="3"/>
        <v>#DIV/0!</v>
      </c>
      <c r="L35" s="104"/>
      <c r="M35" s="104"/>
      <c r="N35" s="104"/>
    </row>
    <row r="36" spans="1:14" x14ac:dyDescent="0.2">
      <c r="A36" s="176" t="s">
        <v>253</v>
      </c>
      <c r="B36" s="177" t="s">
        <v>322</v>
      </c>
      <c r="C36" s="104">
        <f>data_BurnDownChart!AK6</f>
        <v>15</v>
      </c>
      <c r="D36" s="104">
        <f>data_BurnDownChart!AK5</f>
        <v>0</v>
      </c>
      <c r="E36" s="175"/>
      <c r="F36" s="120"/>
      <c r="G36" s="120"/>
      <c r="H36" s="165">
        <f t="shared" si="0"/>
        <v>0</v>
      </c>
      <c r="I36" s="165">
        <f t="shared" si="1"/>
        <v>0</v>
      </c>
      <c r="J36" s="166" t="e">
        <f t="shared" si="2"/>
        <v>#DIV/0!</v>
      </c>
      <c r="K36" s="172" t="e">
        <f t="shared" si="3"/>
        <v>#DIV/0!</v>
      </c>
      <c r="L36" s="104"/>
      <c r="M36" s="104"/>
      <c r="N36" s="104"/>
    </row>
    <row r="37" spans="1:14" x14ac:dyDescent="0.2">
      <c r="A37" s="176" t="s">
        <v>254</v>
      </c>
      <c r="B37" s="177" t="s">
        <v>323</v>
      </c>
      <c r="C37" s="104">
        <f>data_BurnDownChart!AL6</f>
        <v>9</v>
      </c>
      <c r="D37" s="104">
        <f>data_BurnDownChart!AL5</f>
        <v>0</v>
      </c>
      <c r="E37" s="175"/>
      <c r="F37" s="120"/>
      <c r="G37" s="120"/>
      <c r="H37" s="165">
        <f t="shared" si="0"/>
        <v>0</v>
      </c>
      <c r="I37" s="165">
        <f t="shared" si="1"/>
        <v>0</v>
      </c>
      <c r="J37" s="166" t="e">
        <f t="shared" si="2"/>
        <v>#DIV/0!</v>
      </c>
      <c r="K37" s="172" t="e">
        <f t="shared" si="3"/>
        <v>#DIV/0!</v>
      </c>
      <c r="L37" s="104"/>
      <c r="M37" s="104"/>
      <c r="N37" s="104"/>
    </row>
    <row r="38" spans="1:14" x14ac:dyDescent="0.2">
      <c r="A38" s="176" t="s">
        <v>255</v>
      </c>
      <c r="B38" s="177" t="s">
        <v>324</v>
      </c>
      <c r="C38" s="104">
        <f>data_BurnDownChart!AM6</f>
        <v>7</v>
      </c>
      <c r="D38" s="104">
        <f>data_BurnDownChart!AM5</f>
        <v>0</v>
      </c>
      <c r="E38" s="175"/>
      <c r="F38" s="120"/>
      <c r="G38" s="120"/>
      <c r="H38" s="165">
        <f t="shared" si="0"/>
        <v>0</v>
      </c>
      <c r="I38" s="165">
        <f t="shared" si="1"/>
        <v>0</v>
      </c>
      <c r="J38" s="166" t="e">
        <f t="shared" si="2"/>
        <v>#DIV/0!</v>
      </c>
      <c r="K38" s="172" t="e">
        <f t="shared" si="3"/>
        <v>#DIV/0!</v>
      </c>
      <c r="L38" s="104"/>
      <c r="M38" s="104"/>
      <c r="N38" s="104"/>
    </row>
    <row r="39" spans="1:14" x14ac:dyDescent="0.2">
      <c r="A39" s="176" t="s">
        <v>256</v>
      </c>
      <c r="B39" s="177" t="s">
        <v>325</v>
      </c>
      <c r="C39" s="104">
        <f>data_BurnDownChart!AN6</f>
        <v>6</v>
      </c>
      <c r="D39" s="104">
        <f>data_BurnDownChart!AN5</f>
        <v>0</v>
      </c>
      <c r="E39" s="175"/>
      <c r="F39" s="120"/>
      <c r="G39" s="120"/>
      <c r="H39" s="165">
        <f t="shared" si="0"/>
        <v>0</v>
      </c>
      <c r="I39" s="165">
        <f t="shared" si="1"/>
        <v>0</v>
      </c>
      <c r="J39" s="166" t="e">
        <f t="shared" si="2"/>
        <v>#DIV/0!</v>
      </c>
      <c r="K39" s="172" t="e">
        <f t="shared" si="3"/>
        <v>#DIV/0!</v>
      </c>
      <c r="L39" s="104"/>
      <c r="M39" s="104"/>
      <c r="N39" s="104"/>
    </row>
    <row r="40" spans="1:14" x14ac:dyDescent="0.2">
      <c r="A40" s="176" t="s">
        <v>257</v>
      </c>
      <c r="B40" s="177" t="s">
        <v>326</v>
      </c>
      <c r="C40" s="104">
        <f>data_BurnDownChart!AO6</f>
        <v>6</v>
      </c>
      <c r="D40" s="104">
        <f>data_BurnDownChart!AO5</f>
        <v>0</v>
      </c>
      <c r="E40" s="175"/>
      <c r="F40" s="120"/>
      <c r="G40" s="120"/>
      <c r="H40" s="165">
        <f t="shared" si="0"/>
        <v>0</v>
      </c>
      <c r="I40" s="165">
        <f t="shared" si="1"/>
        <v>0</v>
      </c>
      <c r="J40" s="166" t="e">
        <f t="shared" si="2"/>
        <v>#DIV/0!</v>
      </c>
      <c r="K40" s="172" t="e">
        <f t="shared" si="3"/>
        <v>#DIV/0!</v>
      </c>
      <c r="L40" s="104"/>
      <c r="M40" s="104"/>
      <c r="N40" s="104"/>
    </row>
    <row r="41" spans="1:14" x14ac:dyDescent="0.2">
      <c r="A41" s="176" t="s">
        <v>258</v>
      </c>
      <c r="B41" s="177" t="s">
        <v>327</v>
      </c>
      <c r="C41" s="104">
        <f>data_BurnDownChart!AP6</f>
        <v>6</v>
      </c>
      <c r="D41" s="104">
        <f>data_BurnDownChart!AP5</f>
        <v>0</v>
      </c>
      <c r="E41" s="175"/>
      <c r="F41" s="120"/>
      <c r="G41" s="120"/>
      <c r="H41" s="165">
        <f t="shared" si="0"/>
        <v>0</v>
      </c>
      <c r="I41" s="165">
        <f t="shared" si="1"/>
        <v>0</v>
      </c>
      <c r="J41" s="166" t="e">
        <f t="shared" si="2"/>
        <v>#DIV/0!</v>
      </c>
      <c r="K41" s="172" t="e">
        <f t="shared" si="3"/>
        <v>#DIV/0!</v>
      </c>
      <c r="L41" s="104"/>
      <c r="M41" s="104"/>
      <c r="N41" s="104"/>
    </row>
    <row r="42" spans="1:14" x14ac:dyDescent="0.2">
      <c r="A42" s="176">
        <v>42736</v>
      </c>
      <c r="B42" s="177" t="s">
        <v>328</v>
      </c>
      <c r="C42" s="104">
        <f>data_BurnDownChart!AQ6</f>
        <v>6</v>
      </c>
      <c r="D42" s="104">
        <f>data_BurnDownChart!AQ5</f>
        <v>0</v>
      </c>
      <c r="E42" s="175"/>
      <c r="F42" s="120"/>
      <c r="G42" s="120"/>
      <c r="H42" s="165">
        <f t="shared" si="0"/>
        <v>0</v>
      </c>
      <c r="I42" s="165">
        <f t="shared" si="1"/>
        <v>0</v>
      </c>
      <c r="J42" s="166" t="e">
        <f t="shared" si="2"/>
        <v>#DIV/0!</v>
      </c>
      <c r="K42" s="172" t="e">
        <f t="shared" si="3"/>
        <v>#DIV/0!</v>
      </c>
      <c r="L42" s="104"/>
      <c r="M42" s="104"/>
      <c r="N42" s="104"/>
    </row>
    <row r="43" spans="1:14" x14ac:dyDescent="0.2">
      <c r="A43" s="176">
        <v>42767</v>
      </c>
      <c r="B43" s="177" t="s">
        <v>329</v>
      </c>
      <c r="C43" s="104">
        <f>data_BurnDownChart!AR6</f>
        <v>6</v>
      </c>
      <c r="D43" s="104">
        <f>data_BurnDownChart!AR5</f>
        <v>0</v>
      </c>
      <c r="E43" s="175"/>
      <c r="F43" s="120"/>
      <c r="G43" s="120"/>
      <c r="H43" s="165">
        <f t="shared" si="0"/>
        <v>0</v>
      </c>
      <c r="I43" s="165">
        <f t="shared" si="1"/>
        <v>0</v>
      </c>
      <c r="J43" s="166" t="e">
        <f t="shared" si="2"/>
        <v>#DIV/0!</v>
      </c>
      <c r="K43" s="172" t="e">
        <f t="shared" si="3"/>
        <v>#DIV/0!</v>
      </c>
      <c r="L43" s="104"/>
      <c r="M43" s="104"/>
      <c r="N43" s="104"/>
    </row>
    <row r="44" spans="1:14" x14ac:dyDescent="0.2">
      <c r="A44" s="176">
        <v>42795</v>
      </c>
      <c r="B44" s="177" t="s">
        <v>330</v>
      </c>
      <c r="C44" s="104">
        <f>data_BurnDownChart!AS6</f>
        <v>6</v>
      </c>
      <c r="D44" s="104">
        <f>data_BurnDownChart!AS5</f>
        <v>0</v>
      </c>
      <c r="E44" s="175"/>
      <c r="F44" s="120"/>
      <c r="G44" s="120"/>
      <c r="H44" s="165">
        <f t="shared" si="0"/>
        <v>0</v>
      </c>
      <c r="I44" s="165">
        <f t="shared" si="1"/>
        <v>0</v>
      </c>
      <c r="J44" s="166" t="e">
        <f t="shared" si="2"/>
        <v>#DIV/0!</v>
      </c>
      <c r="K44" s="172" t="e">
        <f t="shared" si="3"/>
        <v>#DIV/0!</v>
      </c>
      <c r="L44" s="104"/>
      <c r="M44" s="104"/>
      <c r="N44" s="104"/>
    </row>
    <row r="45" spans="1:14" x14ac:dyDescent="0.2">
      <c r="A45" s="176">
        <v>42826</v>
      </c>
      <c r="B45" s="177" t="s">
        <v>331</v>
      </c>
      <c r="C45" s="104">
        <f>data_BurnDownChart!AT6</f>
        <v>6</v>
      </c>
      <c r="D45" s="104">
        <f>data_BurnDownChart!AT5</f>
        <v>0</v>
      </c>
      <c r="E45" s="175"/>
      <c r="F45" s="120"/>
      <c r="G45" s="120"/>
      <c r="H45" s="165">
        <f t="shared" si="0"/>
        <v>0</v>
      </c>
      <c r="I45" s="165">
        <f t="shared" si="1"/>
        <v>0</v>
      </c>
      <c r="J45" s="166" t="e">
        <f t="shared" si="2"/>
        <v>#DIV/0!</v>
      </c>
      <c r="K45" s="172" t="e">
        <f t="shared" si="3"/>
        <v>#DIV/0!</v>
      </c>
      <c r="L45" s="104"/>
      <c r="M45" s="104"/>
      <c r="N45" s="104"/>
    </row>
    <row r="46" spans="1:14" x14ac:dyDescent="0.2">
      <c r="A46" s="176">
        <v>42856</v>
      </c>
      <c r="B46" s="177" t="s">
        <v>332</v>
      </c>
      <c r="C46" s="104">
        <f>data_BurnDownChart!AU6</f>
        <v>6</v>
      </c>
      <c r="D46" s="104">
        <f>data_BurnDownChart!AU5</f>
        <v>0</v>
      </c>
      <c r="E46" s="175"/>
      <c r="F46" s="120"/>
      <c r="G46" s="120"/>
      <c r="H46" s="165">
        <f t="shared" si="0"/>
        <v>0</v>
      </c>
      <c r="I46" s="165">
        <f t="shared" si="1"/>
        <v>0</v>
      </c>
      <c r="J46" s="166" t="e">
        <f t="shared" si="2"/>
        <v>#DIV/0!</v>
      </c>
      <c r="K46" s="172" t="e">
        <f t="shared" si="3"/>
        <v>#DIV/0!</v>
      </c>
      <c r="L46" s="104"/>
      <c r="M46" s="104"/>
      <c r="N46" s="104"/>
    </row>
    <row r="47" spans="1:14" x14ac:dyDescent="0.2">
      <c r="A47" s="176">
        <v>42887</v>
      </c>
      <c r="B47" s="177" t="s">
        <v>333</v>
      </c>
      <c r="C47" s="104">
        <f>data_BurnDownChart!AV6</f>
        <v>0</v>
      </c>
      <c r="D47" s="104">
        <f>data_BurnDownChart!AV5</f>
        <v>0</v>
      </c>
      <c r="E47" s="175"/>
      <c r="F47" s="120"/>
      <c r="G47" s="120"/>
      <c r="H47" s="165">
        <f t="shared" si="0"/>
        <v>0</v>
      </c>
      <c r="I47" s="165">
        <f t="shared" si="1"/>
        <v>0</v>
      </c>
      <c r="J47" s="166" t="e">
        <f t="shared" si="2"/>
        <v>#DIV/0!</v>
      </c>
      <c r="K47" s="172" t="e">
        <f t="shared" si="3"/>
        <v>#DIV/0!</v>
      </c>
      <c r="L47" s="104"/>
      <c r="M47" s="104"/>
      <c r="N47" s="104"/>
    </row>
    <row r="48" spans="1:14" x14ac:dyDescent="0.2">
      <c r="A48" s="142"/>
      <c r="B48" s="145"/>
      <c r="C48" s="145"/>
      <c r="D48" s="145"/>
      <c r="E48" s="142"/>
      <c r="F48" s="142"/>
      <c r="G48" s="142"/>
      <c r="H48" s="146"/>
      <c r="I48" s="146"/>
      <c r="J48" s="147"/>
      <c r="K48" s="147"/>
      <c r="L48" s="142"/>
    </row>
    <row r="49" spans="1:28" x14ac:dyDescent="0.2">
      <c r="A49" s="142"/>
      <c r="B49" s="145"/>
      <c r="C49" s="145"/>
      <c r="D49" s="145"/>
      <c r="E49" s="142"/>
      <c r="F49" s="142"/>
      <c r="G49" s="142"/>
      <c r="H49" s="146"/>
      <c r="I49" s="146"/>
      <c r="J49" s="147"/>
      <c r="K49" s="147"/>
      <c r="L49" s="142"/>
    </row>
    <row r="50" spans="1:28" x14ac:dyDescent="0.2">
      <c r="A50" s="142"/>
      <c r="B50" s="145"/>
      <c r="C50" s="145"/>
      <c r="D50" s="145"/>
      <c r="E50" s="142"/>
      <c r="F50" s="142"/>
      <c r="G50" s="142"/>
      <c r="H50" s="146"/>
      <c r="I50" s="146"/>
      <c r="J50" s="147"/>
      <c r="K50" s="147"/>
      <c r="L50" s="142"/>
    </row>
    <row r="51" spans="1:28" s="6" customFormat="1" x14ac:dyDescent="0.2">
      <c r="A51" s="144"/>
      <c r="B51" s="148"/>
      <c r="C51" s="148"/>
      <c r="D51" s="148"/>
      <c r="E51" s="144"/>
      <c r="F51" s="144"/>
      <c r="G51" s="144"/>
      <c r="H51" s="149"/>
      <c r="I51" s="149"/>
      <c r="J51" s="150"/>
      <c r="K51" s="150"/>
      <c r="L51" s="144"/>
    </row>
    <row r="52" spans="1:28" x14ac:dyDescent="0.2">
      <c r="A52" s="142"/>
      <c r="B52" s="151"/>
      <c r="C52" s="151"/>
      <c r="D52" s="151"/>
      <c r="E52" s="142"/>
      <c r="F52" s="142"/>
      <c r="G52" s="142"/>
      <c r="H52" s="146"/>
      <c r="I52" s="146"/>
      <c r="J52" s="147"/>
      <c r="K52" s="147"/>
      <c r="L52" s="142"/>
    </row>
    <row r="53" spans="1:28" x14ac:dyDescent="0.2">
      <c r="A53" s="142"/>
      <c r="B53" s="151"/>
      <c r="C53" s="151"/>
      <c r="D53" s="151"/>
      <c r="E53" s="142"/>
      <c r="F53" s="142"/>
      <c r="G53" s="142"/>
      <c r="H53" s="146"/>
      <c r="I53" s="146"/>
      <c r="J53" s="147"/>
      <c r="K53" s="147"/>
      <c r="L53" s="142"/>
    </row>
    <row r="54" spans="1:28" x14ac:dyDescent="0.2">
      <c r="A54" s="142"/>
      <c r="B54" s="151"/>
      <c r="C54" s="151"/>
      <c r="D54" s="151"/>
      <c r="E54" s="142"/>
      <c r="F54" s="142"/>
      <c r="G54" s="142"/>
      <c r="H54" s="146"/>
      <c r="I54" s="146"/>
      <c r="J54" s="147"/>
      <c r="K54" s="147"/>
      <c r="L54" s="142"/>
    </row>
    <row r="55" spans="1:28" s="6" customFormat="1" x14ac:dyDescent="0.2">
      <c r="A55" s="144"/>
      <c r="B55" s="148"/>
      <c r="C55" s="148"/>
      <c r="D55" s="148"/>
      <c r="E55" s="144"/>
      <c r="F55" s="144"/>
      <c r="G55" s="144"/>
      <c r="H55" s="149"/>
      <c r="I55" s="149"/>
      <c r="J55" s="150"/>
      <c r="K55" s="150"/>
      <c r="L55" s="144"/>
    </row>
    <row r="56" spans="1:28" x14ac:dyDescent="0.2">
      <c r="A56" s="142"/>
      <c r="B56" s="151"/>
      <c r="C56" s="151"/>
      <c r="D56" s="151"/>
      <c r="E56" s="142"/>
      <c r="F56" s="142"/>
      <c r="G56" s="142"/>
      <c r="H56" s="146"/>
      <c r="I56" s="146"/>
      <c r="J56" s="147"/>
      <c r="K56" s="147"/>
      <c r="L56" s="142"/>
    </row>
    <row r="57" spans="1:28" x14ac:dyDescent="0.2">
      <c r="A57" s="142"/>
      <c r="B57" s="151"/>
      <c r="C57" s="151"/>
      <c r="D57" s="151"/>
      <c r="E57" s="142"/>
      <c r="F57" s="142"/>
      <c r="G57" s="142"/>
      <c r="H57" s="146"/>
      <c r="I57" s="146"/>
      <c r="J57" s="147"/>
      <c r="K57" s="147"/>
      <c r="L57" s="142"/>
    </row>
    <row r="58" spans="1:28" x14ac:dyDescent="0.2">
      <c r="A58" s="142"/>
      <c r="B58" s="151"/>
      <c r="C58" s="151"/>
      <c r="D58" s="151"/>
      <c r="E58" s="142"/>
      <c r="F58" s="142"/>
      <c r="G58" s="142"/>
      <c r="H58" s="146"/>
      <c r="I58" s="146"/>
      <c r="J58" s="147"/>
      <c r="K58" s="147"/>
      <c r="L58" s="142"/>
    </row>
    <row r="59" spans="1:28" x14ac:dyDescent="0.2">
      <c r="A59" s="142"/>
      <c r="B59" s="142"/>
      <c r="C59" s="142"/>
      <c r="D59" s="142"/>
      <c r="E59" s="142"/>
      <c r="F59" s="142"/>
      <c r="G59" s="142"/>
      <c r="H59" s="146"/>
      <c r="I59" s="146"/>
      <c r="J59" s="147"/>
      <c r="K59" s="147"/>
      <c r="L59" s="142"/>
    </row>
    <row r="60" spans="1:28" ht="12" customHeight="1" x14ac:dyDescent="0.2">
      <c r="H60"/>
      <c r="I60"/>
      <c r="J60"/>
      <c r="K60"/>
    </row>
    <row r="61" spans="1:28" x14ac:dyDescent="0.2">
      <c r="A61" s="42"/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  <c r="AA61" s="42"/>
      <c r="AB61" s="42"/>
    </row>
    <row r="62" spans="1:28" x14ac:dyDescent="0.2">
      <c r="A62" s="42"/>
      <c r="H62"/>
      <c r="I62"/>
      <c r="J62"/>
      <c r="K62"/>
    </row>
    <row r="63" spans="1:28" x14ac:dyDescent="0.2">
      <c r="H63"/>
      <c r="I63"/>
      <c r="J63"/>
      <c r="K63"/>
    </row>
    <row r="64" spans="1:28" x14ac:dyDescent="0.2">
      <c r="H64"/>
      <c r="I64"/>
      <c r="J64"/>
      <c r="K64"/>
    </row>
    <row r="65" spans="8:11" x14ac:dyDescent="0.2">
      <c r="H65"/>
      <c r="I65"/>
      <c r="J65"/>
      <c r="K65"/>
    </row>
    <row r="66" spans="8:11" x14ac:dyDescent="0.2">
      <c r="H66"/>
      <c r="I66"/>
      <c r="J66"/>
      <c r="K66"/>
    </row>
    <row r="67" spans="8:11" x14ac:dyDescent="0.2">
      <c r="H67"/>
      <c r="I67"/>
      <c r="J67"/>
      <c r="K67"/>
    </row>
    <row r="68" spans="8:11" x14ac:dyDescent="0.2">
      <c r="H68"/>
      <c r="I68"/>
      <c r="J68"/>
      <c r="K68"/>
    </row>
    <row r="69" spans="8:11" x14ac:dyDescent="0.2">
      <c r="H69"/>
      <c r="I69"/>
      <c r="J69"/>
      <c r="K69"/>
    </row>
    <row r="70" spans="8:11" x14ac:dyDescent="0.2">
      <c r="H70"/>
      <c r="I70"/>
      <c r="J70"/>
      <c r="K70"/>
    </row>
    <row r="71" spans="8:11" x14ac:dyDescent="0.2">
      <c r="H71"/>
      <c r="I71"/>
      <c r="J71"/>
      <c r="K71"/>
    </row>
    <row r="72" spans="8:11" x14ac:dyDescent="0.2">
      <c r="H72"/>
      <c r="I72"/>
      <c r="J72"/>
      <c r="K72"/>
    </row>
    <row r="73" spans="8:11" x14ac:dyDescent="0.2">
      <c r="H73"/>
      <c r="I73"/>
      <c r="J73"/>
      <c r="K73"/>
    </row>
    <row r="74" spans="8:11" x14ac:dyDescent="0.2">
      <c r="H74"/>
      <c r="I74"/>
      <c r="J74"/>
      <c r="K74"/>
    </row>
    <row r="75" spans="8:11" x14ac:dyDescent="0.2">
      <c r="H75"/>
      <c r="I75"/>
      <c r="J75"/>
      <c r="K75"/>
    </row>
    <row r="76" spans="8:11" x14ac:dyDescent="0.2">
      <c r="H76"/>
      <c r="I76"/>
      <c r="J76"/>
      <c r="K76"/>
    </row>
    <row r="77" spans="8:11" x14ac:dyDescent="0.2">
      <c r="H77"/>
      <c r="I77"/>
      <c r="J77"/>
      <c r="K77"/>
    </row>
    <row r="78" spans="8:11" x14ac:dyDescent="0.2">
      <c r="H78"/>
      <c r="I78"/>
      <c r="J78"/>
      <c r="K78"/>
    </row>
    <row r="79" spans="8:11" x14ac:dyDescent="0.2">
      <c r="H79"/>
      <c r="I79"/>
      <c r="J79"/>
      <c r="K79"/>
    </row>
    <row r="80" spans="8:11" x14ac:dyDescent="0.2">
      <c r="H80"/>
      <c r="I80"/>
      <c r="J80"/>
      <c r="K80"/>
    </row>
    <row r="81" spans="8:11" x14ac:dyDescent="0.2">
      <c r="H81"/>
      <c r="I81"/>
      <c r="J81"/>
      <c r="K81"/>
    </row>
    <row r="82" spans="8:11" x14ac:dyDescent="0.2">
      <c r="H82"/>
      <c r="I82"/>
      <c r="J82"/>
      <c r="K82"/>
    </row>
    <row r="83" spans="8:11" x14ac:dyDescent="0.2">
      <c r="H83"/>
      <c r="I83"/>
      <c r="J83"/>
      <c r="K83"/>
    </row>
    <row r="84" spans="8:11" x14ac:dyDescent="0.2">
      <c r="H84"/>
      <c r="I84"/>
      <c r="J84"/>
      <c r="K84"/>
    </row>
    <row r="85" spans="8:11" x14ac:dyDescent="0.2">
      <c r="H85"/>
      <c r="I85"/>
      <c r="J85"/>
      <c r="K85"/>
    </row>
    <row r="86" spans="8:11" x14ac:dyDescent="0.2">
      <c r="H86"/>
      <c r="I86"/>
      <c r="J86"/>
      <c r="K86"/>
    </row>
    <row r="87" spans="8:11" x14ac:dyDescent="0.2">
      <c r="H87"/>
      <c r="I87"/>
      <c r="J87"/>
      <c r="K87"/>
    </row>
    <row r="88" spans="8:11" x14ac:dyDescent="0.2">
      <c r="H88"/>
      <c r="I88"/>
      <c r="J88"/>
      <c r="K88"/>
    </row>
    <row r="89" spans="8:11" x14ac:dyDescent="0.2">
      <c r="H89"/>
      <c r="I89"/>
      <c r="J89"/>
      <c r="K89"/>
    </row>
    <row r="90" spans="8:11" x14ac:dyDescent="0.2">
      <c r="H90"/>
      <c r="I90"/>
      <c r="J90"/>
      <c r="K90"/>
    </row>
    <row r="91" spans="8:11" x14ac:dyDescent="0.2">
      <c r="H91"/>
      <c r="I91"/>
      <c r="J91"/>
      <c r="K91"/>
    </row>
    <row r="92" spans="8:11" x14ac:dyDescent="0.2">
      <c r="H92"/>
      <c r="I92"/>
      <c r="J92"/>
      <c r="K92"/>
    </row>
    <row r="93" spans="8:11" x14ac:dyDescent="0.2">
      <c r="H93"/>
      <c r="I93"/>
      <c r="J93"/>
      <c r="K93"/>
    </row>
    <row r="94" spans="8:11" x14ac:dyDescent="0.2">
      <c r="H94"/>
      <c r="I94"/>
      <c r="J94"/>
      <c r="K94"/>
    </row>
    <row r="95" spans="8:11" x14ac:dyDescent="0.2">
      <c r="H95"/>
      <c r="I95"/>
      <c r="J95"/>
      <c r="K95"/>
    </row>
    <row r="96" spans="8:11" x14ac:dyDescent="0.2">
      <c r="H96"/>
      <c r="I96"/>
      <c r="J96"/>
      <c r="K96"/>
    </row>
    <row r="97" spans="8:11" x14ac:dyDescent="0.2">
      <c r="H97"/>
      <c r="I97"/>
      <c r="J97"/>
      <c r="K97"/>
    </row>
    <row r="98" spans="8:11" x14ac:dyDescent="0.2">
      <c r="H98"/>
      <c r="I98"/>
      <c r="J98"/>
      <c r="K98"/>
    </row>
    <row r="99" spans="8:11" x14ac:dyDescent="0.2">
      <c r="H99"/>
      <c r="I99"/>
      <c r="J99"/>
      <c r="K99"/>
    </row>
    <row r="100" spans="8:11" x14ac:dyDescent="0.2">
      <c r="H100"/>
      <c r="I100"/>
      <c r="J100"/>
      <c r="K100"/>
    </row>
    <row r="101" spans="8:11" x14ac:dyDescent="0.2">
      <c r="H101"/>
      <c r="I101"/>
      <c r="J101"/>
      <c r="K101"/>
    </row>
    <row r="102" spans="8:11" x14ac:dyDescent="0.2">
      <c r="H102"/>
      <c r="I102"/>
      <c r="J102"/>
      <c r="K102"/>
    </row>
    <row r="103" spans="8:11" x14ac:dyDescent="0.2">
      <c r="H103"/>
      <c r="I103"/>
      <c r="J103"/>
      <c r="K103"/>
    </row>
    <row r="104" spans="8:11" x14ac:dyDescent="0.2">
      <c r="H104"/>
      <c r="I104"/>
      <c r="J104"/>
      <c r="K104"/>
    </row>
    <row r="105" spans="8:11" x14ac:dyDescent="0.2">
      <c r="H105"/>
      <c r="I105"/>
      <c r="J105"/>
      <c r="K105"/>
    </row>
    <row r="106" spans="8:11" x14ac:dyDescent="0.2">
      <c r="H106"/>
      <c r="I106"/>
      <c r="J106"/>
      <c r="K106"/>
    </row>
    <row r="107" spans="8:11" x14ac:dyDescent="0.2">
      <c r="H107"/>
      <c r="I107"/>
      <c r="J107"/>
      <c r="K107"/>
    </row>
    <row r="108" spans="8:11" x14ac:dyDescent="0.2">
      <c r="H108"/>
      <c r="I108"/>
      <c r="J108"/>
      <c r="K108"/>
    </row>
    <row r="109" spans="8:11" x14ac:dyDescent="0.2">
      <c r="H109"/>
      <c r="I109"/>
      <c r="J109"/>
      <c r="K109"/>
    </row>
    <row r="110" spans="8:11" x14ac:dyDescent="0.2">
      <c r="H110"/>
      <c r="I110"/>
      <c r="J110"/>
      <c r="K110"/>
    </row>
    <row r="111" spans="8:11" x14ac:dyDescent="0.2">
      <c r="H111"/>
      <c r="I111"/>
      <c r="J111"/>
      <c r="K111"/>
    </row>
    <row r="112" spans="8:11" x14ac:dyDescent="0.2">
      <c r="H112"/>
      <c r="I112"/>
      <c r="J112"/>
      <c r="K112"/>
    </row>
    <row r="113" spans="8:11" x14ac:dyDescent="0.2">
      <c r="H113"/>
      <c r="I113"/>
      <c r="J113"/>
      <c r="K113"/>
    </row>
  </sheetData>
  <mergeCells count="1">
    <mergeCell ref="A1:N2"/>
  </mergeCells>
  <phoneticPr fontId="3" type="noConversion"/>
  <pageMargins left="0.75" right="0.75" top="1" bottom="1" header="0.5" footer="0.5"/>
  <pageSetup scale="72" orientation="landscape" r:id="rId1"/>
  <headerFooter alignWithMargins="0">
    <oddHeader>Page &amp;P of &amp;N</oddHeader>
    <oddFooter>Page &amp;P of &amp;N</oddFooter>
  </headerFooter>
  <ignoredErrors>
    <ignoredError sqref="K8:K19 J33:K47" evalError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79"/>
  <sheetViews>
    <sheetView topLeftCell="A94" zoomScale="85" zoomScaleNormal="85" workbookViewId="0">
      <selection activeCell="AL85" sqref="AL85"/>
    </sheetView>
  </sheetViews>
  <sheetFormatPr defaultRowHeight="12.75" x14ac:dyDescent="0.2"/>
  <cols>
    <col min="1" max="1" width="5.28515625" style="43" customWidth="1"/>
    <col min="2" max="2" width="87.85546875" style="43" customWidth="1"/>
    <col min="3" max="3" width="11.7109375" style="43" customWidth="1"/>
    <col min="4" max="4" width="18" style="43" customWidth="1"/>
    <col min="5" max="48" width="4.28515625" style="43" customWidth="1"/>
    <col min="49" max="16384" width="9.140625" style="43"/>
  </cols>
  <sheetData>
    <row r="1" spans="1:52" ht="15" customHeight="1" x14ac:dyDescent="0.2">
      <c r="A1" s="186"/>
      <c r="B1" s="186"/>
      <c r="C1" s="186"/>
      <c r="D1" s="186"/>
      <c r="E1" s="186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  <c r="W1" s="61"/>
      <c r="X1" s="61"/>
      <c r="Y1" s="61"/>
      <c r="Z1" s="61"/>
      <c r="AA1" s="61"/>
      <c r="AB1" s="61"/>
      <c r="AC1" s="61"/>
      <c r="AD1" s="61"/>
      <c r="AE1" s="61"/>
      <c r="AF1" s="61"/>
      <c r="AG1" s="61"/>
      <c r="AH1" s="61"/>
      <c r="AI1" s="61"/>
      <c r="AJ1" s="61"/>
      <c r="AK1" s="61"/>
      <c r="AL1" s="61"/>
      <c r="AM1" s="61"/>
      <c r="AN1" s="61"/>
      <c r="AO1" s="61"/>
      <c r="AP1" s="61"/>
      <c r="AQ1" s="61"/>
      <c r="AR1" s="61"/>
      <c r="AS1" s="61"/>
      <c r="AT1" s="61"/>
      <c r="AU1" s="61"/>
      <c r="AV1" s="61"/>
      <c r="AW1" s="61"/>
      <c r="AX1" s="61"/>
      <c r="AY1" s="61"/>
      <c r="AZ1" s="61"/>
    </row>
    <row r="2" spans="1:52" ht="32.25" customHeight="1" thickBot="1" x14ac:dyDescent="0.25">
      <c r="A2" s="186"/>
      <c r="B2" s="186"/>
      <c r="C2" s="186"/>
      <c r="D2" s="186"/>
      <c r="E2" s="186"/>
      <c r="F2" s="183" t="s">
        <v>259</v>
      </c>
      <c r="G2" s="184"/>
      <c r="H2" s="184"/>
      <c r="I2" s="184"/>
      <c r="J2" s="184"/>
      <c r="K2" s="184"/>
      <c r="L2" s="185"/>
      <c r="M2" s="183" t="s">
        <v>260</v>
      </c>
      <c r="N2" s="184"/>
      <c r="O2" s="184"/>
      <c r="P2" s="184"/>
      <c r="Q2" s="184"/>
      <c r="R2" s="184"/>
      <c r="S2" s="185"/>
      <c r="T2" s="183" t="s">
        <v>261</v>
      </c>
      <c r="U2" s="184"/>
      <c r="V2" s="184"/>
      <c r="W2" s="184"/>
      <c r="X2" s="184"/>
      <c r="Y2" s="184"/>
      <c r="Z2" s="184"/>
      <c r="AA2" s="184"/>
      <c r="AB2" s="184"/>
      <c r="AC2" s="184"/>
      <c r="AD2" s="184"/>
      <c r="AE2" s="184"/>
      <c r="AF2" s="184"/>
      <c r="AG2" s="185"/>
      <c r="AH2" s="183" t="s">
        <v>262</v>
      </c>
      <c r="AI2" s="184"/>
      <c r="AJ2" s="184"/>
      <c r="AK2" s="184"/>
      <c r="AL2" s="184"/>
      <c r="AM2" s="184"/>
      <c r="AN2" s="184"/>
      <c r="AO2" s="184"/>
      <c r="AP2" s="184"/>
      <c r="AQ2" s="184"/>
      <c r="AR2" s="184"/>
      <c r="AS2" s="184"/>
      <c r="AT2" s="184"/>
      <c r="AU2" s="184"/>
      <c r="AV2" s="185"/>
      <c r="AW2" s="61"/>
      <c r="AX2" s="61"/>
      <c r="AY2" s="61"/>
      <c r="AZ2" s="61"/>
    </row>
    <row r="3" spans="1:52" ht="57" customHeight="1" thickBot="1" x14ac:dyDescent="0.25">
      <c r="A3" s="187"/>
      <c r="B3" s="187"/>
      <c r="C3" s="187"/>
      <c r="D3" s="187"/>
      <c r="E3" s="187"/>
      <c r="F3" s="51" t="s">
        <v>234</v>
      </c>
      <c r="G3" s="52" t="s">
        <v>235</v>
      </c>
      <c r="H3" s="52" t="s">
        <v>236</v>
      </c>
      <c r="I3" s="52" t="s">
        <v>237</v>
      </c>
      <c r="J3" s="52" t="s">
        <v>238</v>
      </c>
      <c r="K3" s="52" t="s">
        <v>239</v>
      </c>
      <c r="L3" s="53">
        <v>42381</v>
      </c>
      <c r="M3" s="54">
        <v>42412</v>
      </c>
      <c r="N3" s="55">
        <v>42441</v>
      </c>
      <c r="O3" s="55">
        <v>42472</v>
      </c>
      <c r="P3" s="55">
        <v>42502</v>
      </c>
      <c r="Q3" s="55">
        <v>42533</v>
      </c>
      <c r="R3" s="55">
        <v>42563</v>
      </c>
      <c r="S3" s="53">
        <v>42594</v>
      </c>
      <c r="T3" s="56">
        <v>42625</v>
      </c>
      <c r="U3" s="57">
        <v>42655</v>
      </c>
      <c r="V3" s="57">
        <v>42686</v>
      </c>
      <c r="W3" s="57">
        <v>42716</v>
      </c>
      <c r="X3" s="57" t="s">
        <v>240</v>
      </c>
      <c r="Y3" s="57" t="s">
        <v>241</v>
      </c>
      <c r="Z3" s="57" t="s">
        <v>242</v>
      </c>
      <c r="AA3" s="57" t="s">
        <v>243</v>
      </c>
      <c r="AB3" s="57" t="s">
        <v>244</v>
      </c>
      <c r="AC3" s="57" t="s">
        <v>245</v>
      </c>
      <c r="AD3" s="57" t="s">
        <v>246</v>
      </c>
      <c r="AE3" s="57" t="s">
        <v>247</v>
      </c>
      <c r="AF3" s="57" t="s">
        <v>248</v>
      </c>
      <c r="AG3" s="58" t="s">
        <v>249</v>
      </c>
      <c r="AH3" s="59" t="s">
        <v>250</v>
      </c>
      <c r="AI3" s="57" t="s">
        <v>251</v>
      </c>
      <c r="AJ3" s="57" t="s">
        <v>252</v>
      </c>
      <c r="AK3" s="57" t="s">
        <v>253</v>
      </c>
      <c r="AL3" s="57" t="s">
        <v>254</v>
      </c>
      <c r="AM3" s="57" t="s">
        <v>255</v>
      </c>
      <c r="AN3" s="57" t="s">
        <v>256</v>
      </c>
      <c r="AO3" s="57" t="s">
        <v>257</v>
      </c>
      <c r="AP3" s="57" t="s">
        <v>258</v>
      </c>
      <c r="AQ3" s="57">
        <v>42736</v>
      </c>
      <c r="AR3" s="57">
        <v>42767</v>
      </c>
      <c r="AS3" s="57">
        <v>42795</v>
      </c>
      <c r="AT3" s="57">
        <v>42826</v>
      </c>
      <c r="AU3" s="57">
        <v>42856</v>
      </c>
      <c r="AV3" s="60">
        <v>42887</v>
      </c>
      <c r="AW3" s="61"/>
      <c r="AX3" s="61"/>
      <c r="AY3" s="61"/>
      <c r="AZ3" s="61"/>
    </row>
    <row r="4" spans="1:52" ht="26.25" customHeight="1" thickBot="1" x14ac:dyDescent="0.25">
      <c r="A4" s="44" t="s">
        <v>155</v>
      </c>
      <c r="B4" s="47" t="s">
        <v>78</v>
      </c>
      <c r="C4" s="47" t="s">
        <v>168</v>
      </c>
      <c r="D4" s="47"/>
      <c r="E4" s="49" t="s">
        <v>169</v>
      </c>
      <c r="F4" s="47" t="s">
        <v>79</v>
      </c>
      <c r="G4" s="47" t="s">
        <v>80</v>
      </c>
      <c r="H4" s="47" t="s">
        <v>81</v>
      </c>
      <c r="I4" s="47" t="s">
        <v>82</v>
      </c>
      <c r="J4" s="47" t="s">
        <v>83</v>
      </c>
      <c r="K4" s="47" t="s">
        <v>84</v>
      </c>
      <c r="L4" s="47" t="s">
        <v>85</v>
      </c>
      <c r="M4" s="47" t="s">
        <v>86</v>
      </c>
      <c r="N4" s="47" t="s">
        <v>87</v>
      </c>
      <c r="O4" s="47" t="s">
        <v>88</v>
      </c>
      <c r="P4" s="47" t="s">
        <v>89</v>
      </c>
      <c r="Q4" s="47" t="s">
        <v>90</v>
      </c>
      <c r="R4" s="47" t="s">
        <v>91</v>
      </c>
      <c r="S4" s="47" t="s">
        <v>92</v>
      </c>
      <c r="T4" s="48" t="s">
        <v>182</v>
      </c>
      <c r="U4" s="45" t="s">
        <v>183</v>
      </c>
      <c r="V4" s="47" t="s">
        <v>184</v>
      </c>
      <c r="W4" s="48" t="s">
        <v>185</v>
      </c>
      <c r="X4" s="45" t="s">
        <v>186</v>
      </c>
      <c r="Y4" s="47" t="s">
        <v>187</v>
      </c>
      <c r="Z4" s="48" t="s">
        <v>188</v>
      </c>
      <c r="AA4" s="48" t="s">
        <v>189</v>
      </c>
      <c r="AB4" s="48" t="s">
        <v>190</v>
      </c>
      <c r="AC4" s="48" t="s">
        <v>191</v>
      </c>
      <c r="AD4" s="45" t="s">
        <v>192</v>
      </c>
      <c r="AE4" s="47" t="s">
        <v>193</v>
      </c>
      <c r="AF4" s="47" t="s">
        <v>194</v>
      </c>
      <c r="AG4" s="47" t="s">
        <v>195</v>
      </c>
      <c r="AH4" s="47" t="s">
        <v>196</v>
      </c>
      <c r="AI4" s="47" t="s">
        <v>197</v>
      </c>
      <c r="AJ4" s="47" t="s">
        <v>198</v>
      </c>
      <c r="AK4" s="45" t="s">
        <v>199</v>
      </c>
      <c r="AL4" s="47" t="s">
        <v>200</v>
      </c>
      <c r="AM4" s="47" t="s">
        <v>201</v>
      </c>
      <c r="AN4" s="45" t="s">
        <v>202</v>
      </c>
      <c r="AO4" s="47" t="s">
        <v>203</v>
      </c>
      <c r="AP4" s="45" t="s">
        <v>204</v>
      </c>
      <c r="AQ4" s="47" t="s">
        <v>205</v>
      </c>
      <c r="AR4" s="48" t="s">
        <v>206</v>
      </c>
      <c r="AS4" s="48" t="s">
        <v>207</v>
      </c>
      <c r="AT4" s="45" t="s">
        <v>208</v>
      </c>
      <c r="AU4" s="47" t="s">
        <v>209</v>
      </c>
      <c r="AV4" s="46" t="s">
        <v>210</v>
      </c>
      <c r="AW4" s="62"/>
      <c r="AX4" s="62"/>
      <c r="AY4" s="62"/>
      <c r="AZ4" s="61"/>
    </row>
    <row r="5" spans="1:52" ht="13.5" customHeight="1" x14ac:dyDescent="0.2">
      <c r="A5" s="63"/>
      <c r="B5" s="64" t="s">
        <v>215</v>
      </c>
      <c r="C5" s="65"/>
      <c r="D5" s="66" t="s">
        <v>175</v>
      </c>
      <c r="E5" s="67">
        <f>SUM(E7,E25,E33,E71)</f>
        <v>172</v>
      </c>
      <c r="F5" s="67">
        <f t="shared" ref="F5:AG5" si="0">SUM(F7,F25,F33,F71)</f>
        <v>169</v>
      </c>
      <c r="G5" s="67">
        <f t="shared" si="0"/>
        <v>150</v>
      </c>
      <c r="H5" s="67">
        <f t="shared" si="0"/>
        <v>140</v>
      </c>
      <c r="I5" s="67">
        <f t="shared" si="0"/>
        <v>136</v>
      </c>
      <c r="J5" s="67">
        <f t="shared" si="0"/>
        <v>134</v>
      </c>
      <c r="K5" s="67">
        <f t="shared" si="0"/>
        <v>133</v>
      </c>
      <c r="L5" s="67">
        <f t="shared" si="0"/>
        <v>132</v>
      </c>
      <c r="M5" s="67">
        <f t="shared" si="0"/>
        <v>123</v>
      </c>
      <c r="N5" s="67">
        <f t="shared" si="0"/>
        <v>123</v>
      </c>
      <c r="O5" s="67">
        <f t="shared" si="0"/>
        <v>119</v>
      </c>
      <c r="P5" s="67">
        <f t="shared" si="0"/>
        <v>119</v>
      </c>
      <c r="Q5" s="67">
        <f t="shared" si="0"/>
        <v>119</v>
      </c>
      <c r="R5" s="67">
        <f t="shared" si="0"/>
        <v>117</v>
      </c>
      <c r="S5" s="67">
        <f t="shared" si="0"/>
        <v>116</v>
      </c>
      <c r="T5" s="67">
        <f t="shared" si="0"/>
        <v>116</v>
      </c>
      <c r="U5" s="67">
        <f t="shared" si="0"/>
        <v>116</v>
      </c>
      <c r="V5" s="67">
        <f t="shared" si="0"/>
        <v>115</v>
      </c>
      <c r="W5" s="67">
        <f t="shared" si="0"/>
        <v>114</v>
      </c>
      <c r="X5" s="67">
        <f t="shared" si="0"/>
        <v>111</v>
      </c>
      <c r="Y5" s="67">
        <f t="shared" si="0"/>
        <v>103</v>
      </c>
      <c r="Z5" s="67">
        <f t="shared" si="0"/>
        <v>97</v>
      </c>
      <c r="AA5" s="67">
        <f t="shared" si="0"/>
        <v>91</v>
      </c>
      <c r="AB5" s="67">
        <f t="shared" si="0"/>
        <v>87</v>
      </c>
      <c r="AC5" s="67">
        <f t="shared" si="0"/>
        <v>75</v>
      </c>
      <c r="AD5" s="67">
        <f t="shared" si="0"/>
        <v>66</v>
      </c>
      <c r="AE5" s="67">
        <f t="shared" si="0"/>
        <v>55</v>
      </c>
      <c r="AF5" s="67">
        <f t="shared" si="0"/>
        <v>38</v>
      </c>
      <c r="AG5" s="67">
        <f t="shared" si="0"/>
        <v>28</v>
      </c>
      <c r="AH5" s="67"/>
      <c r="AI5" s="67"/>
      <c r="AJ5" s="67"/>
      <c r="AK5" s="67"/>
      <c r="AL5" s="67"/>
      <c r="AM5" s="67"/>
      <c r="AN5" s="67"/>
      <c r="AO5" s="67"/>
      <c r="AP5" s="67"/>
      <c r="AQ5" s="67"/>
      <c r="AR5" s="67"/>
      <c r="AS5" s="67"/>
      <c r="AT5" s="67"/>
      <c r="AU5" s="67"/>
      <c r="AV5" s="67"/>
      <c r="AW5" s="62"/>
      <c r="AX5" s="62"/>
      <c r="AY5" s="62"/>
      <c r="AZ5" s="61"/>
    </row>
    <row r="6" spans="1:52" ht="13.5" customHeight="1" thickBot="1" x14ac:dyDescent="0.25">
      <c r="A6" s="68"/>
      <c r="B6" s="69"/>
      <c r="C6" s="70"/>
      <c r="D6" s="71" t="s">
        <v>176</v>
      </c>
      <c r="E6" s="72">
        <f>E5</f>
        <v>172</v>
      </c>
      <c r="F6" s="90">
        <v>163</v>
      </c>
      <c r="G6" s="90">
        <v>156</v>
      </c>
      <c r="H6" s="90">
        <v>148</v>
      </c>
      <c r="I6" s="90">
        <v>143</v>
      </c>
      <c r="J6" s="90">
        <v>139</v>
      </c>
      <c r="K6" s="90">
        <v>136</v>
      </c>
      <c r="L6" s="90">
        <v>136</v>
      </c>
      <c r="M6" s="90">
        <v>123</v>
      </c>
      <c r="N6" s="90">
        <v>118</v>
      </c>
      <c r="O6" s="90">
        <v>115</v>
      </c>
      <c r="P6" s="90">
        <v>115</v>
      </c>
      <c r="Q6" s="90">
        <v>115</v>
      </c>
      <c r="R6" s="90">
        <v>115</v>
      </c>
      <c r="S6" s="90">
        <v>115</v>
      </c>
      <c r="T6" s="90">
        <v>113</v>
      </c>
      <c r="U6" s="90">
        <v>113</v>
      </c>
      <c r="V6" s="90">
        <v>113</v>
      </c>
      <c r="W6" s="90">
        <v>113</v>
      </c>
      <c r="X6" s="90">
        <v>106</v>
      </c>
      <c r="Y6" s="90">
        <v>97</v>
      </c>
      <c r="Z6" s="90">
        <v>87</v>
      </c>
      <c r="AA6" s="90">
        <v>77</v>
      </c>
      <c r="AB6" s="90">
        <v>68</v>
      </c>
      <c r="AC6" s="90">
        <v>59</v>
      </c>
      <c r="AD6" s="90">
        <v>52</v>
      </c>
      <c r="AE6" s="90">
        <v>46</v>
      </c>
      <c r="AF6" s="90">
        <v>38</v>
      </c>
      <c r="AG6" s="90">
        <v>38</v>
      </c>
      <c r="AH6" s="90">
        <v>23</v>
      </c>
      <c r="AI6" s="90">
        <v>16</v>
      </c>
      <c r="AJ6" s="90">
        <v>15</v>
      </c>
      <c r="AK6" s="90">
        <v>15</v>
      </c>
      <c r="AL6" s="90">
        <v>9</v>
      </c>
      <c r="AM6" s="90">
        <v>7</v>
      </c>
      <c r="AN6" s="90">
        <v>6</v>
      </c>
      <c r="AO6" s="90">
        <v>6</v>
      </c>
      <c r="AP6" s="90">
        <v>6</v>
      </c>
      <c r="AQ6" s="90">
        <v>6</v>
      </c>
      <c r="AR6" s="90">
        <v>6</v>
      </c>
      <c r="AS6" s="90">
        <v>6</v>
      </c>
      <c r="AT6" s="90">
        <v>6</v>
      </c>
      <c r="AU6" s="90">
        <v>6</v>
      </c>
      <c r="AV6" s="90">
        <v>0</v>
      </c>
      <c r="AW6" s="62"/>
      <c r="AX6" s="62"/>
      <c r="AY6" s="62"/>
      <c r="AZ6" s="61"/>
    </row>
    <row r="7" spans="1:52" x14ac:dyDescent="0.2">
      <c r="A7" s="73"/>
      <c r="B7" s="74" t="s">
        <v>211</v>
      </c>
      <c r="C7" s="75"/>
      <c r="D7" s="76"/>
      <c r="E7" s="80">
        <f>SUM(E8:E24)</f>
        <v>42</v>
      </c>
      <c r="F7" s="128">
        <f t="shared" ref="F7:AV7" si="1">SUM(F8:F24)</f>
        <v>39</v>
      </c>
      <c r="G7" s="93">
        <f t="shared" si="1"/>
        <v>20</v>
      </c>
      <c r="H7" s="93">
        <f t="shared" si="1"/>
        <v>11</v>
      </c>
      <c r="I7" s="93">
        <f t="shared" si="1"/>
        <v>7</v>
      </c>
      <c r="J7" s="93">
        <f t="shared" si="1"/>
        <v>5</v>
      </c>
      <c r="K7" s="93">
        <f t="shared" si="1"/>
        <v>4</v>
      </c>
      <c r="L7" s="94">
        <f t="shared" si="1"/>
        <v>3</v>
      </c>
      <c r="M7" s="139">
        <f t="shared" si="1"/>
        <v>0</v>
      </c>
      <c r="N7" s="85">
        <f t="shared" si="1"/>
        <v>0</v>
      </c>
      <c r="O7" s="85">
        <f t="shared" si="1"/>
        <v>0</v>
      </c>
      <c r="P7" s="85">
        <f t="shared" si="1"/>
        <v>0</v>
      </c>
      <c r="Q7" s="85">
        <f t="shared" si="1"/>
        <v>0</v>
      </c>
      <c r="R7" s="85">
        <f t="shared" si="1"/>
        <v>0</v>
      </c>
      <c r="S7" s="85">
        <f t="shared" si="1"/>
        <v>0</v>
      </c>
      <c r="T7" s="85">
        <f t="shared" si="1"/>
        <v>0</v>
      </c>
      <c r="U7" s="85">
        <f t="shared" si="1"/>
        <v>0</v>
      </c>
      <c r="V7" s="85">
        <f t="shared" si="1"/>
        <v>0</v>
      </c>
      <c r="W7" s="85">
        <f t="shared" si="1"/>
        <v>0</v>
      </c>
      <c r="X7" s="85">
        <f t="shared" si="1"/>
        <v>0</v>
      </c>
      <c r="Y7" s="85">
        <f t="shared" si="1"/>
        <v>0</v>
      </c>
      <c r="Z7" s="85">
        <f t="shared" si="1"/>
        <v>0</v>
      </c>
      <c r="AA7" s="85">
        <f t="shared" si="1"/>
        <v>0</v>
      </c>
      <c r="AB7" s="85">
        <f t="shared" si="1"/>
        <v>0</v>
      </c>
      <c r="AC7" s="85">
        <f t="shared" si="1"/>
        <v>0</v>
      </c>
      <c r="AD7" s="85">
        <f t="shared" si="1"/>
        <v>0</v>
      </c>
      <c r="AE7" s="85">
        <f t="shared" si="1"/>
        <v>0</v>
      </c>
      <c r="AF7" s="85">
        <f t="shared" si="1"/>
        <v>0</v>
      </c>
      <c r="AG7" s="85">
        <f t="shared" si="1"/>
        <v>0</v>
      </c>
      <c r="AH7" s="85">
        <f t="shared" si="1"/>
        <v>0</v>
      </c>
      <c r="AI7" s="85">
        <f t="shared" si="1"/>
        <v>0</v>
      </c>
      <c r="AJ7" s="85">
        <f t="shared" si="1"/>
        <v>0</v>
      </c>
      <c r="AK7" s="85">
        <f t="shared" si="1"/>
        <v>0</v>
      </c>
      <c r="AL7" s="85">
        <f t="shared" si="1"/>
        <v>0</v>
      </c>
      <c r="AM7" s="85">
        <f t="shared" si="1"/>
        <v>0</v>
      </c>
      <c r="AN7" s="85">
        <f t="shared" si="1"/>
        <v>0</v>
      </c>
      <c r="AO7" s="85">
        <f t="shared" si="1"/>
        <v>0</v>
      </c>
      <c r="AP7" s="85">
        <f t="shared" si="1"/>
        <v>0</v>
      </c>
      <c r="AQ7" s="85">
        <f t="shared" si="1"/>
        <v>0</v>
      </c>
      <c r="AR7" s="85">
        <f t="shared" si="1"/>
        <v>0</v>
      </c>
      <c r="AS7" s="85">
        <f t="shared" si="1"/>
        <v>0</v>
      </c>
      <c r="AT7" s="85">
        <f t="shared" si="1"/>
        <v>0</v>
      </c>
      <c r="AU7" s="85">
        <f t="shared" si="1"/>
        <v>0</v>
      </c>
      <c r="AV7" s="86">
        <f t="shared" si="1"/>
        <v>0</v>
      </c>
      <c r="AW7" s="62"/>
      <c r="AX7" s="62"/>
      <c r="AY7" s="62"/>
      <c r="AZ7" s="61"/>
    </row>
    <row r="8" spans="1:52" x14ac:dyDescent="0.2">
      <c r="A8" s="95">
        <v>1</v>
      </c>
      <c r="B8" s="97" t="s">
        <v>152</v>
      </c>
      <c r="C8" s="98" t="s">
        <v>160</v>
      </c>
      <c r="D8" s="99"/>
      <c r="E8" s="95">
        <v>3</v>
      </c>
      <c r="F8" s="140">
        <v>3</v>
      </c>
      <c r="G8" s="129">
        <v>0</v>
      </c>
      <c r="H8" s="129"/>
      <c r="I8" s="129"/>
      <c r="J8" s="129"/>
      <c r="K8" s="129"/>
      <c r="L8" s="129"/>
      <c r="M8" s="103"/>
      <c r="N8" s="104"/>
      <c r="O8" s="104"/>
      <c r="P8" s="104"/>
      <c r="Q8" s="104"/>
      <c r="R8" s="104"/>
      <c r="S8" s="104"/>
      <c r="T8" s="104"/>
      <c r="U8" s="104"/>
      <c r="V8" s="104"/>
      <c r="W8" s="104"/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  <c r="AJ8" s="104"/>
      <c r="AK8" s="104"/>
      <c r="AL8" s="104"/>
      <c r="AM8" s="104"/>
      <c r="AN8" s="104"/>
      <c r="AO8" s="104"/>
      <c r="AP8" s="104"/>
      <c r="AQ8" s="104"/>
      <c r="AR8" s="104"/>
      <c r="AS8" s="104"/>
      <c r="AT8" s="104"/>
      <c r="AU8" s="104"/>
      <c r="AV8" s="108"/>
      <c r="AW8" s="61"/>
      <c r="AX8" s="61"/>
      <c r="AY8" s="61"/>
      <c r="AZ8" s="61"/>
    </row>
    <row r="9" spans="1:52" x14ac:dyDescent="0.2">
      <c r="A9" s="95">
        <v>2</v>
      </c>
      <c r="B9" s="97" t="s">
        <v>153</v>
      </c>
      <c r="C9" s="98" t="s">
        <v>162</v>
      </c>
      <c r="D9" s="99"/>
      <c r="E9" s="95">
        <v>2</v>
      </c>
      <c r="F9" s="140">
        <v>2</v>
      </c>
      <c r="G9" s="129">
        <v>0</v>
      </c>
      <c r="H9" s="129"/>
      <c r="I9" s="129"/>
      <c r="J9" s="129"/>
      <c r="K9" s="129"/>
      <c r="L9" s="129"/>
      <c r="M9" s="103"/>
      <c r="N9" s="104"/>
      <c r="O9" s="104"/>
      <c r="P9" s="104"/>
      <c r="Q9" s="104"/>
      <c r="R9" s="104"/>
      <c r="S9" s="104"/>
      <c r="T9" s="104"/>
      <c r="U9" s="104"/>
      <c r="V9" s="104"/>
      <c r="W9" s="104"/>
      <c r="X9" s="104"/>
      <c r="Y9" s="104"/>
      <c r="Z9" s="104"/>
      <c r="AA9" s="104"/>
      <c r="AB9" s="104"/>
      <c r="AC9" s="104"/>
      <c r="AD9" s="104"/>
      <c r="AE9" s="104"/>
      <c r="AF9" s="104"/>
      <c r="AG9" s="104"/>
      <c r="AH9" s="104"/>
      <c r="AI9" s="104"/>
      <c r="AJ9" s="104"/>
      <c r="AK9" s="104"/>
      <c r="AL9" s="104"/>
      <c r="AM9" s="104"/>
      <c r="AN9" s="104"/>
      <c r="AO9" s="104"/>
      <c r="AP9" s="104"/>
      <c r="AQ9" s="104"/>
      <c r="AR9" s="104"/>
      <c r="AS9" s="104"/>
      <c r="AT9" s="104"/>
      <c r="AU9" s="104"/>
      <c r="AV9" s="108"/>
      <c r="AW9" s="61"/>
      <c r="AX9" s="61"/>
      <c r="AY9" s="61"/>
      <c r="AZ9" s="61"/>
    </row>
    <row r="10" spans="1:52" x14ac:dyDescent="0.2">
      <c r="A10" s="95">
        <v>3</v>
      </c>
      <c r="B10" s="97" t="s">
        <v>154</v>
      </c>
      <c r="C10" s="98" t="s">
        <v>167</v>
      </c>
      <c r="D10" s="99"/>
      <c r="E10" s="95">
        <v>4</v>
      </c>
      <c r="F10" s="140">
        <v>4</v>
      </c>
      <c r="G10" s="129">
        <v>0</v>
      </c>
      <c r="H10" s="129"/>
      <c r="I10" s="129"/>
      <c r="J10" s="129"/>
      <c r="K10" s="129"/>
      <c r="L10" s="129"/>
      <c r="M10" s="103"/>
      <c r="N10" s="104"/>
      <c r="O10" s="104"/>
      <c r="P10" s="104"/>
      <c r="Q10" s="104"/>
      <c r="R10" s="104"/>
      <c r="S10" s="104"/>
      <c r="T10" s="104"/>
      <c r="U10" s="104"/>
      <c r="V10" s="104"/>
      <c r="W10" s="104"/>
      <c r="X10" s="104"/>
      <c r="Y10" s="104"/>
      <c r="Z10" s="104"/>
      <c r="AA10" s="104"/>
      <c r="AB10" s="104"/>
      <c r="AC10" s="104"/>
      <c r="AD10" s="104"/>
      <c r="AE10" s="104"/>
      <c r="AF10" s="104"/>
      <c r="AG10" s="104"/>
      <c r="AH10" s="104"/>
      <c r="AI10" s="104"/>
      <c r="AJ10" s="104"/>
      <c r="AK10" s="104"/>
      <c r="AL10" s="104"/>
      <c r="AM10" s="104"/>
      <c r="AN10" s="104"/>
      <c r="AO10" s="104"/>
      <c r="AP10" s="104"/>
      <c r="AQ10" s="104"/>
      <c r="AR10" s="104"/>
      <c r="AS10" s="104"/>
      <c r="AT10" s="104"/>
      <c r="AU10" s="104"/>
      <c r="AV10" s="108"/>
      <c r="AW10" s="61"/>
      <c r="AX10" s="61"/>
      <c r="AY10" s="61"/>
      <c r="AZ10" s="61"/>
    </row>
    <row r="11" spans="1:52" x14ac:dyDescent="0.2">
      <c r="A11" s="95">
        <v>4</v>
      </c>
      <c r="B11" s="97" t="s">
        <v>105</v>
      </c>
      <c r="C11" s="98" t="s">
        <v>159</v>
      </c>
      <c r="D11" s="99"/>
      <c r="E11" s="95">
        <v>3</v>
      </c>
      <c r="F11" s="140">
        <v>3</v>
      </c>
      <c r="G11" s="129">
        <v>0</v>
      </c>
      <c r="H11" s="129"/>
      <c r="I11" s="129"/>
      <c r="J11" s="129"/>
      <c r="K11" s="129"/>
      <c r="L11" s="129"/>
      <c r="M11" s="103"/>
      <c r="N11" s="104"/>
      <c r="O11" s="104"/>
      <c r="P11" s="104"/>
      <c r="Q11" s="104"/>
      <c r="R11" s="104"/>
      <c r="S11" s="104"/>
      <c r="T11" s="104"/>
      <c r="U11" s="104"/>
      <c r="V11" s="104"/>
      <c r="W11" s="104"/>
      <c r="X11" s="104"/>
      <c r="Y11" s="104"/>
      <c r="Z11" s="104"/>
      <c r="AA11" s="104"/>
      <c r="AB11" s="104"/>
      <c r="AC11" s="104"/>
      <c r="AD11" s="104"/>
      <c r="AE11" s="104"/>
      <c r="AF11" s="104"/>
      <c r="AG11" s="104"/>
      <c r="AH11" s="104"/>
      <c r="AI11" s="104"/>
      <c r="AJ11" s="104"/>
      <c r="AK11" s="104"/>
      <c r="AL11" s="104"/>
      <c r="AM11" s="104"/>
      <c r="AN11" s="104"/>
      <c r="AO11" s="104"/>
      <c r="AP11" s="104"/>
      <c r="AQ11" s="104"/>
      <c r="AR11" s="104"/>
      <c r="AS11" s="104"/>
      <c r="AT11" s="104"/>
      <c r="AU11" s="104"/>
      <c r="AV11" s="108"/>
      <c r="AW11" s="61"/>
      <c r="AX11" s="61"/>
      <c r="AY11" s="61"/>
      <c r="AZ11" s="61"/>
    </row>
    <row r="12" spans="1:52" x14ac:dyDescent="0.2">
      <c r="A12" s="95">
        <v>5</v>
      </c>
      <c r="B12" s="97" t="s">
        <v>106</v>
      </c>
      <c r="C12" s="98" t="s">
        <v>164</v>
      </c>
      <c r="D12" s="99"/>
      <c r="E12" s="95">
        <v>5</v>
      </c>
      <c r="F12" s="140">
        <v>5</v>
      </c>
      <c r="G12" s="129">
        <v>3</v>
      </c>
      <c r="H12" s="129">
        <v>0</v>
      </c>
      <c r="I12" s="129"/>
      <c r="J12" s="129"/>
      <c r="K12" s="129"/>
      <c r="L12" s="129"/>
      <c r="M12" s="103"/>
      <c r="N12" s="104"/>
      <c r="O12" s="104"/>
      <c r="P12" s="104"/>
      <c r="Q12" s="104"/>
      <c r="R12" s="104"/>
      <c r="S12" s="104"/>
      <c r="T12" s="104"/>
      <c r="U12" s="104"/>
      <c r="V12" s="104"/>
      <c r="W12" s="104"/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  <c r="AJ12" s="104"/>
      <c r="AK12" s="104"/>
      <c r="AL12" s="104"/>
      <c r="AM12" s="104"/>
      <c r="AN12" s="104"/>
      <c r="AO12" s="104"/>
      <c r="AP12" s="104"/>
      <c r="AQ12" s="104"/>
      <c r="AR12" s="104"/>
      <c r="AS12" s="104"/>
      <c r="AT12" s="104"/>
      <c r="AU12" s="104"/>
      <c r="AV12" s="108"/>
      <c r="AW12" s="61"/>
      <c r="AX12" s="61"/>
      <c r="AY12" s="61"/>
      <c r="AZ12" s="61"/>
    </row>
    <row r="13" spans="1:52" x14ac:dyDescent="0.2">
      <c r="A13" s="95">
        <v>6</v>
      </c>
      <c r="B13" s="97" t="s">
        <v>107</v>
      </c>
      <c r="C13" s="98" t="s">
        <v>161</v>
      </c>
      <c r="D13" s="99"/>
      <c r="E13" s="95">
        <v>2</v>
      </c>
      <c r="F13" s="140">
        <v>0</v>
      </c>
      <c r="G13" s="129"/>
      <c r="H13" s="129"/>
      <c r="I13" s="129"/>
      <c r="J13" s="129"/>
      <c r="K13" s="129"/>
      <c r="L13" s="129"/>
      <c r="M13" s="103"/>
      <c r="N13" s="104"/>
      <c r="O13" s="104"/>
      <c r="P13" s="104"/>
      <c r="Q13" s="104"/>
      <c r="R13" s="104"/>
      <c r="S13" s="104"/>
      <c r="T13" s="104"/>
      <c r="U13" s="104"/>
      <c r="V13" s="104"/>
      <c r="W13" s="104"/>
      <c r="X13" s="104"/>
      <c r="Y13" s="104"/>
      <c r="Z13" s="104"/>
      <c r="AA13" s="104"/>
      <c r="AB13" s="104"/>
      <c r="AC13" s="104"/>
      <c r="AD13" s="104"/>
      <c r="AE13" s="104"/>
      <c r="AF13" s="104"/>
      <c r="AG13" s="104"/>
      <c r="AH13" s="104"/>
      <c r="AI13" s="104"/>
      <c r="AJ13" s="104"/>
      <c r="AK13" s="104"/>
      <c r="AL13" s="104"/>
      <c r="AM13" s="104"/>
      <c r="AN13" s="104"/>
      <c r="AO13" s="104"/>
      <c r="AP13" s="104"/>
      <c r="AQ13" s="104"/>
      <c r="AR13" s="104"/>
      <c r="AS13" s="104"/>
      <c r="AT13" s="104"/>
      <c r="AU13" s="104"/>
      <c r="AV13" s="108"/>
      <c r="AW13" s="61"/>
      <c r="AX13" s="61"/>
      <c r="AY13" s="61"/>
      <c r="AZ13" s="61"/>
    </row>
    <row r="14" spans="1:52" x14ac:dyDescent="0.2">
      <c r="A14" s="95">
        <v>7</v>
      </c>
      <c r="B14" s="97" t="s">
        <v>108</v>
      </c>
      <c r="C14" s="98" t="s">
        <v>158</v>
      </c>
      <c r="D14" s="99"/>
      <c r="E14" s="95">
        <v>2</v>
      </c>
      <c r="F14" s="140">
        <v>2</v>
      </c>
      <c r="G14" s="129">
        <v>0</v>
      </c>
      <c r="H14" s="129"/>
      <c r="I14" s="129"/>
      <c r="J14" s="129"/>
      <c r="K14" s="129"/>
      <c r="L14" s="129"/>
      <c r="M14" s="103"/>
      <c r="N14" s="104"/>
      <c r="O14" s="104"/>
      <c r="P14" s="104"/>
      <c r="Q14" s="104"/>
      <c r="R14" s="104"/>
      <c r="S14" s="104"/>
      <c r="T14" s="104"/>
      <c r="U14" s="104"/>
      <c r="V14" s="104"/>
      <c r="W14" s="104"/>
      <c r="X14" s="104"/>
      <c r="Y14" s="104"/>
      <c r="Z14" s="104"/>
      <c r="AA14" s="104"/>
      <c r="AB14" s="104"/>
      <c r="AC14" s="104"/>
      <c r="AD14" s="104"/>
      <c r="AE14" s="104"/>
      <c r="AF14" s="104"/>
      <c r="AG14" s="104"/>
      <c r="AH14" s="104"/>
      <c r="AI14" s="104"/>
      <c r="AJ14" s="104"/>
      <c r="AK14" s="104"/>
      <c r="AL14" s="104"/>
      <c r="AM14" s="104"/>
      <c r="AN14" s="104"/>
      <c r="AO14" s="104"/>
      <c r="AP14" s="104"/>
      <c r="AQ14" s="104"/>
      <c r="AR14" s="104"/>
      <c r="AS14" s="104"/>
      <c r="AT14" s="104"/>
      <c r="AU14" s="104"/>
      <c r="AV14" s="108"/>
      <c r="AW14" s="61"/>
      <c r="AX14" s="61"/>
      <c r="AY14" s="61"/>
      <c r="AZ14" s="61"/>
    </row>
    <row r="15" spans="1:52" x14ac:dyDescent="0.2">
      <c r="A15" s="95">
        <v>8</v>
      </c>
      <c r="B15" s="97" t="s">
        <v>229</v>
      </c>
      <c r="C15" s="98" t="s">
        <v>233</v>
      </c>
      <c r="D15" s="99"/>
      <c r="E15" s="95">
        <v>1</v>
      </c>
      <c r="F15" s="140">
        <v>1</v>
      </c>
      <c r="G15" s="129">
        <v>0</v>
      </c>
      <c r="H15" s="129"/>
      <c r="I15" s="129"/>
      <c r="J15" s="129"/>
      <c r="K15" s="129"/>
      <c r="L15" s="129"/>
      <c r="M15" s="103"/>
      <c r="N15" s="104"/>
      <c r="O15" s="104"/>
      <c r="P15" s="104"/>
      <c r="Q15" s="104"/>
      <c r="R15" s="104"/>
      <c r="S15" s="104"/>
      <c r="T15" s="104"/>
      <c r="U15" s="104"/>
      <c r="V15" s="104"/>
      <c r="W15" s="104"/>
      <c r="X15" s="104"/>
      <c r="Y15" s="104"/>
      <c r="Z15" s="104"/>
      <c r="AA15" s="104"/>
      <c r="AB15" s="104"/>
      <c r="AC15" s="104"/>
      <c r="AD15" s="104"/>
      <c r="AE15" s="104"/>
      <c r="AF15" s="104"/>
      <c r="AG15" s="104"/>
      <c r="AH15" s="104"/>
      <c r="AI15" s="104"/>
      <c r="AJ15" s="104"/>
      <c r="AK15" s="104"/>
      <c r="AL15" s="104"/>
      <c r="AM15" s="104"/>
      <c r="AN15" s="104"/>
      <c r="AO15" s="104"/>
      <c r="AP15" s="104"/>
      <c r="AQ15" s="104"/>
      <c r="AR15" s="104"/>
      <c r="AS15" s="104"/>
      <c r="AT15" s="104"/>
      <c r="AU15" s="104"/>
      <c r="AV15" s="108"/>
      <c r="AW15" s="61"/>
      <c r="AX15" s="61"/>
      <c r="AY15" s="61"/>
      <c r="AZ15" s="61"/>
    </row>
    <row r="16" spans="1:52" x14ac:dyDescent="0.2">
      <c r="A16" s="95">
        <v>9</v>
      </c>
      <c r="B16" s="97" t="s">
        <v>230</v>
      </c>
      <c r="C16" s="98" t="s">
        <v>233</v>
      </c>
      <c r="D16" s="99"/>
      <c r="E16" s="95">
        <v>2</v>
      </c>
      <c r="F16" s="140">
        <v>2</v>
      </c>
      <c r="G16" s="129">
        <v>1</v>
      </c>
      <c r="H16" s="129">
        <v>0</v>
      </c>
      <c r="I16" s="129"/>
      <c r="J16" s="129"/>
      <c r="K16" s="129"/>
      <c r="L16" s="129"/>
      <c r="M16" s="103"/>
      <c r="N16" s="104"/>
      <c r="O16" s="104"/>
      <c r="P16" s="104"/>
      <c r="Q16" s="104"/>
      <c r="R16" s="104"/>
      <c r="S16" s="104"/>
      <c r="T16" s="104"/>
      <c r="U16" s="104"/>
      <c r="V16" s="104"/>
      <c r="W16" s="104"/>
      <c r="X16" s="104"/>
      <c r="Y16" s="104"/>
      <c r="Z16" s="104"/>
      <c r="AA16" s="104"/>
      <c r="AB16" s="104"/>
      <c r="AC16" s="104"/>
      <c r="AD16" s="104"/>
      <c r="AE16" s="104"/>
      <c r="AF16" s="104"/>
      <c r="AG16" s="104"/>
      <c r="AH16" s="104"/>
      <c r="AI16" s="104"/>
      <c r="AJ16" s="104"/>
      <c r="AK16" s="104"/>
      <c r="AL16" s="104"/>
      <c r="AM16" s="104"/>
      <c r="AN16" s="104"/>
      <c r="AO16" s="104"/>
      <c r="AP16" s="104"/>
      <c r="AQ16" s="104"/>
      <c r="AR16" s="104"/>
      <c r="AS16" s="104"/>
      <c r="AT16" s="104"/>
      <c r="AU16" s="104"/>
      <c r="AV16" s="108"/>
      <c r="AW16" s="61"/>
      <c r="AX16" s="61"/>
      <c r="AY16" s="61"/>
      <c r="AZ16" s="61"/>
    </row>
    <row r="17" spans="1:52" x14ac:dyDescent="0.2">
      <c r="A17" s="95">
        <v>10</v>
      </c>
      <c r="B17" s="97" t="s">
        <v>231</v>
      </c>
      <c r="C17" s="98" t="s">
        <v>170</v>
      </c>
      <c r="D17" s="99"/>
      <c r="E17" s="95">
        <v>1</v>
      </c>
      <c r="F17" s="140">
        <v>0</v>
      </c>
      <c r="G17" s="129"/>
      <c r="H17" s="129"/>
      <c r="I17" s="129"/>
      <c r="J17" s="129"/>
      <c r="K17" s="129"/>
      <c r="L17" s="129"/>
      <c r="M17" s="103"/>
      <c r="N17" s="104"/>
      <c r="O17" s="104"/>
      <c r="P17" s="104"/>
      <c r="Q17" s="104"/>
      <c r="R17" s="104"/>
      <c r="S17" s="104"/>
      <c r="T17" s="104"/>
      <c r="U17" s="104"/>
      <c r="V17" s="104"/>
      <c r="W17" s="104"/>
      <c r="X17" s="104"/>
      <c r="Y17" s="104"/>
      <c r="Z17" s="104"/>
      <c r="AA17" s="104"/>
      <c r="AB17" s="104"/>
      <c r="AC17" s="104"/>
      <c r="AD17" s="104"/>
      <c r="AE17" s="104"/>
      <c r="AF17" s="104"/>
      <c r="AG17" s="104"/>
      <c r="AH17" s="104"/>
      <c r="AI17" s="104"/>
      <c r="AJ17" s="104"/>
      <c r="AK17" s="104"/>
      <c r="AL17" s="104"/>
      <c r="AM17" s="104"/>
      <c r="AN17" s="104"/>
      <c r="AO17" s="104"/>
      <c r="AP17" s="104"/>
      <c r="AQ17" s="104"/>
      <c r="AR17" s="104"/>
      <c r="AS17" s="104"/>
      <c r="AT17" s="104"/>
      <c r="AU17" s="104"/>
      <c r="AV17" s="108"/>
      <c r="AW17" s="61"/>
      <c r="AX17" s="61"/>
      <c r="AY17" s="61"/>
      <c r="AZ17" s="61"/>
    </row>
    <row r="18" spans="1:52" x14ac:dyDescent="0.2">
      <c r="A18" s="95">
        <v>11</v>
      </c>
      <c r="B18" s="97" t="s">
        <v>232</v>
      </c>
      <c r="C18" s="98" t="s">
        <v>170</v>
      </c>
      <c r="D18" s="99"/>
      <c r="E18" s="95">
        <v>2</v>
      </c>
      <c r="F18" s="140">
        <v>2</v>
      </c>
      <c r="G18" s="129">
        <v>1</v>
      </c>
      <c r="H18" s="129">
        <v>0</v>
      </c>
      <c r="I18" s="129"/>
      <c r="J18" s="129"/>
      <c r="K18" s="129"/>
      <c r="L18" s="129"/>
      <c r="M18" s="103"/>
      <c r="N18" s="104"/>
      <c r="O18" s="104"/>
      <c r="P18" s="104"/>
      <c r="Q18" s="104"/>
      <c r="R18" s="104"/>
      <c r="S18" s="104"/>
      <c r="T18" s="104"/>
      <c r="U18" s="104"/>
      <c r="V18" s="104"/>
      <c r="W18" s="104"/>
      <c r="X18" s="104"/>
      <c r="Y18" s="104"/>
      <c r="Z18" s="104"/>
      <c r="AA18" s="104"/>
      <c r="AB18" s="104"/>
      <c r="AC18" s="104"/>
      <c r="AD18" s="104"/>
      <c r="AE18" s="104"/>
      <c r="AF18" s="104"/>
      <c r="AG18" s="104"/>
      <c r="AH18" s="104"/>
      <c r="AI18" s="104"/>
      <c r="AJ18" s="104"/>
      <c r="AK18" s="104"/>
      <c r="AL18" s="104"/>
      <c r="AM18" s="104"/>
      <c r="AN18" s="104"/>
      <c r="AO18" s="104"/>
      <c r="AP18" s="104"/>
      <c r="AQ18" s="104"/>
      <c r="AR18" s="104"/>
      <c r="AS18" s="104"/>
      <c r="AT18" s="104"/>
      <c r="AU18" s="104"/>
      <c r="AV18" s="108"/>
      <c r="AW18" s="61"/>
      <c r="AX18" s="61"/>
      <c r="AY18" s="61"/>
      <c r="AZ18" s="61"/>
    </row>
    <row r="19" spans="1:52" x14ac:dyDescent="0.2">
      <c r="A19" s="95">
        <v>12</v>
      </c>
      <c r="B19" s="97" t="s">
        <v>77</v>
      </c>
      <c r="C19" s="98" t="s">
        <v>170</v>
      </c>
      <c r="D19" s="99"/>
      <c r="E19" s="95">
        <v>4</v>
      </c>
      <c r="F19" s="140">
        <v>4</v>
      </c>
      <c r="G19" s="129">
        <v>4</v>
      </c>
      <c r="H19" s="129">
        <v>4</v>
      </c>
      <c r="I19" s="129">
        <v>3</v>
      </c>
      <c r="J19" s="129">
        <v>2</v>
      </c>
      <c r="K19" s="129">
        <v>1</v>
      </c>
      <c r="L19" s="129">
        <v>1</v>
      </c>
      <c r="M19" s="78">
        <v>0</v>
      </c>
      <c r="N19" s="104"/>
      <c r="O19" s="104"/>
      <c r="P19" s="104"/>
      <c r="Q19" s="104"/>
      <c r="R19" s="104"/>
      <c r="S19" s="104"/>
      <c r="T19" s="104"/>
      <c r="U19" s="104"/>
      <c r="V19" s="104"/>
      <c r="W19" s="104"/>
      <c r="X19" s="104"/>
      <c r="Y19" s="104"/>
      <c r="Z19" s="104"/>
      <c r="AA19" s="104"/>
      <c r="AB19" s="104"/>
      <c r="AC19" s="104"/>
      <c r="AD19" s="104"/>
      <c r="AE19" s="104"/>
      <c r="AF19" s="104"/>
      <c r="AG19" s="104"/>
      <c r="AH19" s="104"/>
      <c r="AI19" s="104"/>
      <c r="AJ19" s="104"/>
      <c r="AK19" s="104"/>
      <c r="AL19" s="104"/>
      <c r="AM19" s="104"/>
      <c r="AN19" s="104"/>
      <c r="AO19" s="104"/>
      <c r="AP19" s="104"/>
      <c r="AQ19" s="104"/>
      <c r="AR19" s="104"/>
      <c r="AS19" s="104"/>
      <c r="AT19" s="104"/>
      <c r="AU19" s="104"/>
      <c r="AV19" s="108"/>
      <c r="AW19" s="61"/>
      <c r="AX19" s="61"/>
      <c r="AY19" s="61"/>
      <c r="AZ19" s="61"/>
    </row>
    <row r="20" spans="1:52" x14ac:dyDescent="0.2">
      <c r="A20" s="95">
        <v>13</v>
      </c>
      <c r="B20" s="97" t="s">
        <v>76</v>
      </c>
      <c r="C20" s="98" t="s">
        <v>161</v>
      </c>
      <c r="D20" s="99"/>
      <c r="E20" s="95">
        <v>2</v>
      </c>
      <c r="F20" s="140">
        <v>2</v>
      </c>
      <c r="G20" s="129">
        <v>2</v>
      </c>
      <c r="H20" s="129">
        <v>2</v>
      </c>
      <c r="I20" s="129">
        <v>1</v>
      </c>
      <c r="J20" s="129">
        <v>0</v>
      </c>
      <c r="K20" s="129"/>
      <c r="L20" s="129"/>
      <c r="M20" s="103"/>
      <c r="N20" s="104"/>
      <c r="O20" s="104"/>
      <c r="P20" s="104"/>
      <c r="Q20" s="104"/>
      <c r="R20" s="104"/>
      <c r="S20" s="104"/>
      <c r="T20" s="104"/>
      <c r="U20" s="104"/>
      <c r="V20" s="104"/>
      <c r="W20" s="104"/>
      <c r="X20" s="104"/>
      <c r="Y20" s="104"/>
      <c r="Z20" s="104"/>
      <c r="AA20" s="104"/>
      <c r="AB20" s="104"/>
      <c r="AC20" s="104"/>
      <c r="AD20" s="104"/>
      <c r="AE20" s="104"/>
      <c r="AF20" s="104"/>
      <c r="AG20" s="104"/>
      <c r="AH20" s="104"/>
      <c r="AI20" s="104"/>
      <c r="AJ20" s="104"/>
      <c r="AK20" s="104"/>
      <c r="AL20" s="104"/>
      <c r="AM20" s="104"/>
      <c r="AN20" s="104"/>
      <c r="AO20" s="104"/>
      <c r="AP20" s="104"/>
      <c r="AQ20" s="104"/>
      <c r="AR20" s="104"/>
      <c r="AS20" s="104"/>
      <c r="AT20" s="104"/>
      <c r="AU20" s="104"/>
      <c r="AV20" s="108"/>
      <c r="AW20" s="61"/>
      <c r="AX20" s="61"/>
      <c r="AY20" s="61"/>
      <c r="AZ20" s="61"/>
    </row>
    <row r="21" spans="1:52" x14ac:dyDescent="0.2">
      <c r="A21" s="95">
        <v>14</v>
      </c>
      <c r="B21" s="97" t="s">
        <v>75</v>
      </c>
      <c r="C21" s="98" t="s">
        <v>161</v>
      </c>
      <c r="D21" s="99"/>
      <c r="E21" s="95">
        <v>4</v>
      </c>
      <c r="F21" s="140">
        <v>4</v>
      </c>
      <c r="G21" s="129">
        <v>4</v>
      </c>
      <c r="H21" s="129">
        <v>4</v>
      </c>
      <c r="I21" s="129">
        <v>2</v>
      </c>
      <c r="J21" s="129">
        <v>2</v>
      </c>
      <c r="K21" s="129">
        <v>2</v>
      </c>
      <c r="L21" s="129">
        <v>2</v>
      </c>
      <c r="M21" s="78">
        <v>0</v>
      </c>
      <c r="N21" s="104"/>
      <c r="O21" s="104"/>
      <c r="P21" s="104"/>
      <c r="Q21" s="104"/>
      <c r="R21" s="104"/>
      <c r="S21" s="104"/>
      <c r="T21" s="104"/>
      <c r="U21" s="104"/>
      <c r="V21" s="104"/>
      <c r="W21" s="104"/>
      <c r="X21" s="104"/>
      <c r="Y21" s="104"/>
      <c r="Z21" s="104"/>
      <c r="AA21" s="104"/>
      <c r="AB21" s="104"/>
      <c r="AC21" s="104"/>
      <c r="AD21" s="104"/>
      <c r="AE21" s="104"/>
      <c r="AF21" s="104"/>
      <c r="AG21" s="104"/>
      <c r="AH21" s="104"/>
      <c r="AI21" s="104"/>
      <c r="AJ21" s="104"/>
      <c r="AK21" s="104"/>
      <c r="AL21" s="104"/>
      <c r="AM21" s="104"/>
      <c r="AN21" s="104"/>
      <c r="AO21" s="104"/>
      <c r="AP21" s="104"/>
      <c r="AQ21" s="104"/>
      <c r="AR21" s="104"/>
      <c r="AS21" s="104"/>
      <c r="AT21" s="104"/>
      <c r="AU21" s="104"/>
      <c r="AV21" s="108"/>
      <c r="AW21" s="61"/>
      <c r="AX21" s="61"/>
      <c r="AY21" s="61"/>
      <c r="AZ21" s="61"/>
    </row>
    <row r="22" spans="1:52" x14ac:dyDescent="0.2">
      <c r="A22" s="95">
        <v>15</v>
      </c>
      <c r="B22" s="97" t="s">
        <v>74</v>
      </c>
      <c r="C22" s="98" t="s">
        <v>160</v>
      </c>
      <c r="D22" s="99"/>
      <c r="E22" s="95">
        <v>3</v>
      </c>
      <c r="F22" s="140">
        <v>3</v>
      </c>
      <c r="G22" s="129">
        <v>3</v>
      </c>
      <c r="H22" s="129">
        <v>0</v>
      </c>
      <c r="I22" s="129"/>
      <c r="J22" s="129"/>
      <c r="K22" s="129"/>
      <c r="L22" s="129"/>
      <c r="M22" s="103"/>
      <c r="N22" s="104"/>
      <c r="O22" s="104"/>
      <c r="P22" s="104"/>
      <c r="Q22" s="104"/>
      <c r="R22" s="104"/>
      <c r="S22" s="104"/>
      <c r="T22" s="104"/>
      <c r="U22" s="104"/>
      <c r="V22" s="104"/>
      <c r="W22" s="104"/>
      <c r="X22" s="104"/>
      <c r="Y22" s="104"/>
      <c r="Z22" s="104"/>
      <c r="AA22" s="104"/>
      <c r="AB22" s="104"/>
      <c r="AC22" s="104"/>
      <c r="AD22" s="104"/>
      <c r="AE22" s="104"/>
      <c r="AF22" s="104"/>
      <c r="AG22" s="104"/>
      <c r="AH22" s="104"/>
      <c r="AI22" s="104"/>
      <c r="AJ22" s="104"/>
      <c r="AK22" s="104"/>
      <c r="AL22" s="104"/>
      <c r="AM22" s="104"/>
      <c r="AN22" s="104"/>
      <c r="AO22" s="104"/>
      <c r="AP22" s="104"/>
      <c r="AQ22" s="104"/>
      <c r="AR22" s="104"/>
      <c r="AS22" s="104"/>
      <c r="AT22" s="104"/>
      <c r="AU22" s="104"/>
      <c r="AV22" s="108"/>
      <c r="AW22" s="61"/>
      <c r="AX22" s="61"/>
      <c r="AY22" s="61"/>
      <c r="AZ22" s="61"/>
    </row>
    <row r="23" spans="1:52" x14ac:dyDescent="0.2">
      <c r="A23" s="95">
        <v>16</v>
      </c>
      <c r="B23" s="97" t="s">
        <v>157</v>
      </c>
      <c r="C23" s="98" t="s">
        <v>160</v>
      </c>
      <c r="D23" s="99"/>
      <c r="E23" s="95">
        <v>1</v>
      </c>
      <c r="F23" s="140">
        <v>1</v>
      </c>
      <c r="G23" s="129">
        <v>1</v>
      </c>
      <c r="H23" s="129">
        <v>0</v>
      </c>
      <c r="I23" s="129"/>
      <c r="J23" s="129"/>
      <c r="K23" s="129"/>
      <c r="L23" s="129"/>
      <c r="M23" s="103"/>
      <c r="N23" s="104"/>
      <c r="O23" s="104"/>
      <c r="P23" s="104"/>
      <c r="Q23" s="104"/>
      <c r="R23" s="104"/>
      <c r="S23" s="104"/>
      <c r="T23" s="104"/>
      <c r="U23" s="104"/>
      <c r="V23" s="104"/>
      <c r="W23" s="104"/>
      <c r="X23" s="104"/>
      <c r="Y23" s="104"/>
      <c r="Z23" s="104"/>
      <c r="AA23" s="104"/>
      <c r="AB23" s="104"/>
      <c r="AC23" s="104"/>
      <c r="AD23" s="104"/>
      <c r="AE23" s="104"/>
      <c r="AF23" s="104"/>
      <c r="AG23" s="104"/>
      <c r="AH23" s="104"/>
      <c r="AI23" s="104"/>
      <c r="AJ23" s="104"/>
      <c r="AK23" s="104"/>
      <c r="AL23" s="104"/>
      <c r="AM23" s="104"/>
      <c r="AN23" s="104"/>
      <c r="AO23" s="104"/>
      <c r="AP23" s="104"/>
      <c r="AQ23" s="104"/>
      <c r="AR23" s="104"/>
      <c r="AS23" s="104"/>
      <c r="AT23" s="104"/>
      <c r="AU23" s="104"/>
      <c r="AV23" s="108"/>
      <c r="AW23" s="61"/>
      <c r="AX23" s="61"/>
      <c r="AY23" s="61"/>
      <c r="AZ23" s="61"/>
    </row>
    <row r="24" spans="1:52" ht="13.5" thickBot="1" x14ac:dyDescent="0.25">
      <c r="A24" s="95">
        <v>17</v>
      </c>
      <c r="B24" s="100" t="s">
        <v>61</v>
      </c>
      <c r="C24" s="101" t="s">
        <v>158</v>
      </c>
      <c r="D24" s="102"/>
      <c r="E24" s="96">
        <v>1</v>
      </c>
      <c r="F24" s="141">
        <v>1</v>
      </c>
      <c r="G24" s="132">
        <v>1</v>
      </c>
      <c r="H24" s="132">
        <v>1</v>
      </c>
      <c r="I24" s="132">
        <v>1</v>
      </c>
      <c r="J24" s="132">
        <v>1</v>
      </c>
      <c r="K24" s="132">
        <v>1</v>
      </c>
      <c r="L24" s="132">
        <v>0</v>
      </c>
      <c r="M24" s="136"/>
      <c r="N24" s="110"/>
      <c r="O24" s="110"/>
      <c r="P24" s="110"/>
      <c r="Q24" s="110"/>
      <c r="R24" s="110"/>
      <c r="S24" s="110"/>
      <c r="T24" s="110"/>
      <c r="U24" s="110"/>
      <c r="V24" s="110"/>
      <c r="W24" s="110"/>
      <c r="X24" s="110"/>
      <c r="Y24" s="110"/>
      <c r="Z24" s="110"/>
      <c r="AA24" s="110"/>
      <c r="AB24" s="110"/>
      <c r="AC24" s="110"/>
      <c r="AD24" s="110"/>
      <c r="AE24" s="110"/>
      <c r="AF24" s="110"/>
      <c r="AG24" s="110"/>
      <c r="AH24" s="110"/>
      <c r="AI24" s="110"/>
      <c r="AJ24" s="110"/>
      <c r="AK24" s="110"/>
      <c r="AL24" s="110"/>
      <c r="AM24" s="110"/>
      <c r="AN24" s="110"/>
      <c r="AO24" s="110"/>
      <c r="AP24" s="110"/>
      <c r="AQ24" s="110"/>
      <c r="AR24" s="110"/>
      <c r="AS24" s="110"/>
      <c r="AT24" s="110"/>
      <c r="AU24" s="110"/>
      <c r="AV24" s="111"/>
      <c r="AW24" s="61"/>
      <c r="AX24" s="61"/>
      <c r="AY24" s="61"/>
      <c r="AZ24" s="61"/>
    </row>
    <row r="25" spans="1:52" x14ac:dyDescent="0.2">
      <c r="A25" s="80"/>
      <c r="B25" s="81" t="s">
        <v>212</v>
      </c>
      <c r="C25" s="82"/>
      <c r="D25" s="76"/>
      <c r="E25" s="77">
        <f>SUM(E26:E32)</f>
        <v>17</v>
      </c>
      <c r="F25" s="91">
        <f t="shared" ref="F25:AV25" si="2">SUM(F26:F32)</f>
        <v>17</v>
      </c>
      <c r="G25" s="91">
        <f t="shared" si="2"/>
        <v>17</v>
      </c>
      <c r="H25" s="91">
        <f t="shared" si="2"/>
        <v>16</v>
      </c>
      <c r="I25" s="91">
        <f t="shared" si="2"/>
        <v>16</v>
      </c>
      <c r="J25" s="91">
        <f t="shared" si="2"/>
        <v>16</v>
      </c>
      <c r="K25" s="91">
        <f t="shared" si="2"/>
        <v>16</v>
      </c>
      <c r="L25" s="91">
        <f t="shared" si="2"/>
        <v>16</v>
      </c>
      <c r="M25" s="138">
        <f t="shared" si="2"/>
        <v>12</v>
      </c>
      <c r="N25" s="138">
        <f t="shared" si="2"/>
        <v>10</v>
      </c>
      <c r="O25" s="138">
        <f t="shared" si="2"/>
        <v>6</v>
      </c>
      <c r="P25" s="138">
        <f t="shared" si="2"/>
        <v>6</v>
      </c>
      <c r="Q25" s="138">
        <f t="shared" si="2"/>
        <v>6</v>
      </c>
      <c r="R25" s="138">
        <f t="shared" si="2"/>
        <v>4</v>
      </c>
      <c r="S25" s="138">
        <f t="shared" si="2"/>
        <v>3</v>
      </c>
      <c r="T25" s="91">
        <f t="shared" si="2"/>
        <v>3</v>
      </c>
      <c r="U25" s="91">
        <f t="shared" si="2"/>
        <v>3</v>
      </c>
      <c r="V25" s="91">
        <f t="shared" si="2"/>
        <v>3</v>
      </c>
      <c r="W25" s="91">
        <f t="shared" si="2"/>
        <v>3</v>
      </c>
      <c r="X25" s="91">
        <f t="shared" si="2"/>
        <v>3</v>
      </c>
      <c r="Y25" s="91">
        <f t="shared" si="2"/>
        <v>3</v>
      </c>
      <c r="Z25" s="91">
        <f t="shared" si="2"/>
        <v>3</v>
      </c>
      <c r="AA25" s="91">
        <f t="shared" si="2"/>
        <v>3</v>
      </c>
      <c r="AB25" s="91">
        <f t="shared" si="2"/>
        <v>3</v>
      </c>
      <c r="AC25" s="91">
        <f t="shared" si="2"/>
        <v>0</v>
      </c>
      <c r="AD25" s="91">
        <f t="shared" si="2"/>
        <v>0</v>
      </c>
      <c r="AE25" s="91">
        <f t="shared" si="2"/>
        <v>0</v>
      </c>
      <c r="AF25" s="91">
        <f t="shared" si="2"/>
        <v>0</v>
      </c>
      <c r="AG25" s="91">
        <f t="shared" si="2"/>
        <v>0</v>
      </c>
      <c r="AH25" s="91">
        <f t="shared" si="2"/>
        <v>0</v>
      </c>
      <c r="AI25" s="91">
        <f t="shared" si="2"/>
        <v>0</v>
      </c>
      <c r="AJ25" s="91">
        <f t="shared" si="2"/>
        <v>0</v>
      </c>
      <c r="AK25" s="91">
        <f t="shared" si="2"/>
        <v>0</v>
      </c>
      <c r="AL25" s="91">
        <f t="shared" si="2"/>
        <v>0</v>
      </c>
      <c r="AM25" s="91">
        <f t="shared" si="2"/>
        <v>0</v>
      </c>
      <c r="AN25" s="91">
        <f t="shared" si="2"/>
        <v>0</v>
      </c>
      <c r="AO25" s="91">
        <f t="shared" si="2"/>
        <v>0</v>
      </c>
      <c r="AP25" s="91">
        <f t="shared" si="2"/>
        <v>0</v>
      </c>
      <c r="AQ25" s="91">
        <f t="shared" si="2"/>
        <v>0</v>
      </c>
      <c r="AR25" s="91">
        <f t="shared" si="2"/>
        <v>0</v>
      </c>
      <c r="AS25" s="91">
        <f t="shared" si="2"/>
        <v>0</v>
      </c>
      <c r="AT25" s="91">
        <f t="shared" si="2"/>
        <v>0</v>
      </c>
      <c r="AU25" s="91">
        <f t="shared" si="2"/>
        <v>0</v>
      </c>
      <c r="AV25" s="91">
        <f t="shared" si="2"/>
        <v>0</v>
      </c>
      <c r="AW25" s="61"/>
      <c r="AX25" s="61"/>
      <c r="AY25" s="61"/>
      <c r="AZ25" s="61"/>
    </row>
    <row r="26" spans="1:52" x14ac:dyDescent="0.2">
      <c r="A26" s="95">
        <v>1</v>
      </c>
      <c r="B26" s="97" t="s">
        <v>113</v>
      </c>
      <c r="C26" s="98" t="s">
        <v>166</v>
      </c>
      <c r="D26" s="99"/>
      <c r="E26" s="99">
        <v>4</v>
      </c>
      <c r="F26" s="103">
        <v>4</v>
      </c>
      <c r="G26" s="104">
        <v>4</v>
      </c>
      <c r="H26" s="104">
        <v>4</v>
      </c>
      <c r="I26" s="104">
        <v>4</v>
      </c>
      <c r="J26" s="104">
        <v>4</v>
      </c>
      <c r="K26" s="104">
        <v>4</v>
      </c>
      <c r="L26" s="105">
        <v>4</v>
      </c>
      <c r="M26" s="129">
        <v>2</v>
      </c>
      <c r="N26" s="129">
        <v>0</v>
      </c>
      <c r="O26" s="129"/>
      <c r="P26" s="129"/>
      <c r="Q26" s="129"/>
      <c r="R26" s="129"/>
      <c r="S26" s="129"/>
      <c r="T26" s="103"/>
      <c r="U26" s="104"/>
      <c r="V26" s="104"/>
      <c r="W26" s="104"/>
      <c r="X26" s="104"/>
      <c r="Y26" s="104"/>
      <c r="Z26" s="104"/>
      <c r="AA26" s="104"/>
      <c r="AB26" s="104"/>
      <c r="AC26" s="104"/>
      <c r="AD26" s="104"/>
      <c r="AE26" s="104"/>
      <c r="AF26" s="104"/>
      <c r="AG26" s="104"/>
      <c r="AH26" s="104"/>
      <c r="AI26" s="104"/>
      <c r="AJ26" s="104"/>
      <c r="AK26" s="104"/>
      <c r="AL26" s="104"/>
      <c r="AM26" s="104"/>
      <c r="AN26" s="104"/>
      <c r="AO26" s="104"/>
      <c r="AP26" s="104"/>
      <c r="AQ26" s="104"/>
      <c r="AR26" s="104"/>
      <c r="AS26" s="104"/>
      <c r="AT26" s="104"/>
      <c r="AU26" s="104"/>
      <c r="AV26" s="106"/>
      <c r="AW26" s="61"/>
      <c r="AX26" s="61"/>
      <c r="AY26" s="61"/>
      <c r="AZ26" s="61"/>
    </row>
    <row r="27" spans="1:52" x14ac:dyDescent="0.2">
      <c r="A27" s="95">
        <v>2</v>
      </c>
      <c r="B27" s="97" t="s">
        <v>114</v>
      </c>
      <c r="C27" s="98" t="s">
        <v>165</v>
      </c>
      <c r="D27" s="99"/>
      <c r="E27" s="99">
        <v>4</v>
      </c>
      <c r="F27" s="103">
        <v>4</v>
      </c>
      <c r="G27" s="104">
        <v>4</v>
      </c>
      <c r="H27" s="104">
        <v>4</v>
      </c>
      <c r="I27" s="104">
        <v>4</v>
      </c>
      <c r="J27" s="104">
        <v>4</v>
      </c>
      <c r="K27" s="104">
        <v>4</v>
      </c>
      <c r="L27" s="105">
        <v>4</v>
      </c>
      <c r="M27" s="129">
        <v>4</v>
      </c>
      <c r="N27" s="129">
        <v>4</v>
      </c>
      <c r="O27" s="129">
        <v>2</v>
      </c>
      <c r="P27" s="129">
        <v>2</v>
      </c>
      <c r="Q27" s="129">
        <v>2</v>
      </c>
      <c r="R27" s="129">
        <v>0</v>
      </c>
      <c r="S27" s="129"/>
      <c r="T27" s="103"/>
      <c r="U27" s="104"/>
      <c r="V27" s="104"/>
      <c r="W27" s="104"/>
      <c r="X27" s="104"/>
      <c r="Y27" s="104"/>
      <c r="Z27" s="104"/>
      <c r="AA27" s="104"/>
      <c r="AB27" s="104"/>
      <c r="AC27" s="104"/>
      <c r="AD27" s="104"/>
      <c r="AE27" s="104"/>
      <c r="AF27" s="104"/>
      <c r="AG27" s="104"/>
      <c r="AH27" s="104"/>
      <c r="AI27" s="104"/>
      <c r="AJ27" s="104"/>
      <c r="AK27" s="104"/>
      <c r="AL27" s="104"/>
      <c r="AM27" s="104"/>
      <c r="AN27" s="104"/>
      <c r="AO27" s="104"/>
      <c r="AP27" s="104"/>
      <c r="AQ27" s="104"/>
      <c r="AR27" s="104"/>
      <c r="AS27" s="104"/>
      <c r="AT27" s="104"/>
      <c r="AU27" s="104"/>
      <c r="AV27" s="106"/>
      <c r="AW27" s="61"/>
      <c r="AX27" s="61"/>
      <c r="AY27" s="61"/>
      <c r="AZ27" s="61"/>
    </row>
    <row r="28" spans="1:52" x14ac:dyDescent="0.2">
      <c r="A28" s="95">
        <v>3</v>
      </c>
      <c r="B28" s="97" t="s">
        <v>73</v>
      </c>
      <c r="C28" s="98" t="s">
        <v>161</v>
      </c>
      <c r="D28" s="99"/>
      <c r="E28" s="99">
        <v>2</v>
      </c>
      <c r="F28" s="103">
        <v>2</v>
      </c>
      <c r="G28" s="104">
        <v>2</v>
      </c>
      <c r="H28" s="104">
        <v>2</v>
      </c>
      <c r="I28" s="104">
        <v>2</v>
      </c>
      <c r="J28" s="104">
        <v>2</v>
      </c>
      <c r="K28" s="104">
        <v>2</v>
      </c>
      <c r="L28" s="105">
        <v>2</v>
      </c>
      <c r="M28" s="129">
        <v>0</v>
      </c>
      <c r="N28" s="129"/>
      <c r="O28" s="129"/>
      <c r="P28" s="129"/>
      <c r="Q28" s="129"/>
      <c r="R28" s="129"/>
      <c r="S28" s="129"/>
      <c r="T28" s="103"/>
      <c r="U28" s="104"/>
      <c r="V28" s="104"/>
      <c r="W28" s="104"/>
      <c r="X28" s="104"/>
      <c r="Y28" s="104"/>
      <c r="Z28" s="104"/>
      <c r="AA28" s="104"/>
      <c r="AB28" s="104"/>
      <c r="AC28" s="104"/>
      <c r="AD28" s="104"/>
      <c r="AE28" s="104"/>
      <c r="AF28" s="104"/>
      <c r="AG28" s="104"/>
      <c r="AH28" s="104"/>
      <c r="AI28" s="104"/>
      <c r="AJ28" s="104"/>
      <c r="AK28" s="104"/>
      <c r="AL28" s="104"/>
      <c r="AM28" s="104"/>
      <c r="AN28" s="104"/>
      <c r="AO28" s="104"/>
      <c r="AP28" s="104"/>
      <c r="AQ28" s="104"/>
      <c r="AR28" s="104"/>
      <c r="AS28" s="104"/>
      <c r="AT28" s="104"/>
      <c r="AU28" s="104"/>
      <c r="AV28" s="106"/>
      <c r="AW28" s="61"/>
      <c r="AX28" s="61"/>
      <c r="AY28" s="61"/>
      <c r="AZ28" s="61"/>
    </row>
    <row r="29" spans="1:52" x14ac:dyDescent="0.2">
      <c r="A29" s="95">
        <v>4</v>
      </c>
      <c r="B29" s="97" t="s">
        <v>72</v>
      </c>
      <c r="C29" s="98" t="s">
        <v>160</v>
      </c>
      <c r="D29" s="99"/>
      <c r="E29" s="99">
        <v>1</v>
      </c>
      <c r="F29" s="103">
        <v>1</v>
      </c>
      <c r="G29" s="104">
        <v>1</v>
      </c>
      <c r="H29" s="79">
        <v>0</v>
      </c>
      <c r="I29" s="79"/>
      <c r="J29" s="79"/>
      <c r="K29" s="79"/>
      <c r="L29" s="92"/>
      <c r="M29" s="129"/>
      <c r="N29" s="129"/>
      <c r="O29" s="129"/>
      <c r="P29" s="129"/>
      <c r="Q29" s="129"/>
      <c r="R29" s="129"/>
      <c r="S29" s="129"/>
      <c r="T29" s="103"/>
      <c r="U29" s="104"/>
      <c r="V29" s="104"/>
      <c r="W29" s="104"/>
      <c r="X29" s="104"/>
      <c r="Y29" s="104"/>
      <c r="Z29" s="104"/>
      <c r="AA29" s="104"/>
      <c r="AB29" s="104"/>
      <c r="AC29" s="104"/>
      <c r="AD29" s="104"/>
      <c r="AE29" s="104"/>
      <c r="AF29" s="104"/>
      <c r="AG29" s="104"/>
      <c r="AH29" s="104"/>
      <c r="AI29" s="104"/>
      <c r="AJ29" s="104"/>
      <c r="AK29" s="104"/>
      <c r="AL29" s="104"/>
      <c r="AM29" s="104"/>
      <c r="AN29" s="104"/>
      <c r="AO29" s="104"/>
      <c r="AP29" s="104"/>
      <c r="AQ29" s="104"/>
      <c r="AR29" s="104"/>
      <c r="AS29" s="104"/>
      <c r="AT29" s="104"/>
      <c r="AU29" s="104"/>
      <c r="AV29" s="106"/>
      <c r="AW29" s="61"/>
      <c r="AX29" s="61"/>
      <c r="AY29" s="61"/>
      <c r="AZ29" s="61"/>
    </row>
    <row r="30" spans="1:52" x14ac:dyDescent="0.2">
      <c r="A30" s="95">
        <v>5</v>
      </c>
      <c r="B30" s="97" t="s">
        <v>71</v>
      </c>
      <c r="C30" s="98" t="s">
        <v>170</v>
      </c>
      <c r="D30" s="99"/>
      <c r="E30" s="99">
        <v>2</v>
      </c>
      <c r="F30" s="103">
        <v>2</v>
      </c>
      <c r="G30" s="104">
        <v>2</v>
      </c>
      <c r="H30" s="104">
        <v>2</v>
      </c>
      <c r="I30" s="104">
        <v>2</v>
      </c>
      <c r="J30" s="104">
        <v>2</v>
      </c>
      <c r="K30" s="104">
        <v>2</v>
      </c>
      <c r="L30" s="105">
        <v>2</v>
      </c>
      <c r="M30" s="129">
        <v>2</v>
      </c>
      <c r="N30" s="129">
        <v>2</v>
      </c>
      <c r="O30" s="129">
        <v>0</v>
      </c>
      <c r="P30" s="129"/>
      <c r="Q30" s="129"/>
      <c r="R30" s="129"/>
      <c r="S30" s="129"/>
      <c r="T30" s="103"/>
      <c r="U30" s="104"/>
      <c r="V30" s="104"/>
      <c r="W30" s="104"/>
      <c r="X30" s="104"/>
      <c r="Y30" s="104"/>
      <c r="Z30" s="104"/>
      <c r="AA30" s="104"/>
      <c r="AB30" s="104"/>
      <c r="AC30" s="104"/>
      <c r="AD30" s="104"/>
      <c r="AE30" s="104"/>
      <c r="AF30" s="104"/>
      <c r="AG30" s="104"/>
      <c r="AH30" s="104"/>
      <c r="AI30" s="104"/>
      <c r="AJ30" s="104"/>
      <c r="AK30" s="104"/>
      <c r="AL30" s="104"/>
      <c r="AM30" s="104"/>
      <c r="AN30" s="104"/>
      <c r="AO30" s="104"/>
      <c r="AP30" s="104"/>
      <c r="AQ30" s="104"/>
      <c r="AR30" s="104"/>
      <c r="AS30" s="104"/>
      <c r="AT30" s="104"/>
      <c r="AU30" s="104"/>
      <c r="AV30" s="106"/>
      <c r="AW30" s="61"/>
      <c r="AX30" s="61"/>
      <c r="AY30" s="61"/>
      <c r="AZ30" s="61"/>
    </row>
    <row r="31" spans="1:52" x14ac:dyDescent="0.2">
      <c r="A31" s="95">
        <v>6</v>
      </c>
      <c r="B31" s="97" t="s">
        <v>70</v>
      </c>
      <c r="C31" s="98" t="s">
        <v>160</v>
      </c>
      <c r="D31" s="99"/>
      <c r="E31" s="99">
        <v>3</v>
      </c>
      <c r="F31" s="103">
        <v>3</v>
      </c>
      <c r="G31" s="104">
        <v>3</v>
      </c>
      <c r="H31" s="104">
        <v>3</v>
      </c>
      <c r="I31" s="104">
        <v>3</v>
      </c>
      <c r="J31" s="104">
        <v>3</v>
      </c>
      <c r="K31" s="104">
        <v>3</v>
      </c>
      <c r="L31" s="105">
        <v>3</v>
      </c>
      <c r="M31" s="129">
        <v>3</v>
      </c>
      <c r="N31" s="129">
        <v>3</v>
      </c>
      <c r="O31" s="129">
        <v>3</v>
      </c>
      <c r="P31" s="129">
        <v>3</v>
      </c>
      <c r="Q31" s="129">
        <v>3</v>
      </c>
      <c r="R31" s="129">
        <v>3</v>
      </c>
      <c r="S31" s="129">
        <v>3</v>
      </c>
      <c r="T31" s="78">
        <v>3</v>
      </c>
      <c r="U31" s="79">
        <v>3</v>
      </c>
      <c r="V31" s="79">
        <v>3</v>
      </c>
      <c r="W31" s="79">
        <v>3</v>
      </c>
      <c r="X31" s="79">
        <v>3</v>
      </c>
      <c r="Y31" s="79">
        <v>3</v>
      </c>
      <c r="Z31" s="79">
        <v>3</v>
      </c>
      <c r="AA31" s="79">
        <v>3</v>
      </c>
      <c r="AB31" s="79">
        <v>3</v>
      </c>
      <c r="AC31" s="79">
        <v>0</v>
      </c>
      <c r="AD31" s="104"/>
      <c r="AE31" s="104"/>
      <c r="AF31" s="104"/>
      <c r="AG31" s="104"/>
      <c r="AH31" s="104"/>
      <c r="AI31" s="104"/>
      <c r="AJ31" s="104"/>
      <c r="AK31" s="104"/>
      <c r="AL31" s="104"/>
      <c r="AM31" s="104"/>
      <c r="AN31" s="104"/>
      <c r="AO31" s="104"/>
      <c r="AP31" s="104"/>
      <c r="AQ31" s="104"/>
      <c r="AR31" s="104"/>
      <c r="AS31" s="104"/>
      <c r="AT31" s="104"/>
      <c r="AU31" s="104"/>
      <c r="AV31" s="106"/>
      <c r="AW31" s="61"/>
      <c r="AX31" s="61"/>
      <c r="AY31" s="61"/>
      <c r="AZ31" s="61"/>
    </row>
    <row r="32" spans="1:52" ht="13.5" thickBot="1" x14ac:dyDescent="0.25">
      <c r="A32" s="95">
        <v>7</v>
      </c>
      <c r="B32" s="100" t="s">
        <v>61</v>
      </c>
      <c r="C32" s="101" t="s">
        <v>158</v>
      </c>
      <c r="D32" s="102"/>
      <c r="E32" s="102">
        <v>1</v>
      </c>
      <c r="F32" s="112">
        <v>1</v>
      </c>
      <c r="G32" s="116">
        <v>1</v>
      </c>
      <c r="H32" s="116">
        <v>1</v>
      </c>
      <c r="I32" s="116">
        <v>1</v>
      </c>
      <c r="J32" s="116">
        <v>1</v>
      </c>
      <c r="K32" s="116">
        <v>1</v>
      </c>
      <c r="L32" s="117">
        <v>1</v>
      </c>
      <c r="M32" s="130">
        <v>1</v>
      </c>
      <c r="N32" s="130">
        <v>1</v>
      </c>
      <c r="O32" s="130">
        <v>1</v>
      </c>
      <c r="P32" s="130">
        <v>1</v>
      </c>
      <c r="Q32" s="130">
        <v>1</v>
      </c>
      <c r="R32" s="130">
        <v>1</v>
      </c>
      <c r="S32" s="130">
        <v>0</v>
      </c>
      <c r="T32" s="112"/>
      <c r="U32" s="116"/>
      <c r="V32" s="116"/>
      <c r="W32" s="116"/>
      <c r="X32" s="116"/>
      <c r="Y32" s="116"/>
      <c r="Z32" s="116"/>
      <c r="AA32" s="116"/>
      <c r="AB32" s="116"/>
      <c r="AC32" s="116"/>
      <c r="AD32" s="116"/>
      <c r="AE32" s="116"/>
      <c r="AF32" s="116"/>
      <c r="AG32" s="116"/>
      <c r="AH32" s="116"/>
      <c r="AI32" s="116"/>
      <c r="AJ32" s="116"/>
      <c r="AK32" s="116"/>
      <c r="AL32" s="116"/>
      <c r="AM32" s="116"/>
      <c r="AN32" s="116"/>
      <c r="AO32" s="116"/>
      <c r="AP32" s="116"/>
      <c r="AQ32" s="116"/>
      <c r="AR32" s="116"/>
      <c r="AS32" s="116"/>
      <c r="AT32" s="116"/>
      <c r="AU32" s="116"/>
      <c r="AV32" s="135"/>
      <c r="AW32" s="61"/>
      <c r="AX32" s="61"/>
      <c r="AY32" s="61"/>
      <c r="AZ32" s="61"/>
    </row>
    <row r="33" spans="1:52" x14ac:dyDescent="0.2">
      <c r="A33" s="80"/>
      <c r="B33" s="81" t="s">
        <v>213</v>
      </c>
      <c r="C33" s="82"/>
      <c r="D33" s="77"/>
      <c r="E33" s="80">
        <f>SUM(E34:E70)</f>
        <v>88</v>
      </c>
      <c r="F33" s="84">
        <f t="shared" ref="F33:AV33" si="3">SUM(F34:F70)</f>
        <v>88</v>
      </c>
      <c r="G33" s="85">
        <f t="shared" si="3"/>
        <v>88</v>
      </c>
      <c r="H33" s="85">
        <f t="shared" si="3"/>
        <v>88</v>
      </c>
      <c r="I33" s="85">
        <f t="shared" si="3"/>
        <v>88</v>
      </c>
      <c r="J33" s="85">
        <f t="shared" si="3"/>
        <v>88</v>
      </c>
      <c r="K33" s="85">
        <f t="shared" si="3"/>
        <v>88</v>
      </c>
      <c r="L33" s="85">
        <f t="shared" si="3"/>
        <v>88</v>
      </c>
      <c r="M33" s="85">
        <f t="shared" si="3"/>
        <v>86</v>
      </c>
      <c r="N33" s="85">
        <f t="shared" si="3"/>
        <v>88</v>
      </c>
      <c r="O33" s="85">
        <f t="shared" si="3"/>
        <v>88</v>
      </c>
      <c r="P33" s="85">
        <f t="shared" si="3"/>
        <v>88</v>
      </c>
      <c r="Q33" s="85">
        <f t="shared" si="3"/>
        <v>88</v>
      </c>
      <c r="R33" s="85">
        <f t="shared" si="3"/>
        <v>88</v>
      </c>
      <c r="S33" s="85">
        <f t="shared" si="3"/>
        <v>88</v>
      </c>
      <c r="T33" s="93">
        <f t="shared" si="3"/>
        <v>88</v>
      </c>
      <c r="U33" s="93">
        <f t="shared" si="3"/>
        <v>88</v>
      </c>
      <c r="V33" s="93">
        <f t="shared" si="3"/>
        <v>87</v>
      </c>
      <c r="W33" s="93">
        <f t="shared" si="3"/>
        <v>86</v>
      </c>
      <c r="X33" s="93">
        <f t="shared" si="3"/>
        <v>83</v>
      </c>
      <c r="Y33" s="93">
        <f t="shared" si="3"/>
        <v>75</v>
      </c>
      <c r="Z33" s="93">
        <f t="shared" si="3"/>
        <v>69</v>
      </c>
      <c r="AA33" s="93">
        <f t="shared" si="3"/>
        <v>63</v>
      </c>
      <c r="AB33" s="93">
        <f t="shared" si="3"/>
        <v>59</v>
      </c>
      <c r="AC33" s="93">
        <f t="shared" si="3"/>
        <v>50</v>
      </c>
      <c r="AD33" s="93">
        <f t="shared" si="3"/>
        <v>41</v>
      </c>
      <c r="AE33" s="93">
        <f t="shared" si="3"/>
        <v>30</v>
      </c>
      <c r="AF33" s="93">
        <f t="shared" si="3"/>
        <v>13</v>
      </c>
      <c r="AG33" s="93">
        <f t="shared" si="3"/>
        <v>3</v>
      </c>
      <c r="AH33" s="85">
        <f t="shared" si="3"/>
        <v>0</v>
      </c>
      <c r="AI33" s="85">
        <f t="shared" si="3"/>
        <v>0</v>
      </c>
      <c r="AJ33" s="85">
        <f t="shared" si="3"/>
        <v>0</v>
      </c>
      <c r="AK33" s="85">
        <f t="shared" si="3"/>
        <v>0</v>
      </c>
      <c r="AL33" s="85">
        <f t="shared" si="3"/>
        <v>0</v>
      </c>
      <c r="AM33" s="85">
        <f t="shared" si="3"/>
        <v>0</v>
      </c>
      <c r="AN33" s="85">
        <f t="shared" si="3"/>
        <v>0</v>
      </c>
      <c r="AO33" s="85">
        <f t="shared" si="3"/>
        <v>0</v>
      </c>
      <c r="AP33" s="85">
        <f t="shared" si="3"/>
        <v>0</v>
      </c>
      <c r="AQ33" s="85">
        <f t="shared" si="3"/>
        <v>0</v>
      </c>
      <c r="AR33" s="85">
        <f t="shared" si="3"/>
        <v>0</v>
      </c>
      <c r="AS33" s="85">
        <f t="shared" si="3"/>
        <v>0</v>
      </c>
      <c r="AT33" s="85">
        <f t="shared" si="3"/>
        <v>0</v>
      </c>
      <c r="AU33" s="85">
        <f t="shared" si="3"/>
        <v>0</v>
      </c>
      <c r="AV33" s="86">
        <f t="shared" si="3"/>
        <v>0</v>
      </c>
      <c r="AW33" s="61"/>
      <c r="AX33" s="61"/>
      <c r="AY33" s="61"/>
      <c r="AZ33" s="61"/>
    </row>
    <row r="34" spans="1:52" x14ac:dyDescent="0.2">
      <c r="A34" s="95">
        <v>1</v>
      </c>
      <c r="B34" s="97" t="s">
        <v>69</v>
      </c>
      <c r="C34" s="98" t="s">
        <v>170</v>
      </c>
      <c r="D34" s="99"/>
      <c r="E34" s="95">
        <v>3</v>
      </c>
      <c r="F34" s="107">
        <v>3</v>
      </c>
      <c r="G34" s="104">
        <v>3</v>
      </c>
      <c r="H34" s="104">
        <v>3</v>
      </c>
      <c r="I34" s="104">
        <v>3</v>
      </c>
      <c r="J34" s="104">
        <v>3</v>
      </c>
      <c r="K34" s="104">
        <v>3</v>
      </c>
      <c r="L34" s="104">
        <v>3</v>
      </c>
      <c r="M34" s="104">
        <v>3</v>
      </c>
      <c r="N34" s="104">
        <v>3</v>
      </c>
      <c r="O34" s="104">
        <v>3</v>
      </c>
      <c r="P34" s="104">
        <v>3</v>
      </c>
      <c r="Q34" s="104">
        <v>3</v>
      </c>
      <c r="R34" s="104">
        <v>3</v>
      </c>
      <c r="S34" s="105">
        <v>3</v>
      </c>
      <c r="T34" s="129">
        <v>3</v>
      </c>
      <c r="U34" s="129">
        <v>3</v>
      </c>
      <c r="V34" s="129">
        <v>3</v>
      </c>
      <c r="W34" s="129">
        <v>3</v>
      </c>
      <c r="X34" s="129">
        <v>2</v>
      </c>
      <c r="Y34" s="129">
        <v>0</v>
      </c>
      <c r="Z34" s="129"/>
      <c r="AA34" s="129"/>
      <c r="AB34" s="129"/>
      <c r="AC34" s="129"/>
      <c r="AD34" s="129"/>
      <c r="AE34" s="129"/>
      <c r="AF34" s="129"/>
      <c r="AG34" s="129"/>
      <c r="AH34" s="103"/>
      <c r="AI34" s="104"/>
      <c r="AJ34" s="104"/>
      <c r="AK34" s="104"/>
      <c r="AL34" s="104"/>
      <c r="AM34" s="104"/>
      <c r="AN34" s="104"/>
      <c r="AO34" s="104"/>
      <c r="AP34" s="104"/>
      <c r="AQ34" s="104"/>
      <c r="AR34" s="104"/>
      <c r="AS34" s="104"/>
      <c r="AT34" s="104"/>
      <c r="AU34" s="104"/>
      <c r="AV34" s="108"/>
      <c r="AW34" s="61"/>
      <c r="AX34" s="61"/>
      <c r="AY34" s="61"/>
      <c r="AZ34" s="61"/>
    </row>
    <row r="35" spans="1:52" x14ac:dyDescent="0.2">
      <c r="A35" s="95">
        <v>2</v>
      </c>
      <c r="B35" s="97" t="s">
        <v>156</v>
      </c>
      <c r="C35" s="98" t="s">
        <v>170</v>
      </c>
      <c r="D35" s="99"/>
      <c r="E35" s="95">
        <v>1</v>
      </c>
      <c r="F35" s="107">
        <v>1</v>
      </c>
      <c r="G35" s="104">
        <v>1</v>
      </c>
      <c r="H35" s="104">
        <v>1</v>
      </c>
      <c r="I35" s="104">
        <v>1</v>
      </c>
      <c r="J35" s="104">
        <v>1</v>
      </c>
      <c r="K35" s="104">
        <v>1</v>
      </c>
      <c r="L35" s="104">
        <v>1</v>
      </c>
      <c r="M35" s="104">
        <v>1</v>
      </c>
      <c r="N35" s="104">
        <v>1</v>
      </c>
      <c r="O35" s="104">
        <v>1</v>
      </c>
      <c r="P35" s="104">
        <v>1</v>
      </c>
      <c r="Q35" s="104">
        <v>1</v>
      </c>
      <c r="R35" s="104">
        <v>1</v>
      </c>
      <c r="S35" s="105">
        <v>1</v>
      </c>
      <c r="T35" s="129">
        <v>1</v>
      </c>
      <c r="U35" s="129">
        <v>1</v>
      </c>
      <c r="V35" s="129">
        <v>1</v>
      </c>
      <c r="W35" s="129">
        <v>1</v>
      </c>
      <c r="X35" s="129">
        <v>1</v>
      </c>
      <c r="Y35" s="129">
        <v>0</v>
      </c>
      <c r="Z35" s="129"/>
      <c r="AA35" s="129"/>
      <c r="AB35" s="129"/>
      <c r="AC35" s="129"/>
      <c r="AD35" s="129"/>
      <c r="AE35" s="129"/>
      <c r="AF35" s="129"/>
      <c r="AG35" s="129"/>
      <c r="AH35" s="103"/>
      <c r="AI35" s="104"/>
      <c r="AJ35" s="104"/>
      <c r="AK35" s="104"/>
      <c r="AL35" s="104"/>
      <c r="AM35" s="104"/>
      <c r="AN35" s="104"/>
      <c r="AO35" s="104"/>
      <c r="AP35" s="104"/>
      <c r="AQ35" s="104"/>
      <c r="AR35" s="104"/>
      <c r="AS35" s="104"/>
      <c r="AT35" s="104"/>
      <c r="AU35" s="104"/>
      <c r="AV35" s="108"/>
      <c r="AW35" s="61"/>
      <c r="AX35" s="61"/>
      <c r="AY35" s="61"/>
      <c r="AZ35" s="61"/>
    </row>
    <row r="36" spans="1:52" x14ac:dyDescent="0.2">
      <c r="A36" s="95">
        <v>3</v>
      </c>
      <c r="B36" s="97" t="s">
        <v>68</v>
      </c>
      <c r="C36" s="98" t="s">
        <v>170</v>
      </c>
      <c r="D36" s="99"/>
      <c r="E36" s="95">
        <v>1</v>
      </c>
      <c r="F36" s="107">
        <v>1</v>
      </c>
      <c r="G36" s="104">
        <v>1</v>
      </c>
      <c r="H36" s="104">
        <v>1</v>
      </c>
      <c r="I36" s="104">
        <v>1</v>
      </c>
      <c r="J36" s="104">
        <v>1</v>
      </c>
      <c r="K36" s="104">
        <v>1</v>
      </c>
      <c r="L36" s="104">
        <v>1</v>
      </c>
      <c r="M36" s="104">
        <v>1</v>
      </c>
      <c r="N36" s="104">
        <v>1</v>
      </c>
      <c r="O36" s="104">
        <v>1</v>
      </c>
      <c r="P36" s="104">
        <v>1</v>
      </c>
      <c r="Q36" s="104">
        <v>1</v>
      </c>
      <c r="R36" s="104">
        <v>1</v>
      </c>
      <c r="S36" s="105">
        <v>1</v>
      </c>
      <c r="T36" s="129">
        <v>1</v>
      </c>
      <c r="U36" s="129">
        <v>1</v>
      </c>
      <c r="V36" s="129">
        <v>1</v>
      </c>
      <c r="W36" s="129">
        <v>1</v>
      </c>
      <c r="X36" s="129">
        <v>1</v>
      </c>
      <c r="Y36" s="129">
        <v>0</v>
      </c>
      <c r="Z36" s="129"/>
      <c r="AA36" s="129"/>
      <c r="AB36" s="129"/>
      <c r="AC36" s="129"/>
      <c r="AD36" s="129"/>
      <c r="AE36" s="129"/>
      <c r="AF36" s="129"/>
      <c r="AG36" s="129"/>
      <c r="AH36" s="103"/>
      <c r="AI36" s="104"/>
      <c r="AJ36" s="104"/>
      <c r="AK36" s="104"/>
      <c r="AL36" s="104"/>
      <c r="AM36" s="104"/>
      <c r="AN36" s="104"/>
      <c r="AO36" s="104"/>
      <c r="AP36" s="104"/>
      <c r="AQ36" s="104"/>
      <c r="AR36" s="104"/>
      <c r="AS36" s="104"/>
      <c r="AT36" s="104"/>
      <c r="AU36" s="104"/>
      <c r="AV36" s="108"/>
      <c r="AW36" s="61"/>
      <c r="AX36" s="61"/>
      <c r="AY36" s="61"/>
      <c r="AZ36" s="61"/>
    </row>
    <row r="37" spans="1:52" x14ac:dyDescent="0.2">
      <c r="A37" s="95">
        <v>4</v>
      </c>
      <c r="B37" s="97" t="s">
        <v>67</v>
      </c>
      <c r="C37" s="98" t="s">
        <v>170</v>
      </c>
      <c r="D37" s="99"/>
      <c r="E37" s="95">
        <v>1</v>
      </c>
      <c r="F37" s="107">
        <v>1</v>
      </c>
      <c r="G37" s="104">
        <v>1</v>
      </c>
      <c r="H37" s="104">
        <v>1</v>
      </c>
      <c r="I37" s="104">
        <v>1</v>
      </c>
      <c r="J37" s="104">
        <v>1</v>
      </c>
      <c r="K37" s="104">
        <v>1</v>
      </c>
      <c r="L37" s="104">
        <v>1</v>
      </c>
      <c r="M37" s="104">
        <v>1</v>
      </c>
      <c r="N37" s="104">
        <v>1</v>
      </c>
      <c r="O37" s="104">
        <v>1</v>
      </c>
      <c r="P37" s="104">
        <v>1</v>
      </c>
      <c r="Q37" s="104">
        <v>1</v>
      </c>
      <c r="R37" s="104">
        <v>1</v>
      </c>
      <c r="S37" s="105">
        <v>1</v>
      </c>
      <c r="T37" s="129">
        <v>1</v>
      </c>
      <c r="U37" s="129">
        <v>1</v>
      </c>
      <c r="V37" s="129">
        <v>1</v>
      </c>
      <c r="W37" s="129">
        <v>1</v>
      </c>
      <c r="X37" s="129">
        <v>1</v>
      </c>
      <c r="Y37" s="129">
        <v>1</v>
      </c>
      <c r="Z37" s="129">
        <v>0</v>
      </c>
      <c r="AA37" s="129"/>
      <c r="AB37" s="129"/>
      <c r="AC37" s="129"/>
      <c r="AD37" s="129"/>
      <c r="AE37" s="129"/>
      <c r="AF37" s="129"/>
      <c r="AG37" s="129"/>
      <c r="AH37" s="103"/>
      <c r="AI37" s="104"/>
      <c r="AJ37" s="104"/>
      <c r="AK37" s="104"/>
      <c r="AL37" s="104"/>
      <c r="AM37" s="104"/>
      <c r="AN37" s="104"/>
      <c r="AO37" s="104"/>
      <c r="AP37" s="104"/>
      <c r="AQ37" s="104"/>
      <c r="AR37" s="104"/>
      <c r="AS37" s="104"/>
      <c r="AT37" s="104"/>
      <c r="AU37" s="104"/>
      <c r="AV37" s="108"/>
      <c r="AW37" s="61"/>
      <c r="AX37" s="61"/>
      <c r="AY37" s="61"/>
      <c r="AZ37" s="61"/>
    </row>
    <row r="38" spans="1:52" x14ac:dyDescent="0.2">
      <c r="A38" s="95">
        <v>5</v>
      </c>
      <c r="B38" s="97" t="s">
        <v>216</v>
      </c>
      <c r="C38" s="98" t="s">
        <v>161</v>
      </c>
      <c r="D38" s="99"/>
      <c r="E38" s="95">
        <v>2</v>
      </c>
      <c r="F38" s="107">
        <v>2</v>
      </c>
      <c r="G38" s="104">
        <v>2</v>
      </c>
      <c r="H38" s="104">
        <v>2</v>
      </c>
      <c r="I38" s="104">
        <v>2</v>
      </c>
      <c r="J38" s="104">
        <v>2</v>
      </c>
      <c r="K38" s="104">
        <v>2</v>
      </c>
      <c r="L38" s="104">
        <v>2</v>
      </c>
      <c r="M38" s="104">
        <v>2</v>
      </c>
      <c r="N38" s="104">
        <v>2</v>
      </c>
      <c r="O38" s="104">
        <v>2</v>
      </c>
      <c r="P38" s="104">
        <v>2</v>
      </c>
      <c r="Q38" s="104">
        <v>2</v>
      </c>
      <c r="R38" s="104">
        <v>2</v>
      </c>
      <c r="S38" s="105">
        <v>2</v>
      </c>
      <c r="T38" s="129">
        <v>2</v>
      </c>
      <c r="U38" s="129">
        <v>2</v>
      </c>
      <c r="V38" s="129">
        <v>2</v>
      </c>
      <c r="W38" s="129">
        <v>2</v>
      </c>
      <c r="X38" s="129">
        <v>0</v>
      </c>
      <c r="Y38" s="129"/>
      <c r="Z38" s="129"/>
      <c r="AA38" s="129"/>
      <c r="AB38" s="129"/>
      <c r="AC38" s="129"/>
      <c r="AD38" s="129"/>
      <c r="AE38" s="129"/>
      <c r="AF38" s="129"/>
      <c r="AG38" s="129"/>
      <c r="AH38" s="103"/>
      <c r="AI38" s="104"/>
      <c r="AJ38" s="104"/>
      <c r="AK38" s="104"/>
      <c r="AL38" s="104"/>
      <c r="AM38" s="104"/>
      <c r="AN38" s="104"/>
      <c r="AO38" s="104"/>
      <c r="AP38" s="104"/>
      <c r="AQ38" s="104"/>
      <c r="AR38" s="104"/>
      <c r="AS38" s="104"/>
      <c r="AT38" s="104"/>
      <c r="AU38" s="104"/>
      <c r="AV38" s="108"/>
      <c r="AW38" s="61"/>
      <c r="AX38" s="61"/>
      <c r="AY38" s="61"/>
      <c r="AZ38" s="61"/>
    </row>
    <row r="39" spans="1:52" x14ac:dyDescent="0.2">
      <c r="A39" s="95">
        <v>6</v>
      </c>
      <c r="B39" s="97" t="s">
        <v>217</v>
      </c>
      <c r="C39" s="98" t="s">
        <v>161</v>
      </c>
      <c r="D39" s="99"/>
      <c r="E39" s="95">
        <v>2</v>
      </c>
      <c r="F39" s="107">
        <v>2</v>
      </c>
      <c r="G39" s="104">
        <v>2</v>
      </c>
      <c r="H39" s="104">
        <v>2</v>
      </c>
      <c r="I39" s="104">
        <v>2</v>
      </c>
      <c r="J39" s="104">
        <v>2</v>
      </c>
      <c r="K39" s="104">
        <v>2</v>
      </c>
      <c r="L39" s="104">
        <v>2</v>
      </c>
      <c r="M39" s="104">
        <v>2</v>
      </c>
      <c r="N39" s="104">
        <v>2</v>
      </c>
      <c r="O39" s="104">
        <v>2</v>
      </c>
      <c r="P39" s="104">
        <v>2</v>
      </c>
      <c r="Q39" s="104">
        <v>2</v>
      </c>
      <c r="R39" s="104">
        <v>2</v>
      </c>
      <c r="S39" s="105">
        <v>2</v>
      </c>
      <c r="T39" s="129">
        <v>2</v>
      </c>
      <c r="U39" s="129">
        <v>2</v>
      </c>
      <c r="V39" s="129">
        <v>2</v>
      </c>
      <c r="W39" s="129">
        <v>2</v>
      </c>
      <c r="X39" s="129">
        <v>2</v>
      </c>
      <c r="Y39" s="129">
        <v>0</v>
      </c>
      <c r="Z39" s="129"/>
      <c r="AA39" s="129"/>
      <c r="AB39" s="129"/>
      <c r="AC39" s="129"/>
      <c r="AD39" s="129"/>
      <c r="AE39" s="129"/>
      <c r="AF39" s="129"/>
      <c r="AG39" s="129"/>
      <c r="AH39" s="103"/>
      <c r="AI39" s="104"/>
      <c r="AJ39" s="104"/>
      <c r="AK39" s="104"/>
      <c r="AL39" s="104"/>
      <c r="AM39" s="104"/>
      <c r="AN39" s="104"/>
      <c r="AO39" s="104"/>
      <c r="AP39" s="104"/>
      <c r="AQ39" s="104"/>
      <c r="AR39" s="104"/>
      <c r="AS39" s="104"/>
      <c r="AT39" s="104"/>
      <c r="AU39" s="104"/>
      <c r="AV39" s="108"/>
      <c r="AW39" s="61"/>
      <c r="AX39" s="61"/>
      <c r="AY39" s="61"/>
      <c r="AZ39" s="61"/>
    </row>
    <row r="40" spans="1:52" x14ac:dyDescent="0.2">
      <c r="A40" s="95">
        <v>7</v>
      </c>
      <c r="B40" s="97" t="s">
        <v>218</v>
      </c>
      <c r="C40" s="98" t="s">
        <v>161</v>
      </c>
      <c r="D40" s="99"/>
      <c r="E40" s="95">
        <v>2</v>
      </c>
      <c r="F40" s="107">
        <v>2</v>
      </c>
      <c r="G40" s="104">
        <v>2</v>
      </c>
      <c r="H40" s="104">
        <v>2</v>
      </c>
      <c r="I40" s="104">
        <v>2</v>
      </c>
      <c r="J40" s="104">
        <v>2</v>
      </c>
      <c r="K40" s="104">
        <v>2</v>
      </c>
      <c r="L40" s="104">
        <v>2</v>
      </c>
      <c r="M40" s="104">
        <v>2</v>
      </c>
      <c r="N40" s="104">
        <v>2</v>
      </c>
      <c r="O40" s="104">
        <v>2</v>
      </c>
      <c r="P40" s="104">
        <v>2</v>
      </c>
      <c r="Q40" s="104">
        <v>2</v>
      </c>
      <c r="R40" s="104">
        <v>2</v>
      </c>
      <c r="S40" s="105">
        <v>2</v>
      </c>
      <c r="T40" s="129">
        <v>2</v>
      </c>
      <c r="U40" s="129">
        <v>2</v>
      </c>
      <c r="V40" s="129">
        <v>2</v>
      </c>
      <c r="W40" s="129">
        <v>2</v>
      </c>
      <c r="X40" s="129">
        <v>2</v>
      </c>
      <c r="Y40" s="129">
        <v>1</v>
      </c>
      <c r="Z40" s="129">
        <v>0</v>
      </c>
      <c r="AA40" s="129"/>
      <c r="AB40" s="129"/>
      <c r="AC40" s="129"/>
      <c r="AD40" s="129"/>
      <c r="AE40" s="129"/>
      <c r="AF40" s="129"/>
      <c r="AG40" s="129"/>
      <c r="AH40" s="103"/>
      <c r="AI40" s="104"/>
      <c r="AJ40" s="104"/>
      <c r="AK40" s="104"/>
      <c r="AL40" s="104"/>
      <c r="AM40" s="104"/>
      <c r="AN40" s="104"/>
      <c r="AO40" s="104"/>
      <c r="AP40" s="104"/>
      <c r="AQ40" s="104"/>
      <c r="AR40" s="104"/>
      <c r="AS40" s="104"/>
      <c r="AT40" s="104"/>
      <c r="AU40" s="104"/>
      <c r="AV40" s="108"/>
      <c r="AW40" s="61"/>
      <c r="AX40" s="61"/>
      <c r="AY40" s="61"/>
      <c r="AZ40" s="61"/>
    </row>
    <row r="41" spans="1:52" x14ac:dyDescent="0.2">
      <c r="A41" s="95">
        <v>8</v>
      </c>
      <c r="B41" s="97" t="s">
        <v>219</v>
      </c>
      <c r="C41" s="98" t="s">
        <v>161</v>
      </c>
      <c r="D41" s="99"/>
      <c r="E41" s="95">
        <v>2</v>
      </c>
      <c r="F41" s="107">
        <v>2</v>
      </c>
      <c r="G41" s="104">
        <v>2</v>
      </c>
      <c r="H41" s="104">
        <v>2</v>
      </c>
      <c r="I41" s="104">
        <v>2</v>
      </c>
      <c r="J41" s="104">
        <v>2</v>
      </c>
      <c r="K41" s="104">
        <v>2</v>
      </c>
      <c r="L41" s="104">
        <v>2</v>
      </c>
      <c r="M41" s="104">
        <v>2</v>
      </c>
      <c r="N41" s="104">
        <v>2</v>
      </c>
      <c r="O41" s="104">
        <v>2</v>
      </c>
      <c r="P41" s="104">
        <v>2</v>
      </c>
      <c r="Q41" s="104">
        <v>2</v>
      </c>
      <c r="R41" s="104">
        <v>2</v>
      </c>
      <c r="S41" s="105">
        <v>2</v>
      </c>
      <c r="T41" s="129">
        <v>2</v>
      </c>
      <c r="U41" s="129">
        <v>2</v>
      </c>
      <c r="V41" s="129">
        <v>2</v>
      </c>
      <c r="W41" s="129">
        <v>2</v>
      </c>
      <c r="X41" s="129">
        <v>2</v>
      </c>
      <c r="Y41" s="129">
        <v>2</v>
      </c>
      <c r="Z41" s="129">
        <v>1</v>
      </c>
      <c r="AA41" s="129">
        <v>0</v>
      </c>
      <c r="AB41" s="129"/>
      <c r="AC41" s="129"/>
      <c r="AD41" s="129"/>
      <c r="AE41" s="129"/>
      <c r="AF41" s="129"/>
      <c r="AG41" s="129"/>
      <c r="AH41" s="103"/>
      <c r="AI41" s="104"/>
      <c r="AJ41" s="104"/>
      <c r="AK41" s="104"/>
      <c r="AL41" s="104"/>
      <c r="AM41" s="104"/>
      <c r="AN41" s="104"/>
      <c r="AO41" s="104"/>
      <c r="AP41" s="104"/>
      <c r="AQ41" s="104"/>
      <c r="AR41" s="104"/>
      <c r="AS41" s="104"/>
      <c r="AT41" s="104"/>
      <c r="AU41" s="104"/>
      <c r="AV41" s="108"/>
      <c r="AW41" s="61"/>
      <c r="AX41" s="61"/>
      <c r="AY41" s="61"/>
      <c r="AZ41" s="61"/>
    </row>
    <row r="42" spans="1:52" x14ac:dyDescent="0.2">
      <c r="A42" s="95">
        <v>9</v>
      </c>
      <c r="B42" s="97" t="s">
        <v>220</v>
      </c>
      <c r="C42" s="98" t="s">
        <v>167</v>
      </c>
      <c r="D42" s="99"/>
      <c r="E42" s="95">
        <v>2</v>
      </c>
      <c r="F42" s="107">
        <v>2</v>
      </c>
      <c r="G42" s="104">
        <v>2</v>
      </c>
      <c r="H42" s="104">
        <v>2</v>
      </c>
      <c r="I42" s="104">
        <v>2</v>
      </c>
      <c r="J42" s="104">
        <v>2</v>
      </c>
      <c r="K42" s="104">
        <v>2</v>
      </c>
      <c r="L42" s="104">
        <v>2</v>
      </c>
      <c r="M42" s="104">
        <v>2</v>
      </c>
      <c r="N42" s="104">
        <v>2</v>
      </c>
      <c r="O42" s="104">
        <v>2</v>
      </c>
      <c r="P42" s="104">
        <v>2</v>
      </c>
      <c r="Q42" s="104">
        <v>2</v>
      </c>
      <c r="R42" s="104">
        <v>2</v>
      </c>
      <c r="S42" s="105">
        <v>2</v>
      </c>
      <c r="T42" s="129">
        <v>2</v>
      </c>
      <c r="U42" s="129">
        <v>2</v>
      </c>
      <c r="V42" s="129">
        <v>2</v>
      </c>
      <c r="W42" s="129">
        <v>2</v>
      </c>
      <c r="X42" s="129">
        <v>2</v>
      </c>
      <c r="Y42" s="129">
        <v>2</v>
      </c>
      <c r="Z42" s="129">
        <v>2</v>
      </c>
      <c r="AA42" s="129">
        <v>1</v>
      </c>
      <c r="AB42" s="129">
        <v>0</v>
      </c>
      <c r="AC42" s="129"/>
      <c r="AD42" s="129"/>
      <c r="AE42" s="129"/>
      <c r="AF42" s="129"/>
      <c r="AG42" s="129"/>
      <c r="AH42" s="103"/>
      <c r="AI42" s="104"/>
      <c r="AJ42" s="104"/>
      <c r="AK42" s="104"/>
      <c r="AL42" s="104"/>
      <c r="AM42" s="104"/>
      <c r="AN42" s="104"/>
      <c r="AO42" s="104"/>
      <c r="AP42" s="104"/>
      <c r="AQ42" s="104"/>
      <c r="AR42" s="104"/>
      <c r="AS42" s="104"/>
      <c r="AT42" s="104"/>
      <c r="AU42" s="104"/>
      <c r="AV42" s="108"/>
      <c r="AW42" s="61"/>
      <c r="AX42" s="61"/>
      <c r="AY42" s="61"/>
      <c r="AZ42" s="61"/>
    </row>
    <row r="43" spans="1:52" x14ac:dyDescent="0.2">
      <c r="A43" s="95">
        <v>10</v>
      </c>
      <c r="B43" s="97" t="s">
        <v>221</v>
      </c>
      <c r="C43" s="98" t="s">
        <v>167</v>
      </c>
      <c r="D43" s="99"/>
      <c r="E43" s="95">
        <v>2</v>
      </c>
      <c r="F43" s="107">
        <v>2</v>
      </c>
      <c r="G43" s="104">
        <v>2</v>
      </c>
      <c r="H43" s="104">
        <v>2</v>
      </c>
      <c r="I43" s="104">
        <v>2</v>
      </c>
      <c r="J43" s="104">
        <v>2</v>
      </c>
      <c r="K43" s="104">
        <v>2</v>
      </c>
      <c r="L43" s="104">
        <v>2</v>
      </c>
      <c r="M43" s="104">
        <v>2</v>
      </c>
      <c r="N43" s="104">
        <v>2</v>
      </c>
      <c r="O43" s="104">
        <v>2</v>
      </c>
      <c r="P43" s="104">
        <v>2</v>
      </c>
      <c r="Q43" s="104">
        <v>2</v>
      </c>
      <c r="R43" s="104">
        <v>2</v>
      </c>
      <c r="S43" s="105">
        <v>2</v>
      </c>
      <c r="T43" s="129">
        <v>2</v>
      </c>
      <c r="U43" s="129">
        <v>2</v>
      </c>
      <c r="V43" s="129">
        <v>2</v>
      </c>
      <c r="W43" s="129">
        <v>2</v>
      </c>
      <c r="X43" s="129">
        <v>2</v>
      </c>
      <c r="Y43" s="129">
        <v>2</v>
      </c>
      <c r="Z43" s="129">
        <v>2</v>
      </c>
      <c r="AA43" s="129">
        <v>2</v>
      </c>
      <c r="AB43" s="129">
        <v>1</v>
      </c>
      <c r="AC43" s="129">
        <v>0</v>
      </c>
      <c r="AD43" s="129"/>
      <c r="AE43" s="129"/>
      <c r="AF43" s="129"/>
      <c r="AG43" s="129"/>
      <c r="AH43" s="103"/>
      <c r="AI43" s="104"/>
      <c r="AJ43" s="104"/>
      <c r="AK43" s="104"/>
      <c r="AL43" s="104"/>
      <c r="AM43" s="104"/>
      <c r="AN43" s="104"/>
      <c r="AO43" s="104"/>
      <c r="AP43" s="104"/>
      <c r="AQ43" s="104"/>
      <c r="AR43" s="104"/>
      <c r="AS43" s="104"/>
      <c r="AT43" s="104"/>
      <c r="AU43" s="104"/>
      <c r="AV43" s="108"/>
      <c r="AW43" s="61"/>
      <c r="AX43" s="61"/>
      <c r="AY43" s="61"/>
      <c r="AZ43" s="61"/>
    </row>
    <row r="44" spans="1:52" x14ac:dyDescent="0.2">
      <c r="A44" s="95">
        <v>11</v>
      </c>
      <c r="B44" s="97" t="s">
        <v>222</v>
      </c>
      <c r="C44" s="98" t="s">
        <v>167</v>
      </c>
      <c r="D44" s="99"/>
      <c r="E44" s="95">
        <v>2</v>
      </c>
      <c r="F44" s="107">
        <v>2</v>
      </c>
      <c r="G44" s="104">
        <v>2</v>
      </c>
      <c r="H44" s="104">
        <v>2</v>
      </c>
      <c r="I44" s="104">
        <v>2</v>
      </c>
      <c r="J44" s="104">
        <v>2</v>
      </c>
      <c r="K44" s="104">
        <v>2</v>
      </c>
      <c r="L44" s="104">
        <v>2</v>
      </c>
      <c r="M44" s="104">
        <v>0</v>
      </c>
      <c r="N44" s="104">
        <v>2</v>
      </c>
      <c r="O44" s="104">
        <v>2</v>
      </c>
      <c r="P44" s="104">
        <v>2</v>
      </c>
      <c r="Q44" s="104">
        <v>2</v>
      </c>
      <c r="R44" s="104">
        <v>2</v>
      </c>
      <c r="S44" s="105">
        <v>2</v>
      </c>
      <c r="T44" s="129">
        <v>2</v>
      </c>
      <c r="U44" s="129">
        <v>2</v>
      </c>
      <c r="V44" s="129">
        <v>2</v>
      </c>
      <c r="W44" s="129">
        <v>2</v>
      </c>
      <c r="X44" s="129">
        <v>2</v>
      </c>
      <c r="Y44" s="129">
        <v>2</v>
      </c>
      <c r="Z44" s="129">
        <v>2</v>
      </c>
      <c r="AA44" s="129">
        <v>2</v>
      </c>
      <c r="AB44" s="129">
        <v>1</v>
      </c>
      <c r="AC44" s="129">
        <v>0</v>
      </c>
      <c r="AD44" s="129"/>
      <c r="AE44" s="129"/>
      <c r="AF44" s="129"/>
      <c r="AG44" s="129"/>
      <c r="AH44" s="103"/>
      <c r="AI44" s="104"/>
      <c r="AJ44" s="104"/>
      <c r="AK44" s="104"/>
      <c r="AL44" s="104"/>
      <c r="AM44" s="104"/>
      <c r="AN44" s="104"/>
      <c r="AO44" s="104"/>
      <c r="AP44" s="104"/>
      <c r="AQ44" s="104"/>
      <c r="AR44" s="104"/>
      <c r="AS44" s="104"/>
      <c r="AT44" s="104"/>
      <c r="AU44" s="104"/>
      <c r="AV44" s="108"/>
      <c r="AW44" s="61"/>
      <c r="AX44" s="61"/>
      <c r="AY44" s="61"/>
      <c r="AZ44" s="61"/>
    </row>
    <row r="45" spans="1:52" x14ac:dyDescent="0.2">
      <c r="A45" s="95">
        <v>12</v>
      </c>
      <c r="B45" s="97" t="s">
        <v>223</v>
      </c>
      <c r="C45" s="98" t="s">
        <v>167</v>
      </c>
      <c r="D45" s="99"/>
      <c r="E45" s="95">
        <v>3</v>
      </c>
      <c r="F45" s="107">
        <v>3</v>
      </c>
      <c r="G45" s="103">
        <v>3</v>
      </c>
      <c r="H45" s="103">
        <v>3</v>
      </c>
      <c r="I45" s="103">
        <v>3</v>
      </c>
      <c r="J45" s="103">
        <v>3</v>
      </c>
      <c r="K45" s="103">
        <v>3</v>
      </c>
      <c r="L45" s="103">
        <v>3</v>
      </c>
      <c r="M45" s="103">
        <v>3</v>
      </c>
      <c r="N45" s="103">
        <v>3</v>
      </c>
      <c r="O45" s="103">
        <v>3</v>
      </c>
      <c r="P45" s="103">
        <v>3</v>
      </c>
      <c r="Q45" s="103">
        <v>3</v>
      </c>
      <c r="R45" s="103">
        <v>3</v>
      </c>
      <c r="S45" s="98">
        <v>3</v>
      </c>
      <c r="T45" s="129">
        <v>3</v>
      </c>
      <c r="U45" s="129">
        <v>3</v>
      </c>
      <c r="V45" s="129">
        <v>3</v>
      </c>
      <c r="W45" s="129">
        <v>3</v>
      </c>
      <c r="X45" s="129">
        <v>3</v>
      </c>
      <c r="Y45" s="129">
        <v>3</v>
      </c>
      <c r="Z45" s="129">
        <v>3</v>
      </c>
      <c r="AA45" s="129">
        <v>3</v>
      </c>
      <c r="AB45" s="129">
        <v>3</v>
      </c>
      <c r="AC45" s="129">
        <v>2</v>
      </c>
      <c r="AD45" s="129">
        <v>1</v>
      </c>
      <c r="AE45" s="129">
        <v>0</v>
      </c>
      <c r="AF45" s="129"/>
      <c r="AG45" s="129"/>
      <c r="AH45" s="103"/>
      <c r="AI45" s="104"/>
      <c r="AJ45" s="104"/>
      <c r="AK45" s="104"/>
      <c r="AL45" s="104"/>
      <c r="AM45" s="104"/>
      <c r="AN45" s="104"/>
      <c r="AO45" s="104"/>
      <c r="AP45" s="104"/>
      <c r="AQ45" s="104"/>
      <c r="AR45" s="104"/>
      <c r="AS45" s="104"/>
      <c r="AT45" s="104"/>
      <c r="AU45" s="104"/>
      <c r="AV45" s="108"/>
      <c r="AW45" s="61"/>
      <c r="AX45" s="61"/>
      <c r="AY45" s="61"/>
      <c r="AZ45" s="61"/>
    </row>
    <row r="46" spans="1:52" x14ac:dyDescent="0.2">
      <c r="A46" s="95">
        <v>13</v>
      </c>
      <c r="B46" s="97" t="s">
        <v>171</v>
      </c>
      <c r="C46" s="98" t="s">
        <v>167</v>
      </c>
      <c r="D46" s="99"/>
      <c r="E46" s="95">
        <v>2</v>
      </c>
      <c r="F46" s="107">
        <v>2</v>
      </c>
      <c r="G46" s="103">
        <v>2</v>
      </c>
      <c r="H46" s="103">
        <v>2</v>
      </c>
      <c r="I46" s="103">
        <v>2</v>
      </c>
      <c r="J46" s="103">
        <v>2</v>
      </c>
      <c r="K46" s="103">
        <v>2</v>
      </c>
      <c r="L46" s="103">
        <v>2</v>
      </c>
      <c r="M46" s="103">
        <v>2</v>
      </c>
      <c r="N46" s="103">
        <v>2</v>
      </c>
      <c r="O46" s="103">
        <v>2</v>
      </c>
      <c r="P46" s="103">
        <v>2</v>
      </c>
      <c r="Q46" s="103">
        <v>2</v>
      </c>
      <c r="R46" s="103">
        <v>2</v>
      </c>
      <c r="S46" s="98">
        <v>2</v>
      </c>
      <c r="T46" s="129">
        <v>2</v>
      </c>
      <c r="U46" s="129">
        <v>2</v>
      </c>
      <c r="V46" s="129">
        <v>2</v>
      </c>
      <c r="W46" s="129">
        <v>2</v>
      </c>
      <c r="X46" s="129">
        <v>2</v>
      </c>
      <c r="Y46" s="129">
        <v>2</v>
      </c>
      <c r="Z46" s="129">
        <v>2</v>
      </c>
      <c r="AA46" s="129">
        <v>2</v>
      </c>
      <c r="AB46" s="129">
        <v>2</v>
      </c>
      <c r="AC46" s="129">
        <v>2</v>
      </c>
      <c r="AD46" s="129">
        <v>2</v>
      </c>
      <c r="AE46" s="129">
        <v>2</v>
      </c>
      <c r="AF46" s="129">
        <v>0</v>
      </c>
      <c r="AG46" s="129"/>
      <c r="AH46" s="103"/>
      <c r="AI46" s="104"/>
      <c r="AJ46" s="104"/>
      <c r="AK46" s="104"/>
      <c r="AL46" s="104"/>
      <c r="AM46" s="104"/>
      <c r="AN46" s="104"/>
      <c r="AO46" s="104"/>
      <c r="AP46" s="104"/>
      <c r="AQ46" s="104"/>
      <c r="AR46" s="104"/>
      <c r="AS46" s="104"/>
      <c r="AT46" s="104"/>
      <c r="AU46" s="104"/>
      <c r="AV46" s="108"/>
      <c r="AW46" s="61"/>
      <c r="AX46" s="61"/>
      <c r="AY46" s="61"/>
      <c r="AZ46" s="61"/>
    </row>
    <row r="47" spans="1:52" x14ac:dyDescent="0.2">
      <c r="A47" s="95">
        <v>14</v>
      </c>
      <c r="B47" s="97" t="s">
        <v>224</v>
      </c>
      <c r="C47" s="98" t="s">
        <v>160</v>
      </c>
      <c r="D47" s="99"/>
      <c r="E47" s="95">
        <v>2</v>
      </c>
      <c r="F47" s="107">
        <v>2</v>
      </c>
      <c r="G47" s="103">
        <v>2</v>
      </c>
      <c r="H47" s="103">
        <v>2</v>
      </c>
      <c r="I47" s="103">
        <v>2</v>
      </c>
      <c r="J47" s="103">
        <v>2</v>
      </c>
      <c r="K47" s="103">
        <v>2</v>
      </c>
      <c r="L47" s="103">
        <v>2</v>
      </c>
      <c r="M47" s="103">
        <v>2</v>
      </c>
      <c r="N47" s="103">
        <v>2</v>
      </c>
      <c r="O47" s="103">
        <v>2</v>
      </c>
      <c r="P47" s="103">
        <v>2</v>
      </c>
      <c r="Q47" s="103">
        <v>2</v>
      </c>
      <c r="R47" s="103">
        <v>2</v>
      </c>
      <c r="S47" s="98">
        <v>2</v>
      </c>
      <c r="T47" s="129">
        <v>2</v>
      </c>
      <c r="U47" s="129">
        <v>2</v>
      </c>
      <c r="V47" s="129">
        <v>1</v>
      </c>
      <c r="W47" s="129">
        <v>0</v>
      </c>
      <c r="X47" s="129"/>
      <c r="Y47" s="129"/>
      <c r="Z47" s="129"/>
      <c r="AA47" s="129"/>
      <c r="AB47" s="129"/>
      <c r="AC47" s="129"/>
      <c r="AD47" s="129"/>
      <c r="AE47" s="129"/>
      <c r="AF47" s="129"/>
      <c r="AG47" s="129"/>
      <c r="AH47" s="103"/>
      <c r="AI47" s="104"/>
      <c r="AJ47" s="104"/>
      <c r="AK47" s="104"/>
      <c r="AL47" s="104"/>
      <c r="AM47" s="104"/>
      <c r="AN47" s="104"/>
      <c r="AO47" s="104"/>
      <c r="AP47" s="104"/>
      <c r="AQ47" s="104"/>
      <c r="AR47" s="104"/>
      <c r="AS47" s="104"/>
      <c r="AT47" s="104"/>
      <c r="AU47" s="104"/>
      <c r="AV47" s="108"/>
      <c r="AW47" s="61"/>
      <c r="AX47" s="61"/>
      <c r="AY47" s="61"/>
      <c r="AZ47" s="61"/>
    </row>
    <row r="48" spans="1:52" x14ac:dyDescent="0.2">
      <c r="A48" s="95">
        <v>15</v>
      </c>
      <c r="B48" s="97" t="s">
        <v>225</v>
      </c>
      <c r="C48" s="98" t="s">
        <v>228</v>
      </c>
      <c r="D48" s="99"/>
      <c r="E48" s="95">
        <v>2</v>
      </c>
      <c r="F48" s="107">
        <v>2</v>
      </c>
      <c r="G48" s="103">
        <v>2</v>
      </c>
      <c r="H48" s="103">
        <v>2</v>
      </c>
      <c r="I48" s="103">
        <v>2</v>
      </c>
      <c r="J48" s="103">
        <v>2</v>
      </c>
      <c r="K48" s="103">
        <v>2</v>
      </c>
      <c r="L48" s="103">
        <v>2</v>
      </c>
      <c r="M48" s="103">
        <v>2</v>
      </c>
      <c r="N48" s="103">
        <v>2</v>
      </c>
      <c r="O48" s="103">
        <v>2</v>
      </c>
      <c r="P48" s="103">
        <v>2</v>
      </c>
      <c r="Q48" s="103">
        <v>2</v>
      </c>
      <c r="R48" s="103">
        <v>2</v>
      </c>
      <c r="S48" s="98">
        <v>2</v>
      </c>
      <c r="T48" s="129">
        <v>2</v>
      </c>
      <c r="U48" s="129">
        <v>2</v>
      </c>
      <c r="V48" s="129">
        <v>2</v>
      </c>
      <c r="W48" s="129">
        <v>2</v>
      </c>
      <c r="X48" s="129">
        <v>2</v>
      </c>
      <c r="Y48" s="129">
        <v>1</v>
      </c>
      <c r="Z48" s="129">
        <v>0</v>
      </c>
      <c r="AA48" s="129"/>
      <c r="AB48" s="129"/>
      <c r="AC48" s="129"/>
      <c r="AD48" s="129"/>
      <c r="AE48" s="129"/>
      <c r="AF48" s="129"/>
      <c r="AG48" s="129"/>
      <c r="AH48" s="103"/>
      <c r="AI48" s="104"/>
      <c r="AJ48" s="104"/>
      <c r="AK48" s="104"/>
      <c r="AL48" s="104"/>
      <c r="AM48" s="104"/>
      <c r="AN48" s="104"/>
      <c r="AO48" s="104"/>
      <c r="AP48" s="104"/>
      <c r="AQ48" s="104"/>
      <c r="AR48" s="104"/>
      <c r="AS48" s="104"/>
      <c r="AT48" s="104"/>
      <c r="AU48" s="104"/>
      <c r="AV48" s="108"/>
      <c r="AW48" s="61"/>
      <c r="AX48" s="61"/>
      <c r="AY48" s="61"/>
      <c r="AZ48" s="61"/>
    </row>
    <row r="49" spans="1:52" x14ac:dyDescent="0.2">
      <c r="A49" s="95">
        <v>16</v>
      </c>
      <c r="B49" s="97" t="s">
        <v>226</v>
      </c>
      <c r="C49" s="98" t="s">
        <v>170</v>
      </c>
      <c r="D49" s="99"/>
      <c r="E49" s="95">
        <v>2</v>
      </c>
      <c r="F49" s="107">
        <v>2</v>
      </c>
      <c r="G49" s="103">
        <v>2</v>
      </c>
      <c r="H49" s="103">
        <v>2</v>
      </c>
      <c r="I49" s="103">
        <v>2</v>
      </c>
      <c r="J49" s="103">
        <v>2</v>
      </c>
      <c r="K49" s="103">
        <v>2</v>
      </c>
      <c r="L49" s="103">
        <v>2</v>
      </c>
      <c r="M49" s="103">
        <v>2</v>
      </c>
      <c r="N49" s="103">
        <v>2</v>
      </c>
      <c r="O49" s="103">
        <v>2</v>
      </c>
      <c r="P49" s="103">
        <v>2</v>
      </c>
      <c r="Q49" s="103">
        <v>2</v>
      </c>
      <c r="R49" s="103">
        <v>2</v>
      </c>
      <c r="S49" s="98">
        <v>2</v>
      </c>
      <c r="T49" s="129">
        <v>2</v>
      </c>
      <c r="U49" s="129">
        <v>2</v>
      </c>
      <c r="V49" s="129">
        <v>2</v>
      </c>
      <c r="W49" s="129">
        <v>2</v>
      </c>
      <c r="X49" s="129">
        <v>2</v>
      </c>
      <c r="Y49" s="129">
        <v>2</v>
      </c>
      <c r="Z49" s="129">
        <v>2</v>
      </c>
      <c r="AA49" s="129">
        <v>0</v>
      </c>
      <c r="AB49" s="129"/>
      <c r="AC49" s="129"/>
      <c r="AD49" s="129"/>
      <c r="AE49" s="129"/>
      <c r="AF49" s="129"/>
      <c r="AG49" s="129"/>
      <c r="AH49" s="103"/>
      <c r="AI49" s="104"/>
      <c r="AJ49" s="104"/>
      <c r="AK49" s="104"/>
      <c r="AL49" s="104"/>
      <c r="AM49" s="104"/>
      <c r="AN49" s="104"/>
      <c r="AO49" s="104"/>
      <c r="AP49" s="104"/>
      <c r="AQ49" s="104"/>
      <c r="AR49" s="104"/>
      <c r="AS49" s="104"/>
      <c r="AT49" s="104"/>
      <c r="AU49" s="104"/>
      <c r="AV49" s="108"/>
      <c r="AW49" s="61"/>
      <c r="AX49" s="61"/>
      <c r="AY49" s="61"/>
      <c r="AZ49" s="61"/>
    </row>
    <row r="50" spans="1:52" x14ac:dyDescent="0.2">
      <c r="A50" s="95">
        <v>17</v>
      </c>
      <c r="B50" s="97" t="s">
        <v>227</v>
      </c>
      <c r="C50" s="98" t="s">
        <v>170</v>
      </c>
      <c r="D50" s="99"/>
      <c r="E50" s="95">
        <v>2</v>
      </c>
      <c r="F50" s="107">
        <v>2</v>
      </c>
      <c r="G50" s="103">
        <v>2</v>
      </c>
      <c r="H50" s="103">
        <v>2</v>
      </c>
      <c r="I50" s="103">
        <v>2</v>
      </c>
      <c r="J50" s="103">
        <v>2</v>
      </c>
      <c r="K50" s="103">
        <v>2</v>
      </c>
      <c r="L50" s="103">
        <v>2</v>
      </c>
      <c r="M50" s="103">
        <v>2</v>
      </c>
      <c r="N50" s="103">
        <v>2</v>
      </c>
      <c r="O50" s="103">
        <v>2</v>
      </c>
      <c r="P50" s="103">
        <v>2</v>
      </c>
      <c r="Q50" s="103">
        <v>2</v>
      </c>
      <c r="R50" s="103">
        <v>2</v>
      </c>
      <c r="S50" s="98">
        <v>2</v>
      </c>
      <c r="T50" s="129">
        <v>2</v>
      </c>
      <c r="U50" s="129">
        <v>2</v>
      </c>
      <c r="V50" s="129">
        <v>2</v>
      </c>
      <c r="W50" s="129">
        <v>2</v>
      </c>
      <c r="X50" s="129">
        <v>2</v>
      </c>
      <c r="Y50" s="129">
        <v>2</v>
      </c>
      <c r="Z50" s="129">
        <v>2</v>
      </c>
      <c r="AA50" s="129">
        <v>2</v>
      </c>
      <c r="AB50" s="129">
        <v>2</v>
      </c>
      <c r="AC50" s="129">
        <v>2</v>
      </c>
      <c r="AD50" s="129">
        <v>0</v>
      </c>
      <c r="AE50" s="129"/>
      <c r="AF50" s="129"/>
      <c r="AG50" s="129"/>
      <c r="AH50" s="103"/>
      <c r="AI50" s="104"/>
      <c r="AJ50" s="104"/>
      <c r="AK50" s="104"/>
      <c r="AL50" s="104"/>
      <c r="AM50" s="104"/>
      <c r="AN50" s="104"/>
      <c r="AO50" s="104"/>
      <c r="AP50" s="104"/>
      <c r="AQ50" s="104"/>
      <c r="AR50" s="104"/>
      <c r="AS50" s="104"/>
      <c r="AT50" s="104"/>
      <c r="AU50" s="104"/>
      <c r="AV50" s="108"/>
      <c r="AW50" s="61"/>
      <c r="AX50" s="61"/>
      <c r="AY50" s="61"/>
      <c r="AZ50" s="61"/>
    </row>
    <row r="51" spans="1:52" x14ac:dyDescent="0.2">
      <c r="A51" s="95">
        <v>18</v>
      </c>
      <c r="B51" s="97" t="s">
        <v>263</v>
      </c>
      <c r="C51" s="98" t="s">
        <v>170</v>
      </c>
      <c r="D51" s="99"/>
      <c r="E51" s="95">
        <v>2</v>
      </c>
      <c r="F51" s="107">
        <v>2</v>
      </c>
      <c r="G51" s="103">
        <v>2</v>
      </c>
      <c r="H51" s="103">
        <v>2</v>
      </c>
      <c r="I51" s="103">
        <v>2</v>
      </c>
      <c r="J51" s="103">
        <v>2</v>
      </c>
      <c r="K51" s="103">
        <v>2</v>
      </c>
      <c r="L51" s="103">
        <v>2</v>
      </c>
      <c r="M51" s="103">
        <v>2</v>
      </c>
      <c r="N51" s="103">
        <v>2</v>
      </c>
      <c r="O51" s="103">
        <v>2</v>
      </c>
      <c r="P51" s="103">
        <v>2</v>
      </c>
      <c r="Q51" s="103">
        <v>2</v>
      </c>
      <c r="R51" s="103">
        <v>2</v>
      </c>
      <c r="S51" s="98">
        <v>2</v>
      </c>
      <c r="T51" s="129">
        <v>2</v>
      </c>
      <c r="U51" s="129">
        <v>2</v>
      </c>
      <c r="V51" s="129">
        <v>2</v>
      </c>
      <c r="W51" s="129">
        <v>2</v>
      </c>
      <c r="X51" s="129">
        <v>2</v>
      </c>
      <c r="Y51" s="129">
        <v>2</v>
      </c>
      <c r="Z51" s="129">
        <v>1</v>
      </c>
      <c r="AA51" s="129">
        <v>1</v>
      </c>
      <c r="AB51" s="129">
        <v>0</v>
      </c>
      <c r="AC51" s="129"/>
      <c r="AD51" s="129"/>
      <c r="AE51" s="129"/>
      <c r="AF51" s="129"/>
      <c r="AG51" s="129"/>
      <c r="AH51" s="103"/>
      <c r="AI51" s="104"/>
      <c r="AJ51" s="104"/>
      <c r="AK51" s="104"/>
      <c r="AL51" s="104"/>
      <c r="AM51" s="104"/>
      <c r="AN51" s="104"/>
      <c r="AO51" s="104"/>
      <c r="AP51" s="104"/>
      <c r="AQ51" s="104"/>
      <c r="AR51" s="104"/>
      <c r="AS51" s="104"/>
      <c r="AT51" s="104"/>
      <c r="AU51" s="104"/>
      <c r="AV51" s="108"/>
      <c r="AW51" s="61"/>
      <c r="AX51" s="61"/>
      <c r="AY51" s="61"/>
      <c r="AZ51" s="61"/>
    </row>
    <row r="52" spans="1:52" x14ac:dyDescent="0.2">
      <c r="A52" s="95">
        <v>19</v>
      </c>
      <c r="B52" s="97" t="s">
        <v>264</v>
      </c>
      <c r="C52" s="98" t="s">
        <v>160</v>
      </c>
      <c r="D52" s="99"/>
      <c r="E52" s="95">
        <v>2</v>
      </c>
      <c r="F52" s="107">
        <v>2</v>
      </c>
      <c r="G52" s="103">
        <v>2</v>
      </c>
      <c r="H52" s="103">
        <v>2</v>
      </c>
      <c r="I52" s="103">
        <v>2</v>
      </c>
      <c r="J52" s="103">
        <v>2</v>
      </c>
      <c r="K52" s="103">
        <v>2</v>
      </c>
      <c r="L52" s="103">
        <v>2</v>
      </c>
      <c r="M52" s="103">
        <v>2</v>
      </c>
      <c r="N52" s="103">
        <v>2</v>
      </c>
      <c r="O52" s="103">
        <v>2</v>
      </c>
      <c r="P52" s="103">
        <v>2</v>
      </c>
      <c r="Q52" s="103">
        <v>2</v>
      </c>
      <c r="R52" s="103">
        <v>2</v>
      </c>
      <c r="S52" s="98">
        <v>2</v>
      </c>
      <c r="T52" s="129">
        <v>2</v>
      </c>
      <c r="U52" s="129">
        <v>2</v>
      </c>
      <c r="V52" s="129">
        <v>2</v>
      </c>
      <c r="W52" s="129">
        <v>2</v>
      </c>
      <c r="X52" s="129">
        <v>2</v>
      </c>
      <c r="Y52" s="129">
        <v>2</v>
      </c>
      <c r="Z52" s="129">
        <v>2</v>
      </c>
      <c r="AA52" s="129">
        <v>2</v>
      </c>
      <c r="AB52" s="129">
        <v>2</v>
      </c>
      <c r="AC52" s="129">
        <v>2</v>
      </c>
      <c r="AD52" s="129">
        <v>2</v>
      </c>
      <c r="AE52" s="129">
        <v>0</v>
      </c>
      <c r="AF52" s="129"/>
      <c r="AG52" s="129"/>
      <c r="AH52" s="103"/>
      <c r="AI52" s="104"/>
      <c r="AJ52" s="104"/>
      <c r="AK52" s="104"/>
      <c r="AL52" s="104"/>
      <c r="AM52" s="104"/>
      <c r="AN52" s="104"/>
      <c r="AO52" s="104"/>
      <c r="AP52" s="104"/>
      <c r="AQ52" s="104"/>
      <c r="AR52" s="104"/>
      <c r="AS52" s="104"/>
      <c r="AT52" s="104"/>
      <c r="AU52" s="104"/>
      <c r="AV52" s="108"/>
      <c r="AW52" s="61"/>
      <c r="AX52" s="61"/>
      <c r="AY52" s="61"/>
      <c r="AZ52" s="61"/>
    </row>
    <row r="53" spans="1:52" x14ac:dyDescent="0.2">
      <c r="A53" s="95">
        <v>20</v>
      </c>
      <c r="B53" s="97" t="s">
        <v>265</v>
      </c>
      <c r="C53" s="98" t="s">
        <v>160</v>
      </c>
      <c r="D53" s="99"/>
      <c r="E53" s="95">
        <v>1</v>
      </c>
      <c r="F53" s="107">
        <v>1</v>
      </c>
      <c r="G53" s="103">
        <v>1</v>
      </c>
      <c r="H53" s="103">
        <v>1</v>
      </c>
      <c r="I53" s="103">
        <v>1</v>
      </c>
      <c r="J53" s="103">
        <v>1</v>
      </c>
      <c r="K53" s="103">
        <v>1</v>
      </c>
      <c r="L53" s="103">
        <v>1</v>
      </c>
      <c r="M53" s="103">
        <v>1</v>
      </c>
      <c r="N53" s="103">
        <v>1</v>
      </c>
      <c r="O53" s="103">
        <v>1</v>
      </c>
      <c r="P53" s="103">
        <v>1</v>
      </c>
      <c r="Q53" s="103">
        <v>1</v>
      </c>
      <c r="R53" s="103">
        <v>1</v>
      </c>
      <c r="S53" s="98">
        <v>1</v>
      </c>
      <c r="T53" s="129">
        <v>1</v>
      </c>
      <c r="U53" s="129">
        <v>1</v>
      </c>
      <c r="V53" s="129">
        <v>1</v>
      </c>
      <c r="W53" s="129">
        <v>1</v>
      </c>
      <c r="X53" s="129">
        <v>1</v>
      </c>
      <c r="Y53" s="129">
        <v>1</v>
      </c>
      <c r="Z53" s="129">
        <v>1</v>
      </c>
      <c r="AA53" s="129">
        <v>1</v>
      </c>
      <c r="AB53" s="129">
        <v>1</v>
      </c>
      <c r="AC53" s="129">
        <v>1</v>
      </c>
      <c r="AD53" s="129">
        <v>1</v>
      </c>
      <c r="AE53" s="129">
        <v>1</v>
      </c>
      <c r="AF53" s="129">
        <v>0</v>
      </c>
      <c r="AG53" s="129"/>
      <c r="AH53" s="103"/>
      <c r="AI53" s="104"/>
      <c r="AJ53" s="104"/>
      <c r="AK53" s="104"/>
      <c r="AL53" s="104"/>
      <c r="AM53" s="104"/>
      <c r="AN53" s="104"/>
      <c r="AO53" s="104"/>
      <c r="AP53" s="104"/>
      <c r="AQ53" s="104"/>
      <c r="AR53" s="104"/>
      <c r="AS53" s="104"/>
      <c r="AT53" s="104"/>
      <c r="AU53" s="104"/>
      <c r="AV53" s="108"/>
      <c r="AW53" s="61"/>
      <c r="AX53" s="61"/>
      <c r="AY53" s="61"/>
      <c r="AZ53" s="61"/>
    </row>
    <row r="54" spans="1:52" x14ac:dyDescent="0.2">
      <c r="A54" s="95">
        <v>21</v>
      </c>
      <c r="B54" s="97" t="s">
        <v>266</v>
      </c>
      <c r="C54" s="98" t="s">
        <v>160</v>
      </c>
      <c r="D54" s="99"/>
      <c r="E54" s="95">
        <v>2</v>
      </c>
      <c r="F54" s="107">
        <v>2</v>
      </c>
      <c r="G54" s="103">
        <v>2</v>
      </c>
      <c r="H54" s="103">
        <v>2</v>
      </c>
      <c r="I54" s="103">
        <v>2</v>
      </c>
      <c r="J54" s="103">
        <v>2</v>
      </c>
      <c r="K54" s="103">
        <v>2</v>
      </c>
      <c r="L54" s="103">
        <v>2</v>
      </c>
      <c r="M54" s="103">
        <v>2</v>
      </c>
      <c r="N54" s="103">
        <v>2</v>
      </c>
      <c r="O54" s="103">
        <v>2</v>
      </c>
      <c r="P54" s="103">
        <v>2</v>
      </c>
      <c r="Q54" s="103">
        <v>2</v>
      </c>
      <c r="R54" s="103">
        <v>2</v>
      </c>
      <c r="S54" s="98">
        <v>2</v>
      </c>
      <c r="T54" s="129">
        <v>2</v>
      </c>
      <c r="U54" s="129">
        <v>2</v>
      </c>
      <c r="V54" s="129">
        <v>2</v>
      </c>
      <c r="W54" s="129">
        <v>2</v>
      </c>
      <c r="X54" s="129">
        <v>2</v>
      </c>
      <c r="Y54" s="129">
        <v>2</v>
      </c>
      <c r="Z54" s="129">
        <v>2</v>
      </c>
      <c r="AA54" s="129">
        <v>2</v>
      </c>
      <c r="AB54" s="129">
        <v>2</v>
      </c>
      <c r="AC54" s="129">
        <v>2</v>
      </c>
      <c r="AD54" s="129">
        <v>2</v>
      </c>
      <c r="AE54" s="129">
        <v>2</v>
      </c>
      <c r="AF54" s="129">
        <v>2</v>
      </c>
      <c r="AG54" s="129">
        <v>0</v>
      </c>
      <c r="AH54" s="103"/>
      <c r="AI54" s="104"/>
      <c r="AJ54" s="104"/>
      <c r="AK54" s="104"/>
      <c r="AL54" s="104"/>
      <c r="AM54" s="104"/>
      <c r="AN54" s="104"/>
      <c r="AO54" s="104"/>
      <c r="AP54" s="104"/>
      <c r="AQ54" s="104"/>
      <c r="AR54" s="104"/>
      <c r="AS54" s="104"/>
      <c r="AT54" s="104"/>
      <c r="AU54" s="104"/>
      <c r="AV54" s="108"/>
      <c r="AW54" s="61"/>
      <c r="AX54" s="61"/>
      <c r="AY54" s="61"/>
      <c r="AZ54" s="61"/>
    </row>
    <row r="55" spans="1:52" x14ac:dyDescent="0.2">
      <c r="A55" s="95">
        <v>22</v>
      </c>
      <c r="B55" s="97" t="s">
        <v>65</v>
      </c>
      <c r="C55" s="98" t="s">
        <v>170</v>
      </c>
      <c r="D55" s="99"/>
      <c r="E55" s="95">
        <v>1</v>
      </c>
      <c r="F55" s="107">
        <v>1</v>
      </c>
      <c r="G55" s="103">
        <v>1</v>
      </c>
      <c r="H55" s="103">
        <v>1</v>
      </c>
      <c r="I55" s="103">
        <v>1</v>
      </c>
      <c r="J55" s="103">
        <v>1</v>
      </c>
      <c r="K55" s="103">
        <v>1</v>
      </c>
      <c r="L55" s="103">
        <v>1</v>
      </c>
      <c r="M55" s="103">
        <v>1</v>
      </c>
      <c r="N55" s="103">
        <v>1</v>
      </c>
      <c r="O55" s="103">
        <v>1</v>
      </c>
      <c r="P55" s="103">
        <v>1</v>
      </c>
      <c r="Q55" s="103">
        <v>1</v>
      </c>
      <c r="R55" s="103">
        <v>1</v>
      </c>
      <c r="S55" s="98">
        <v>1</v>
      </c>
      <c r="T55" s="129">
        <v>1</v>
      </c>
      <c r="U55" s="129">
        <v>1</v>
      </c>
      <c r="V55" s="129">
        <v>1</v>
      </c>
      <c r="W55" s="129">
        <v>1</v>
      </c>
      <c r="X55" s="129">
        <v>1</v>
      </c>
      <c r="Y55" s="129">
        <v>1</v>
      </c>
      <c r="Z55" s="129">
        <v>1</v>
      </c>
      <c r="AA55" s="129">
        <v>0</v>
      </c>
      <c r="AB55" s="129"/>
      <c r="AC55" s="129"/>
      <c r="AD55" s="129"/>
      <c r="AE55" s="129"/>
      <c r="AF55" s="129"/>
      <c r="AG55" s="129"/>
      <c r="AH55" s="103"/>
      <c r="AI55" s="104"/>
      <c r="AJ55" s="104"/>
      <c r="AK55" s="104"/>
      <c r="AL55" s="104"/>
      <c r="AM55" s="104"/>
      <c r="AN55" s="104"/>
      <c r="AO55" s="104"/>
      <c r="AP55" s="104"/>
      <c r="AQ55" s="104"/>
      <c r="AR55" s="104"/>
      <c r="AS55" s="104"/>
      <c r="AT55" s="104"/>
      <c r="AU55" s="104"/>
      <c r="AV55" s="108"/>
      <c r="AW55" s="61"/>
      <c r="AX55" s="61"/>
      <c r="AY55" s="61"/>
      <c r="AZ55" s="61"/>
    </row>
    <row r="56" spans="1:52" x14ac:dyDescent="0.2">
      <c r="A56" s="95">
        <v>23</v>
      </c>
      <c r="B56" s="97" t="s">
        <v>64</v>
      </c>
      <c r="C56" s="98" t="s">
        <v>170</v>
      </c>
      <c r="D56" s="99"/>
      <c r="E56" s="95">
        <v>1</v>
      </c>
      <c r="F56" s="107">
        <v>1</v>
      </c>
      <c r="G56" s="103">
        <v>1</v>
      </c>
      <c r="H56" s="103">
        <v>1</v>
      </c>
      <c r="I56" s="103">
        <v>1</v>
      </c>
      <c r="J56" s="103">
        <v>1</v>
      </c>
      <c r="K56" s="103">
        <v>1</v>
      </c>
      <c r="L56" s="103">
        <v>1</v>
      </c>
      <c r="M56" s="103">
        <v>1</v>
      </c>
      <c r="N56" s="103">
        <v>1</v>
      </c>
      <c r="O56" s="103">
        <v>1</v>
      </c>
      <c r="P56" s="103">
        <v>1</v>
      </c>
      <c r="Q56" s="103">
        <v>1</v>
      </c>
      <c r="R56" s="103">
        <v>1</v>
      </c>
      <c r="S56" s="98">
        <v>1</v>
      </c>
      <c r="T56" s="129">
        <v>1</v>
      </c>
      <c r="U56" s="129">
        <v>1</v>
      </c>
      <c r="V56" s="129">
        <v>1</v>
      </c>
      <c r="W56" s="129">
        <v>1</v>
      </c>
      <c r="X56" s="129">
        <v>1</v>
      </c>
      <c r="Y56" s="129">
        <v>1</v>
      </c>
      <c r="Z56" s="129">
        <v>1</v>
      </c>
      <c r="AA56" s="129">
        <v>1</v>
      </c>
      <c r="AB56" s="129">
        <v>1</v>
      </c>
      <c r="AC56" s="129">
        <v>0</v>
      </c>
      <c r="AD56" s="129"/>
      <c r="AE56" s="129"/>
      <c r="AF56" s="129"/>
      <c r="AG56" s="129"/>
      <c r="AH56" s="103"/>
      <c r="AI56" s="104"/>
      <c r="AJ56" s="104"/>
      <c r="AK56" s="104"/>
      <c r="AL56" s="104"/>
      <c r="AM56" s="104"/>
      <c r="AN56" s="104"/>
      <c r="AO56" s="104"/>
      <c r="AP56" s="104"/>
      <c r="AQ56" s="104"/>
      <c r="AR56" s="104"/>
      <c r="AS56" s="104"/>
      <c r="AT56" s="104"/>
      <c r="AU56" s="104"/>
      <c r="AV56" s="108"/>
      <c r="AW56" s="61"/>
      <c r="AX56" s="61"/>
      <c r="AY56" s="61"/>
      <c r="AZ56" s="61"/>
    </row>
    <row r="57" spans="1:52" x14ac:dyDescent="0.2">
      <c r="A57" s="95">
        <v>24</v>
      </c>
      <c r="B57" s="97" t="s">
        <v>63</v>
      </c>
      <c r="C57" s="98" t="s">
        <v>162</v>
      </c>
      <c r="D57" s="99"/>
      <c r="E57" s="95">
        <v>2</v>
      </c>
      <c r="F57" s="107">
        <v>2</v>
      </c>
      <c r="G57" s="103">
        <v>2</v>
      </c>
      <c r="H57" s="103">
        <v>2</v>
      </c>
      <c r="I57" s="103">
        <v>2</v>
      </c>
      <c r="J57" s="103">
        <v>2</v>
      </c>
      <c r="K57" s="103">
        <v>2</v>
      </c>
      <c r="L57" s="103">
        <v>2</v>
      </c>
      <c r="M57" s="103">
        <v>2</v>
      </c>
      <c r="N57" s="103">
        <v>2</v>
      </c>
      <c r="O57" s="103">
        <v>2</v>
      </c>
      <c r="P57" s="103">
        <v>2</v>
      </c>
      <c r="Q57" s="103">
        <v>2</v>
      </c>
      <c r="R57" s="103">
        <v>2</v>
      </c>
      <c r="S57" s="98">
        <v>2</v>
      </c>
      <c r="T57" s="129">
        <v>2</v>
      </c>
      <c r="U57" s="129">
        <v>2</v>
      </c>
      <c r="V57" s="129">
        <v>2</v>
      </c>
      <c r="W57" s="129">
        <v>2</v>
      </c>
      <c r="X57" s="129">
        <v>2</v>
      </c>
      <c r="Y57" s="129">
        <v>2</v>
      </c>
      <c r="Z57" s="129">
        <v>2</v>
      </c>
      <c r="AA57" s="129">
        <v>2</v>
      </c>
      <c r="AB57" s="129">
        <v>2</v>
      </c>
      <c r="AC57" s="129">
        <v>2</v>
      </c>
      <c r="AD57" s="129">
        <v>1</v>
      </c>
      <c r="AE57" s="129">
        <v>1</v>
      </c>
      <c r="AF57" s="129">
        <v>0</v>
      </c>
      <c r="AG57" s="129"/>
      <c r="AH57" s="103"/>
      <c r="AI57" s="104"/>
      <c r="AJ57" s="104"/>
      <c r="AK57" s="104"/>
      <c r="AL57" s="104"/>
      <c r="AM57" s="104"/>
      <c r="AN57" s="104"/>
      <c r="AO57" s="104"/>
      <c r="AP57" s="104"/>
      <c r="AQ57" s="104"/>
      <c r="AR57" s="104"/>
      <c r="AS57" s="104"/>
      <c r="AT57" s="104"/>
      <c r="AU57" s="104"/>
      <c r="AV57" s="108"/>
      <c r="AW57" s="61"/>
      <c r="AX57" s="61"/>
      <c r="AY57" s="61"/>
      <c r="AZ57" s="61"/>
    </row>
    <row r="58" spans="1:52" x14ac:dyDescent="0.2">
      <c r="A58" s="95">
        <v>25</v>
      </c>
      <c r="B58" s="97" t="s">
        <v>267</v>
      </c>
      <c r="C58" s="98" t="s">
        <v>160</v>
      </c>
      <c r="D58" s="99"/>
      <c r="E58" s="95">
        <v>1</v>
      </c>
      <c r="F58" s="107">
        <v>1</v>
      </c>
      <c r="G58" s="103">
        <v>1</v>
      </c>
      <c r="H58" s="103">
        <v>1</v>
      </c>
      <c r="I58" s="103">
        <v>1</v>
      </c>
      <c r="J58" s="103">
        <v>1</v>
      </c>
      <c r="K58" s="103">
        <v>1</v>
      </c>
      <c r="L58" s="103">
        <v>1</v>
      </c>
      <c r="M58" s="103">
        <v>1</v>
      </c>
      <c r="N58" s="103">
        <v>1</v>
      </c>
      <c r="O58" s="103">
        <v>1</v>
      </c>
      <c r="P58" s="103">
        <v>1</v>
      </c>
      <c r="Q58" s="103">
        <v>1</v>
      </c>
      <c r="R58" s="103">
        <v>1</v>
      </c>
      <c r="S58" s="98">
        <v>1</v>
      </c>
      <c r="T58" s="129">
        <v>1</v>
      </c>
      <c r="U58" s="129">
        <v>1</v>
      </c>
      <c r="V58" s="129">
        <v>1</v>
      </c>
      <c r="W58" s="129">
        <v>1</v>
      </c>
      <c r="X58" s="129">
        <v>1</v>
      </c>
      <c r="Y58" s="129">
        <v>1</v>
      </c>
      <c r="Z58" s="129">
        <v>1</v>
      </c>
      <c r="AA58" s="129">
        <v>1</v>
      </c>
      <c r="AB58" s="129">
        <v>1</v>
      </c>
      <c r="AC58" s="129">
        <v>1</v>
      </c>
      <c r="AD58" s="129">
        <v>1</v>
      </c>
      <c r="AE58" s="129">
        <v>1</v>
      </c>
      <c r="AF58" s="129">
        <v>0</v>
      </c>
      <c r="AG58" s="129"/>
      <c r="AH58" s="103"/>
      <c r="AI58" s="104"/>
      <c r="AJ58" s="104"/>
      <c r="AK58" s="104"/>
      <c r="AL58" s="104"/>
      <c r="AM58" s="104"/>
      <c r="AN58" s="104"/>
      <c r="AO58" s="104"/>
      <c r="AP58" s="104"/>
      <c r="AQ58" s="104"/>
      <c r="AR58" s="104"/>
      <c r="AS58" s="104"/>
      <c r="AT58" s="104"/>
      <c r="AU58" s="104"/>
      <c r="AV58" s="108"/>
      <c r="AW58" s="61"/>
      <c r="AX58" s="61"/>
      <c r="AY58" s="61"/>
      <c r="AZ58" s="61"/>
    </row>
    <row r="59" spans="1:52" x14ac:dyDescent="0.2">
      <c r="A59" s="95">
        <v>26</v>
      </c>
      <c r="B59" s="97" t="s">
        <v>62</v>
      </c>
      <c r="C59" s="98" t="s">
        <v>159</v>
      </c>
      <c r="D59" s="99"/>
      <c r="E59" s="95">
        <v>8</v>
      </c>
      <c r="F59" s="107">
        <v>8</v>
      </c>
      <c r="G59" s="103">
        <v>8</v>
      </c>
      <c r="H59" s="103">
        <v>8</v>
      </c>
      <c r="I59" s="103">
        <v>8</v>
      </c>
      <c r="J59" s="103">
        <v>8</v>
      </c>
      <c r="K59" s="103">
        <v>8</v>
      </c>
      <c r="L59" s="103">
        <v>8</v>
      </c>
      <c r="M59" s="103">
        <v>8</v>
      </c>
      <c r="N59" s="103">
        <v>8</v>
      </c>
      <c r="O59" s="103">
        <v>8</v>
      </c>
      <c r="P59" s="103">
        <v>8</v>
      </c>
      <c r="Q59" s="103">
        <v>8</v>
      </c>
      <c r="R59" s="103">
        <v>8</v>
      </c>
      <c r="S59" s="98">
        <v>8</v>
      </c>
      <c r="T59" s="129">
        <v>8</v>
      </c>
      <c r="U59" s="129">
        <v>8</v>
      </c>
      <c r="V59" s="129">
        <v>8</v>
      </c>
      <c r="W59" s="129">
        <v>8</v>
      </c>
      <c r="X59" s="129">
        <v>8</v>
      </c>
      <c r="Y59" s="129">
        <v>8</v>
      </c>
      <c r="Z59" s="129">
        <v>8</v>
      </c>
      <c r="AA59" s="129">
        <v>8</v>
      </c>
      <c r="AB59" s="129">
        <v>8</v>
      </c>
      <c r="AC59" s="129">
        <v>6</v>
      </c>
      <c r="AD59" s="129">
        <v>4</v>
      </c>
      <c r="AE59" s="129">
        <v>2</v>
      </c>
      <c r="AF59" s="129">
        <v>0</v>
      </c>
      <c r="AG59" s="129"/>
      <c r="AH59" s="103"/>
      <c r="AI59" s="104"/>
      <c r="AJ59" s="104"/>
      <c r="AK59" s="104"/>
      <c r="AL59" s="104"/>
      <c r="AM59" s="104"/>
      <c r="AN59" s="104"/>
      <c r="AO59" s="104"/>
      <c r="AP59" s="104"/>
      <c r="AQ59" s="104"/>
      <c r="AR59" s="104"/>
      <c r="AS59" s="104"/>
      <c r="AT59" s="104"/>
      <c r="AU59" s="104"/>
      <c r="AV59" s="108"/>
      <c r="AW59" s="61"/>
      <c r="AX59" s="61"/>
      <c r="AY59" s="61"/>
      <c r="AZ59" s="61"/>
    </row>
    <row r="60" spans="1:52" x14ac:dyDescent="0.2">
      <c r="A60" s="95">
        <v>27</v>
      </c>
      <c r="B60" s="97" t="s">
        <v>66</v>
      </c>
      <c r="C60" s="98" t="s">
        <v>163</v>
      </c>
      <c r="D60" s="99"/>
      <c r="E60" s="95">
        <v>7</v>
      </c>
      <c r="F60" s="107">
        <v>7</v>
      </c>
      <c r="G60" s="103">
        <v>7</v>
      </c>
      <c r="H60" s="103">
        <v>7</v>
      </c>
      <c r="I60" s="103">
        <v>7</v>
      </c>
      <c r="J60" s="103">
        <v>7</v>
      </c>
      <c r="K60" s="103">
        <v>7</v>
      </c>
      <c r="L60" s="103">
        <v>7</v>
      </c>
      <c r="M60" s="103">
        <v>7</v>
      </c>
      <c r="N60" s="103">
        <v>7</v>
      </c>
      <c r="O60" s="103">
        <v>7</v>
      </c>
      <c r="P60" s="103">
        <v>7</v>
      </c>
      <c r="Q60" s="103">
        <v>7</v>
      </c>
      <c r="R60" s="103">
        <v>7</v>
      </c>
      <c r="S60" s="98">
        <v>7</v>
      </c>
      <c r="T60" s="129">
        <v>7</v>
      </c>
      <c r="U60" s="129">
        <v>7</v>
      </c>
      <c r="V60" s="129">
        <v>7</v>
      </c>
      <c r="W60" s="129">
        <v>7</v>
      </c>
      <c r="X60" s="129">
        <v>7</v>
      </c>
      <c r="Y60" s="129">
        <v>7</v>
      </c>
      <c r="Z60" s="129">
        <v>7</v>
      </c>
      <c r="AA60" s="129">
        <v>7</v>
      </c>
      <c r="AB60" s="129">
        <v>7</v>
      </c>
      <c r="AC60" s="129">
        <v>5</v>
      </c>
      <c r="AD60" s="129">
        <v>3</v>
      </c>
      <c r="AE60" s="129">
        <v>2</v>
      </c>
      <c r="AF60" s="129">
        <v>0</v>
      </c>
      <c r="AG60" s="129"/>
      <c r="AH60" s="103"/>
      <c r="AI60" s="104"/>
      <c r="AJ60" s="104"/>
      <c r="AK60" s="104"/>
      <c r="AL60" s="104"/>
      <c r="AM60" s="104"/>
      <c r="AN60" s="104"/>
      <c r="AO60" s="104"/>
      <c r="AP60" s="104"/>
      <c r="AQ60" s="104"/>
      <c r="AR60" s="104"/>
      <c r="AS60" s="104"/>
      <c r="AT60" s="104"/>
      <c r="AU60" s="104"/>
      <c r="AV60" s="108"/>
      <c r="AW60" s="61"/>
      <c r="AX60" s="61"/>
      <c r="AY60" s="61"/>
      <c r="AZ60" s="61"/>
    </row>
    <row r="61" spans="1:52" x14ac:dyDescent="0.2">
      <c r="A61" s="95">
        <v>28</v>
      </c>
      <c r="B61" s="97" t="s">
        <v>61</v>
      </c>
      <c r="C61" s="98" t="s">
        <v>158</v>
      </c>
      <c r="D61" s="99"/>
      <c r="E61" s="95">
        <v>6</v>
      </c>
      <c r="F61" s="107">
        <v>6</v>
      </c>
      <c r="G61" s="103">
        <v>6</v>
      </c>
      <c r="H61" s="103">
        <v>6</v>
      </c>
      <c r="I61" s="103">
        <v>6</v>
      </c>
      <c r="J61" s="103">
        <v>6</v>
      </c>
      <c r="K61" s="103">
        <v>6</v>
      </c>
      <c r="L61" s="103">
        <v>6</v>
      </c>
      <c r="M61" s="103">
        <v>6</v>
      </c>
      <c r="N61" s="103">
        <v>6</v>
      </c>
      <c r="O61" s="103">
        <v>6</v>
      </c>
      <c r="P61" s="103">
        <v>6</v>
      </c>
      <c r="Q61" s="103">
        <v>6</v>
      </c>
      <c r="R61" s="103">
        <v>6</v>
      </c>
      <c r="S61" s="98">
        <v>6</v>
      </c>
      <c r="T61" s="129">
        <v>6</v>
      </c>
      <c r="U61" s="129">
        <v>6</v>
      </c>
      <c r="V61" s="129">
        <v>6</v>
      </c>
      <c r="W61" s="129">
        <v>6</v>
      </c>
      <c r="X61" s="129">
        <v>6</v>
      </c>
      <c r="Y61" s="129">
        <v>6</v>
      </c>
      <c r="Z61" s="129">
        <v>6</v>
      </c>
      <c r="AA61" s="129">
        <v>6</v>
      </c>
      <c r="AB61" s="129">
        <v>6</v>
      </c>
      <c r="AC61" s="129">
        <v>6</v>
      </c>
      <c r="AD61" s="129">
        <v>6</v>
      </c>
      <c r="AE61" s="129">
        <v>4</v>
      </c>
      <c r="AF61" s="129">
        <v>2</v>
      </c>
      <c r="AG61" s="129">
        <v>0</v>
      </c>
      <c r="AH61" s="103"/>
      <c r="AI61" s="104"/>
      <c r="AJ61" s="104"/>
      <c r="AK61" s="104"/>
      <c r="AL61" s="104"/>
      <c r="AM61" s="104"/>
      <c r="AN61" s="104"/>
      <c r="AO61" s="104"/>
      <c r="AP61" s="104"/>
      <c r="AQ61" s="104"/>
      <c r="AR61" s="104"/>
      <c r="AS61" s="104"/>
      <c r="AT61" s="104"/>
      <c r="AU61" s="104"/>
      <c r="AV61" s="108"/>
      <c r="AW61" s="61"/>
      <c r="AX61" s="61"/>
      <c r="AY61" s="61"/>
      <c r="AZ61" s="61"/>
    </row>
    <row r="62" spans="1:52" x14ac:dyDescent="0.2">
      <c r="A62" s="95">
        <v>29</v>
      </c>
      <c r="B62" s="97" t="s">
        <v>115</v>
      </c>
      <c r="C62" s="98" t="s">
        <v>165</v>
      </c>
      <c r="D62" s="99"/>
      <c r="E62" s="95">
        <v>4</v>
      </c>
      <c r="F62" s="107">
        <v>4</v>
      </c>
      <c r="G62" s="103">
        <v>4</v>
      </c>
      <c r="H62" s="103">
        <v>4</v>
      </c>
      <c r="I62" s="103">
        <v>4</v>
      </c>
      <c r="J62" s="103">
        <v>4</v>
      </c>
      <c r="K62" s="103">
        <v>4</v>
      </c>
      <c r="L62" s="103">
        <v>4</v>
      </c>
      <c r="M62" s="103">
        <v>4</v>
      </c>
      <c r="N62" s="103">
        <v>4</v>
      </c>
      <c r="O62" s="103">
        <v>4</v>
      </c>
      <c r="P62" s="103">
        <v>4</v>
      </c>
      <c r="Q62" s="103">
        <v>4</v>
      </c>
      <c r="R62" s="103">
        <v>4</v>
      </c>
      <c r="S62" s="98">
        <v>4</v>
      </c>
      <c r="T62" s="129">
        <v>4</v>
      </c>
      <c r="U62" s="129">
        <v>4</v>
      </c>
      <c r="V62" s="129">
        <v>4</v>
      </c>
      <c r="W62" s="129">
        <v>4</v>
      </c>
      <c r="X62" s="129">
        <v>4</v>
      </c>
      <c r="Y62" s="129">
        <v>4</v>
      </c>
      <c r="Z62" s="129">
        <v>4</v>
      </c>
      <c r="AA62" s="129">
        <v>4</v>
      </c>
      <c r="AB62" s="129">
        <v>4</v>
      </c>
      <c r="AC62" s="129">
        <v>4</v>
      </c>
      <c r="AD62" s="129">
        <v>4</v>
      </c>
      <c r="AE62" s="129">
        <v>4</v>
      </c>
      <c r="AF62" s="129">
        <v>2</v>
      </c>
      <c r="AG62" s="129">
        <v>0</v>
      </c>
      <c r="AH62" s="103"/>
      <c r="AI62" s="104"/>
      <c r="AJ62" s="104"/>
      <c r="AK62" s="104"/>
      <c r="AL62" s="104"/>
      <c r="AM62" s="104"/>
      <c r="AN62" s="104"/>
      <c r="AO62" s="104"/>
      <c r="AP62" s="104"/>
      <c r="AQ62" s="104"/>
      <c r="AR62" s="104"/>
      <c r="AS62" s="104"/>
      <c r="AT62" s="104"/>
      <c r="AU62" s="104"/>
      <c r="AV62" s="108"/>
      <c r="AW62" s="61"/>
      <c r="AX62" s="61"/>
      <c r="AY62" s="61"/>
      <c r="AZ62" s="61"/>
    </row>
    <row r="63" spans="1:52" x14ac:dyDescent="0.2">
      <c r="A63" s="95">
        <v>30</v>
      </c>
      <c r="B63" s="97" t="s">
        <v>116</v>
      </c>
      <c r="C63" s="98" t="s">
        <v>165</v>
      </c>
      <c r="D63" s="99"/>
      <c r="E63" s="95">
        <v>2</v>
      </c>
      <c r="F63" s="107">
        <v>2</v>
      </c>
      <c r="G63" s="103">
        <v>2</v>
      </c>
      <c r="H63" s="103">
        <v>2</v>
      </c>
      <c r="I63" s="103">
        <v>2</v>
      </c>
      <c r="J63" s="103">
        <v>2</v>
      </c>
      <c r="K63" s="103">
        <v>2</v>
      </c>
      <c r="L63" s="103">
        <v>2</v>
      </c>
      <c r="M63" s="103">
        <v>2</v>
      </c>
      <c r="N63" s="103">
        <v>2</v>
      </c>
      <c r="O63" s="103">
        <v>2</v>
      </c>
      <c r="P63" s="103">
        <v>2</v>
      </c>
      <c r="Q63" s="103">
        <v>2</v>
      </c>
      <c r="R63" s="103">
        <v>2</v>
      </c>
      <c r="S63" s="98">
        <v>2</v>
      </c>
      <c r="T63" s="129">
        <v>2</v>
      </c>
      <c r="U63" s="129">
        <v>2</v>
      </c>
      <c r="V63" s="129">
        <v>2</v>
      </c>
      <c r="W63" s="129">
        <v>2</v>
      </c>
      <c r="X63" s="129">
        <v>2</v>
      </c>
      <c r="Y63" s="129">
        <v>2</v>
      </c>
      <c r="Z63" s="129">
        <v>2</v>
      </c>
      <c r="AA63" s="129">
        <v>2</v>
      </c>
      <c r="AB63" s="129">
        <v>2</v>
      </c>
      <c r="AC63" s="129">
        <v>2</v>
      </c>
      <c r="AD63" s="129">
        <v>2</v>
      </c>
      <c r="AE63" s="129">
        <v>2</v>
      </c>
      <c r="AF63" s="129">
        <v>1</v>
      </c>
      <c r="AG63" s="129">
        <v>0</v>
      </c>
      <c r="AH63" s="103"/>
      <c r="AI63" s="104"/>
      <c r="AJ63" s="104"/>
      <c r="AK63" s="104"/>
      <c r="AL63" s="104"/>
      <c r="AM63" s="104"/>
      <c r="AN63" s="104"/>
      <c r="AO63" s="104"/>
      <c r="AP63" s="104"/>
      <c r="AQ63" s="104"/>
      <c r="AR63" s="104"/>
      <c r="AS63" s="104"/>
      <c r="AT63" s="104"/>
      <c r="AU63" s="104"/>
      <c r="AV63" s="108"/>
      <c r="AW63" s="61"/>
      <c r="AX63" s="61"/>
      <c r="AY63" s="61"/>
      <c r="AZ63" s="61"/>
    </row>
    <row r="64" spans="1:52" x14ac:dyDescent="0.2">
      <c r="A64" s="95">
        <v>31</v>
      </c>
      <c r="B64" s="97" t="s">
        <v>117</v>
      </c>
      <c r="C64" s="98" t="s">
        <v>164</v>
      </c>
      <c r="D64" s="99"/>
      <c r="E64" s="95">
        <v>2</v>
      </c>
      <c r="F64" s="107">
        <v>2</v>
      </c>
      <c r="G64" s="103">
        <v>2</v>
      </c>
      <c r="H64" s="103">
        <v>2</v>
      </c>
      <c r="I64" s="103">
        <v>2</v>
      </c>
      <c r="J64" s="103">
        <v>2</v>
      </c>
      <c r="K64" s="103">
        <v>2</v>
      </c>
      <c r="L64" s="103">
        <v>2</v>
      </c>
      <c r="M64" s="103">
        <v>2</v>
      </c>
      <c r="N64" s="103">
        <v>2</v>
      </c>
      <c r="O64" s="103">
        <v>2</v>
      </c>
      <c r="P64" s="103">
        <v>2</v>
      </c>
      <c r="Q64" s="103">
        <v>2</v>
      </c>
      <c r="R64" s="103">
        <v>2</v>
      </c>
      <c r="S64" s="98">
        <v>2</v>
      </c>
      <c r="T64" s="129">
        <v>2</v>
      </c>
      <c r="U64" s="129">
        <v>2</v>
      </c>
      <c r="V64" s="129">
        <v>2</v>
      </c>
      <c r="W64" s="129">
        <v>2</v>
      </c>
      <c r="X64" s="129">
        <v>2</v>
      </c>
      <c r="Y64" s="129">
        <v>2</v>
      </c>
      <c r="Z64" s="129">
        <v>2</v>
      </c>
      <c r="AA64" s="129">
        <v>2</v>
      </c>
      <c r="AB64" s="129">
        <v>2</v>
      </c>
      <c r="AC64" s="129">
        <v>2</v>
      </c>
      <c r="AD64" s="129">
        <v>2</v>
      </c>
      <c r="AE64" s="129">
        <v>1</v>
      </c>
      <c r="AF64" s="129">
        <v>0</v>
      </c>
      <c r="AG64" s="129"/>
      <c r="AH64" s="103"/>
      <c r="AI64" s="104"/>
      <c r="AJ64" s="104"/>
      <c r="AK64" s="104"/>
      <c r="AL64" s="104"/>
      <c r="AM64" s="104"/>
      <c r="AN64" s="104"/>
      <c r="AO64" s="104"/>
      <c r="AP64" s="104"/>
      <c r="AQ64" s="104"/>
      <c r="AR64" s="104"/>
      <c r="AS64" s="104"/>
      <c r="AT64" s="104"/>
      <c r="AU64" s="104"/>
      <c r="AV64" s="108"/>
      <c r="AW64" s="61"/>
      <c r="AX64" s="61"/>
      <c r="AY64" s="61"/>
      <c r="AZ64" s="61"/>
    </row>
    <row r="65" spans="1:52" x14ac:dyDescent="0.2">
      <c r="A65" s="95">
        <v>32</v>
      </c>
      <c r="B65" s="97" t="s">
        <v>119</v>
      </c>
      <c r="C65" s="98" t="s">
        <v>164</v>
      </c>
      <c r="D65" s="99"/>
      <c r="E65" s="95">
        <v>2</v>
      </c>
      <c r="F65" s="107">
        <v>2</v>
      </c>
      <c r="G65" s="103">
        <v>2</v>
      </c>
      <c r="H65" s="103">
        <v>2</v>
      </c>
      <c r="I65" s="103">
        <v>2</v>
      </c>
      <c r="J65" s="103">
        <v>2</v>
      </c>
      <c r="K65" s="103">
        <v>2</v>
      </c>
      <c r="L65" s="103">
        <v>2</v>
      </c>
      <c r="M65" s="103">
        <v>2</v>
      </c>
      <c r="N65" s="103">
        <v>2</v>
      </c>
      <c r="O65" s="103">
        <v>2</v>
      </c>
      <c r="P65" s="103">
        <v>2</v>
      </c>
      <c r="Q65" s="103">
        <v>2</v>
      </c>
      <c r="R65" s="103">
        <v>2</v>
      </c>
      <c r="S65" s="98">
        <v>2</v>
      </c>
      <c r="T65" s="129">
        <v>2</v>
      </c>
      <c r="U65" s="129">
        <v>2</v>
      </c>
      <c r="V65" s="129">
        <v>2</v>
      </c>
      <c r="W65" s="129">
        <v>2</v>
      </c>
      <c r="X65" s="129">
        <v>2</v>
      </c>
      <c r="Y65" s="129">
        <v>2</v>
      </c>
      <c r="Z65" s="129">
        <v>2</v>
      </c>
      <c r="AA65" s="129">
        <v>2</v>
      </c>
      <c r="AB65" s="129">
        <v>2</v>
      </c>
      <c r="AC65" s="129">
        <v>2</v>
      </c>
      <c r="AD65" s="129">
        <v>2</v>
      </c>
      <c r="AE65" s="129">
        <v>2</v>
      </c>
      <c r="AF65" s="129">
        <v>1</v>
      </c>
      <c r="AG65" s="129">
        <v>0</v>
      </c>
      <c r="AH65" s="103"/>
      <c r="AI65" s="104"/>
      <c r="AJ65" s="104"/>
      <c r="AK65" s="104"/>
      <c r="AL65" s="104"/>
      <c r="AM65" s="104"/>
      <c r="AN65" s="104"/>
      <c r="AO65" s="104"/>
      <c r="AP65" s="104"/>
      <c r="AQ65" s="104"/>
      <c r="AR65" s="104"/>
      <c r="AS65" s="104"/>
      <c r="AT65" s="104"/>
      <c r="AU65" s="104"/>
      <c r="AV65" s="108"/>
      <c r="AW65" s="61"/>
      <c r="AX65" s="61"/>
      <c r="AY65" s="61"/>
      <c r="AZ65" s="61"/>
    </row>
    <row r="66" spans="1:52" x14ac:dyDescent="0.2">
      <c r="A66" s="95">
        <v>33</v>
      </c>
      <c r="B66" s="97" t="s">
        <v>118</v>
      </c>
      <c r="C66" s="98" t="s">
        <v>164</v>
      </c>
      <c r="D66" s="99"/>
      <c r="E66" s="95">
        <v>3</v>
      </c>
      <c r="F66" s="107">
        <v>3</v>
      </c>
      <c r="G66" s="103">
        <v>3</v>
      </c>
      <c r="H66" s="103">
        <v>3</v>
      </c>
      <c r="I66" s="103">
        <v>3</v>
      </c>
      <c r="J66" s="103">
        <v>3</v>
      </c>
      <c r="K66" s="103">
        <v>3</v>
      </c>
      <c r="L66" s="103">
        <v>3</v>
      </c>
      <c r="M66" s="103">
        <v>3</v>
      </c>
      <c r="N66" s="103">
        <v>3</v>
      </c>
      <c r="O66" s="103">
        <v>3</v>
      </c>
      <c r="P66" s="103">
        <v>3</v>
      </c>
      <c r="Q66" s="103">
        <v>3</v>
      </c>
      <c r="R66" s="103">
        <v>3</v>
      </c>
      <c r="S66" s="98">
        <v>3</v>
      </c>
      <c r="T66" s="129">
        <v>3</v>
      </c>
      <c r="U66" s="129">
        <v>3</v>
      </c>
      <c r="V66" s="129">
        <v>3</v>
      </c>
      <c r="W66" s="129">
        <v>3</v>
      </c>
      <c r="X66" s="129">
        <v>3</v>
      </c>
      <c r="Y66" s="129">
        <v>3</v>
      </c>
      <c r="Z66" s="129">
        <v>3</v>
      </c>
      <c r="AA66" s="129">
        <v>3</v>
      </c>
      <c r="AB66" s="129">
        <v>3</v>
      </c>
      <c r="AC66" s="129">
        <v>3</v>
      </c>
      <c r="AD66" s="129">
        <v>3</v>
      </c>
      <c r="AE66" s="129">
        <v>3</v>
      </c>
      <c r="AF66" s="129">
        <v>3</v>
      </c>
      <c r="AG66" s="129">
        <v>3</v>
      </c>
      <c r="AH66" s="78"/>
      <c r="AI66" s="79"/>
      <c r="AJ66" s="79"/>
      <c r="AK66" s="79"/>
      <c r="AL66" s="79"/>
      <c r="AM66" s="79"/>
      <c r="AN66" s="79"/>
      <c r="AO66" s="79"/>
      <c r="AP66" s="79"/>
      <c r="AQ66" s="79"/>
      <c r="AR66" s="79"/>
      <c r="AS66" s="79"/>
      <c r="AT66" s="79"/>
      <c r="AU66" s="79"/>
      <c r="AV66" s="87"/>
      <c r="AW66" s="61"/>
      <c r="AX66" s="61"/>
      <c r="AY66" s="61"/>
      <c r="AZ66" s="61"/>
    </row>
    <row r="67" spans="1:52" x14ac:dyDescent="0.2">
      <c r="A67" s="95">
        <v>34</v>
      </c>
      <c r="B67" s="97" t="s">
        <v>120</v>
      </c>
      <c r="C67" s="98" t="s">
        <v>164</v>
      </c>
      <c r="D67" s="99"/>
      <c r="E67" s="95">
        <v>3</v>
      </c>
      <c r="F67" s="107">
        <v>3</v>
      </c>
      <c r="G67" s="103">
        <v>3</v>
      </c>
      <c r="H67" s="103">
        <v>3</v>
      </c>
      <c r="I67" s="103">
        <v>3</v>
      </c>
      <c r="J67" s="103">
        <v>3</v>
      </c>
      <c r="K67" s="103">
        <v>3</v>
      </c>
      <c r="L67" s="103">
        <v>3</v>
      </c>
      <c r="M67" s="103">
        <v>3</v>
      </c>
      <c r="N67" s="103">
        <v>3</v>
      </c>
      <c r="O67" s="103">
        <v>3</v>
      </c>
      <c r="P67" s="103">
        <v>3</v>
      </c>
      <c r="Q67" s="103">
        <v>3</v>
      </c>
      <c r="R67" s="103">
        <v>3</v>
      </c>
      <c r="S67" s="98">
        <v>3</v>
      </c>
      <c r="T67" s="129">
        <v>3</v>
      </c>
      <c r="U67" s="129">
        <v>3</v>
      </c>
      <c r="V67" s="129">
        <v>3</v>
      </c>
      <c r="W67" s="129">
        <v>3</v>
      </c>
      <c r="X67" s="129">
        <v>3</v>
      </c>
      <c r="Y67" s="129">
        <v>3</v>
      </c>
      <c r="Z67" s="129">
        <v>3</v>
      </c>
      <c r="AA67" s="129">
        <v>3</v>
      </c>
      <c r="AB67" s="129">
        <v>3</v>
      </c>
      <c r="AC67" s="129">
        <v>3</v>
      </c>
      <c r="AD67" s="129">
        <v>3</v>
      </c>
      <c r="AE67" s="129">
        <v>2</v>
      </c>
      <c r="AF67" s="129">
        <v>1</v>
      </c>
      <c r="AG67" s="129">
        <v>0</v>
      </c>
      <c r="AH67" s="103"/>
      <c r="AI67" s="104"/>
      <c r="AJ67" s="104"/>
      <c r="AK67" s="104"/>
      <c r="AL67" s="104"/>
      <c r="AM67" s="104"/>
      <c r="AN67" s="104"/>
      <c r="AO67" s="104"/>
      <c r="AP67" s="104"/>
      <c r="AQ67" s="104"/>
      <c r="AR67" s="104"/>
      <c r="AS67" s="104"/>
      <c r="AT67" s="104"/>
      <c r="AU67" s="104"/>
      <c r="AV67" s="108"/>
      <c r="AW67" s="61"/>
      <c r="AX67" s="61"/>
      <c r="AY67" s="61"/>
      <c r="AZ67" s="61"/>
    </row>
    <row r="68" spans="1:52" x14ac:dyDescent="0.2">
      <c r="A68" s="95">
        <v>35</v>
      </c>
      <c r="B68" s="97" t="s">
        <v>121</v>
      </c>
      <c r="C68" s="98" t="s">
        <v>165</v>
      </c>
      <c r="D68" s="99"/>
      <c r="E68" s="95">
        <v>2</v>
      </c>
      <c r="F68" s="107">
        <v>2</v>
      </c>
      <c r="G68" s="103">
        <v>2</v>
      </c>
      <c r="H68" s="103">
        <v>2</v>
      </c>
      <c r="I68" s="103">
        <v>2</v>
      </c>
      <c r="J68" s="103">
        <v>2</v>
      </c>
      <c r="K68" s="103">
        <v>2</v>
      </c>
      <c r="L68" s="103">
        <v>2</v>
      </c>
      <c r="M68" s="103">
        <v>2</v>
      </c>
      <c r="N68" s="103">
        <v>2</v>
      </c>
      <c r="O68" s="103">
        <v>2</v>
      </c>
      <c r="P68" s="103">
        <v>2</v>
      </c>
      <c r="Q68" s="103">
        <v>2</v>
      </c>
      <c r="R68" s="103">
        <v>2</v>
      </c>
      <c r="S68" s="98">
        <v>2</v>
      </c>
      <c r="T68" s="129">
        <v>2</v>
      </c>
      <c r="U68" s="129">
        <v>2</v>
      </c>
      <c r="V68" s="129">
        <v>2</v>
      </c>
      <c r="W68" s="129">
        <v>2</v>
      </c>
      <c r="X68" s="129">
        <v>2</v>
      </c>
      <c r="Y68" s="129">
        <v>2</v>
      </c>
      <c r="Z68" s="129">
        <v>2</v>
      </c>
      <c r="AA68" s="129">
        <v>2</v>
      </c>
      <c r="AB68" s="129">
        <v>2</v>
      </c>
      <c r="AC68" s="129">
        <v>1</v>
      </c>
      <c r="AD68" s="129">
        <v>1</v>
      </c>
      <c r="AE68" s="129">
        <v>1</v>
      </c>
      <c r="AF68" s="129">
        <v>1</v>
      </c>
      <c r="AG68" s="129">
        <v>0</v>
      </c>
      <c r="AH68" s="103"/>
      <c r="AI68" s="104"/>
      <c r="AJ68" s="104"/>
      <c r="AK68" s="104"/>
      <c r="AL68" s="104"/>
      <c r="AM68" s="104"/>
      <c r="AN68" s="104"/>
      <c r="AO68" s="104"/>
      <c r="AP68" s="104"/>
      <c r="AQ68" s="104"/>
      <c r="AR68" s="104"/>
      <c r="AS68" s="104"/>
      <c r="AT68" s="104"/>
      <c r="AU68" s="104"/>
      <c r="AV68" s="108"/>
      <c r="AW68" s="61"/>
      <c r="AX68" s="61"/>
      <c r="AY68" s="61"/>
      <c r="AZ68" s="61"/>
    </row>
    <row r="69" spans="1:52" x14ac:dyDescent="0.2">
      <c r="A69" s="95">
        <v>36</v>
      </c>
      <c r="B69" s="97" t="s">
        <v>122</v>
      </c>
      <c r="C69" s="98" t="s">
        <v>164</v>
      </c>
      <c r="D69" s="99"/>
      <c r="E69" s="95">
        <v>2</v>
      </c>
      <c r="F69" s="107">
        <v>2</v>
      </c>
      <c r="G69" s="103">
        <v>2</v>
      </c>
      <c r="H69" s="103">
        <v>2</v>
      </c>
      <c r="I69" s="103">
        <v>2</v>
      </c>
      <c r="J69" s="103">
        <v>2</v>
      </c>
      <c r="K69" s="103">
        <v>2</v>
      </c>
      <c r="L69" s="103">
        <v>2</v>
      </c>
      <c r="M69" s="103">
        <v>2</v>
      </c>
      <c r="N69" s="103">
        <v>2</v>
      </c>
      <c r="O69" s="103">
        <v>2</v>
      </c>
      <c r="P69" s="103">
        <v>2</v>
      </c>
      <c r="Q69" s="103">
        <v>2</v>
      </c>
      <c r="R69" s="103">
        <v>2</v>
      </c>
      <c r="S69" s="98">
        <v>2</v>
      </c>
      <c r="T69" s="129">
        <v>2</v>
      </c>
      <c r="U69" s="129">
        <v>2</v>
      </c>
      <c r="V69" s="129">
        <v>2</v>
      </c>
      <c r="W69" s="129">
        <v>2</v>
      </c>
      <c r="X69" s="129">
        <v>2</v>
      </c>
      <c r="Y69" s="129">
        <v>2</v>
      </c>
      <c r="Z69" s="129">
        <v>1</v>
      </c>
      <c r="AA69" s="129">
        <v>0</v>
      </c>
      <c r="AB69" s="129"/>
      <c r="AC69" s="129"/>
      <c r="AD69" s="129"/>
      <c r="AE69" s="129"/>
      <c r="AF69" s="129"/>
      <c r="AG69" s="129"/>
      <c r="AH69" s="103"/>
      <c r="AI69" s="104"/>
      <c r="AJ69" s="104"/>
      <c r="AK69" s="104"/>
      <c r="AL69" s="104"/>
      <c r="AM69" s="104"/>
      <c r="AN69" s="104"/>
      <c r="AO69" s="104"/>
      <c r="AP69" s="104"/>
      <c r="AQ69" s="104"/>
      <c r="AR69" s="104"/>
      <c r="AS69" s="104"/>
      <c r="AT69" s="104"/>
      <c r="AU69" s="104"/>
      <c r="AV69" s="108"/>
      <c r="AW69" s="61"/>
      <c r="AX69" s="61"/>
      <c r="AY69" s="61"/>
      <c r="AZ69" s="61"/>
    </row>
    <row r="70" spans="1:52" ht="13.5" thickBot="1" x14ac:dyDescent="0.25">
      <c r="A70" s="95">
        <v>37</v>
      </c>
      <c r="B70" s="100" t="s">
        <v>123</v>
      </c>
      <c r="C70" s="101" t="s">
        <v>165</v>
      </c>
      <c r="D70" s="102"/>
      <c r="E70" s="134">
        <v>2</v>
      </c>
      <c r="F70" s="109">
        <v>2</v>
      </c>
      <c r="G70" s="136">
        <v>2</v>
      </c>
      <c r="H70" s="136">
        <v>2</v>
      </c>
      <c r="I70" s="136">
        <v>2</v>
      </c>
      <c r="J70" s="136">
        <v>2</v>
      </c>
      <c r="K70" s="136">
        <v>2</v>
      </c>
      <c r="L70" s="136">
        <v>2</v>
      </c>
      <c r="M70" s="136">
        <v>2</v>
      </c>
      <c r="N70" s="136">
        <v>2</v>
      </c>
      <c r="O70" s="136">
        <v>2</v>
      </c>
      <c r="P70" s="136">
        <v>2</v>
      </c>
      <c r="Q70" s="136">
        <v>2</v>
      </c>
      <c r="R70" s="136">
        <v>2</v>
      </c>
      <c r="S70" s="137">
        <v>2</v>
      </c>
      <c r="T70" s="132">
        <v>2</v>
      </c>
      <c r="U70" s="132">
        <v>2</v>
      </c>
      <c r="V70" s="132">
        <v>2</v>
      </c>
      <c r="W70" s="132">
        <v>2</v>
      </c>
      <c r="X70" s="132">
        <v>2</v>
      </c>
      <c r="Y70" s="132">
        <v>2</v>
      </c>
      <c r="Z70" s="132">
        <v>2</v>
      </c>
      <c r="AA70" s="132">
        <v>2</v>
      </c>
      <c r="AB70" s="132">
        <v>2</v>
      </c>
      <c r="AC70" s="132">
        <v>2</v>
      </c>
      <c r="AD70" s="132">
        <v>1</v>
      </c>
      <c r="AE70" s="132">
        <v>0</v>
      </c>
      <c r="AF70" s="132"/>
      <c r="AG70" s="132"/>
      <c r="AH70" s="136"/>
      <c r="AI70" s="110"/>
      <c r="AJ70" s="110"/>
      <c r="AK70" s="110"/>
      <c r="AL70" s="110"/>
      <c r="AM70" s="110"/>
      <c r="AN70" s="110"/>
      <c r="AO70" s="110"/>
      <c r="AP70" s="110"/>
      <c r="AQ70" s="110"/>
      <c r="AR70" s="110"/>
      <c r="AS70" s="110"/>
      <c r="AT70" s="110"/>
      <c r="AU70" s="110"/>
      <c r="AV70" s="111"/>
      <c r="AW70" s="61"/>
      <c r="AX70" s="61"/>
      <c r="AY70" s="61"/>
      <c r="AZ70" s="61"/>
    </row>
    <row r="71" spans="1:52" x14ac:dyDescent="0.2">
      <c r="A71" s="80"/>
      <c r="B71" s="81" t="s">
        <v>214</v>
      </c>
      <c r="C71" s="82"/>
      <c r="D71" s="80"/>
      <c r="E71" s="83">
        <f t="shared" ref="E71:AG71" si="4">SUM(E72:E79)</f>
        <v>25</v>
      </c>
      <c r="F71" s="84">
        <f t="shared" si="4"/>
        <v>25</v>
      </c>
      <c r="G71" s="85">
        <f t="shared" si="4"/>
        <v>25</v>
      </c>
      <c r="H71" s="85">
        <f t="shared" si="4"/>
        <v>25</v>
      </c>
      <c r="I71" s="85">
        <f t="shared" si="4"/>
        <v>25</v>
      </c>
      <c r="J71" s="85">
        <f t="shared" si="4"/>
        <v>25</v>
      </c>
      <c r="K71" s="85">
        <f t="shared" si="4"/>
        <v>25</v>
      </c>
      <c r="L71" s="85">
        <f t="shared" si="4"/>
        <v>25</v>
      </c>
      <c r="M71" s="85">
        <f t="shared" si="4"/>
        <v>25</v>
      </c>
      <c r="N71" s="85">
        <f t="shared" si="4"/>
        <v>25</v>
      </c>
      <c r="O71" s="85">
        <f t="shared" si="4"/>
        <v>25</v>
      </c>
      <c r="P71" s="85">
        <f t="shared" si="4"/>
        <v>25</v>
      </c>
      <c r="Q71" s="85">
        <f t="shared" si="4"/>
        <v>25</v>
      </c>
      <c r="R71" s="85">
        <f t="shared" si="4"/>
        <v>25</v>
      </c>
      <c r="S71" s="85">
        <f t="shared" si="4"/>
        <v>25</v>
      </c>
      <c r="T71" s="85">
        <f t="shared" si="4"/>
        <v>25</v>
      </c>
      <c r="U71" s="85">
        <f t="shared" si="4"/>
        <v>25</v>
      </c>
      <c r="V71" s="85">
        <f t="shared" si="4"/>
        <v>25</v>
      </c>
      <c r="W71" s="85">
        <f t="shared" si="4"/>
        <v>25</v>
      </c>
      <c r="X71" s="85">
        <f t="shared" si="4"/>
        <v>25</v>
      </c>
      <c r="Y71" s="85">
        <f t="shared" si="4"/>
        <v>25</v>
      </c>
      <c r="Z71" s="85">
        <f t="shared" si="4"/>
        <v>25</v>
      </c>
      <c r="AA71" s="85">
        <f t="shared" si="4"/>
        <v>25</v>
      </c>
      <c r="AB71" s="85">
        <f t="shared" si="4"/>
        <v>25</v>
      </c>
      <c r="AC71" s="85">
        <f t="shared" si="4"/>
        <v>25</v>
      </c>
      <c r="AD71" s="85">
        <f t="shared" si="4"/>
        <v>25</v>
      </c>
      <c r="AE71" s="85">
        <f t="shared" si="4"/>
        <v>25</v>
      </c>
      <c r="AF71" s="85">
        <f t="shared" si="4"/>
        <v>25</v>
      </c>
      <c r="AG71" s="85">
        <f t="shared" si="4"/>
        <v>25</v>
      </c>
      <c r="AH71" s="93"/>
      <c r="AI71" s="93"/>
      <c r="AJ71" s="93"/>
      <c r="AK71" s="93"/>
      <c r="AL71" s="93"/>
      <c r="AM71" s="93"/>
      <c r="AN71" s="93"/>
      <c r="AO71" s="93"/>
      <c r="AP71" s="93"/>
      <c r="AQ71" s="93"/>
      <c r="AR71" s="93"/>
      <c r="AS71" s="93"/>
      <c r="AT71" s="93"/>
      <c r="AU71" s="93"/>
      <c r="AV71" s="94"/>
      <c r="AW71" s="61"/>
      <c r="AX71" s="61"/>
      <c r="AY71" s="61"/>
      <c r="AZ71" s="61"/>
    </row>
    <row r="72" spans="1:52" x14ac:dyDescent="0.2">
      <c r="A72" s="95">
        <v>1</v>
      </c>
      <c r="B72" s="97" t="s">
        <v>62</v>
      </c>
      <c r="C72" s="98" t="s">
        <v>159</v>
      </c>
      <c r="D72" s="95"/>
      <c r="E72" s="113">
        <v>4</v>
      </c>
      <c r="F72" s="107">
        <v>4</v>
      </c>
      <c r="G72" s="104">
        <v>4</v>
      </c>
      <c r="H72" s="104">
        <v>4</v>
      </c>
      <c r="I72" s="104">
        <v>4</v>
      </c>
      <c r="J72" s="104">
        <v>4</v>
      </c>
      <c r="K72" s="104">
        <v>4</v>
      </c>
      <c r="L72" s="104">
        <v>4</v>
      </c>
      <c r="M72" s="104">
        <v>4</v>
      </c>
      <c r="N72" s="104">
        <v>4</v>
      </c>
      <c r="O72" s="104">
        <v>4</v>
      </c>
      <c r="P72" s="104">
        <v>4</v>
      </c>
      <c r="Q72" s="104">
        <v>4</v>
      </c>
      <c r="R72" s="104">
        <v>4</v>
      </c>
      <c r="S72" s="104">
        <v>4</v>
      </c>
      <c r="T72" s="104">
        <v>4</v>
      </c>
      <c r="U72" s="104">
        <v>4</v>
      </c>
      <c r="V72" s="104">
        <v>4</v>
      </c>
      <c r="W72" s="104">
        <v>4</v>
      </c>
      <c r="X72" s="104">
        <v>4</v>
      </c>
      <c r="Y72" s="104">
        <v>4</v>
      </c>
      <c r="Z72" s="104">
        <v>4</v>
      </c>
      <c r="AA72" s="104">
        <v>4</v>
      </c>
      <c r="AB72" s="104">
        <v>4</v>
      </c>
      <c r="AC72" s="104">
        <v>4</v>
      </c>
      <c r="AD72" s="104">
        <v>4</v>
      </c>
      <c r="AE72" s="104">
        <v>4</v>
      </c>
      <c r="AF72" s="104">
        <v>4</v>
      </c>
      <c r="AG72" s="105">
        <v>4</v>
      </c>
      <c r="AH72" s="129"/>
      <c r="AI72" s="129"/>
      <c r="AJ72" s="129"/>
      <c r="AK72" s="129"/>
      <c r="AL72" s="129"/>
      <c r="AM72" s="129"/>
      <c r="AN72" s="129"/>
      <c r="AO72" s="129"/>
      <c r="AP72" s="129"/>
      <c r="AQ72" s="129"/>
      <c r="AR72" s="129"/>
      <c r="AS72" s="129"/>
      <c r="AT72" s="129"/>
      <c r="AU72" s="129"/>
      <c r="AV72" s="131"/>
      <c r="AW72" s="61"/>
      <c r="AX72" s="61"/>
      <c r="AY72" s="61"/>
      <c r="AZ72" s="61"/>
    </row>
    <row r="73" spans="1:52" x14ac:dyDescent="0.2">
      <c r="A73" s="95">
        <v>2</v>
      </c>
      <c r="B73" s="97" t="s">
        <v>61</v>
      </c>
      <c r="C73" s="98" t="s">
        <v>158</v>
      </c>
      <c r="D73" s="95"/>
      <c r="E73" s="114">
        <v>5</v>
      </c>
      <c r="F73" s="115">
        <v>5</v>
      </c>
      <c r="G73" s="116">
        <v>5</v>
      </c>
      <c r="H73" s="116">
        <v>5</v>
      </c>
      <c r="I73" s="116">
        <v>5</v>
      </c>
      <c r="J73" s="116">
        <v>5</v>
      </c>
      <c r="K73" s="116">
        <v>5</v>
      </c>
      <c r="L73" s="116">
        <v>5</v>
      </c>
      <c r="M73" s="116">
        <v>5</v>
      </c>
      <c r="N73" s="116">
        <v>5</v>
      </c>
      <c r="O73" s="116">
        <v>5</v>
      </c>
      <c r="P73" s="116">
        <v>5</v>
      </c>
      <c r="Q73" s="116">
        <v>5</v>
      </c>
      <c r="R73" s="116">
        <v>5</v>
      </c>
      <c r="S73" s="116">
        <v>5</v>
      </c>
      <c r="T73" s="116">
        <v>5</v>
      </c>
      <c r="U73" s="116">
        <v>5</v>
      </c>
      <c r="V73" s="116">
        <v>5</v>
      </c>
      <c r="W73" s="116">
        <v>5</v>
      </c>
      <c r="X73" s="116">
        <v>5</v>
      </c>
      <c r="Y73" s="116">
        <v>5</v>
      </c>
      <c r="Z73" s="116">
        <v>5</v>
      </c>
      <c r="AA73" s="116">
        <v>5</v>
      </c>
      <c r="AB73" s="116">
        <v>5</v>
      </c>
      <c r="AC73" s="116">
        <v>5</v>
      </c>
      <c r="AD73" s="116">
        <v>5</v>
      </c>
      <c r="AE73" s="116">
        <v>5</v>
      </c>
      <c r="AF73" s="116">
        <v>5</v>
      </c>
      <c r="AG73" s="117">
        <v>5</v>
      </c>
      <c r="AH73" s="129"/>
      <c r="AI73" s="129"/>
      <c r="AJ73" s="129"/>
      <c r="AK73" s="129"/>
      <c r="AL73" s="129"/>
      <c r="AM73" s="129"/>
      <c r="AN73" s="129"/>
      <c r="AO73" s="129"/>
      <c r="AP73" s="129"/>
      <c r="AQ73" s="129"/>
      <c r="AR73" s="129"/>
      <c r="AS73" s="129"/>
      <c r="AT73" s="129"/>
      <c r="AU73" s="129"/>
      <c r="AV73" s="131"/>
      <c r="AW73" s="61"/>
      <c r="AX73" s="61"/>
      <c r="AY73" s="61"/>
      <c r="AZ73" s="61"/>
    </row>
    <row r="74" spans="1:52" x14ac:dyDescent="0.2">
      <c r="A74" s="95">
        <v>3</v>
      </c>
      <c r="B74" s="97" t="s">
        <v>66</v>
      </c>
      <c r="C74" s="98" t="s">
        <v>163</v>
      </c>
      <c r="D74" s="95"/>
      <c r="E74" s="118">
        <v>3</v>
      </c>
      <c r="F74" s="119">
        <v>3</v>
      </c>
      <c r="G74" s="120">
        <v>3</v>
      </c>
      <c r="H74" s="120">
        <v>3</v>
      </c>
      <c r="I74" s="120">
        <v>3</v>
      </c>
      <c r="J74" s="120">
        <v>3</v>
      </c>
      <c r="K74" s="120">
        <v>3</v>
      </c>
      <c r="L74" s="120">
        <v>3</v>
      </c>
      <c r="M74" s="120">
        <v>3</v>
      </c>
      <c r="N74" s="120">
        <v>3</v>
      </c>
      <c r="O74" s="120">
        <v>3</v>
      </c>
      <c r="P74" s="120">
        <v>3</v>
      </c>
      <c r="Q74" s="120">
        <v>3</v>
      </c>
      <c r="R74" s="120">
        <v>3</v>
      </c>
      <c r="S74" s="120">
        <v>3</v>
      </c>
      <c r="T74" s="120">
        <v>3</v>
      </c>
      <c r="U74" s="120">
        <v>3</v>
      </c>
      <c r="V74" s="120">
        <v>3</v>
      </c>
      <c r="W74" s="120">
        <v>3</v>
      </c>
      <c r="X74" s="120">
        <v>3</v>
      </c>
      <c r="Y74" s="120">
        <v>3</v>
      </c>
      <c r="Z74" s="120">
        <v>3</v>
      </c>
      <c r="AA74" s="120">
        <v>3</v>
      </c>
      <c r="AB74" s="120">
        <v>3</v>
      </c>
      <c r="AC74" s="120">
        <v>3</v>
      </c>
      <c r="AD74" s="120">
        <v>3</v>
      </c>
      <c r="AE74" s="120">
        <v>3</v>
      </c>
      <c r="AF74" s="120">
        <v>3</v>
      </c>
      <c r="AG74" s="121">
        <v>3</v>
      </c>
      <c r="AH74" s="88"/>
      <c r="AI74" s="88"/>
      <c r="AJ74" s="88"/>
      <c r="AK74" s="88"/>
      <c r="AL74" s="88"/>
      <c r="AM74" s="88"/>
      <c r="AN74" s="88"/>
      <c r="AO74" s="88"/>
      <c r="AP74" s="88"/>
      <c r="AQ74" s="88"/>
      <c r="AR74" s="88"/>
      <c r="AS74" s="88"/>
      <c r="AT74" s="88"/>
      <c r="AU74" s="88"/>
      <c r="AV74" s="89"/>
      <c r="AW74" s="61"/>
      <c r="AX74" s="61"/>
      <c r="AY74" s="61"/>
      <c r="AZ74" s="61"/>
    </row>
    <row r="75" spans="1:52" x14ac:dyDescent="0.2">
      <c r="A75" s="95">
        <v>4</v>
      </c>
      <c r="B75" s="97" t="s">
        <v>124</v>
      </c>
      <c r="C75" s="98" t="s">
        <v>164</v>
      </c>
      <c r="D75" s="95"/>
      <c r="E75" s="122">
        <v>2</v>
      </c>
      <c r="F75" s="123">
        <v>2</v>
      </c>
      <c r="G75" s="124">
        <v>2</v>
      </c>
      <c r="H75" s="124">
        <v>2</v>
      </c>
      <c r="I75" s="124">
        <v>2</v>
      </c>
      <c r="J75" s="124">
        <v>2</v>
      </c>
      <c r="K75" s="124">
        <v>2</v>
      </c>
      <c r="L75" s="124">
        <v>2</v>
      </c>
      <c r="M75" s="124">
        <v>2</v>
      </c>
      <c r="N75" s="124">
        <v>2</v>
      </c>
      <c r="O75" s="124">
        <v>2</v>
      </c>
      <c r="P75" s="124">
        <v>2</v>
      </c>
      <c r="Q75" s="124">
        <v>2</v>
      </c>
      <c r="R75" s="124">
        <v>2</v>
      </c>
      <c r="S75" s="124">
        <v>2</v>
      </c>
      <c r="T75" s="124">
        <v>2</v>
      </c>
      <c r="U75" s="124">
        <v>2</v>
      </c>
      <c r="V75" s="124">
        <v>2</v>
      </c>
      <c r="W75" s="124">
        <v>2</v>
      </c>
      <c r="X75" s="124">
        <v>2</v>
      </c>
      <c r="Y75" s="124">
        <v>2</v>
      </c>
      <c r="Z75" s="124">
        <v>2</v>
      </c>
      <c r="AA75" s="124">
        <v>2</v>
      </c>
      <c r="AB75" s="124">
        <v>2</v>
      </c>
      <c r="AC75" s="124">
        <v>2</v>
      </c>
      <c r="AD75" s="124">
        <v>2</v>
      </c>
      <c r="AE75" s="124">
        <v>2</v>
      </c>
      <c r="AF75" s="124">
        <v>2</v>
      </c>
      <c r="AG75" s="125">
        <v>2</v>
      </c>
      <c r="AH75" s="129"/>
      <c r="AI75" s="129"/>
      <c r="AJ75" s="129"/>
      <c r="AK75" s="129"/>
      <c r="AL75" s="129"/>
      <c r="AM75" s="129"/>
      <c r="AN75" s="129"/>
      <c r="AO75" s="129"/>
      <c r="AP75" s="129"/>
      <c r="AQ75" s="129"/>
      <c r="AR75" s="129"/>
      <c r="AS75" s="129"/>
      <c r="AT75" s="129"/>
      <c r="AU75" s="129"/>
      <c r="AV75" s="131"/>
      <c r="AW75" s="61"/>
      <c r="AX75" s="61"/>
      <c r="AY75" s="61"/>
      <c r="AZ75" s="61"/>
    </row>
    <row r="76" spans="1:52" x14ac:dyDescent="0.2">
      <c r="A76" s="95">
        <v>5</v>
      </c>
      <c r="B76" s="97" t="s">
        <v>125</v>
      </c>
      <c r="C76" s="98" t="s">
        <v>164</v>
      </c>
      <c r="D76" s="95"/>
      <c r="E76" s="113">
        <v>2</v>
      </c>
      <c r="F76" s="107">
        <v>2</v>
      </c>
      <c r="G76" s="104">
        <v>2</v>
      </c>
      <c r="H76" s="104">
        <v>2</v>
      </c>
      <c r="I76" s="104">
        <v>2</v>
      </c>
      <c r="J76" s="104">
        <v>2</v>
      </c>
      <c r="K76" s="104">
        <v>2</v>
      </c>
      <c r="L76" s="104">
        <v>2</v>
      </c>
      <c r="M76" s="104">
        <v>2</v>
      </c>
      <c r="N76" s="104">
        <v>2</v>
      </c>
      <c r="O76" s="104">
        <v>2</v>
      </c>
      <c r="P76" s="104">
        <v>2</v>
      </c>
      <c r="Q76" s="104">
        <v>2</v>
      </c>
      <c r="R76" s="104">
        <v>2</v>
      </c>
      <c r="S76" s="104">
        <v>2</v>
      </c>
      <c r="T76" s="104">
        <v>2</v>
      </c>
      <c r="U76" s="104">
        <v>2</v>
      </c>
      <c r="V76" s="104">
        <v>2</v>
      </c>
      <c r="W76" s="104">
        <v>2</v>
      </c>
      <c r="X76" s="104">
        <v>2</v>
      </c>
      <c r="Y76" s="104">
        <v>2</v>
      </c>
      <c r="Z76" s="104">
        <v>2</v>
      </c>
      <c r="AA76" s="104">
        <v>2</v>
      </c>
      <c r="AB76" s="104">
        <v>2</v>
      </c>
      <c r="AC76" s="104">
        <v>2</v>
      </c>
      <c r="AD76" s="104">
        <v>2</v>
      </c>
      <c r="AE76" s="104">
        <v>2</v>
      </c>
      <c r="AF76" s="104">
        <v>2</v>
      </c>
      <c r="AG76" s="105">
        <v>2</v>
      </c>
      <c r="AH76" s="129"/>
      <c r="AI76" s="129"/>
      <c r="AJ76" s="129"/>
      <c r="AK76" s="129"/>
      <c r="AL76" s="129"/>
      <c r="AM76" s="129"/>
      <c r="AN76" s="129"/>
      <c r="AO76" s="129"/>
      <c r="AP76" s="129"/>
      <c r="AQ76" s="129"/>
      <c r="AR76" s="129"/>
      <c r="AS76" s="129"/>
      <c r="AT76" s="129"/>
      <c r="AU76" s="129"/>
      <c r="AV76" s="131"/>
      <c r="AW76" s="61"/>
      <c r="AX76" s="61"/>
      <c r="AY76" s="61"/>
      <c r="AZ76" s="61"/>
    </row>
    <row r="77" spans="1:52" x14ac:dyDescent="0.2">
      <c r="A77" s="95">
        <v>6</v>
      </c>
      <c r="B77" s="97" t="s">
        <v>126</v>
      </c>
      <c r="C77" s="98" t="s">
        <v>165</v>
      </c>
      <c r="D77" s="95"/>
      <c r="E77" s="113">
        <v>3</v>
      </c>
      <c r="F77" s="107">
        <v>3</v>
      </c>
      <c r="G77" s="104">
        <v>3</v>
      </c>
      <c r="H77" s="104">
        <v>3</v>
      </c>
      <c r="I77" s="104">
        <v>3</v>
      </c>
      <c r="J77" s="104">
        <v>3</v>
      </c>
      <c r="K77" s="104">
        <v>3</v>
      </c>
      <c r="L77" s="104">
        <v>3</v>
      </c>
      <c r="M77" s="104">
        <v>3</v>
      </c>
      <c r="N77" s="104">
        <v>3</v>
      </c>
      <c r="O77" s="104">
        <v>3</v>
      </c>
      <c r="P77" s="104">
        <v>3</v>
      </c>
      <c r="Q77" s="104">
        <v>3</v>
      </c>
      <c r="R77" s="104">
        <v>3</v>
      </c>
      <c r="S77" s="104">
        <v>3</v>
      </c>
      <c r="T77" s="104">
        <v>3</v>
      </c>
      <c r="U77" s="104">
        <v>3</v>
      </c>
      <c r="V77" s="104">
        <v>3</v>
      </c>
      <c r="W77" s="104">
        <v>3</v>
      </c>
      <c r="X77" s="104">
        <v>3</v>
      </c>
      <c r="Y77" s="104">
        <v>3</v>
      </c>
      <c r="Z77" s="104">
        <v>3</v>
      </c>
      <c r="AA77" s="104">
        <v>3</v>
      </c>
      <c r="AB77" s="104">
        <v>3</v>
      </c>
      <c r="AC77" s="104">
        <v>3</v>
      </c>
      <c r="AD77" s="104">
        <v>3</v>
      </c>
      <c r="AE77" s="104">
        <v>3</v>
      </c>
      <c r="AF77" s="104">
        <v>3</v>
      </c>
      <c r="AG77" s="105">
        <v>3</v>
      </c>
      <c r="AH77" s="129"/>
      <c r="AI77" s="129"/>
      <c r="AJ77" s="129"/>
      <c r="AK77" s="129"/>
      <c r="AL77" s="129"/>
      <c r="AM77" s="129"/>
      <c r="AN77" s="129"/>
      <c r="AO77" s="129"/>
      <c r="AP77" s="129"/>
      <c r="AQ77" s="129"/>
      <c r="AR77" s="129"/>
      <c r="AS77" s="129"/>
      <c r="AT77" s="129"/>
      <c r="AU77" s="129"/>
      <c r="AV77" s="131"/>
      <c r="AW77" s="61"/>
      <c r="AX77" s="61"/>
      <c r="AY77" s="61"/>
      <c r="AZ77" s="61"/>
    </row>
    <row r="78" spans="1:52" x14ac:dyDescent="0.2">
      <c r="A78" s="95">
        <v>7</v>
      </c>
      <c r="B78" s="97" t="s">
        <v>127</v>
      </c>
      <c r="C78" s="98" t="s">
        <v>165</v>
      </c>
      <c r="D78" s="95"/>
      <c r="E78" s="113">
        <v>3</v>
      </c>
      <c r="F78" s="107">
        <v>3</v>
      </c>
      <c r="G78" s="104">
        <v>3</v>
      </c>
      <c r="H78" s="104">
        <v>3</v>
      </c>
      <c r="I78" s="104">
        <v>3</v>
      </c>
      <c r="J78" s="104">
        <v>3</v>
      </c>
      <c r="K78" s="104">
        <v>3</v>
      </c>
      <c r="L78" s="104">
        <v>3</v>
      </c>
      <c r="M78" s="104">
        <v>3</v>
      </c>
      <c r="N78" s="104">
        <v>3</v>
      </c>
      <c r="O78" s="104">
        <v>3</v>
      </c>
      <c r="P78" s="104">
        <v>3</v>
      </c>
      <c r="Q78" s="104">
        <v>3</v>
      </c>
      <c r="R78" s="104">
        <v>3</v>
      </c>
      <c r="S78" s="104">
        <v>3</v>
      </c>
      <c r="T78" s="104">
        <v>3</v>
      </c>
      <c r="U78" s="104">
        <v>3</v>
      </c>
      <c r="V78" s="104">
        <v>3</v>
      </c>
      <c r="W78" s="104">
        <v>3</v>
      </c>
      <c r="X78" s="104">
        <v>3</v>
      </c>
      <c r="Y78" s="104">
        <v>3</v>
      </c>
      <c r="Z78" s="104">
        <v>3</v>
      </c>
      <c r="AA78" s="104">
        <v>3</v>
      </c>
      <c r="AB78" s="104">
        <v>3</v>
      </c>
      <c r="AC78" s="104">
        <v>3</v>
      </c>
      <c r="AD78" s="104">
        <v>3</v>
      </c>
      <c r="AE78" s="104">
        <v>3</v>
      </c>
      <c r="AF78" s="104">
        <v>3</v>
      </c>
      <c r="AG78" s="105">
        <v>3</v>
      </c>
      <c r="AH78" s="129"/>
      <c r="AI78" s="129"/>
      <c r="AJ78" s="129"/>
      <c r="AK78" s="129"/>
      <c r="AL78" s="129"/>
      <c r="AM78" s="129"/>
      <c r="AN78" s="129"/>
      <c r="AO78" s="129"/>
      <c r="AP78" s="129"/>
      <c r="AQ78" s="129"/>
      <c r="AR78" s="129"/>
      <c r="AS78" s="129"/>
      <c r="AT78" s="129"/>
      <c r="AU78" s="129"/>
      <c r="AV78" s="131"/>
      <c r="AW78" s="61"/>
      <c r="AX78" s="61"/>
      <c r="AY78" s="61"/>
      <c r="AZ78" s="61"/>
    </row>
    <row r="79" spans="1:52" ht="13.5" thickBot="1" x14ac:dyDescent="0.25">
      <c r="A79" s="95">
        <v>8</v>
      </c>
      <c r="B79" s="100" t="s">
        <v>128</v>
      </c>
      <c r="C79" s="101" t="s">
        <v>165</v>
      </c>
      <c r="D79" s="96"/>
      <c r="E79" s="126">
        <v>3</v>
      </c>
      <c r="F79" s="109">
        <v>3</v>
      </c>
      <c r="G79" s="110">
        <v>3</v>
      </c>
      <c r="H79" s="110">
        <v>3</v>
      </c>
      <c r="I79" s="110">
        <v>3</v>
      </c>
      <c r="J79" s="110">
        <v>3</v>
      </c>
      <c r="K79" s="110">
        <v>3</v>
      </c>
      <c r="L79" s="110">
        <v>3</v>
      </c>
      <c r="M79" s="110">
        <v>3</v>
      </c>
      <c r="N79" s="110">
        <v>3</v>
      </c>
      <c r="O79" s="110">
        <v>3</v>
      </c>
      <c r="P79" s="110">
        <v>3</v>
      </c>
      <c r="Q79" s="110">
        <v>3</v>
      </c>
      <c r="R79" s="110">
        <v>3</v>
      </c>
      <c r="S79" s="110">
        <v>3</v>
      </c>
      <c r="T79" s="110">
        <v>3</v>
      </c>
      <c r="U79" s="110">
        <v>3</v>
      </c>
      <c r="V79" s="110">
        <v>3</v>
      </c>
      <c r="W79" s="110">
        <v>3</v>
      </c>
      <c r="X79" s="110">
        <v>3</v>
      </c>
      <c r="Y79" s="110">
        <v>3</v>
      </c>
      <c r="Z79" s="110">
        <v>3</v>
      </c>
      <c r="AA79" s="110">
        <v>3</v>
      </c>
      <c r="AB79" s="110">
        <v>3</v>
      </c>
      <c r="AC79" s="110">
        <v>3</v>
      </c>
      <c r="AD79" s="110">
        <v>3</v>
      </c>
      <c r="AE79" s="110">
        <v>3</v>
      </c>
      <c r="AF79" s="110">
        <v>3</v>
      </c>
      <c r="AG79" s="127">
        <v>3</v>
      </c>
      <c r="AH79" s="132"/>
      <c r="AI79" s="132"/>
      <c r="AJ79" s="132"/>
      <c r="AK79" s="132"/>
      <c r="AL79" s="132"/>
      <c r="AM79" s="132"/>
      <c r="AN79" s="132"/>
      <c r="AO79" s="132"/>
      <c r="AP79" s="132"/>
      <c r="AQ79" s="132"/>
      <c r="AR79" s="132"/>
      <c r="AS79" s="132"/>
      <c r="AT79" s="132"/>
      <c r="AU79" s="132"/>
      <c r="AV79" s="133"/>
      <c r="AW79" s="61"/>
      <c r="AX79" s="61"/>
      <c r="AY79" s="61"/>
      <c r="AZ79" s="61"/>
    </row>
  </sheetData>
  <mergeCells count="5">
    <mergeCell ref="AH2:AV2"/>
    <mergeCell ref="T2:AG2"/>
    <mergeCell ref="F2:L2"/>
    <mergeCell ref="A1:E3"/>
    <mergeCell ref="M2:S2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54"/>
    <pageSetUpPr fitToPage="1"/>
  </sheetPr>
  <dimension ref="A1:E39"/>
  <sheetViews>
    <sheetView workbookViewId="0">
      <selection sqref="A1:E1"/>
    </sheetView>
  </sheetViews>
  <sheetFormatPr defaultRowHeight="12.75" x14ac:dyDescent="0.2"/>
  <cols>
    <col min="1" max="1" width="3.28515625" style="5" customWidth="1"/>
    <col min="2" max="2" width="25.140625" bestFit="1" customWidth="1"/>
    <col min="3" max="3" width="9.140625" style="1"/>
    <col min="4" max="4" width="51.5703125" customWidth="1"/>
    <col min="5" max="5" width="15.7109375" style="1" bestFit="1" customWidth="1"/>
  </cols>
  <sheetData>
    <row r="1" spans="1:5" ht="28.5" customHeight="1" x14ac:dyDescent="0.2">
      <c r="A1" s="188" t="s">
        <v>60</v>
      </c>
      <c r="B1" s="188"/>
      <c r="C1" s="188"/>
      <c r="D1" s="188"/>
      <c r="E1" s="188"/>
    </row>
    <row r="2" spans="1:5" x14ac:dyDescent="0.2">
      <c r="A2" s="19" t="s">
        <v>0</v>
      </c>
      <c r="B2" s="20" t="s">
        <v>1</v>
      </c>
      <c r="C2" s="20" t="s">
        <v>59</v>
      </c>
      <c r="D2" s="20" t="s">
        <v>2</v>
      </c>
      <c r="E2" s="21" t="s">
        <v>56</v>
      </c>
    </row>
    <row r="3" spans="1:5" x14ac:dyDescent="0.2">
      <c r="A3" s="16">
        <v>1</v>
      </c>
      <c r="B3" s="7" t="s">
        <v>41</v>
      </c>
      <c r="C3" s="7" t="s">
        <v>10</v>
      </c>
      <c r="D3" s="7" t="s">
        <v>48</v>
      </c>
      <c r="E3" s="9"/>
    </row>
    <row r="4" spans="1:5" x14ac:dyDescent="0.2">
      <c r="A4" s="16">
        <v>2</v>
      </c>
      <c r="B4" s="7" t="s">
        <v>3</v>
      </c>
      <c r="C4" s="7" t="s">
        <v>11</v>
      </c>
      <c r="D4" s="7" t="s">
        <v>55</v>
      </c>
      <c r="E4" s="9"/>
    </row>
    <row r="5" spans="1:5" x14ac:dyDescent="0.2">
      <c r="A5" s="16">
        <v>3</v>
      </c>
      <c r="B5" s="7" t="s">
        <v>4</v>
      </c>
      <c r="C5" s="7" t="s">
        <v>12</v>
      </c>
      <c r="D5" s="7" t="s">
        <v>54</v>
      </c>
      <c r="E5" s="9"/>
    </row>
    <row r="6" spans="1:5" x14ac:dyDescent="0.2">
      <c r="A6" s="16">
        <v>4</v>
      </c>
      <c r="B6" s="7" t="s">
        <v>5</v>
      </c>
      <c r="C6" s="7" t="s">
        <v>13</v>
      </c>
      <c r="D6" s="7" t="s">
        <v>49</v>
      </c>
      <c r="E6" s="9"/>
    </row>
    <row r="7" spans="1:5" x14ac:dyDescent="0.2">
      <c r="A7" s="16">
        <v>5</v>
      </c>
      <c r="B7" s="7" t="s">
        <v>7</v>
      </c>
      <c r="C7" s="7" t="s">
        <v>18</v>
      </c>
      <c r="D7" s="7" t="s">
        <v>58</v>
      </c>
      <c r="E7" s="9" t="s">
        <v>31</v>
      </c>
    </row>
    <row r="8" spans="1:5" x14ac:dyDescent="0.2">
      <c r="A8" s="16">
        <v>6</v>
      </c>
      <c r="B8" s="7" t="s">
        <v>6</v>
      </c>
      <c r="C8" s="7" t="s">
        <v>16</v>
      </c>
      <c r="D8" s="7" t="s">
        <v>28</v>
      </c>
      <c r="E8" s="9" t="s">
        <v>32</v>
      </c>
    </row>
    <row r="9" spans="1:5" x14ac:dyDescent="0.2">
      <c r="A9" s="16">
        <v>7</v>
      </c>
      <c r="B9" s="7" t="s">
        <v>8</v>
      </c>
      <c r="C9" s="7" t="s">
        <v>19</v>
      </c>
      <c r="D9" s="7" t="s">
        <v>57</v>
      </c>
      <c r="E9" s="9" t="s">
        <v>33</v>
      </c>
    </row>
    <row r="10" spans="1:5" x14ac:dyDescent="0.2">
      <c r="A10" s="16">
        <v>8</v>
      </c>
      <c r="B10" s="7" t="s">
        <v>9</v>
      </c>
      <c r="C10" s="7" t="s">
        <v>20</v>
      </c>
      <c r="D10" s="7" t="s">
        <v>43</v>
      </c>
      <c r="E10" s="9" t="s">
        <v>34</v>
      </c>
    </row>
    <row r="11" spans="1:5" x14ac:dyDescent="0.2">
      <c r="A11" s="16">
        <v>9</v>
      </c>
      <c r="B11" s="7" t="s">
        <v>42</v>
      </c>
      <c r="C11" s="7" t="s">
        <v>15</v>
      </c>
      <c r="D11" s="7" t="s">
        <v>44</v>
      </c>
      <c r="E11" s="9" t="s">
        <v>35</v>
      </c>
    </row>
    <row r="12" spans="1:5" x14ac:dyDescent="0.2">
      <c r="A12" s="16">
        <v>10</v>
      </c>
      <c r="B12" s="7" t="s">
        <v>39</v>
      </c>
      <c r="C12" s="7" t="s">
        <v>14</v>
      </c>
      <c r="D12" s="7" t="s">
        <v>45</v>
      </c>
      <c r="E12" s="9" t="s">
        <v>36</v>
      </c>
    </row>
    <row r="13" spans="1:5" x14ac:dyDescent="0.2">
      <c r="A13" s="16">
        <v>11</v>
      </c>
      <c r="B13" s="7" t="s">
        <v>40</v>
      </c>
      <c r="C13" s="7" t="s">
        <v>17</v>
      </c>
      <c r="D13" s="7" t="s">
        <v>46</v>
      </c>
      <c r="E13" s="9" t="s">
        <v>37</v>
      </c>
    </row>
    <row r="14" spans="1:5" x14ac:dyDescent="0.2">
      <c r="A14" s="16">
        <v>12</v>
      </c>
      <c r="B14" s="7" t="s">
        <v>22</v>
      </c>
      <c r="C14" s="7" t="s">
        <v>47</v>
      </c>
      <c r="D14" s="7" t="s">
        <v>30</v>
      </c>
      <c r="E14" s="9" t="s">
        <v>38</v>
      </c>
    </row>
    <row r="15" spans="1:5" x14ac:dyDescent="0.2">
      <c r="A15" s="22"/>
      <c r="B15" s="7"/>
      <c r="C15" s="7"/>
      <c r="D15" s="8" t="s">
        <v>29</v>
      </c>
      <c r="E15" s="23"/>
    </row>
    <row r="16" spans="1:5" x14ac:dyDescent="0.2">
      <c r="A16" s="17"/>
      <c r="B16" s="7"/>
      <c r="C16" s="7"/>
      <c r="D16" s="13" t="s">
        <v>25</v>
      </c>
      <c r="E16" s="10" t="s">
        <v>50</v>
      </c>
    </row>
    <row r="17" spans="1:5" x14ac:dyDescent="0.2">
      <c r="A17" s="17"/>
      <c r="B17" s="7"/>
      <c r="C17" s="7"/>
      <c r="D17" s="14" t="s">
        <v>26</v>
      </c>
      <c r="E17" s="10" t="s">
        <v>51</v>
      </c>
    </row>
    <row r="18" spans="1:5" x14ac:dyDescent="0.2">
      <c r="A18" s="17"/>
      <c r="B18" s="7"/>
      <c r="C18" s="7"/>
      <c r="D18" s="14" t="s">
        <v>27</v>
      </c>
      <c r="E18" s="10" t="s">
        <v>52</v>
      </c>
    </row>
    <row r="19" spans="1:5" x14ac:dyDescent="0.2">
      <c r="A19" s="18"/>
      <c r="B19" s="11"/>
      <c r="C19" s="11"/>
      <c r="D19" s="15" t="s">
        <v>53</v>
      </c>
      <c r="E19" s="12" t="s">
        <v>23</v>
      </c>
    </row>
    <row r="22" spans="1:5" x14ac:dyDescent="0.2">
      <c r="A22" s="1"/>
      <c r="C22"/>
      <c r="E22"/>
    </row>
    <row r="23" spans="1:5" x14ac:dyDescent="0.2">
      <c r="A23" s="1"/>
      <c r="C23"/>
      <c r="E23"/>
    </row>
    <row r="24" spans="1:5" x14ac:dyDescent="0.2">
      <c r="A24" s="1"/>
      <c r="C24"/>
      <c r="E24"/>
    </row>
    <row r="25" spans="1:5" x14ac:dyDescent="0.2">
      <c r="A25" s="1"/>
      <c r="C25"/>
      <c r="E25"/>
    </row>
    <row r="26" spans="1:5" x14ac:dyDescent="0.2">
      <c r="A26" s="1"/>
      <c r="C26"/>
      <c r="E26"/>
    </row>
    <row r="27" spans="1:5" x14ac:dyDescent="0.2">
      <c r="A27" s="1"/>
      <c r="C27"/>
      <c r="E27"/>
    </row>
    <row r="28" spans="1:5" x14ac:dyDescent="0.2">
      <c r="A28" s="1"/>
      <c r="C28"/>
      <c r="E28"/>
    </row>
    <row r="29" spans="1:5" x14ac:dyDescent="0.2">
      <c r="A29" s="1"/>
      <c r="C29"/>
      <c r="E29"/>
    </row>
    <row r="30" spans="1:5" x14ac:dyDescent="0.2">
      <c r="A30" s="1"/>
      <c r="C30"/>
      <c r="E30"/>
    </row>
    <row r="31" spans="1:5" x14ac:dyDescent="0.2">
      <c r="A31" s="1"/>
      <c r="C31"/>
      <c r="E31"/>
    </row>
    <row r="32" spans="1:5" x14ac:dyDescent="0.2">
      <c r="A32" s="1"/>
      <c r="C32"/>
      <c r="E32"/>
    </row>
    <row r="33" spans="1:5" x14ac:dyDescent="0.2">
      <c r="A33" s="1"/>
      <c r="C33"/>
      <c r="E33"/>
    </row>
    <row r="34" spans="1:5" x14ac:dyDescent="0.2">
      <c r="A34" s="1"/>
      <c r="C34"/>
      <c r="E34"/>
    </row>
    <row r="35" spans="1:5" x14ac:dyDescent="0.2">
      <c r="A35" s="1"/>
      <c r="C35"/>
      <c r="E35"/>
    </row>
    <row r="36" spans="1:5" x14ac:dyDescent="0.2">
      <c r="A36" s="1"/>
      <c r="C36"/>
      <c r="E36"/>
    </row>
    <row r="37" spans="1:5" x14ac:dyDescent="0.2">
      <c r="A37" s="1"/>
      <c r="C37"/>
      <c r="E37"/>
    </row>
    <row r="38" spans="1:5" x14ac:dyDescent="0.2">
      <c r="A38" s="1"/>
      <c r="C38"/>
      <c r="E38"/>
    </row>
    <row r="39" spans="1:5" x14ac:dyDescent="0.2">
      <c r="A39" s="1"/>
      <c r="C39"/>
      <c r="E39"/>
    </row>
  </sheetData>
  <mergeCells count="1">
    <mergeCell ref="A1:E1"/>
  </mergeCells>
  <phoneticPr fontId="3" type="noConversion"/>
  <pageMargins left="0.75" right="0.75" top="1" bottom="1" header="0.5" footer="0.5"/>
  <pageSetup scale="86" orientation="portrait" r:id="rId1"/>
  <headerFooter alignWithMargins="0">
    <oddHeader>Page &amp;P of &amp;N</oddHeader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releaseplan</vt:lpstr>
      <vt:lpstr>Reports</vt:lpstr>
      <vt:lpstr>data_BurnDownChart</vt:lpstr>
      <vt:lpstr>Definitions</vt:lpstr>
      <vt:lpstr>Definitions!Print_Area</vt:lpstr>
      <vt:lpstr>Reports!Print_Area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Quốc Bình Trần</dc:creator>
  <cp:lastModifiedBy>Quốc Bình Trần</cp:lastModifiedBy>
  <cp:lastPrinted>2004-07-06T23:52:03Z</cp:lastPrinted>
  <dcterms:created xsi:type="dcterms:W3CDTF">2004-04-27T16:32:13Z</dcterms:created>
  <dcterms:modified xsi:type="dcterms:W3CDTF">2016-12-22T08:38:57Z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TC011412731033</vt:lpwstr>
  </property>
</Properties>
</file>