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pen_University\HK9_2025_2026\DO_AN\Training_system_project\"/>
    </mc:Choice>
  </mc:AlternateContent>
  <xr:revisionPtr revIDLastSave="0" documentId="13_ncr:1_{FDF15FE2-B3D1-43A7-A84C-6199B52F0658}" xr6:coauthVersionLast="47" xr6:coauthVersionMax="47" xr10:uidLastSave="{00000000-0000-0000-0000-000000000000}"/>
  <bookViews>
    <workbookView xWindow="-108" yWindow="-108" windowWidth="23256" windowHeight="12456" tabRatio="821" xr2:uid="{00000000-000D-0000-FFFF-FFFF00000000}"/>
  </bookViews>
  <sheets>
    <sheet name="Cover" sheetId="97" r:id="rId1"/>
    <sheet name="Xác thực &amp; phân quyền" sheetId="122" r:id="rId2"/>
    <sheet name="Người dùng &amp; phòng ban" sheetId="123" r:id="rId3"/>
    <sheet name="Quản lý khoá học" sheetId="124" r:id="rId4"/>
    <sheet name="Ghi danh &amp; tiến độ học" sheetId="125" r:id="rId5"/>
    <sheet name="Bài kiểm tra &amp; làm bài" sheetId="126" r:id="rId6"/>
    <sheet name="Chứng chỉ" sheetId="127" r:id="rId7"/>
    <sheet name="Diễn đàn khoá học" sheetId="128" r:id="rId8"/>
    <sheet name="Trợ lý ảo &amp; hàng đợi trainer" sheetId="129" r:id="rId9"/>
    <sheet name="Thông báo &amp; điểm thưởng" sheetId="130" r:id="rId10"/>
    <sheet name="Trang quản trị" sheetId="131" r:id="rId11"/>
    <sheet name="Test Report" sheetId="107" r:id="rId12"/>
  </sheets>
  <externalReferences>
    <externalReference r:id="rId13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07" l="1"/>
  <c r="F18" i="107"/>
  <c r="G18" i="107"/>
  <c r="D18" i="107"/>
  <c r="G9" i="107"/>
  <c r="F9" i="107"/>
  <c r="E9" i="107"/>
  <c r="D9" i="107"/>
  <c r="C9" i="107"/>
  <c r="D7" i="123"/>
  <c r="B7" i="123"/>
  <c r="D6" i="123"/>
  <c r="B6" i="123"/>
  <c r="D7" i="122"/>
  <c r="G8" i="107" s="1"/>
  <c r="B7" i="122"/>
  <c r="E8" i="107" s="1"/>
  <c r="D6" i="122"/>
  <c r="F8" i="107" s="1"/>
  <c r="B6" i="122"/>
  <c r="D8" i="107" s="1"/>
  <c r="D7" i="131"/>
  <c r="B7" i="131"/>
  <c r="D6" i="131"/>
  <c r="B6" i="131"/>
  <c r="D7" i="130"/>
  <c r="B7" i="130"/>
  <c r="D6" i="130"/>
  <c r="B6" i="130"/>
  <c r="D7" i="129"/>
  <c r="B7" i="129"/>
  <c r="D6" i="129"/>
  <c r="B6" i="129"/>
  <c r="D7" i="128"/>
  <c r="B7" i="128"/>
  <c r="D6" i="128"/>
  <c r="B6" i="128"/>
  <c r="D7" i="127"/>
  <c r="B7" i="127"/>
  <c r="D6" i="127"/>
  <c r="B6" i="127"/>
  <c r="D7" i="126"/>
  <c r="B7" i="126"/>
  <c r="D6" i="126"/>
  <c r="B6" i="126"/>
  <c r="D7" i="125"/>
  <c r="B7" i="125"/>
  <c r="D6" i="125"/>
  <c r="B6" i="125"/>
  <c r="D7" i="124"/>
  <c r="B7" i="124"/>
  <c r="D6" i="124"/>
  <c r="B6" i="124"/>
  <c r="C8" i="107"/>
  <c r="E20" i="107" l="1"/>
  <c r="E21" i="107"/>
</calcChain>
</file>

<file path=xl/sharedStrings.xml><?xml version="1.0" encoding="utf-8"?>
<sst xmlns="http://schemas.openxmlformats.org/spreadsheetml/2006/main" count="347" uniqueCount="153">
  <si>
    <t>Fail</t>
  </si>
  <si>
    <t>Date</t>
    <phoneticPr fontId="13"/>
  </si>
  <si>
    <t>TEST CASE</t>
  </si>
  <si>
    <t>Test Case Description</t>
  </si>
  <si>
    <t>Change location</t>
  </si>
  <si>
    <t>Change description</t>
  </si>
  <si>
    <t>Note:</t>
  </si>
  <si>
    <t>TEST REPORT</t>
  </si>
  <si>
    <t>Effective Date</t>
  </si>
  <si>
    <t>Reviewer/
Approver</t>
  </si>
  <si>
    <t>Originator</t>
  </si>
  <si>
    <t>Issue date:</t>
  </si>
  <si>
    <t>Test Case Procedure</t>
  </si>
  <si>
    <t>No</t>
  </si>
  <si>
    <t>Module code</t>
  </si>
  <si>
    <t>Number of  test cases</t>
  </si>
  <si>
    <t>Sub total</t>
  </si>
  <si>
    <t>Test coverage</t>
  </si>
  <si>
    <t>%</t>
  </si>
  <si>
    <t>Test successful coverage</t>
  </si>
  <si>
    <t>Record of change:</t>
  </si>
  <si>
    <t>Version</t>
  </si>
  <si>
    <t>Reference</t>
  </si>
  <si>
    <t>Test date</t>
  </si>
  <si>
    <t>Number of test cases:</t>
  </si>
  <si>
    <t>Test requirement:</t>
  </si>
  <si>
    <t>ID</t>
  </si>
  <si>
    <t>Note</t>
  </si>
  <si>
    <t>Version:</t>
  </si>
  <si>
    <t>Project Name:</t>
  </si>
  <si>
    <t>Project Code:</t>
  </si>
  <si>
    <r>
      <t>System Name</t>
    </r>
    <r>
      <rPr>
        <b/>
        <sz val="10"/>
        <rFont val="ＭＳ Ｐゴシック"/>
        <family val="3"/>
        <charset val="128"/>
      </rPr>
      <t>：</t>
    </r>
  </si>
  <si>
    <r>
      <t>Module Code</t>
    </r>
    <r>
      <rPr>
        <b/>
        <sz val="10"/>
        <rFont val="MS Gothic"/>
        <family val="3"/>
      </rPr>
      <t>：</t>
    </r>
  </si>
  <si>
    <t>Pass</t>
  </si>
  <si>
    <t>Pending</t>
  </si>
  <si>
    <t>Sample Project</t>
  </si>
  <si>
    <t>CR100 - Export to excel</t>
  </si>
  <si>
    <t xml:space="preserve">CR1 - </t>
  </si>
  <si>
    <t>Expected Results</t>
  </si>
  <si>
    <t>Actual Results</t>
  </si>
  <si>
    <t>Status</t>
  </si>
  <si>
    <t>Training System</t>
  </si>
  <si>
    <t>TLH</t>
  </si>
  <si>
    <t>1</t>
  </si>
  <si>
    <t>ALL</t>
  </si>
  <si>
    <t>Create Test case</t>
  </si>
  <si>
    <t>Thái Hùng</t>
  </si>
  <si>
    <t>Test xác thực và Phân quyền</t>
  </si>
  <si>
    <t>Đăng nhập đúng tài khoản nhân viên</t>
  </si>
  <si>
    <t>1. Vào trang đăng nhập
2. Nhập đúng username/password của tài khoản EMPLOYEE đang active
3. Bấm Đăng nhập</t>
  </si>
  <si>
    <t>Đăng nhập thành công, điều hướng về trang chủ, token lưu vào localStorage</t>
  </si>
  <si>
    <t>Đăng nhập đúng tài khoản admin</t>
  </si>
  <si>
    <t>1. Vào trang đăng nhập
2. Nhập đúng username/password của tài khoản ADMIN
3. Bấm Đăng nhập</t>
  </si>
  <si>
    <t>Điều hướng thẳng tới trang Quản trị (/admin), không qua trang chủ nhân viên</t>
  </si>
  <si>
    <t>Sai mật khẩu</t>
  </si>
  <si>
    <t>1. Vào trang đăng nhập
2. Nhập đúng username, sai password
3. Bấm Đăng nhập</t>
  </si>
  <si>
    <t>HTTP 401, hiện thông báo Sai username hoặc mật khẩu</t>
  </si>
  <si>
    <t>Username không tồn tại</t>
  </si>
  <si>
    <t>1. Vào trang đăng nhập
2. Nhập username không có trong hệ thống
3. Bấm Đăng nhập</t>
  </si>
  <si>
    <t>Đăng nhập tài khoản đã bị khoá</t>
  </si>
  <si>
    <t>1. Vào trang đăng nhập
2. Nhập đúng username/password của tài khoản EMPLOYEE đang bị khoá
3. Bấm Đăng nhập</t>
  </si>
  <si>
    <t xml:space="preserve">Hiện thông báo riêng biệt: Tài khoản đã bị khoá. Vui lòng liên hệ quản trị viên để được hỗ trợ. </t>
  </si>
  <si>
    <t>Bỏ trống username hoặc password</t>
  </si>
  <si>
    <t>1. Vào trang đăng nhập
2. Để trống 1 trong 2 ô rồi bấm Đăng nhập
3. Bấm Đăng nhập</t>
  </si>
  <si>
    <t xml:space="preserve">	Đăng xuất</t>
  </si>
  <si>
    <t>1. Bấm Đăng xuất trên navbar</t>
  </si>
  <si>
    <t>Xoá token khỏi localStorage, điều hướng về trang Login</t>
  </si>
  <si>
    <t>Tài khoản bị khoá giữa phiên đang hoạt động</t>
  </si>
  <si>
    <t>1. Nhân viên nv01 đăng nhập, giữ token
2. Admin vô hiệu hoá tài khoản nv01 ở tab khác
3. Nhân viên nv01 gọi tiếp 1 API bất kỳ trong /api/secure/**</t>
  </si>
  <si>
    <t>Request bị chặn (401/403) dù token cũ vẫn còn hạn - hệ thống revalidate trạng thái active từ DB mỗi request</t>
  </si>
  <si>
    <t>Đổi role giữa phiên đang hoạt động</t>
  </si>
  <si>
    <t>1. Nhân viên nv02 đăng nhập với role EMPLOYEE
2. Admin đổi role nv02 thành TRAINER trong DB
3. nv02 gọi 1 API chỉ dành cho TRAINER</t>
  </si>
  <si>
    <t>PASS</t>
  </si>
  <si>
    <t>Cùng thông báo Sai username hoặc mật khẩu như TC03</t>
  </si>
  <si>
    <t>Form chặn submit (required) bởi HTML, không gửi request</t>
  </si>
  <si>
    <t>Hiển thị thông báo Quyền đã thay đổi, vui lòng đăng nhập lại</t>
  </si>
  <si>
    <t>Đăng nhập bằng URL khi đã đăng nhập</t>
  </si>
  <si>
    <t>1. Nhân viên nv02 đăng nhập thành công
2. Nhân viên nv02 sửa URL thêm đuôi /login</t>
  </si>
  <si>
    <t>Không bị đưa về trang đăng nhập vì đã có lưu token vào localStorage rồi</t>
  </si>
  <si>
    <t>1. Test Người dùng &amp; phòng ban</t>
  </si>
  <si>
    <t>Admin tạo tài khoản hợp lệ</t>
  </si>
  <si>
    <t>Admin tạo tài khoản thiếu trường bắt buộc</t>
  </si>
  <si>
    <t>1. Đăng nhập bằng tài khoản admin
2. Vào Quản lý người dùng =&gt; Thêm mới
3. Bỏ trống tên hoặc username hoặc email
4. Bấm Lưu</t>
  </si>
  <si>
    <t>1. Đăng nhập bằng tài khoản admin
2. Vào Quản lý người dùng =&gt; Thêm mới
3. Điền đủ tên, username, email, mật khẩu ≥ 6 ký tự
4. Bấm lưu</t>
  </si>
  <si>
    <t>Báo lỗi trường bắt buộc, không tạo tài khoản</t>
  </si>
  <si>
    <t xml:space="preserve">Admin tạo tài khoản có email sai định dạng </t>
  </si>
  <si>
    <t>1. Đăng nhập bằng tài khoản admin
2. Vào Quản lý người dùng =&gt; Thêm mới
3. Nhập email không có ký tự "@"
4. Bấm Lưu</t>
  </si>
  <si>
    <t>Báo lỗi định dạng email không hợp lệ</t>
  </si>
  <si>
    <t>Admin tạo tài khoản và nhập mật khẩu quá ngắn</t>
  </si>
  <si>
    <t>1. Đăng nhập bằng tài khoản admin
2. Vào Quản lý người dùng =&gt; Thêm mới
3. Nhập mật khẩu 5 ký tự
4. Bấm Lưu</t>
  </si>
  <si>
    <t>Báo lỗi Mật khẩu phải có ít nhất 6 ký tự</t>
  </si>
  <si>
    <t>Admin tạo tài khoản với 	Username đã tồn tại</t>
  </si>
  <si>
    <t>1. Đăng nhập bằng tài khoản admin
2. Vào Quản lý người dùng =&gt; Thêm mới
3. Tạo tài khoản mới với username trùng 1 tài khoản có sẵn
4. Bấm Lưu</t>
  </si>
  <si>
    <t>Báo lỗi username đã được sử dụng, không tạo bản ghi mới</t>
  </si>
  <si>
    <t>Admin tạo tài khoản với 	Email đã tồn tại</t>
  </si>
  <si>
    <t>1. Đăng nhập bằng tài khoản admin
2. Vào Quản lý người dùng =&gt; Thêm mới
3. Tạo tài khoản mới với email trùng 1 tài khoản có sẵn
4. Bấm Lưu</t>
  </si>
  <si>
    <t>Báo lỗi email đã được sử dụng</t>
  </si>
  <si>
    <t>1. Đăng nhập bằng tài khoản admin
2. Vào Quản lý người dùng 
3. Chọn 1 tài khoản đang active
4. Bấm Vô hiệu hoá</t>
  </si>
  <si>
    <t>isActive chuyển false; tài khoản không đăng nhập được nữa (Xem testcase TC05 của sheet Xác thực &amp; phân quyền)</t>
  </si>
  <si>
    <t>Admin tạo tài khoản và vô hiệu hoá tài khoản</t>
  </si>
  <si>
    <t>Admin tạo tài khoản và Kích hoạt lại tài khoản</t>
  </si>
  <si>
    <t>1. Đăng nhập bằng tài khoản admin
2. Vào Quản lý người dùng 
3. Chọn 1 tài khoản đã bị vô hiệu hoá
4. Bấm Vô hiệu hoá</t>
  </si>
  <si>
    <t>isActive về true; tài khoản nhận thông báo "Tài khoản đã được kích hoạt lại"</t>
  </si>
  <si>
    <t>Nhân viên tiến hành Đổi mật khẩu mới nhưng quá ngắn</t>
  </si>
  <si>
    <t>1. Đăng nhập bằng tài khoản nhân viên
2. Vào trang hồ sơ cá nhân, đổi mật khẩu
3. Nhập mật khẩu mới dưới 6 ký tự</t>
  </si>
  <si>
    <t>Báo lỗi Mật khẩu mới phải có ít nhất 6 ký tự</t>
  </si>
  <si>
    <t>Tạo thành công, hiện trong danh sách user, gửi mail về cho nhân viên thông tin username và mật khẩu để truy cập web</t>
  </si>
  <si>
    <t>FAIL</t>
  </si>
  <si>
    <t>Admin tạo phòng ban mới</t>
  </si>
  <si>
    <t>1. Đăng nhập bằng tài khoản admin
2. Vào Phòng ban 
3. Nhập tên phòng ban hợp lệ, bấm Lưu</t>
  </si>
  <si>
    <t>Tạo thành công, hiện trong danh sách</t>
  </si>
  <si>
    <t>Admin sửa tên phòng ban</t>
  </si>
  <si>
    <t>1. Đăng nhập bằng tài khoản admin
2. Vào Phòng ban 
3. Đổi tên 1 phòng ban có sẵn</t>
  </si>
  <si>
    <t>Cập nhật thành công, tên mới hiển thị đúng</t>
  </si>
  <si>
    <t>Admin xoá phòng ban không có nhân viên</t>
  </si>
  <si>
    <t>1. Đăng nhập bằng tài khoản admin
2. Vào Phòng ban 
3. Xoá 1 phòng ban rỗng</t>
  </si>
  <si>
    <t>Xoá thành công</t>
  </si>
  <si>
    <t>Admin xoá phòng ban đang có nhân viên</t>
  </si>
  <si>
    <t>1. Đăng nhập bằng tài khoản admin
2. Vào Phòng ban 
3. Xoá 1 phòng ban còn nhân viên đang gán vào</t>
  </si>
  <si>
    <t>Phòng ban "Test" bị xoá thành công; nhân viên đang thuộc phòng ban đó tự động chuyển sang "Toàn công ty"</t>
  </si>
  <si>
    <t>1.1</t>
  </si>
  <si>
    <t>Xác thực &amp; phân quyền và Người dùng &amp; Phòng ban</t>
  </si>
  <si>
    <t xml:space="preserve">Viết và chạy 23 test case cho 2 module
Phát hiện 2 lỗi	</t>
  </si>
  <si>
    <t>AUTH - Xác thực &amp; phân quyền</t>
  </si>
  <si>
    <t>Kiểm thử chức năng xác thực và phân quyền người dùng</t>
  </si>
  <si>
    <t>AUTH-01</t>
  </si>
  <si>
    <t>AUTH-02</t>
  </si>
  <si>
    <t>AUTH-03</t>
  </si>
  <si>
    <t>AUTH-04</t>
  </si>
  <si>
    <t>AUTH-05</t>
  </si>
  <si>
    <t>AUTH-06</t>
  </si>
  <si>
    <t>AUTH-07</t>
  </si>
  <si>
    <t>AUTH-08</t>
  </si>
  <si>
    <t>AUTH-09</t>
  </si>
  <si>
    <t>AUTH-10</t>
  </si>
  <si>
    <t>AUTH-09, AUTH-10</t>
  </si>
  <si>
    <t>USR - Người dùng &amp; phòng ban</t>
  </si>
  <si>
    <t>Kiểm thử chức năng quản lý người dùng và phòng ban</t>
  </si>
  <si>
    <t>USR-01</t>
  </si>
  <si>
    <t>USR-02</t>
  </si>
  <si>
    <t>USR-03</t>
  </si>
  <si>
    <t>USR-04</t>
  </si>
  <si>
    <t>USR-05</t>
  </si>
  <si>
    <t>USR-06</t>
  </si>
  <si>
    <t>USR-07</t>
  </si>
  <si>
    <t>USR-08</t>
  </si>
  <si>
    <t>USR-09</t>
  </si>
  <si>
    <t>USR-10</t>
  </si>
  <si>
    <t>USR-11</t>
  </si>
  <si>
    <t>USR-12</t>
  </si>
  <si>
    <t>USR-13</t>
  </si>
  <si>
    <t>CRS - Quản lý khoá học</t>
  </si>
  <si>
    <t>Kiểm thử chức năng quản lý khoá học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</si>
</sst>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0.000"/>
  </numFmts>
  <fonts count="24">
    <font>
      <sz val="11"/>
      <name val="ＭＳ Ｐゴシック"/>
      <charset val="128"/>
    </font>
    <font>
      <sz val="11"/>
      <name val="ＭＳ Ｐゴシック"/>
      <charset val="128"/>
    </font>
    <font>
      <sz val="11"/>
      <name val="ＭＳ Ｐゴシック"/>
      <charset val="128"/>
    </font>
    <font>
      <sz val="9"/>
      <name val="ＭＳ ゴシック"/>
      <family val="3"/>
      <charset val="128"/>
    </font>
    <font>
      <sz val="10"/>
      <name val="Tahoma"/>
      <family val="2"/>
    </font>
    <font>
      <sz val="8"/>
      <color indexed="8"/>
      <name val="Tahoma"/>
      <family val="2"/>
    </font>
    <font>
      <sz val="10"/>
      <color indexed="8"/>
      <name val="Tahoma"/>
      <family val="2"/>
    </font>
    <font>
      <b/>
      <sz val="18"/>
      <name val="Tahoma"/>
      <family val="2"/>
    </font>
    <font>
      <sz val="11"/>
      <name val="Tahoma"/>
      <family val="2"/>
    </font>
    <font>
      <b/>
      <sz val="10"/>
      <name val="Tahoma"/>
      <family val="2"/>
    </font>
    <font>
      <b/>
      <sz val="10"/>
      <color indexed="60"/>
      <name val="Tahoma"/>
      <family val="2"/>
    </font>
    <font>
      <b/>
      <sz val="10"/>
      <name val="ＭＳ Ｐゴシック"/>
      <family val="3"/>
      <charset val="128"/>
    </font>
    <font>
      <b/>
      <sz val="10"/>
      <name val="MS Gothic"/>
      <family val="3"/>
    </font>
    <font>
      <sz val="6"/>
      <name val="ＭＳ Ｐゴシック"/>
      <family val="3"/>
      <charset val="128"/>
    </font>
    <font>
      <b/>
      <sz val="10"/>
      <color indexed="12"/>
      <name val="Tahoma"/>
      <family val="2"/>
    </font>
    <font>
      <b/>
      <sz val="10"/>
      <color indexed="9"/>
      <name val="Tahoma"/>
      <family val="2"/>
    </font>
    <font>
      <sz val="10"/>
      <color indexed="9"/>
      <name val="Tahoma"/>
      <family val="2"/>
    </font>
    <font>
      <sz val="10"/>
      <name val="ＭＳ Ｐゴシック"/>
      <charset val="128"/>
    </font>
    <font>
      <sz val="8"/>
      <name val="ＭＳ Ｐゴシック"/>
      <charset val="128"/>
    </font>
    <font>
      <sz val="12"/>
      <color indexed="8"/>
      <name val="Tahoma"/>
      <family val="2"/>
    </font>
    <font>
      <b/>
      <sz val="12"/>
      <color indexed="9"/>
      <name val="Tahoma"/>
      <family val="2"/>
    </font>
    <font>
      <sz val="12"/>
      <name val="ＭＳ Ｐゴシック"/>
      <charset val="128"/>
    </font>
    <font>
      <b/>
      <sz val="10"/>
      <color indexed="8"/>
      <name val="Tahoma"/>
      <family val="2"/>
    </font>
    <font>
      <sz val="10"/>
      <color indexed="1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</borders>
  <cellStyleXfs count="4">
    <xf numFmtId="0" fontId="0" fillId="0" borderId="0"/>
    <xf numFmtId="0" fontId="2" fillId="0" borderId="0"/>
    <xf numFmtId="0" fontId="1" fillId="0" borderId="0" applyProtection="0"/>
    <xf numFmtId="0" fontId="3" fillId="0" borderId="0"/>
  </cellStyleXfs>
  <cellXfs count="157">
    <xf numFmtId="0" fontId="0" fillId="0" borderId="0" xfId="0"/>
    <xf numFmtId="0" fontId="8" fillId="0" borderId="0" xfId="0" applyFont="1"/>
    <xf numFmtId="0" fontId="5" fillId="0" borderId="0" xfId="0" applyFont="1"/>
    <xf numFmtId="0" fontId="6" fillId="0" borderId="0" xfId="0" applyFont="1"/>
    <xf numFmtId="0" fontId="5" fillId="0" borderId="0" xfId="0" applyFont="1" applyAlignment="1">
      <alignment vertical="top"/>
    </xf>
    <xf numFmtId="0" fontId="10" fillId="0" borderId="0" xfId="0" applyFont="1"/>
    <xf numFmtId="0" fontId="5" fillId="2" borderId="0" xfId="0" applyFont="1" applyFill="1" applyAlignment="1">
      <alignment wrapText="1"/>
    </xf>
    <xf numFmtId="0" fontId="5" fillId="2" borderId="0" xfId="0" applyFont="1" applyFill="1"/>
    <xf numFmtId="0" fontId="6" fillId="2" borderId="0" xfId="0" applyFont="1" applyFill="1" applyAlignment="1">
      <alignment horizontal="center" wrapText="1"/>
    </xf>
    <xf numFmtId="0" fontId="6" fillId="2" borderId="0" xfId="0" applyFont="1" applyFill="1"/>
    <xf numFmtId="0" fontId="6" fillId="2" borderId="1" xfId="0" applyFont="1" applyFill="1" applyBorder="1" applyAlignment="1">
      <alignment horizontal="center" wrapText="1"/>
    </xf>
    <xf numFmtId="15" fontId="4" fillId="0" borderId="0" xfId="0" applyNumberFormat="1" applyFont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3" xfId="0" applyFont="1" applyFill="1" applyBorder="1" applyAlignment="1">
      <alignment horizontal="center" wrapText="1"/>
    </xf>
    <xf numFmtId="0" fontId="6" fillId="2" borderId="4" xfId="0" applyFont="1" applyFill="1" applyBorder="1" applyAlignment="1">
      <alignment horizontal="right"/>
    </xf>
    <xf numFmtId="0" fontId="7" fillId="0" borderId="0" xfId="1" applyFont="1"/>
    <xf numFmtId="0" fontId="9" fillId="0" borderId="0" xfId="1" applyFont="1"/>
    <xf numFmtId="0" fontId="4" fillId="0" borderId="0" xfId="1" applyFont="1"/>
    <xf numFmtId="164" fontId="4" fillId="0" borderId="0" xfId="1" applyNumberFormat="1" applyFont="1"/>
    <xf numFmtId="0" fontId="4" fillId="0" borderId="0" xfId="0" applyFont="1"/>
    <xf numFmtId="0" fontId="4" fillId="0" borderId="0" xfId="0" applyFont="1" applyAlignment="1">
      <alignment horizontal="center"/>
    </xf>
    <xf numFmtId="10" fontId="4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right" wrapText="1"/>
    </xf>
    <xf numFmtId="0" fontId="6" fillId="0" borderId="0" xfId="0" applyFont="1" applyAlignment="1">
      <alignment horizontal="center" wrapText="1"/>
    </xf>
    <xf numFmtId="0" fontId="8" fillId="2" borderId="0" xfId="0" applyFont="1" applyFill="1"/>
    <xf numFmtId="0" fontId="7" fillId="2" borderId="0" xfId="0" applyFont="1" applyFill="1"/>
    <xf numFmtId="0" fontId="10" fillId="2" borderId="0" xfId="0" applyFont="1" applyFill="1"/>
    <xf numFmtId="0" fontId="4" fillId="2" borderId="0" xfId="0" applyFont="1" applyFill="1"/>
    <xf numFmtId="0" fontId="6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4" fillId="0" borderId="7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0" fontId="4" fillId="0" borderId="6" xfId="0" quotePrefix="1" applyFont="1" applyBorder="1" applyAlignment="1">
      <alignment horizontal="center" vertical="center"/>
    </xf>
    <xf numFmtId="15" fontId="4" fillId="0" borderId="6" xfId="0" applyNumberFormat="1" applyFont="1" applyBorder="1" applyAlignment="1">
      <alignment horizontal="left" vertical="center"/>
    </xf>
    <xf numFmtId="49" fontId="4" fillId="0" borderId="6" xfId="0" quotePrefix="1" applyNumberFormat="1" applyFont="1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164" fontId="4" fillId="0" borderId="7" xfId="0" applyNumberFormat="1" applyFont="1" applyBorder="1" applyAlignment="1">
      <alignment vertical="center"/>
    </xf>
    <xf numFmtId="49" fontId="4" fillId="0" borderId="6" xfId="0" applyNumberFormat="1" applyFont="1" applyBorder="1" applyAlignment="1">
      <alignment vertical="center"/>
    </xf>
    <xf numFmtId="0" fontId="8" fillId="0" borderId="8" xfId="0" applyFont="1" applyBorder="1" applyAlignment="1">
      <alignment vertical="center"/>
    </xf>
    <xf numFmtId="164" fontId="4" fillId="0" borderId="9" xfId="0" applyNumberFormat="1" applyFont="1" applyBorder="1" applyAlignment="1">
      <alignment vertical="center"/>
    </xf>
    <xf numFmtId="49" fontId="4" fillId="0" borderId="10" xfId="0" applyNumberFormat="1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164" fontId="15" fillId="3" borderId="12" xfId="0" applyNumberFormat="1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 wrapText="1"/>
    </xf>
    <xf numFmtId="0" fontId="15" fillId="3" borderId="12" xfId="0" applyFont="1" applyFill="1" applyBorder="1" applyAlignment="1">
      <alignment horizontal="center"/>
    </xf>
    <xf numFmtId="0" fontId="15" fillId="3" borderId="13" xfId="0" applyFont="1" applyFill="1" applyBorder="1" applyAlignment="1">
      <alignment horizontal="center"/>
    </xf>
    <xf numFmtId="0" fontId="15" fillId="3" borderId="13" xfId="0" applyFont="1" applyFill="1" applyBorder="1" applyAlignment="1">
      <alignment horizontal="center" wrapText="1"/>
    </xf>
    <xf numFmtId="0" fontId="15" fillId="3" borderId="14" xfId="0" applyFont="1" applyFill="1" applyBorder="1" applyAlignment="1">
      <alignment horizontal="center" wrapText="1"/>
    </xf>
    <xf numFmtId="0" fontId="16" fillId="3" borderId="9" xfId="0" applyFont="1" applyFill="1" applyBorder="1" applyAlignment="1">
      <alignment horizontal="center"/>
    </xf>
    <xf numFmtId="0" fontId="15" fillId="3" borderId="10" xfId="0" applyFont="1" applyFill="1" applyBorder="1"/>
    <xf numFmtId="0" fontId="4" fillId="2" borderId="0" xfId="0" applyFont="1" applyFill="1" applyAlignment="1">
      <alignment horizontal="left"/>
    </xf>
    <xf numFmtId="0" fontId="9" fillId="2" borderId="0" xfId="2" applyFont="1" applyFill="1"/>
    <xf numFmtId="0" fontId="9" fillId="2" borderId="15" xfId="2" applyFont="1" applyFill="1" applyBorder="1" applyAlignment="1">
      <alignment horizontal="left" wrapText="1"/>
    </xf>
    <xf numFmtId="1" fontId="6" fillId="2" borderId="16" xfId="0" applyNumberFormat="1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4" fillId="2" borderId="0" xfId="2" applyFont="1" applyFill="1" applyAlignment="1">
      <alignment horizontal="left" wrapText="1"/>
    </xf>
    <xf numFmtId="1" fontId="6" fillId="2" borderId="0" xfId="0" applyNumberFormat="1" applyFont="1" applyFill="1" applyAlignment="1">
      <alignment horizontal="center" wrapText="1"/>
    </xf>
    <xf numFmtId="0" fontId="9" fillId="2" borderId="2" xfId="2" applyFont="1" applyFill="1" applyBorder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7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5" fontId="4" fillId="0" borderId="6" xfId="0" applyNumberFormat="1" applyFont="1" applyBorder="1" applyAlignment="1">
      <alignment horizontal="center" vertical="center"/>
    </xf>
    <xf numFmtId="0" fontId="4" fillId="2" borderId="0" xfId="2" applyFont="1" applyFill="1" applyAlignment="1">
      <alignment horizontal="left" vertical="center" wrapText="1"/>
    </xf>
    <xf numFmtId="0" fontId="6" fillId="2" borderId="0" xfId="0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19" fillId="2" borderId="0" xfId="0" applyFont="1" applyFill="1"/>
    <xf numFmtId="0" fontId="19" fillId="0" borderId="0" xfId="0" applyFont="1"/>
    <xf numFmtId="0" fontId="21" fillId="0" borderId="0" xfId="0" applyFont="1"/>
    <xf numFmtId="0" fontId="6" fillId="0" borderId="1" xfId="0" quotePrefix="1" applyFont="1" applyBorder="1" applyAlignment="1">
      <alignment horizontal="left" vertical="top" wrapText="1"/>
    </xf>
    <xf numFmtId="0" fontId="6" fillId="0" borderId="17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165" fontId="6" fillId="0" borderId="1" xfId="0" applyNumberFormat="1" applyFont="1" applyBorder="1" applyAlignment="1">
      <alignment horizontal="left" vertical="top" wrapText="1"/>
    </xf>
    <xf numFmtId="0" fontId="4" fillId="0" borderId="18" xfId="0" applyFont="1" applyBorder="1" applyAlignment="1">
      <alignment horizontal="left" vertical="center" wrapText="1"/>
    </xf>
    <xf numFmtId="0" fontId="15" fillId="3" borderId="19" xfId="0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 wrapText="1"/>
    </xf>
    <xf numFmtId="0" fontId="6" fillId="2" borderId="1" xfId="0" applyFont="1" applyFill="1" applyBorder="1" applyAlignment="1">
      <alignment wrapText="1"/>
    </xf>
    <xf numFmtId="0" fontId="6" fillId="2" borderId="5" xfId="0" applyFont="1" applyFill="1" applyBorder="1" applyAlignment="1">
      <alignment wrapText="1"/>
    </xf>
    <xf numFmtId="0" fontId="6" fillId="0" borderId="1" xfId="0" applyFont="1" applyBorder="1" applyAlignment="1">
      <alignment vertical="top" wrapText="1"/>
    </xf>
    <xf numFmtId="0" fontId="6" fillId="0" borderId="20" xfId="0" applyFont="1" applyBorder="1" applyAlignment="1">
      <alignment horizontal="left" vertical="top" wrapText="1"/>
    </xf>
    <xf numFmtId="0" fontId="6" fillId="0" borderId="21" xfId="0" applyFont="1" applyBorder="1" applyAlignment="1">
      <alignment horizontal="center" vertical="top" wrapText="1"/>
    </xf>
    <xf numFmtId="0" fontId="6" fillId="0" borderId="21" xfId="0" applyFont="1" applyBorder="1" applyAlignment="1">
      <alignment horizontal="left" vertical="top" wrapText="1"/>
    </xf>
    <xf numFmtId="0" fontId="22" fillId="4" borderId="22" xfId="2" applyFont="1" applyFill="1" applyBorder="1" applyAlignment="1">
      <alignment horizontal="left" vertical="center" wrapText="1"/>
    </xf>
    <xf numFmtId="0" fontId="22" fillId="4" borderId="17" xfId="2" applyFont="1" applyFill="1" applyBorder="1" applyAlignment="1">
      <alignment horizontal="left" vertical="center" wrapText="1"/>
    </xf>
    <xf numFmtId="0" fontId="23" fillId="0" borderId="20" xfId="0" applyFont="1" applyBorder="1" applyAlignment="1">
      <alignment horizontal="left" vertical="top" wrapText="1"/>
    </xf>
    <xf numFmtId="15" fontId="4" fillId="0" borderId="6" xfId="0" applyNumberFormat="1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/>
    </xf>
    <xf numFmtId="0" fontId="6" fillId="2" borderId="0" xfId="0" applyFont="1" applyFill="1" applyAlignment="1">
      <alignment wrapText="1"/>
    </xf>
    <xf numFmtId="0" fontId="6" fillId="2" borderId="32" xfId="0" applyFont="1" applyFill="1" applyBorder="1" applyAlignment="1">
      <alignment horizontal="center" wrapText="1"/>
    </xf>
    <xf numFmtId="0" fontId="6" fillId="0" borderId="22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center" vertical="top" wrapText="1"/>
    </xf>
    <xf numFmtId="0" fontId="22" fillId="0" borderId="20" xfId="0" applyFont="1" applyBorder="1" applyAlignment="1">
      <alignment horizontal="left" vertical="top" wrapText="1"/>
    </xf>
    <xf numFmtId="14" fontId="23" fillId="0" borderId="20" xfId="0" applyNumberFormat="1" applyFont="1" applyBorder="1" applyAlignment="1">
      <alignment horizontal="left" vertical="top" wrapText="1"/>
    </xf>
    <xf numFmtId="0" fontId="5" fillId="2" borderId="0" xfId="0" applyFont="1" applyFill="1" applyAlignment="1">
      <alignment horizontal="left" wrapText="1"/>
    </xf>
    <xf numFmtId="0" fontId="6" fillId="2" borderId="0" xfId="0" applyFont="1" applyFill="1" applyAlignment="1">
      <alignment horizontal="left" wrapText="1"/>
    </xf>
    <xf numFmtId="1" fontId="6" fillId="2" borderId="0" xfId="0" applyNumberFormat="1" applyFont="1" applyFill="1" applyAlignment="1">
      <alignment horizontal="left" wrapText="1"/>
    </xf>
    <xf numFmtId="0" fontId="0" fillId="0" borderId="0" xfId="0" applyAlignment="1">
      <alignment horizontal="left"/>
    </xf>
    <xf numFmtId="165" fontId="6" fillId="0" borderId="0" xfId="0" applyNumberFormat="1" applyFont="1" applyAlignment="1">
      <alignment horizontal="left" vertical="top" wrapText="1"/>
    </xf>
    <xf numFmtId="0" fontId="6" fillId="0" borderId="0" xfId="0" applyFont="1" applyAlignment="1">
      <alignment vertical="top" wrapText="1"/>
    </xf>
    <xf numFmtId="0" fontId="6" fillId="0" borderId="0" xfId="0" applyFont="1" applyAlignment="1">
      <alignment horizontal="left" vertical="top" wrapText="1"/>
    </xf>
    <xf numFmtId="0" fontId="23" fillId="0" borderId="0" xfId="0" applyFont="1" applyAlignment="1">
      <alignment horizontal="left" vertical="top" wrapText="1"/>
    </xf>
    <xf numFmtId="0" fontId="6" fillId="0" borderId="0" xfId="0" quotePrefix="1" applyFont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5" fillId="5" borderId="21" xfId="2" applyFont="1" applyFill="1" applyBorder="1" applyAlignment="1">
      <alignment horizontal="center" vertical="center" wrapText="1"/>
    </xf>
    <xf numFmtId="0" fontId="15" fillId="5" borderId="29" xfId="2" applyFont="1" applyFill="1" applyBorder="1" applyAlignment="1">
      <alignment horizontal="center" vertical="center" wrapText="1"/>
    </xf>
    <xf numFmtId="0" fontId="15" fillId="5" borderId="34" xfId="2" applyFont="1" applyFill="1" applyBorder="1" applyAlignment="1">
      <alignment horizontal="center" vertical="center" wrapText="1"/>
    </xf>
    <xf numFmtId="0" fontId="15" fillId="5" borderId="1" xfId="2" applyFont="1" applyFill="1" applyBorder="1" applyAlignment="1">
      <alignment horizontal="center" vertical="center" wrapText="1"/>
    </xf>
    <xf numFmtId="0" fontId="15" fillId="5" borderId="30" xfId="2" applyFont="1" applyFill="1" applyBorder="1" applyAlignment="1">
      <alignment horizontal="center" vertical="center" wrapText="1"/>
    </xf>
    <xf numFmtId="0" fontId="15" fillId="5" borderId="0" xfId="2" applyFont="1" applyFill="1" applyAlignment="1">
      <alignment horizontal="center" vertical="center" wrapText="1"/>
    </xf>
    <xf numFmtId="0" fontId="15" fillId="5" borderId="31" xfId="2" applyFont="1" applyFill="1" applyBorder="1" applyAlignment="1">
      <alignment horizontal="center" vertical="center" wrapText="1"/>
    </xf>
    <xf numFmtId="0" fontId="15" fillId="5" borderId="26" xfId="2" applyFont="1" applyFill="1" applyBorder="1" applyAlignment="1">
      <alignment horizontal="center" vertical="center" wrapText="1"/>
    </xf>
    <xf numFmtId="0" fontId="15" fillId="5" borderId="32" xfId="2" applyFont="1" applyFill="1" applyBorder="1" applyAlignment="1">
      <alignment horizontal="center" vertical="center" wrapText="1"/>
    </xf>
    <xf numFmtId="0" fontId="15" fillId="5" borderId="33" xfId="2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wrapText="1"/>
    </xf>
    <xf numFmtId="0" fontId="5" fillId="2" borderId="27" xfId="0" applyFont="1" applyFill="1" applyBorder="1" applyAlignment="1">
      <alignment horizontal="center" wrapText="1"/>
    </xf>
    <xf numFmtId="0" fontId="6" fillId="2" borderId="28" xfId="0" applyFont="1" applyFill="1" applyBorder="1" applyAlignment="1">
      <alignment horizontal="center"/>
    </xf>
    <xf numFmtId="0" fontId="4" fillId="2" borderId="20" xfId="2" applyFont="1" applyFill="1" applyBorder="1" applyAlignment="1">
      <alignment horizontal="left" vertical="center" wrapText="1"/>
    </xf>
    <xf numFmtId="0" fontId="4" fillId="2" borderId="22" xfId="2" applyFont="1" applyFill="1" applyBorder="1" applyAlignment="1">
      <alignment horizontal="left" vertical="center" wrapText="1"/>
    </xf>
    <xf numFmtId="0" fontId="4" fillId="2" borderId="25" xfId="2" applyFont="1" applyFill="1" applyBorder="1" applyAlignment="1">
      <alignment horizontal="left" vertical="center" wrapText="1"/>
    </xf>
    <xf numFmtId="0" fontId="22" fillId="4" borderId="20" xfId="2" applyFont="1" applyFill="1" applyBorder="1" applyAlignment="1">
      <alignment horizontal="left" vertical="center" wrapText="1"/>
    </xf>
    <xf numFmtId="0" fontId="22" fillId="4" borderId="22" xfId="2" applyFont="1" applyFill="1" applyBorder="1" applyAlignment="1">
      <alignment horizontal="left" vertical="center" wrapText="1"/>
    </xf>
    <xf numFmtId="0" fontId="22" fillId="4" borderId="17" xfId="2" applyFont="1" applyFill="1" applyBorder="1" applyAlignment="1">
      <alignment horizontal="left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wrapText="1"/>
    </xf>
    <xf numFmtId="0" fontId="4" fillId="2" borderId="23" xfId="2" applyFont="1" applyFill="1" applyBorder="1" applyAlignment="1">
      <alignment horizontal="left" wrapText="1"/>
    </xf>
    <xf numFmtId="0" fontId="4" fillId="2" borderId="24" xfId="2" applyFont="1" applyFill="1" applyBorder="1" applyAlignment="1">
      <alignment horizontal="left" wrapText="1"/>
    </xf>
    <xf numFmtId="0" fontId="4" fillId="2" borderId="20" xfId="2" applyFont="1" applyFill="1" applyBorder="1" applyAlignment="1">
      <alignment horizontal="left" vertical="top" wrapText="1"/>
    </xf>
    <xf numFmtId="0" fontId="4" fillId="2" borderId="22" xfId="2" applyFont="1" applyFill="1" applyBorder="1" applyAlignment="1">
      <alignment horizontal="left" vertical="top" wrapText="1"/>
    </xf>
    <xf numFmtId="0" fontId="4" fillId="2" borderId="25" xfId="2" applyFont="1" applyFill="1" applyBorder="1" applyAlignment="1">
      <alignment horizontal="left" vertical="top" wrapText="1"/>
    </xf>
    <xf numFmtId="0" fontId="20" fillId="6" borderId="22" xfId="0" applyFont="1" applyFill="1" applyBorder="1" applyAlignment="1">
      <alignment horizontal="left" vertical="center"/>
    </xf>
    <xf numFmtId="0" fontId="20" fillId="6" borderId="17" xfId="0" applyFont="1" applyFill="1" applyBorder="1" applyAlignment="1">
      <alignment horizontal="left" vertical="center"/>
    </xf>
    <xf numFmtId="0" fontId="15" fillId="5" borderId="29" xfId="2" applyFont="1" applyFill="1" applyBorder="1" applyAlignment="1">
      <alignment vertical="center" wrapText="1"/>
    </xf>
    <xf numFmtId="0" fontId="15" fillId="5" borderId="1" xfId="2" applyFont="1" applyFill="1" applyBorder="1" applyAlignment="1">
      <alignment vertical="center" wrapText="1"/>
    </xf>
    <xf numFmtId="0" fontId="22" fillId="0" borderId="20" xfId="0" applyFont="1" applyBorder="1" applyAlignment="1">
      <alignment horizontal="left" vertical="top" wrapText="1"/>
    </xf>
    <xf numFmtId="0" fontId="22" fillId="0" borderId="22" xfId="0" applyFont="1" applyBorder="1" applyAlignment="1">
      <alignment horizontal="left" vertical="top" wrapText="1"/>
    </xf>
    <xf numFmtId="0" fontId="6" fillId="0" borderId="20" xfId="0" applyFont="1" applyBorder="1" applyAlignment="1">
      <alignment horizontal="left" vertical="top" wrapText="1"/>
    </xf>
    <xf numFmtId="0" fontId="6" fillId="0" borderId="22" xfId="0" applyFont="1" applyBorder="1" applyAlignment="1">
      <alignment horizontal="left" vertical="top" wrapText="1"/>
    </xf>
    <xf numFmtId="0" fontId="22" fillId="4" borderId="20" xfId="2" applyFont="1" applyFill="1" applyBorder="1" applyAlignment="1">
      <alignment horizontal="center" vertical="center" wrapText="1"/>
    </xf>
    <xf numFmtId="0" fontId="22" fillId="4" borderId="22" xfId="2" applyFont="1" applyFill="1" applyBorder="1" applyAlignment="1">
      <alignment horizontal="center" vertical="center" wrapText="1"/>
    </xf>
    <xf numFmtId="0" fontId="4" fillId="0" borderId="6" xfId="0" quotePrefix="1" applyFont="1" applyBorder="1" applyAlignment="1">
      <alignment horizontal="center" vertical="center" wrapText="1"/>
    </xf>
    <xf numFmtId="15" fontId="4" fillId="0" borderId="6" xfId="0" applyNumberFormat="1" applyFont="1" applyBorder="1" applyAlignment="1">
      <alignment horizontal="left" vertical="center" wrapText="1"/>
    </xf>
    <xf numFmtId="0" fontId="4" fillId="0" borderId="35" xfId="0" applyFont="1" applyBorder="1" applyAlignment="1">
      <alignment horizontal="center"/>
    </xf>
    <xf numFmtId="0" fontId="17" fillId="0" borderId="36" xfId="0" applyFont="1" applyBorder="1" applyAlignment="1">
      <alignment horizontal="center"/>
    </xf>
    <xf numFmtId="0" fontId="4" fillId="0" borderId="36" xfId="0" applyFont="1" applyBorder="1" applyAlignment="1">
      <alignment horizontal="center"/>
    </xf>
    <xf numFmtId="0" fontId="4" fillId="0" borderId="37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36" xfId="0" applyFont="1" applyBorder="1" applyAlignment="1">
      <alignment wrapText="1"/>
    </xf>
    <xf numFmtId="1" fontId="4" fillId="0" borderId="8" xfId="0" applyNumberFormat="1" applyFont="1" applyBorder="1" applyAlignment="1">
      <alignment horizontal="center"/>
    </xf>
    <xf numFmtId="1" fontId="16" fillId="3" borderId="10" xfId="0" applyNumberFormat="1" applyFont="1" applyFill="1" applyBorder="1" applyAlignment="1">
      <alignment horizontal="center"/>
    </xf>
  </cellXfs>
  <cellStyles count="4">
    <cellStyle name="Normal" xfId="0" builtinId="0"/>
    <cellStyle name="Normal_Functional Test Case v1.0" xfId="1" xr:uid="{00000000-0005-0000-0000-000000000000}"/>
    <cellStyle name="Normal_Sheet1_Vanco_CR022a1_TestCase_v0.1" xfId="2" xr:uid="{00000000-0005-0000-0000-000001000000}"/>
    <cellStyle name="標準_結合試験(AllOvertheWorld)" xfId="3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6.png"/><Relationship Id="rId13" Type="http://schemas.openxmlformats.org/officeDocument/2006/relationships/image" Target="../media/image31.png"/><Relationship Id="rId18" Type="http://schemas.openxmlformats.org/officeDocument/2006/relationships/image" Target="../media/image36.png"/><Relationship Id="rId3" Type="http://schemas.openxmlformats.org/officeDocument/2006/relationships/image" Target="../media/image21.png"/><Relationship Id="rId21" Type="http://schemas.openxmlformats.org/officeDocument/2006/relationships/image" Target="../media/image39.png"/><Relationship Id="rId7" Type="http://schemas.openxmlformats.org/officeDocument/2006/relationships/image" Target="../media/image25.png"/><Relationship Id="rId12" Type="http://schemas.openxmlformats.org/officeDocument/2006/relationships/image" Target="../media/image30.png"/><Relationship Id="rId17" Type="http://schemas.openxmlformats.org/officeDocument/2006/relationships/image" Target="../media/image35.png"/><Relationship Id="rId2" Type="http://schemas.openxmlformats.org/officeDocument/2006/relationships/image" Target="../media/image20.png"/><Relationship Id="rId16" Type="http://schemas.openxmlformats.org/officeDocument/2006/relationships/image" Target="../media/image34.png"/><Relationship Id="rId20" Type="http://schemas.openxmlformats.org/officeDocument/2006/relationships/image" Target="../media/image38.png"/><Relationship Id="rId1" Type="http://schemas.openxmlformats.org/officeDocument/2006/relationships/image" Target="../media/image19.png"/><Relationship Id="rId6" Type="http://schemas.openxmlformats.org/officeDocument/2006/relationships/image" Target="../media/image24.png"/><Relationship Id="rId11" Type="http://schemas.openxmlformats.org/officeDocument/2006/relationships/image" Target="../media/image29.png"/><Relationship Id="rId24" Type="http://schemas.openxmlformats.org/officeDocument/2006/relationships/image" Target="../media/image42.png"/><Relationship Id="rId5" Type="http://schemas.openxmlformats.org/officeDocument/2006/relationships/image" Target="../media/image23.png"/><Relationship Id="rId15" Type="http://schemas.openxmlformats.org/officeDocument/2006/relationships/image" Target="../media/image33.png"/><Relationship Id="rId23" Type="http://schemas.openxmlformats.org/officeDocument/2006/relationships/image" Target="../media/image41.png"/><Relationship Id="rId10" Type="http://schemas.openxmlformats.org/officeDocument/2006/relationships/image" Target="../media/image28.png"/><Relationship Id="rId19" Type="http://schemas.openxmlformats.org/officeDocument/2006/relationships/image" Target="../media/image37.png"/><Relationship Id="rId4" Type="http://schemas.openxmlformats.org/officeDocument/2006/relationships/image" Target="../media/image22.png"/><Relationship Id="rId9" Type="http://schemas.openxmlformats.org/officeDocument/2006/relationships/image" Target="../media/image27.png"/><Relationship Id="rId14" Type="http://schemas.openxmlformats.org/officeDocument/2006/relationships/image" Target="../media/image32.png"/><Relationship Id="rId22" Type="http://schemas.openxmlformats.org/officeDocument/2006/relationships/image" Target="../media/image4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50203</xdr:colOff>
      <xdr:row>12</xdr:row>
      <xdr:rowOff>49291</xdr:rowOff>
    </xdr:from>
    <xdr:to>
      <xdr:col>7</xdr:col>
      <xdr:colOff>2567940</xdr:colOff>
      <xdr:row>12</xdr:row>
      <xdr:rowOff>1386840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3634E7-EE78-C09C-B16E-BD24DE6F40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81683" y="2274331"/>
          <a:ext cx="2517737" cy="1337549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60960</xdr:colOff>
      <xdr:row>12</xdr:row>
      <xdr:rowOff>1440180</xdr:rowOff>
    </xdr:from>
    <xdr:to>
      <xdr:col>7</xdr:col>
      <xdr:colOff>2573946</xdr:colOff>
      <xdr:row>12</xdr:row>
      <xdr:rowOff>2775204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7681987-D5B7-F970-B36E-530AF2B0C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92440" y="366522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68580</xdr:colOff>
      <xdr:row>12</xdr:row>
      <xdr:rowOff>2827020</xdr:rowOff>
    </xdr:from>
    <xdr:to>
      <xdr:col>7</xdr:col>
      <xdr:colOff>2581566</xdr:colOff>
      <xdr:row>12</xdr:row>
      <xdr:rowOff>4162044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0886E3C-DEC7-C07A-5320-5C3A10B689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100060" y="505206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60960</xdr:colOff>
      <xdr:row>13</xdr:row>
      <xdr:rowOff>68580</xdr:rowOff>
    </xdr:from>
    <xdr:to>
      <xdr:col>7</xdr:col>
      <xdr:colOff>2573946</xdr:colOff>
      <xdr:row>13</xdr:row>
      <xdr:rowOff>1403604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B5B731E-F747-CF55-68BC-DEC247A4F4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092440" y="652272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60960</xdr:colOff>
      <xdr:row>13</xdr:row>
      <xdr:rowOff>1455420</xdr:rowOff>
    </xdr:from>
    <xdr:to>
      <xdr:col>7</xdr:col>
      <xdr:colOff>2573946</xdr:colOff>
      <xdr:row>13</xdr:row>
      <xdr:rowOff>2790444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3937F6-AEB1-6138-90B6-F7D62B000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092440" y="790956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60960</xdr:colOff>
      <xdr:row>14</xdr:row>
      <xdr:rowOff>30480</xdr:rowOff>
    </xdr:from>
    <xdr:to>
      <xdr:col>7</xdr:col>
      <xdr:colOff>2573946</xdr:colOff>
      <xdr:row>14</xdr:row>
      <xdr:rowOff>1365504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4BD1CFC-7A11-9220-8E20-C6DB16A08D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092440" y="931164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45720</xdr:colOff>
      <xdr:row>15</xdr:row>
      <xdr:rowOff>7620</xdr:rowOff>
    </xdr:from>
    <xdr:to>
      <xdr:col>7</xdr:col>
      <xdr:colOff>2558706</xdr:colOff>
      <xdr:row>15</xdr:row>
      <xdr:rowOff>1342644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AA8EE0C-F081-A7AF-453F-AF262E2B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077200" y="1074420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45720</xdr:colOff>
      <xdr:row>16</xdr:row>
      <xdr:rowOff>45720</xdr:rowOff>
    </xdr:from>
    <xdr:to>
      <xdr:col>7</xdr:col>
      <xdr:colOff>2558706</xdr:colOff>
      <xdr:row>16</xdr:row>
      <xdr:rowOff>1380744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946CF47-45B5-CB47-5FE6-3CC0B07C8C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077200" y="1217676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38100</xdr:colOff>
      <xdr:row>16</xdr:row>
      <xdr:rowOff>1470660</xdr:rowOff>
    </xdr:from>
    <xdr:to>
      <xdr:col>7</xdr:col>
      <xdr:colOff>2551086</xdr:colOff>
      <xdr:row>16</xdr:row>
      <xdr:rowOff>2805684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F774EEA-5B42-61DE-AB56-62AA82E604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069580" y="1360170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53340</xdr:colOff>
      <xdr:row>17</xdr:row>
      <xdr:rowOff>53340</xdr:rowOff>
    </xdr:from>
    <xdr:to>
      <xdr:col>7</xdr:col>
      <xdr:colOff>2566326</xdr:colOff>
      <xdr:row>17</xdr:row>
      <xdr:rowOff>1388364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10AE44F-D7DF-34FB-92BE-034C7EB76C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084820" y="1506474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60960</xdr:colOff>
      <xdr:row>18</xdr:row>
      <xdr:rowOff>53340</xdr:rowOff>
    </xdr:from>
    <xdr:to>
      <xdr:col>7</xdr:col>
      <xdr:colOff>2573946</xdr:colOff>
      <xdr:row>18</xdr:row>
      <xdr:rowOff>1388364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A690003-3B87-D2B2-FB26-45844C5D9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092440" y="1653540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45720</xdr:colOff>
      <xdr:row>18</xdr:row>
      <xdr:rowOff>1463040</xdr:rowOff>
    </xdr:from>
    <xdr:to>
      <xdr:col>7</xdr:col>
      <xdr:colOff>2558706</xdr:colOff>
      <xdr:row>18</xdr:row>
      <xdr:rowOff>2798064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CD3E28B6-1F94-0C56-22A4-8C2E62FFA2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077200" y="1794510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45720</xdr:colOff>
      <xdr:row>19</xdr:row>
      <xdr:rowOff>60960</xdr:rowOff>
    </xdr:from>
    <xdr:to>
      <xdr:col>7</xdr:col>
      <xdr:colOff>2558706</xdr:colOff>
      <xdr:row>19</xdr:row>
      <xdr:rowOff>1395984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33104EA-D724-5007-967B-DA6E21BDFD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77200" y="1941576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53340</xdr:colOff>
      <xdr:row>19</xdr:row>
      <xdr:rowOff>1455420</xdr:rowOff>
    </xdr:from>
    <xdr:to>
      <xdr:col>7</xdr:col>
      <xdr:colOff>2566326</xdr:colOff>
      <xdr:row>19</xdr:row>
      <xdr:rowOff>2790444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A6C9BEA-892E-90AF-57FF-0BCF0703F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8084820" y="2081022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60960</xdr:colOff>
      <xdr:row>19</xdr:row>
      <xdr:rowOff>2933700</xdr:rowOff>
    </xdr:from>
    <xdr:to>
      <xdr:col>7</xdr:col>
      <xdr:colOff>2573946</xdr:colOff>
      <xdr:row>19</xdr:row>
      <xdr:rowOff>4268724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40A719BE-4E98-EE61-F524-8DF39F899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092440" y="2228850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53340</xdr:colOff>
      <xdr:row>20</xdr:row>
      <xdr:rowOff>53340</xdr:rowOff>
    </xdr:from>
    <xdr:to>
      <xdr:col>7</xdr:col>
      <xdr:colOff>2566326</xdr:colOff>
      <xdr:row>20</xdr:row>
      <xdr:rowOff>1388364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6490B72-6F3F-0C1D-1F6D-D512E8E3F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084820" y="2376678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38100</xdr:colOff>
      <xdr:row>20</xdr:row>
      <xdr:rowOff>1463040</xdr:rowOff>
    </xdr:from>
    <xdr:to>
      <xdr:col>7</xdr:col>
      <xdr:colOff>2551086</xdr:colOff>
      <xdr:row>20</xdr:row>
      <xdr:rowOff>2798064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CF7F30E4-994D-F2DD-34AD-F8B86F17F2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069580" y="2517648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30480</xdr:colOff>
      <xdr:row>20</xdr:row>
      <xdr:rowOff>2849880</xdr:rowOff>
    </xdr:from>
    <xdr:to>
      <xdr:col>7</xdr:col>
      <xdr:colOff>2543466</xdr:colOff>
      <xdr:row>20</xdr:row>
      <xdr:rowOff>4184904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2C746D5-3B09-8FDB-09A8-8EACD20A45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061960" y="2656332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60960</xdr:colOff>
      <xdr:row>21</xdr:row>
      <xdr:rowOff>38100</xdr:rowOff>
    </xdr:from>
    <xdr:to>
      <xdr:col>7</xdr:col>
      <xdr:colOff>2573946</xdr:colOff>
      <xdr:row>21</xdr:row>
      <xdr:rowOff>1373124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2295DD1E-1C5F-E3F0-E7B7-519053E4F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092440" y="28056840"/>
          <a:ext cx="2512986" cy="13350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76200</xdr:colOff>
      <xdr:row>13</xdr:row>
      <xdr:rowOff>30480</xdr:rowOff>
    </xdr:from>
    <xdr:to>
      <xdr:col>7</xdr:col>
      <xdr:colOff>2589186</xdr:colOff>
      <xdr:row>13</xdr:row>
      <xdr:rowOff>1365504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A2F3E7C-B595-8B16-3A4F-6B887E9EDD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07680" y="516636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68580</xdr:colOff>
      <xdr:row>13</xdr:row>
      <xdr:rowOff>1432560</xdr:rowOff>
    </xdr:from>
    <xdr:to>
      <xdr:col>7</xdr:col>
      <xdr:colOff>2581566</xdr:colOff>
      <xdr:row>13</xdr:row>
      <xdr:rowOff>2767584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7BE8ADC-7DD5-9746-2BA9-BEBD5BA612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00060" y="6568440"/>
          <a:ext cx="2512986" cy="133502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7</xdr:col>
      <xdr:colOff>68580</xdr:colOff>
      <xdr:row>14</xdr:row>
      <xdr:rowOff>45720</xdr:rowOff>
    </xdr:from>
    <xdr:to>
      <xdr:col>7</xdr:col>
      <xdr:colOff>2581566</xdr:colOff>
      <xdr:row>14</xdr:row>
      <xdr:rowOff>1380744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DE01F644-4A66-79F6-C7F2-E44B1CC3B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100060" y="803910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68580</xdr:colOff>
      <xdr:row>14</xdr:row>
      <xdr:rowOff>1402080</xdr:rowOff>
    </xdr:from>
    <xdr:to>
      <xdr:col>7</xdr:col>
      <xdr:colOff>2581566</xdr:colOff>
      <xdr:row>14</xdr:row>
      <xdr:rowOff>2737104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EC42E0AF-2D66-10BD-CCB5-8A3F54E561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100060" y="939546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53340</xdr:colOff>
      <xdr:row>15</xdr:row>
      <xdr:rowOff>22860</xdr:rowOff>
    </xdr:from>
    <xdr:to>
      <xdr:col>7</xdr:col>
      <xdr:colOff>2566326</xdr:colOff>
      <xdr:row>15</xdr:row>
      <xdr:rowOff>1357884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454C873-3AC6-966E-A19E-5B4FED3D94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084820" y="1082040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30480</xdr:colOff>
      <xdr:row>16</xdr:row>
      <xdr:rowOff>53340</xdr:rowOff>
    </xdr:from>
    <xdr:to>
      <xdr:col>7</xdr:col>
      <xdr:colOff>2543466</xdr:colOff>
      <xdr:row>16</xdr:row>
      <xdr:rowOff>1388364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CA08FC5-8740-49F1-9229-E08D6D8186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061960" y="1224534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38100</xdr:colOff>
      <xdr:row>17</xdr:row>
      <xdr:rowOff>22860</xdr:rowOff>
    </xdr:from>
    <xdr:to>
      <xdr:col>7</xdr:col>
      <xdr:colOff>2551086</xdr:colOff>
      <xdr:row>17</xdr:row>
      <xdr:rowOff>1357884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8F34FB-8489-AB7D-0911-C2C84A7C4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069580" y="1367790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53340</xdr:colOff>
      <xdr:row>18</xdr:row>
      <xdr:rowOff>45720</xdr:rowOff>
    </xdr:from>
    <xdr:to>
      <xdr:col>7</xdr:col>
      <xdr:colOff>2566326</xdr:colOff>
      <xdr:row>18</xdr:row>
      <xdr:rowOff>1380744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33E4AE9-6F64-A6B1-374C-3DF0F3453A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084820" y="1509522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38100</xdr:colOff>
      <xdr:row>18</xdr:row>
      <xdr:rowOff>1440180</xdr:rowOff>
    </xdr:from>
    <xdr:to>
      <xdr:col>7</xdr:col>
      <xdr:colOff>2551086</xdr:colOff>
      <xdr:row>18</xdr:row>
      <xdr:rowOff>2775204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52BAE0FB-61E6-F03A-F960-CA1C74A9D2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069580" y="1648968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60960</xdr:colOff>
      <xdr:row>19</xdr:row>
      <xdr:rowOff>0</xdr:rowOff>
    </xdr:from>
    <xdr:to>
      <xdr:col>7</xdr:col>
      <xdr:colOff>2573946</xdr:colOff>
      <xdr:row>19</xdr:row>
      <xdr:rowOff>1335024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52C4AF75-32BB-0414-8597-33557978F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092440" y="1789938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60960</xdr:colOff>
      <xdr:row>19</xdr:row>
      <xdr:rowOff>1424940</xdr:rowOff>
    </xdr:from>
    <xdr:to>
      <xdr:col>7</xdr:col>
      <xdr:colOff>2573946</xdr:colOff>
      <xdr:row>19</xdr:row>
      <xdr:rowOff>2759964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E58A9B68-C99F-37B1-9A82-4A306D4F0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092440" y="1932432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30480</xdr:colOff>
      <xdr:row>20</xdr:row>
      <xdr:rowOff>68580</xdr:rowOff>
    </xdr:from>
    <xdr:to>
      <xdr:col>7</xdr:col>
      <xdr:colOff>2543466</xdr:colOff>
      <xdr:row>20</xdr:row>
      <xdr:rowOff>1403604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4554613-048C-DE84-1529-CEA34DC67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061960" y="2078736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68580</xdr:colOff>
      <xdr:row>12</xdr:row>
      <xdr:rowOff>53340</xdr:rowOff>
    </xdr:from>
    <xdr:to>
      <xdr:col>7</xdr:col>
      <xdr:colOff>2581566</xdr:colOff>
      <xdr:row>12</xdr:row>
      <xdr:rowOff>1388364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63B0A74-539A-FC68-3488-C6199FF69A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100060" y="227838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45720</xdr:colOff>
      <xdr:row>12</xdr:row>
      <xdr:rowOff>1463040</xdr:rowOff>
    </xdr:from>
    <xdr:to>
      <xdr:col>7</xdr:col>
      <xdr:colOff>2558706</xdr:colOff>
      <xdr:row>12</xdr:row>
      <xdr:rowOff>2798064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FBEAC4C6-5A0F-8646-11F7-2D143488D0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8077200" y="368808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53340</xdr:colOff>
      <xdr:row>12</xdr:row>
      <xdr:rowOff>2834640</xdr:rowOff>
    </xdr:from>
    <xdr:to>
      <xdr:col>7</xdr:col>
      <xdr:colOff>2566326</xdr:colOff>
      <xdr:row>12</xdr:row>
      <xdr:rowOff>4169664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890C6C21-8B89-9382-BB52-31BF8D0320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084820" y="505968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30480</xdr:colOff>
      <xdr:row>21</xdr:row>
      <xdr:rowOff>22860</xdr:rowOff>
    </xdr:from>
    <xdr:to>
      <xdr:col>7</xdr:col>
      <xdr:colOff>2543466</xdr:colOff>
      <xdr:row>21</xdr:row>
      <xdr:rowOff>1357884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5DA3233-C945-29B2-EE97-3357F8B5FD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061960" y="2359152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53340</xdr:colOff>
      <xdr:row>21</xdr:row>
      <xdr:rowOff>1402080</xdr:rowOff>
    </xdr:from>
    <xdr:to>
      <xdr:col>7</xdr:col>
      <xdr:colOff>2566326</xdr:colOff>
      <xdr:row>21</xdr:row>
      <xdr:rowOff>2737104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9E1EDC12-D82E-9612-D279-AC5B3F20F5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084820" y="2497074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53340</xdr:colOff>
      <xdr:row>22</xdr:row>
      <xdr:rowOff>45720</xdr:rowOff>
    </xdr:from>
    <xdr:to>
      <xdr:col>7</xdr:col>
      <xdr:colOff>2566326</xdr:colOff>
      <xdr:row>22</xdr:row>
      <xdr:rowOff>1380744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CDA43493-134C-9104-9A44-D3A860CE2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084820" y="2638044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45720</xdr:colOff>
      <xdr:row>22</xdr:row>
      <xdr:rowOff>1432560</xdr:rowOff>
    </xdr:from>
    <xdr:to>
      <xdr:col>7</xdr:col>
      <xdr:colOff>2558706</xdr:colOff>
      <xdr:row>23</xdr:row>
      <xdr:rowOff>1524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8FF70ABC-0B8C-8ACC-4B06-A54B932F85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077200" y="2776728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53340</xdr:colOff>
      <xdr:row>23</xdr:row>
      <xdr:rowOff>45720</xdr:rowOff>
    </xdr:from>
    <xdr:to>
      <xdr:col>7</xdr:col>
      <xdr:colOff>2566326</xdr:colOff>
      <xdr:row>23</xdr:row>
      <xdr:rowOff>1380744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98A26A36-A585-58A8-7B76-0B3B3DE261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8084820" y="2914650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53340</xdr:colOff>
      <xdr:row>23</xdr:row>
      <xdr:rowOff>1478280</xdr:rowOff>
    </xdr:from>
    <xdr:to>
      <xdr:col>7</xdr:col>
      <xdr:colOff>2566326</xdr:colOff>
      <xdr:row>23</xdr:row>
      <xdr:rowOff>2813304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87D84DFA-54F4-DC94-A5D3-B12A4E570E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8084820" y="3057906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53340</xdr:colOff>
      <xdr:row>23</xdr:row>
      <xdr:rowOff>2926080</xdr:rowOff>
    </xdr:from>
    <xdr:to>
      <xdr:col>7</xdr:col>
      <xdr:colOff>2566326</xdr:colOff>
      <xdr:row>23</xdr:row>
      <xdr:rowOff>4261104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2DF8C609-C16F-B9A5-D0D6-D5054C6C47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8084820" y="3202686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38100</xdr:colOff>
      <xdr:row>24</xdr:row>
      <xdr:rowOff>45720</xdr:rowOff>
    </xdr:from>
    <xdr:to>
      <xdr:col>7</xdr:col>
      <xdr:colOff>2551086</xdr:colOff>
      <xdr:row>24</xdr:row>
      <xdr:rowOff>1380744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03483FF2-389F-09AD-CE99-FCB5619AAF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8069580" y="3356610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30480</xdr:colOff>
      <xdr:row>24</xdr:row>
      <xdr:rowOff>1424940</xdr:rowOff>
    </xdr:from>
    <xdr:to>
      <xdr:col>7</xdr:col>
      <xdr:colOff>2543466</xdr:colOff>
      <xdr:row>24</xdr:row>
      <xdr:rowOff>2759964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9902EBBD-0AE4-CB6F-34EF-B38B514350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061960" y="34945320"/>
          <a:ext cx="2512986" cy="1335024"/>
        </a:xfrm>
        <a:prstGeom prst="rect">
          <a:avLst/>
        </a:prstGeom>
      </xdr:spPr>
    </xdr:pic>
    <xdr:clientData/>
  </xdr:twoCellAnchor>
  <xdr:twoCellAnchor editAs="oneCell">
    <xdr:from>
      <xdr:col>7</xdr:col>
      <xdr:colOff>45720</xdr:colOff>
      <xdr:row>24</xdr:row>
      <xdr:rowOff>2827020</xdr:rowOff>
    </xdr:from>
    <xdr:to>
      <xdr:col>7</xdr:col>
      <xdr:colOff>2558706</xdr:colOff>
      <xdr:row>24</xdr:row>
      <xdr:rowOff>4162044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FAAD2A76-307A-2600-175D-EF2C13142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8077200" y="36347400"/>
          <a:ext cx="2512986" cy="133502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osdc-nt2\osdc\Documents%20and%20Settings\ThoanCT\My%20Documents\Copy%20of%20DataLoadSheet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23"/>
  <sheetViews>
    <sheetView showGridLines="0" tabSelected="1" workbookViewId="0">
      <selection activeCell="C4" sqref="C4"/>
    </sheetView>
  </sheetViews>
  <sheetFormatPr defaultColWidth="9" defaultRowHeight="13.8"/>
  <cols>
    <col min="1" max="1" width="9" style="1"/>
    <col min="2" max="2" width="14.109375" style="1" customWidth="1"/>
    <col min="3" max="3" width="10.5546875" style="1" customWidth="1"/>
    <col min="4" max="4" width="22.44140625" style="1" customWidth="1"/>
    <col min="5" max="5" width="38.88671875" style="1" customWidth="1"/>
    <col min="6" max="6" width="23.77734375" style="1" customWidth="1"/>
    <col min="7" max="7" width="20.44140625" style="1" customWidth="1"/>
    <col min="8" max="8" width="26.6640625" style="1" customWidth="1"/>
    <col min="9" max="16384" width="9" style="1"/>
  </cols>
  <sheetData>
    <row r="2" spans="1:8" ht="22.2">
      <c r="A2" s="25"/>
      <c r="B2" s="26" t="s">
        <v>2</v>
      </c>
      <c r="C2" s="25"/>
      <c r="D2" s="25"/>
      <c r="E2" s="25"/>
      <c r="F2" s="25"/>
      <c r="G2" s="25"/>
    </row>
    <row r="3" spans="1:8">
      <c r="A3" s="25"/>
      <c r="B3" s="27" t="s">
        <v>28</v>
      </c>
      <c r="C3" s="57">
        <v>1.1000000000000001</v>
      </c>
      <c r="D3" s="28"/>
      <c r="E3" s="25"/>
      <c r="F3" s="25"/>
      <c r="G3" s="25"/>
    </row>
    <row r="4" spans="1:8">
      <c r="A4" s="25"/>
      <c r="B4" s="27" t="s">
        <v>11</v>
      </c>
      <c r="C4" s="11">
        <v>46246</v>
      </c>
      <c r="D4" s="11"/>
      <c r="E4" s="25"/>
      <c r="F4" s="25"/>
      <c r="G4" s="25"/>
    </row>
    <row r="5" spans="1:8" ht="14.4" thickBot="1">
      <c r="A5" s="25"/>
      <c r="B5" s="27"/>
      <c r="C5" s="28"/>
      <c r="D5" s="28"/>
      <c r="E5" s="25"/>
      <c r="F5" s="25"/>
      <c r="G5" s="25"/>
    </row>
    <row r="6" spans="1:8" ht="14.25" customHeight="1" thickBot="1">
      <c r="A6" s="25"/>
      <c r="B6" s="27" t="s">
        <v>29</v>
      </c>
      <c r="C6" s="132" t="s">
        <v>41</v>
      </c>
      <c r="D6" s="132"/>
      <c r="E6" s="133"/>
      <c r="F6" s="25"/>
      <c r="G6" s="25"/>
    </row>
    <row r="7" spans="1:8">
      <c r="A7" s="25"/>
      <c r="B7" s="27" t="s">
        <v>30</v>
      </c>
      <c r="C7" s="132" t="s">
        <v>42</v>
      </c>
      <c r="D7" s="132"/>
      <c r="E7" s="133"/>
      <c r="F7" s="25"/>
      <c r="G7" s="25"/>
    </row>
    <row r="8" spans="1:8">
      <c r="A8" s="25"/>
      <c r="B8" s="27"/>
      <c r="C8" s="25"/>
      <c r="D8" s="25"/>
      <c r="E8" s="25"/>
      <c r="F8" s="25"/>
      <c r="G8" s="25"/>
    </row>
    <row r="9" spans="1:8">
      <c r="A9" s="25"/>
      <c r="B9" s="19"/>
      <c r="C9" s="19"/>
      <c r="D9" s="19"/>
      <c r="E9" s="19"/>
      <c r="F9" s="25"/>
      <c r="G9" s="25"/>
    </row>
    <row r="10" spans="1:8">
      <c r="B10" s="5" t="s">
        <v>20</v>
      </c>
    </row>
    <row r="11" spans="1:8" s="32" customFormat="1" ht="26.4">
      <c r="B11" s="48" t="s">
        <v>8</v>
      </c>
      <c r="C11" s="49" t="s">
        <v>21</v>
      </c>
      <c r="D11" s="49" t="s">
        <v>4</v>
      </c>
      <c r="E11" s="49" t="s">
        <v>5</v>
      </c>
      <c r="F11" s="49" t="s">
        <v>10</v>
      </c>
      <c r="G11" s="50" t="s">
        <v>9</v>
      </c>
      <c r="H11" s="81" t="s">
        <v>22</v>
      </c>
    </row>
    <row r="12" spans="1:8" s="32" customFormat="1">
      <c r="B12" s="34">
        <v>46246</v>
      </c>
      <c r="C12" s="35" t="s">
        <v>43</v>
      </c>
      <c r="D12" s="36" t="s">
        <v>44</v>
      </c>
      <c r="E12" s="37" t="s">
        <v>45</v>
      </c>
      <c r="F12" s="69" t="s">
        <v>46</v>
      </c>
      <c r="G12" s="80" t="s">
        <v>46</v>
      </c>
      <c r="H12" s="82"/>
    </row>
    <row r="13" spans="1:8" s="32" customFormat="1" ht="39.6">
      <c r="B13" s="34">
        <v>46247</v>
      </c>
      <c r="C13" s="35" t="s">
        <v>120</v>
      </c>
      <c r="D13" s="147" t="s">
        <v>121</v>
      </c>
      <c r="E13" s="148" t="s">
        <v>122</v>
      </c>
      <c r="F13" s="69" t="s">
        <v>46</v>
      </c>
      <c r="G13" s="80" t="s">
        <v>46</v>
      </c>
      <c r="H13" s="82" t="s">
        <v>135</v>
      </c>
    </row>
    <row r="14" spans="1:8" s="33" customFormat="1" ht="13.2">
      <c r="B14" s="34"/>
      <c r="C14" s="35"/>
      <c r="D14" s="36"/>
      <c r="E14" s="37"/>
      <c r="F14" s="69"/>
      <c r="G14" s="92"/>
      <c r="H14" s="82"/>
    </row>
    <row r="15" spans="1:8" s="33" customFormat="1" ht="13.2">
      <c r="B15" s="41"/>
      <c r="C15" s="42"/>
      <c r="D15" s="39"/>
      <c r="E15" s="39"/>
      <c r="F15" s="39"/>
      <c r="G15" s="39"/>
      <c r="H15" s="40"/>
    </row>
    <row r="16" spans="1:8" s="32" customFormat="1">
      <c r="B16" s="34"/>
      <c r="C16" s="38"/>
      <c r="D16" s="36"/>
      <c r="E16" s="39"/>
      <c r="F16" s="39"/>
      <c r="G16" s="39"/>
      <c r="H16" s="43"/>
    </row>
    <row r="17" spans="2:8" s="32" customFormat="1">
      <c r="B17" s="41"/>
      <c r="C17" s="42"/>
      <c r="D17" s="39"/>
      <c r="E17" s="39"/>
      <c r="F17" s="39"/>
      <c r="G17" s="39"/>
      <c r="H17" s="40"/>
    </row>
    <row r="18" spans="2:8" s="32" customFormat="1">
      <c r="B18" s="41"/>
      <c r="C18" s="42"/>
      <c r="D18" s="39"/>
      <c r="E18" s="39"/>
      <c r="F18" s="39"/>
      <c r="G18" s="39"/>
      <c r="H18" s="40"/>
    </row>
    <row r="19" spans="2:8" s="32" customFormat="1">
      <c r="B19" s="41"/>
      <c r="C19" s="42"/>
      <c r="D19" s="39"/>
      <c r="E19" s="39"/>
      <c r="F19" s="39"/>
      <c r="G19" s="39"/>
      <c r="H19" s="40"/>
    </row>
    <row r="20" spans="2:8" s="32" customFormat="1">
      <c r="B20" s="41"/>
      <c r="C20" s="42"/>
      <c r="D20" s="39"/>
      <c r="E20" s="39"/>
      <c r="F20" s="39"/>
      <c r="G20" s="39"/>
      <c r="H20" s="40"/>
    </row>
    <row r="21" spans="2:8" s="32" customFormat="1">
      <c r="B21" s="41"/>
      <c r="C21" s="42"/>
      <c r="D21" s="39"/>
      <c r="E21" s="39"/>
      <c r="F21" s="39"/>
      <c r="G21" s="39"/>
      <c r="H21" s="40"/>
    </row>
    <row r="22" spans="2:8" s="32" customFormat="1">
      <c r="B22" s="41"/>
      <c r="C22" s="42"/>
      <c r="D22" s="39"/>
      <c r="E22" s="39"/>
      <c r="F22" s="39"/>
      <c r="G22" s="39"/>
      <c r="H22" s="40"/>
    </row>
    <row r="23" spans="2:8" s="32" customFormat="1">
      <c r="B23" s="44"/>
      <c r="C23" s="45"/>
      <c r="D23" s="46"/>
      <c r="E23" s="46"/>
      <c r="F23" s="46"/>
      <c r="G23" s="46"/>
      <c r="H23" s="47"/>
    </row>
  </sheetData>
  <mergeCells count="2">
    <mergeCell ref="C6:E6"/>
    <mergeCell ref="C7:E7"/>
  </mergeCells>
  <phoneticPr fontId="0"/>
  <pageMargins left="0.37" right="0.47" top="0.5" bottom="0.38" header="0.5" footer="0.17"/>
  <pageSetup paperSize="9" orientation="landscape" horizontalDpi="96" verticalDpi="96" r:id="rId1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51"/>
  <sheetViews>
    <sheetView topLeftCell="A18" zoomScale="85" zoomScaleNormal="85" workbookViewId="0">
      <selection activeCell="B21" sqref="B21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4" max="5" width="8.77734375" style="103"/>
    <col min="6" max="6" width="23.6640625" style="103" customWidth="1"/>
    <col min="7" max="7" width="18.44140625" hidden="1" customWidth="1"/>
    <col min="8" max="8" width="38" customWidth="1"/>
    <col min="9" max="9" width="17.109375" customWidth="1"/>
    <col min="10" max="10" width="9" style="19"/>
    <col min="11" max="11" width="18" customWidth="1"/>
  </cols>
  <sheetData>
    <row r="1" spans="1:12" s="2" customFormat="1" ht="12.75" customHeight="1">
      <c r="A1" s="58" t="s">
        <v>2</v>
      </c>
      <c r="B1" s="121"/>
      <c r="C1" s="121"/>
      <c r="D1" s="121"/>
      <c r="E1" s="100"/>
      <c r="F1" s="100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22"/>
      <c r="C2" s="122"/>
      <c r="D2" s="122"/>
      <c r="E2" s="100"/>
      <c r="F2" s="100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32" t="s">
        <v>41</v>
      </c>
      <c r="C3" s="132"/>
      <c r="D3" s="133"/>
      <c r="E3" s="62"/>
      <c r="F3" s="62"/>
      <c r="G3" s="62"/>
      <c r="H3" s="62"/>
      <c r="I3" s="131"/>
      <c r="J3" s="131"/>
      <c r="K3" s="131"/>
      <c r="L3" s="9"/>
    </row>
    <row r="4" spans="1:12" s="3" customFormat="1" ht="13.2">
      <c r="A4" s="64" t="s">
        <v>32</v>
      </c>
      <c r="B4" s="134" t="s">
        <v>123</v>
      </c>
      <c r="C4" s="135"/>
      <c r="D4" s="136"/>
      <c r="E4" s="62"/>
      <c r="F4" s="62"/>
      <c r="G4" s="62"/>
      <c r="H4" s="62"/>
      <c r="I4" s="131"/>
      <c r="J4" s="131"/>
      <c r="K4" s="131"/>
      <c r="L4" s="9"/>
    </row>
    <row r="5" spans="1:12" s="72" customFormat="1" ht="26.4">
      <c r="A5" s="64" t="s">
        <v>25</v>
      </c>
      <c r="B5" s="124" t="s">
        <v>124</v>
      </c>
      <c r="C5" s="125"/>
      <c r="D5" s="126"/>
      <c r="E5" s="70"/>
      <c r="F5" s="70"/>
      <c r="G5" s="70"/>
      <c r="H5" s="70"/>
      <c r="I5" s="130"/>
      <c r="J5" s="130"/>
      <c r="K5" s="130"/>
      <c r="L5" s="71"/>
    </row>
    <row r="6" spans="1:12" s="3" customFormat="1" ht="15" customHeight="1">
      <c r="A6" s="12" t="s">
        <v>33</v>
      </c>
      <c r="B6" s="83">
        <f>COUNTIF(J10:J100,"Pass")</f>
        <v>8</v>
      </c>
      <c r="C6" s="10" t="s">
        <v>34</v>
      </c>
      <c r="D6" s="13">
        <f>COUNTIF(J10:J7100,"Pending")</f>
        <v>0</v>
      </c>
      <c r="E6" s="101"/>
      <c r="F6" s="101"/>
      <c r="G6" s="8"/>
      <c r="H6" s="8"/>
      <c r="I6" s="131"/>
      <c r="J6" s="131"/>
      <c r="K6" s="131"/>
      <c r="L6" s="9"/>
    </row>
    <row r="7" spans="1:12" s="3" customFormat="1" ht="15" customHeight="1" thickBot="1">
      <c r="A7" s="14" t="s">
        <v>0</v>
      </c>
      <c r="B7" s="84">
        <f>COUNTIF(J12:J100,"Fail")</f>
        <v>2</v>
      </c>
      <c r="C7" s="29" t="s">
        <v>24</v>
      </c>
      <c r="D7" s="60">
        <f>COUNTA(A12:A100) - 1</f>
        <v>10</v>
      </c>
      <c r="E7" s="102"/>
      <c r="F7" s="102"/>
      <c r="G7" s="63"/>
      <c r="H7" s="63"/>
      <c r="I7" s="131"/>
      <c r="J7" s="131"/>
      <c r="K7" s="131"/>
      <c r="L7" s="9"/>
    </row>
    <row r="8" spans="1:12" s="3" customFormat="1" ht="15" customHeight="1">
      <c r="A8" s="123"/>
      <c r="B8" s="123"/>
      <c r="C8" s="123"/>
      <c r="D8" s="123"/>
      <c r="E8" s="101"/>
      <c r="F8" s="101"/>
      <c r="G8" s="8"/>
      <c r="H8" s="8"/>
      <c r="I8" s="8"/>
      <c r="J8" s="95"/>
      <c r="K8" s="95"/>
      <c r="L8" s="9"/>
    </row>
    <row r="9" spans="1:12" s="74" customFormat="1" ht="12" customHeight="1">
      <c r="A9" s="112" t="s">
        <v>26</v>
      </c>
      <c r="B9" s="139" t="s">
        <v>3</v>
      </c>
      <c r="C9" s="112" t="s">
        <v>12</v>
      </c>
      <c r="D9" s="115" t="s">
        <v>38</v>
      </c>
      <c r="E9" s="116"/>
      <c r="F9" s="116"/>
      <c r="G9" s="117"/>
      <c r="H9" s="113" t="s">
        <v>39</v>
      </c>
      <c r="I9" s="111" t="s">
        <v>23</v>
      </c>
      <c r="J9" s="111" t="s">
        <v>40</v>
      </c>
      <c r="K9" s="111" t="s">
        <v>27</v>
      </c>
      <c r="L9" s="73"/>
    </row>
    <row r="10" spans="1:12" s="3" customFormat="1" ht="12" customHeight="1">
      <c r="A10" s="114"/>
      <c r="B10" s="140"/>
      <c r="C10" s="114"/>
      <c r="D10" s="118"/>
      <c r="E10" s="119"/>
      <c r="F10" s="119"/>
      <c r="G10" s="120"/>
      <c r="H10" s="112"/>
      <c r="I10" s="112"/>
      <c r="J10" s="112"/>
      <c r="K10" s="112"/>
      <c r="L10" s="9"/>
    </row>
    <row r="11" spans="1:12" s="75" customFormat="1" ht="15">
      <c r="A11" s="137"/>
      <c r="B11" s="137"/>
      <c r="C11" s="137"/>
      <c r="D11" s="137"/>
      <c r="E11" s="137"/>
      <c r="F11" s="137"/>
      <c r="G11" s="137"/>
      <c r="H11" s="137"/>
      <c r="I11" s="137"/>
      <c r="J11" s="137"/>
      <c r="K11" s="138"/>
    </row>
    <row r="12" spans="1:12" s="4" customFormat="1" ht="13.2">
      <c r="A12" s="127" t="s">
        <v>47</v>
      </c>
      <c r="B12" s="128"/>
      <c r="C12" s="128"/>
      <c r="D12" s="128"/>
      <c r="E12" s="128"/>
      <c r="F12" s="128"/>
      <c r="G12" s="128"/>
      <c r="H12" s="128"/>
      <c r="I12" s="128"/>
      <c r="J12" s="128"/>
      <c r="K12" s="129"/>
    </row>
    <row r="13" spans="1:12" s="4" customFormat="1" ht="333" customHeight="1" outlineLevel="1">
      <c r="A13" s="79" t="s">
        <v>125</v>
      </c>
      <c r="B13" s="85" t="s">
        <v>48</v>
      </c>
      <c r="C13" s="78" t="s">
        <v>49</v>
      </c>
      <c r="D13" s="109" t="s">
        <v>50</v>
      </c>
      <c r="E13" s="109"/>
      <c r="F13" s="109"/>
      <c r="G13" s="85"/>
      <c r="H13" s="85"/>
      <c r="I13" s="99">
        <v>46246</v>
      </c>
      <c r="J13" s="78" t="s">
        <v>72</v>
      </c>
      <c r="K13" s="76"/>
    </row>
    <row r="14" spans="1:12" s="4" customFormat="1" ht="222.6" customHeight="1" outlineLevel="1">
      <c r="A14" s="79" t="s">
        <v>126</v>
      </c>
      <c r="B14" s="85" t="s">
        <v>51</v>
      </c>
      <c r="C14" s="78" t="s">
        <v>52</v>
      </c>
      <c r="D14" s="109" t="s">
        <v>53</v>
      </c>
      <c r="E14" s="109"/>
      <c r="F14" s="109"/>
      <c r="G14" s="85"/>
      <c r="H14" s="85"/>
      <c r="I14" s="99">
        <v>46246</v>
      </c>
      <c r="J14" s="78" t="s">
        <v>72</v>
      </c>
      <c r="K14" s="76"/>
    </row>
    <row r="15" spans="1:12" s="4" customFormat="1" ht="114.6" customHeight="1" outlineLevel="1">
      <c r="A15" s="79" t="s">
        <v>127</v>
      </c>
      <c r="B15" s="85" t="s">
        <v>54</v>
      </c>
      <c r="C15" s="78" t="s">
        <v>55</v>
      </c>
      <c r="D15" s="109" t="s">
        <v>56</v>
      </c>
      <c r="E15" s="109"/>
      <c r="F15" s="109"/>
      <c r="G15" s="85"/>
      <c r="H15" s="85"/>
      <c r="I15" s="99">
        <v>46246</v>
      </c>
      <c r="J15" s="78" t="s">
        <v>72</v>
      </c>
      <c r="K15" s="76"/>
    </row>
    <row r="16" spans="1:12" s="4" customFormat="1" ht="109.8" customHeight="1" outlineLevel="1">
      <c r="A16" s="79" t="s">
        <v>128</v>
      </c>
      <c r="B16" s="85" t="s">
        <v>57</v>
      </c>
      <c r="C16" s="78" t="s">
        <v>58</v>
      </c>
      <c r="D16" s="109" t="s">
        <v>73</v>
      </c>
      <c r="E16" s="109"/>
      <c r="F16" s="109"/>
      <c r="G16" s="85"/>
      <c r="H16" s="85"/>
      <c r="I16" s="99">
        <v>46246</v>
      </c>
      <c r="J16" s="78" t="s">
        <v>72</v>
      </c>
      <c r="K16" s="76"/>
    </row>
    <row r="17" spans="1:11" s="4" customFormat="1" ht="226.8" customHeight="1" outlineLevel="1">
      <c r="A17" s="79" t="s">
        <v>129</v>
      </c>
      <c r="B17" s="85" t="s">
        <v>59</v>
      </c>
      <c r="C17" s="78" t="s">
        <v>60</v>
      </c>
      <c r="D17" s="109" t="s">
        <v>61</v>
      </c>
      <c r="E17" s="109"/>
      <c r="F17" s="109"/>
      <c r="G17" s="85"/>
      <c r="H17" s="85"/>
      <c r="I17" s="99">
        <v>46246</v>
      </c>
      <c r="J17" s="78" t="s">
        <v>72</v>
      </c>
      <c r="K17" s="76"/>
    </row>
    <row r="18" spans="1:11" s="4" customFormat="1" ht="115.8" customHeight="1" outlineLevel="1">
      <c r="A18" s="79" t="s">
        <v>130</v>
      </c>
      <c r="B18" s="85" t="s">
        <v>62</v>
      </c>
      <c r="C18" s="78" t="s">
        <v>63</v>
      </c>
      <c r="D18" s="109" t="s">
        <v>74</v>
      </c>
      <c r="E18" s="109"/>
      <c r="F18" s="109"/>
      <c r="G18" s="85"/>
      <c r="H18" s="85"/>
      <c r="I18" s="99">
        <v>46246</v>
      </c>
      <c r="J18" s="78" t="s">
        <v>72</v>
      </c>
      <c r="K18" s="76"/>
    </row>
    <row r="19" spans="1:11" s="4" customFormat="1" ht="226.2" customHeight="1" outlineLevel="1">
      <c r="A19" s="79" t="s">
        <v>131</v>
      </c>
      <c r="B19" s="85" t="s">
        <v>64</v>
      </c>
      <c r="C19" s="78" t="s">
        <v>65</v>
      </c>
      <c r="D19" s="109" t="s">
        <v>66</v>
      </c>
      <c r="E19" s="109"/>
      <c r="F19" s="109"/>
      <c r="G19" s="85"/>
      <c r="H19" s="85"/>
      <c r="I19" s="99">
        <v>46246</v>
      </c>
      <c r="J19" s="78" t="s">
        <v>72</v>
      </c>
      <c r="K19" s="76"/>
    </row>
    <row r="20" spans="1:11" s="4" customFormat="1" ht="343.2" customHeight="1" outlineLevel="1">
      <c r="A20" s="79" t="s">
        <v>132</v>
      </c>
      <c r="B20" s="85" t="s">
        <v>67</v>
      </c>
      <c r="C20" s="78" t="s">
        <v>68</v>
      </c>
      <c r="D20" s="109" t="s">
        <v>69</v>
      </c>
      <c r="E20" s="109"/>
      <c r="F20" s="109"/>
      <c r="G20" s="85"/>
      <c r="H20" s="85"/>
      <c r="I20" s="99">
        <v>46246</v>
      </c>
      <c r="J20" s="78" t="s">
        <v>72</v>
      </c>
      <c r="K20" s="76"/>
    </row>
    <row r="21" spans="1:11" s="4" customFormat="1" ht="339" customHeight="1" outlineLevel="1">
      <c r="A21" s="79" t="s">
        <v>133</v>
      </c>
      <c r="B21" s="85" t="s">
        <v>70</v>
      </c>
      <c r="C21" s="78" t="s">
        <v>71</v>
      </c>
      <c r="D21" s="109" t="s">
        <v>75</v>
      </c>
      <c r="E21" s="109"/>
      <c r="F21" s="109"/>
      <c r="G21" s="85"/>
      <c r="H21" s="85"/>
      <c r="I21" s="99">
        <v>46246</v>
      </c>
      <c r="J21" s="78" t="s">
        <v>107</v>
      </c>
      <c r="K21" s="76"/>
    </row>
    <row r="22" spans="1:11" s="4" customFormat="1" ht="109.2" customHeight="1" outlineLevel="1">
      <c r="A22" s="79" t="s">
        <v>134</v>
      </c>
      <c r="B22" s="85" t="s">
        <v>76</v>
      </c>
      <c r="C22" s="78" t="s">
        <v>77</v>
      </c>
      <c r="D22" s="109" t="s">
        <v>78</v>
      </c>
      <c r="E22" s="109"/>
      <c r="F22" s="109"/>
      <c r="G22" s="85"/>
      <c r="H22" s="85"/>
      <c r="I22" s="99">
        <v>46246</v>
      </c>
      <c r="J22" s="78" t="s">
        <v>107</v>
      </c>
      <c r="K22" s="76"/>
    </row>
    <row r="23" spans="1:11" s="4" customFormat="1" ht="13.2" outlineLevel="1">
      <c r="A23" s="104"/>
      <c r="B23" s="105"/>
      <c r="C23" s="106"/>
      <c r="D23" s="110"/>
      <c r="E23" s="110"/>
      <c r="F23" s="110"/>
      <c r="G23" s="105"/>
      <c r="H23" s="105"/>
      <c r="I23" s="107"/>
      <c r="J23" s="106"/>
      <c r="K23" s="108"/>
    </row>
    <row r="24" spans="1:11" s="4" customFormat="1" ht="13.2" outlineLevel="1">
      <c r="A24" s="104"/>
      <c r="B24" s="105"/>
      <c r="C24" s="106"/>
      <c r="D24" s="110"/>
      <c r="E24" s="110"/>
      <c r="F24" s="110"/>
      <c r="G24" s="105"/>
      <c r="H24" s="105"/>
      <c r="I24" s="107"/>
      <c r="J24" s="106"/>
      <c r="K24" s="108"/>
    </row>
    <row r="25" spans="1:11" s="4" customFormat="1" ht="13.2" outlineLevel="1">
      <c r="A25" s="104"/>
      <c r="B25" s="105"/>
      <c r="C25" s="106"/>
      <c r="D25" s="110"/>
      <c r="E25" s="110"/>
      <c r="F25" s="110"/>
      <c r="G25" s="105"/>
      <c r="H25" s="105"/>
      <c r="I25" s="107"/>
      <c r="J25" s="106"/>
      <c r="K25" s="108"/>
    </row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</sheetData>
  <mergeCells count="33">
    <mergeCell ref="I5:K5"/>
    <mergeCell ref="I6:K6"/>
    <mergeCell ref="I7:K7"/>
    <mergeCell ref="B3:D3"/>
    <mergeCell ref="I4:K4"/>
    <mergeCell ref="I3:K3"/>
    <mergeCell ref="B4:D4"/>
    <mergeCell ref="C9:C10"/>
    <mergeCell ref="D9:G10"/>
    <mergeCell ref="B1:D2"/>
    <mergeCell ref="A8:D8"/>
    <mergeCell ref="B5:D5"/>
    <mergeCell ref="A9:A10"/>
    <mergeCell ref="B9:B10"/>
    <mergeCell ref="D19:F19"/>
    <mergeCell ref="D20:F20"/>
    <mergeCell ref="J9:J10"/>
    <mergeCell ref="H9:H10"/>
    <mergeCell ref="D13:F13"/>
    <mergeCell ref="A12:K12"/>
    <mergeCell ref="K9:K10"/>
    <mergeCell ref="I9:I10"/>
    <mergeCell ref="A11:K11"/>
    <mergeCell ref="D14:F14"/>
    <mergeCell ref="D15:F15"/>
    <mergeCell ref="D16:F16"/>
    <mergeCell ref="D17:F17"/>
    <mergeCell ref="D18:F18"/>
    <mergeCell ref="D21:F21"/>
    <mergeCell ref="D22:F22"/>
    <mergeCell ref="D23:F23"/>
    <mergeCell ref="D24:F24"/>
    <mergeCell ref="D25:F25"/>
  </mergeCells>
  <phoneticPr fontId="18" type="noConversion"/>
  <pageMargins left="0.75" right="0.75" top="1" bottom="1" header="0.5" footer="0.5"/>
  <pageSetup orientation="portrait" horizontalDpi="300" verticalDpi="3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3345E-1880-4845-9E70-A9D583F88DC0}">
  <dimension ref="A1:L55"/>
  <sheetViews>
    <sheetView topLeftCell="A20" workbookViewId="0">
      <selection activeCell="C25" sqref="C25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19"/>
    <col min="11" max="11" width="18" customWidth="1"/>
  </cols>
  <sheetData>
    <row r="1" spans="1:12" s="2" customFormat="1" ht="12.75" customHeight="1">
      <c r="A1" s="58" t="s">
        <v>2</v>
      </c>
      <c r="B1" s="121"/>
      <c r="C1" s="121"/>
      <c r="D1" s="121"/>
      <c r="E1" s="6"/>
      <c r="F1" s="6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22"/>
      <c r="C2" s="122"/>
      <c r="D2" s="122"/>
      <c r="E2" s="6"/>
      <c r="F2" s="6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32" t="s">
        <v>41</v>
      </c>
      <c r="C3" s="132"/>
      <c r="D3" s="133"/>
      <c r="E3" s="62"/>
      <c r="F3" s="62"/>
      <c r="G3" s="62"/>
      <c r="H3" s="62"/>
      <c r="I3" s="131"/>
      <c r="J3" s="131"/>
      <c r="K3" s="131"/>
      <c r="L3" s="9"/>
    </row>
    <row r="4" spans="1:12" s="3" customFormat="1" ht="13.2">
      <c r="A4" s="64" t="s">
        <v>32</v>
      </c>
      <c r="B4" s="134" t="s">
        <v>136</v>
      </c>
      <c r="C4" s="135"/>
      <c r="D4" s="136"/>
      <c r="E4" s="62"/>
      <c r="F4" s="62"/>
      <c r="G4" s="62"/>
      <c r="H4" s="62"/>
      <c r="I4" s="131"/>
      <c r="J4" s="131"/>
      <c r="K4" s="131"/>
      <c r="L4" s="9"/>
    </row>
    <row r="5" spans="1:12" s="72" customFormat="1" ht="26.4">
      <c r="A5" s="64" t="s">
        <v>25</v>
      </c>
      <c r="B5" s="124" t="s">
        <v>137</v>
      </c>
      <c r="C5" s="125"/>
      <c r="D5" s="126"/>
      <c r="E5" s="70"/>
      <c r="F5" s="70"/>
      <c r="G5" s="70"/>
      <c r="H5" s="70"/>
      <c r="I5" s="130"/>
      <c r="J5" s="130"/>
      <c r="K5" s="130"/>
      <c r="L5" s="71"/>
    </row>
    <row r="6" spans="1:12" s="3" customFormat="1" ht="15" customHeight="1">
      <c r="A6" s="12" t="s">
        <v>33</v>
      </c>
      <c r="B6" s="83">
        <f>COUNTIF(J10:J100,"Pass")</f>
        <v>13</v>
      </c>
      <c r="C6" s="10" t="s">
        <v>34</v>
      </c>
      <c r="D6" s="13">
        <f>COUNTIF(J10:J7100,"Pending")</f>
        <v>0</v>
      </c>
      <c r="E6" s="8"/>
      <c r="F6" s="8"/>
      <c r="G6" s="8"/>
      <c r="H6" s="8"/>
      <c r="I6" s="131"/>
      <c r="J6" s="131"/>
      <c r="K6" s="131"/>
      <c r="L6" s="9"/>
    </row>
    <row r="7" spans="1:12" s="3" customFormat="1" ht="15" customHeight="1" thickBot="1">
      <c r="A7" s="14" t="s">
        <v>0</v>
      </c>
      <c r="B7" s="84">
        <f>COUNTIF(J12:J100,"Fail")</f>
        <v>0</v>
      </c>
      <c r="C7" s="29" t="s">
        <v>24</v>
      </c>
      <c r="D7" s="60">
        <f>COUNTA(A12:A100) - 1</f>
        <v>13</v>
      </c>
      <c r="E7" s="63"/>
      <c r="F7" s="63"/>
      <c r="G7" s="63"/>
      <c r="H7" s="63"/>
      <c r="I7" s="131"/>
      <c r="J7" s="131"/>
      <c r="K7" s="131"/>
      <c r="L7" s="9"/>
    </row>
    <row r="8" spans="1:12" s="3" customFormat="1" ht="15" customHeight="1">
      <c r="A8" s="123"/>
      <c r="B8" s="123"/>
      <c r="C8" s="123"/>
      <c r="D8" s="123"/>
      <c r="E8" s="8"/>
      <c r="F8" s="8"/>
      <c r="G8" s="8"/>
      <c r="H8" s="8"/>
      <c r="I8" s="8"/>
      <c r="J8" s="95"/>
      <c r="K8" s="95"/>
      <c r="L8" s="9"/>
    </row>
    <row r="9" spans="1:12" s="74" customFormat="1" ht="12" customHeight="1">
      <c r="A9" s="112" t="s">
        <v>26</v>
      </c>
      <c r="B9" s="139" t="s">
        <v>3</v>
      </c>
      <c r="C9" s="112" t="s">
        <v>12</v>
      </c>
      <c r="D9" s="115" t="s">
        <v>38</v>
      </c>
      <c r="E9" s="116"/>
      <c r="F9" s="116"/>
      <c r="G9" s="117"/>
      <c r="H9" s="113" t="s">
        <v>39</v>
      </c>
      <c r="I9" s="111" t="s">
        <v>23</v>
      </c>
      <c r="J9" s="111" t="s">
        <v>40</v>
      </c>
      <c r="K9" s="111" t="s">
        <v>27</v>
      </c>
      <c r="L9" s="73"/>
    </row>
    <row r="10" spans="1:12" s="3" customFormat="1" ht="12" customHeight="1">
      <c r="A10" s="114"/>
      <c r="B10" s="140"/>
      <c r="C10" s="114"/>
      <c r="D10" s="118"/>
      <c r="E10" s="119"/>
      <c r="F10" s="119"/>
      <c r="G10" s="120"/>
      <c r="H10" s="112"/>
      <c r="I10" s="112"/>
      <c r="J10" s="112"/>
      <c r="K10" s="112"/>
      <c r="L10" s="9"/>
    </row>
    <row r="11" spans="1:12" s="75" customFormat="1" ht="15">
      <c r="A11" s="137"/>
      <c r="B11" s="137"/>
      <c r="C11" s="137"/>
      <c r="D11" s="137"/>
      <c r="E11" s="137"/>
      <c r="F11" s="137"/>
      <c r="G11" s="137"/>
      <c r="H11" s="137"/>
      <c r="I11" s="137"/>
      <c r="J11" s="137"/>
      <c r="K11" s="138"/>
    </row>
    <row r="12" spans="1:12" s="4" customFormat="1" ht="13.2">
      <c r="A12" s="127" t="s">
        <v>79</v>
      </c>
      <c r="B12" s="128"/>
      <c r="C12" s="128"/>
      <c r="D12" s="128"/>
      <c r="E12" s="128"/>
      <c r="F12" s="128"/>
      <c r="G12" s="128"/>
      <c r="H12" s="128"/>
      <c r="I12" s="128"/>
      <c r="J12" s="128"/>
      <c r="K12" s="129"/>
    </row>
    <row r="13" spans="1:12" s="4" customFormat="1" ht="338.4" customHeight="1" outlineLevel="1">
      <c r="A13" s="79" t="s">
        <v>138</v>
      </c>
      <c r="B13" s="85" t="s">
        <v>80</v>
      </c>
      <c r="C13" s="78" t="s">
        <v>83</v>
      </c>
      <c r="D13" s="109" t="s">
        <v>106</v>
      </c>
      <c r="E13" s="109"/>
      <c r="F13" s="109"/>
      <c r="G13" s="85"/>
      <c r="H13" s="85"/>
      <c r="I13" s="99">
        <v>46247</v>
      </c>
      <c r="J13" s="78" t="s">
        <v>72</v>
      </c>
      <c r="K13" s="76"/>
    </row>
    <row r="14" spans="1:12" s="4" customFormat="1" ht="225" customHeight="1" outlineLevel="1">
      <c r="A14" s="79" t="s">
        <v>139</v>
      </c>
      <c r="B14" s="85" t="s">
        <v>81</v>
      </c>
      <c r="C14" s="78" t="s">
        <v>82</v>
      </c>
      <c r="D14" s="109" t="s">
        <v>84</v>
      </c>
      <c r="E14" s="109"/>
      <c r="F14" s="109"/>
      <c r="G14" s="85"/>
      <c r="H14" s="85"/>
      <c r="I14" s="99">
        <v>46247</v>
      </c>
      <c r="J14" s="78" t="s">
        <v>72</v>
      </c>
      <c r="K14" s="76"/>
    </row>
    <row r="15" spans="1:12" s="4" customFormat="1" ht="220.8" customHeight="1" outlineLevel="1">
      <c r="A15" s="79" t="s">
        <v>140</v>
      </c>
      <c r="B15" s="85" t="s">
        <v>85</v>
      </c>
      <c r="C15" s="78" t="s">
        <v>86</v>
      </c>
      <c r="D15" s="109" t="s">
        <v>87</v>
      </c>
      <c r="E15" s="109"/>
      <c r="F15" s="109"/>
      <c r="G15" s="85"/>
      <c r="H15" s="85"/>
      <c r="I15" s="99">
        <v>46247</v>
      </c>
      <c r="J15" s="78" t="s">
        <v>72</v>
      </c>
      <c r="K15" s="76"/>
    </row>
    <row r="16" spans="1:12" s="4" customFormat="1" ht="109.8" customHeight="1" outlineLevel="1">
      <c r="A16" s="79" t="s">
        <v>141</v>
      </c>
      <c r="B16" s="85" t="s">
        <v>88</v>
      </c>
      <c r="C16" s="78" t="s">
        <v>89</v>
      </c>
      <c r="D16" s="109" t="s">
        <v>90</v>
      </c>
      <c r="E16" s="109"/>
      <c r="F16" s="109"/>
      <c r="G16" s="85"/>
      <c r="H16" s="85"/>
      <c r="I16" s="99">
        <v>46247</v>
      </c>
      <c r="J16" s="78" t="s">
        <v>72</v>
      </c>
      <c r="K16" s="76"/>
    </row>
    <row r="17" spans="1:11" s="4" customFormat="1" ht="115.2" customHeight="1" outlineLevel="1">
      <c r="A17" s="79" t="s">
        <v>142</v>
      </c>
      <c r="B17" s="85" t="s">
        <v>91</v>
      </c>
      <c r="C17" s="78" t="s">
        <v>92</v>
      </c>
      <c r="D17" s="109" t="s">
        <v>93</v>
      </c>
      <c r="E17" s="109"/>
      <c r="F17" s="109"/>
      <c r="G17" s="85"/>
      <c r="H17" s="85"/>
      <c r="I17" s="99">
        <v>46247</v>
      </c>
      <c r="J17" s="78" t="s">
        <v>72</v>
      </c>
      <c r="K17" s="76"/>
    </row>
    <row r="18" spans="1:11" s="4" customFormat="1" ht="109.8" customHeight="1" outlineLevel="1">
      <c r="A18" s="79" t="s">
        <v>143</v>
      </c>
      <c r="B18" s="85" t="s">
        <v>94</v>
      </c>
      <c r="C18" s="78" t="s">
        <v>95</v>
      </c>
      <c r="D18" s="109" t="s">
        <v>96</v>
      </c>
      <c r="E18" s="109"/>
      <c r="F18" s="109"/>
      <c r="G18" s="85"/>
      <c r="H18" s="85"/>
      <c r="I18" s="99">
        <v>46247</v>
      </c>
      <c r="J18" s="78" t="s">
        <v>72</v>
      </c>
      <c r="K18" s="76"/>
    </row>
    <row r="19" spans="1:11" s="4" customFormat="1" ht="224.4" customHeight="1" outlineLevel="1">
      <c r="A19" s="79" t="s">
        <v>144</v>
      </c>
      <c r="B19" s="85" t="s">
        <v>99</v>
      </c>
      <c r="C19" s="78" t="s">
        <v>97</v>
      </c>
      <c r="D19" s="109" t="s">
        <v>98</v>
      </c>
      <c r="E19" s="109"/>
      <c r="F19" s="109"/>
      <c r="G19" s="85"/>
      <c r="H19" s="85"/>
      <c r="I19" s="99">
        <v>46247</v>
      </c>
      <c r="J19" s="78" t="s">
        <v>72</v>
      </c>
      <c r="K19" s="76"/>
    </row>
    <row r="20" spans="1:11" s="4" customFormat="1" ht="222" customHeight="1" outlineLevel="1">
      <c r="A20" s="79" t="s">
        <v>145</v>
      </c>
      <c r="B20" s="85" t="s">
        <v>100</v>
      </c>
      <c r="C20" s="78" t="s">
        <v>101</v>
      </c>
      <c r="D20" s="109" t="s">
        <v>102</v>
      </c>
      <c r="E20" s="109"/>
      <c r="F20" s="109"/>
      <c r="G20" s="85"/>
      <c r="H20" s="85"/>
      <c r="I20" s="99">
        <v>46247</v>
      </c>
      <c r="J20" s="78" t="s">
        <v>72</v>
      </c>
      <c r="K20" s="76"/>
    </row>
    <row r="21" spans="1:11" s="4" customFormat="1" ht="115.2" customHeight="1" outlineLevel="1">
      <c r="A21" s="79" t="s">
        <v>146</v>
      </c>
      <c r="B21" s="85" t="s">
        <v>103</v>
      </c>
      <c r="C21" s="78" t="s">
        <v>104</v>
      </c>
      <c r="D21" s="109" t="s">
        <v>105</v>
      </c>
      <c r="E21" s="109"/>
      <c r="F21" s="109"/>
      <c r="G21" s="85"/>
      <c r="H21" s="85"/>
      <c r="I21" s="99">
        <v>46247</v>
      </c>
      <c r="J21" s="78" t="s">
        <v>72</v>
      </c>
      <c r="K21" s="76"/>
    </row>
    <row r="22" spans="1:11" s="4" customFormat="1" ht="217.8" customHeight="1" outlineLevel="1">
      <c r="A22" s="79" t="s">
        <v>147</v>
      </c>
      <c r="B22" s="85" t="s">
        <v>108</v>
      </c>
      <c r="C22" s="78" t="s">
        <v>109</v>
      </c>
      <c r="D22" s="109" t="s">
        <v>110</v>
      </c>
      <c r="E22" s="109"/>
      <c r="F22" s="109"/>
      <c r="G22" s="85"/>
      <c r="H22" s="85"/>
      <c r="I22" s="99">
        <v>46247</v>
      </c>
      <c r="J22" s="78" t="s">
        <v>72</v>
      </c>
      <c r="K22" s="76"/>
    </row>
    <row r="23" spans="1:11" s="4" customFormat="1" ht="217.8" customHeight="1" outlineLevel="1">
      <c r="A23" s="79" t="s">
        <v>148</v>
      </c>
      <c r="B23" s="85" t="s">
        <v>111</v>
      </c>
      <c r="C23" s="78" t="s">
        <v>112</v>
      </c>
      <c r="D23" s="109" t="s">
        <v>113</v>
      </c>
      <c r="E23" s="109"/>
      <c r="F23" s="109"/>
      <c r="G23" s="85"/>
      <c r="H23" s="85"/>
      <c r="I23" s="99">
        <v>46247</v>
      </c>
      <c r="J23" s="78" t="s">
        <v>72</v>
      </c>
      <c r="K23" s="76"/>
    </row>
    <row r="24" spans="1:11" s="4" customFormat="1" ht="348" customHeight="1" outlineLevel="1">
      <c r="A24" s="79" t="s">
        <v>149</v>
      </c>
      <c r="B24" s="85" t="s">
        <v>114</v>
      </c>
      <c r="C24" s="78" t="s">
        <v>115</v>
      </c>
      <c r="D24" s="109" t="s">
        <v>116</v>
      </c>
      <c r="E24" s="109"/>
      <c r="F24" s="109"/>
      <c r="G24" s="85"/>
      <c r="H24" s="85"/>
      <c r="I24" s="99">
        <v>46247</v>
      </c>
      <c r="J24" s="78" t="s">
        <v>72</v>
      </c>
      <c r="K24" s="76"/>
    </row>
    <row r="25" spans="1:11" s="4" customFormat="1" ht="336" customHeight="1" outlineLevel="1">
      <c r="A25" s="79" t="s">
        <v>150</v>
      </c>
      <c r="B25" s="85" t="s">
        <v>117</v>
      </c>
      <c r="C25" s="78" t="s">
        <v>118</v>
      </c>
      <c r="D25" s="109" t="s">
        <v>119</v>
      </c>
      <c r="E25" s="109"/>
      <c r="F25" s="109"/>
      <c r="G25" s="85"/>
      <c r="H25" s="85"/>
      <c r="I25" s="99">
        <v>46247</v>
      </c>
      <c r="J25" s="78" t="s">
        <v>72</v>
      </c>
      <c r="K25" s="76"/>
    </row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33">
    <mergeCell ref="D23:F23"/>
    <mergeCell ref="D24:F24"/>
    <mergeCell ref="D25:F25"/>
    <mergeCell ref="D18:F18"/>
    <mergeCell ref="D19:F19"/>
    <mergeCell ref="D20:F20"/>
    <mergeCell ref="D21:F21"/>
    <mergeCell ref="D22:F22"/>
    <mergeCell ref="D17:F17"/>
    <mergeCell ref="K9:K10"/>
    <mergeCell ref="A11:K11"/>
    <mergeCell ref="A12:K12"/>
    <mergeCell ref="D13:F13"/>
    <mergeCell ref="D14:F14"/>
    <mergeCell ref="D15:F15"/>
    <mergeCell ref="D16:F16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B5:D5"/>
    <mergeCell ref="I5:K5"/>
    <mergeCell ref="B1:D2"/>
    <mergeCell ref="B3:D3"/>
    <mergeCell ref="I3:K3"/>
    <mergeCell ref="B4:D4"/>
    <mergeCell ref="I4:K4"/>
  </mergeCells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F0CE9-EDD6-4A2A-94B7-C26C01E63773}">
  <dimension ref="A1:L55"/>
  <sheetViews>
    <sheetView workbookViewId="0">
      <selection activeCell="F6" sqref="F6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19"/>
    <col min="11" max="11" width="18" customWidth="1"/>
  </cols>
  <sheetData>
    <row r="1" spans="1:12" s="2" customFormat="1" ht="12.75" customHeight="1">
      <c r="A1" s="58" t="s">
        <v>2</v>
      </c>
      <c r="B1" s="121"/>
      <c r="C1" s="121"/>
      <c r="D1" s="121"/>
      <c r="E1" s="6"/>
      <c r="F1" s="6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22"/>
      <c r="C2" s="122"/>
      <c r="D2" s="122"/>
      <c r="E2" s="6"/>
      <c r="F2" s="6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32" t="s">
        <v>41</v>
      </c>
      <c r="C3" s="132"/>
      <c r="D3" s="133"/>
      <c r="E3" s="62"/>
      <c r="F3" s="62"/>
      <c r="G3" s="62"/>
      <c r="H3" s="62"/>
      <c r="I3" s="131"/>
      <c r="J3" s="131"/>
      <c r="K3" s="131"/>
      <c r="L3" s="9"/>
    </row>
    <row r="4" spans="1:12" s="3" customFormat="1" ht="13.2">
      <c r="A4" s="64" t="s">
        <v>32</v>
      </c>
      <c r="B4" s="134" t="s">
        <v>151</v>
      </c>
      <c r="C4" s="135"/>
      <c r="D4" s="136"/>
      <c r="E4" s="62"/>
      <c r="F4" s="62"/>
      <c r="G4" s="62"/>
      <c r="H4" s="62"/>
      <c r="I4" s="131"/>
      <c r="J4" s="131"/>
      <c r="K4" s="131"/>
      <c r="L4" s="9"/>
    </row>
    <row r="5" spans="1:12" s="72" customFormat="1" ht="26.4">
      <c r="A5" s="64" t="s">
        <v>25</v>
      </c>
      <c r="B5" s="124" t="s">
        <v>152</v>
      </c>
      <c r="C5" s="125"/>
      <c r="D5" s="126"/>
      <c r="E5" s="70"/>
      <c r="F5" s="70"/>
      <c r="G5" s="70"/>
      <c r="H5" s="70"/>
      <c r="I5" s="130"/>
      <c r="J5" s="130"/>
      <c r="K5" s="130"/>
      <c r="L5" s="71"/>
    </row>
    <row r="6" spans="1:12" s="3" customFormat="1" ht="15" customHeight="1">
      <c r="A6" s="12" t="s">
        <v>33</v>
      </c>
      <c r="B6" s="83">
        <f>COUNTIF(J12:J17,"Pass")</f>
        <v>0</v>
      </c>
      <c r="C6" s="10" t="s">
        <v>34</v>
      </c>
      <c r="D6" s="13">
        <f>COUNTIF(J10:J736,"Pending")</f>
        <v>0</v>
      </c>
      <c r="E6" s="8"/>
      <c r="F6" s="8"/>
      <c r="G6" s="8"/>
      <c r="H6" s="8"/>
      <c r="I6" s="131"/>
      <c r="J6" s="131"/>
      <c r="K6" s="131"/>
      <c r="L6" s="9"/>
    </row>
    <row r="7" spans="1:12" s="3" customFormat="1" ht="15" customHeight="1" thickBot="1">
      <c r="A7" s="14" t="s">
        <v>0</v>
      </c>
      <c r="B7" s="84">
        <f>COUNTIF(J12:J17,"Fail")</f>
        <v>0</v>
      </c>
      <c r="C7" s="29" t="s">
        <v>24</v>
      </c>
      <c r="D7" s="60">
        <f>COUNTA(A12:A17) -15</f>
        <v>-15</v>
      </c>
      <c r="E7" s="63"/>
      <c r="F7" s="63"/>
      <c r="G7" s="63"/>
      <c r="H7" s="63"/>
      <c r="I7" s="131"/>
      <c r="J7" s="131"/>
      <c r="K7" s="131"/>
      <c r="L7" s="9"/>
    </row>
    <row r="8" spans="1:12" s="3" customFormat="1" ht="15" customHeight="1">
      <c r="A8" s="123"/>
      <c r="B8" s="123"/>
      <c r="C8" s="123"/>
      <c r="D8" s="123"/>
      <c r="E8" s="8"/>
      <c r="F8" s="8"/>
      <c r="G8" s="8"/>
      <c r="H8" s="8"/>
      <c r="I8" s="8"/>
      <c r="J8" s="95"/>
      <c r="K8" s="95"/>
      <c r="L8" s="9"/>
    </row>
    <row r="9" spans="1:12" s="74" customFormat="1" ht="12" customHeight="1">
      <c r="A9" s="112" t="s">
        <v>26</v>
      </c>
      <c r="B9" s="139" t="s">
        <v>3</v>
      </c>
      <c r="C9" s="112" t="s">
        <v>12</v>
      </c>
      <c r="D9" s="115" t="s">
        <v>38</v>
      </c>
      <c r="E9" s="116"/>
      <c r="F9" s="116"/>
      <c r="G9" s="117"/>
      <c r="H9" s="113" t="s">
        <v>39</v>
      </c>
      <c r="I9" s="111" t="s">
        <v>23</v>
      </c>
      <c r="J9" s="111" t="s">
        <v>40</v>
      </c>
      <c r="K9" s="111" t="s">
        <v>27</v>
      </c>
      <c r="L9" s="73"/>
    </row>
    <row r="10" spans="1:12" s="3" customFormat="1" ht="12" customHeight="1">
      <c r="A10" s="114"/>
      <c r="B10" s="140"/>
      <c r="C10" s="114"/>
      <c r="D10" s="118"/>
      <c r="E10" s="119"/>
      <c r="F10" s="119"/>
      <c r="G10" s="120"/>
      <c r="H10" s="112"/>
      <c r="I10" s="112"/>
      <c r="J10" s="112"/>
      <c r="K10" s="112"/>
      <c r="L10" s="9"/>
    </row>
    <row r="11" spans="1:12" s="75" customFormat="1" ht="15">
      <c r="A11" s="137"/>
      <c r="B11" s="137"/>
      <c r="C11" s="137"/>
      <c r="D11" s="137"/>
      <c r="E11" s="137"/>
      <c r="F11" s="137"/>
      <c r="G11" s="137"/>
      <c r="H11" s="137"/>
      <c r="I11" s="137"/>
      <c r="J11" s="137"/>
      <c r="K11" s="138"/>
    </row>
    <row r="12" spans="1:12" s="4" customFormat="1" ht="13.2">
      <c r="A12" s="127"/>
      <c r="B12" s="128"/>
      <c r="C12" s="128"/>
      <c r="D12" s="128"/>
      <c r="E12" s="128"/>
      <c r="F12" s="128"/>
      <c r="G12" s="128"/>
      <c r="H12" s="128"/>
      <c r="I12" s="128"/>
      <c r="J12" s="128"/>
      <c r="K12" s="129"/>
    </row>
    <row r="13" spans="1:12" s="4" customFormat="1" ht="13.2" outlineLevel="1">
      <c r="A13" s="79"/>
      <c r="B13" s="85"/>
      <c r="C13" s="78"/>
      <c r="D13" s="143"/>
      <c r="E13" s="144"/>
      <c r="F13" s="144"/>
      <c r="G13" s="77"/>
      <c r="H13" s="96"/>
      <c r="I13" s="91"/>
      <c r="J13" s="78"/>
      <c r="K13" s="76"/>
    </row>
    <row r="14" spans="1:12" s="4" customFormat="1" ht="13.2" outlineLevel="1">
      <c r="A14" s="145"/>
      <c r="B14" s="146"/>
      <c r="C14" s="146"/>
      <c r="D14" s="89"/>
      <c r="E14" s="89"/>
      <c r="F14" s="89"/>
      <c r="G14" s="89"/>
      <c r="H14" s="89"/>
      <c r="I14" s="89"/>
      <c r="J14" s="89"/>
      <c r="K14" s="90"/>
    </row>
    <row r="15" spans="1:12" s="4" customFormat="1" ht="63.75" customHeight="1" outlineLevel="1">
      <c r="A15" s="79"/>
      <c r="B15" s="87"/>
      <c r="C15" s="88"/>
      <c r="D15" s="98"/>
      <c r="E15" s="96"/>
      <c r="F15" s="96"/>
      <c r="G15" s="77"/>
      <c r="H15" s="96"/>
      <c r="I15" s="86"/>
      <c r="J15" s="78"/>
      <c r="K15" s="76"/>
    </row>
    <row r="16" spans="1:12" s="4" customFormat="1" ht="13.2" outlineLevel="1">
      <c r="A16" s="145"/>
      <c r="B16" s="146"/>
      <c r="C16" s="146"/>
      <c r="D16" s="89"/>
      <c r="E16" s="89"/>
      <c r="F16" s="89"/>
      <c r="G16" s="89"/>
      <c r="H16" s="89"/>
      <c r="I16" s="89"/>
      <c r="J16" s="89"/>
      <c r="K16" s="90"/>
    </row>
    <row r="17" spans="1:11" s="4" customFormat="1" ht="63.75" customHeight="1" outlineLevel="1">
      <c r="A17" s="79"/>
      <c r="B17" s="97"/>
      <c r="C17" s="78"/>
      <c r="D17" s="141"/>
      <c r="E17" s="142"/>
      <c r="F17" s="142"/>
      <c r="G17" s="77"/>
      <c r="H17" s="96"/>
      <c r="I17" s="86"/>
      <c r="J17" s="78"/>
      <c r="K17" s="76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4">
    <mergeCell ref="D17:F17"/>
    <mergeCell ref="K9:K10"/>
    <mergeCell ref="A11:K11"/>
    <mergeCell ref="A12:K12"/>
    <mergeCell ref="D13:F13"/>
    <mergeCell ref="A14:C14"/>
    <mergeCell ref="A16:C16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B5:D5"/>
    <mergeCell ref="I5:K5"/>
    <mergeCell ref="B1:D2"/>
    <mergeCell ref="B3:D3"/>
    <mergeCell ref="I3:K3"/>
    <mergeCell ref="B4:D4"/>
    <mergeCell ref="I4:K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BD49C-65CB-424B-AD06-20D5E05EB1E6}">
  <dimension ref="A1:L55"/>
  <sheetViews>
    <sheetView workbookViewId="0">
      <selection activeCell="D15" sqref="A1:XFD1048576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19"/>
    <col min="11" max="11" width="18" customWidth="1"/>
  </cols>
  <sheetData>
    <row r="1" spans="1:12" s="2" customFormat="1" ht="12.75" customHeight="1">
      <c r="A1" s="58" t="s">
        <v>2</v>
      </c>
      <c r="B1" s="121"/>
      <c r="C1" s="121"/>
      <c r="D1" s="121"/>
      <c r="E1" s="6"/>
      <c r="F1" s="6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22"/>
      <c r="C2" s="122"/>
      <c r="D2" s="122"/>
      <c r="E2" s="6"/>
      <c r="F2" s="6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32" t="s">
        <v>35</v>
      </c>
      <c r="C3" s="132"/>
      <c r="D3" s="133"/>
      <c r="E3" s="62"/>
      <c r="F3" s="62"/>
      <c r="G3" s="62"/>
      <c r="H3" s="62"/>
      <c r="I3" s="131"/>
      <c r="J3" s="131"/>
      <c r="K3" s="131"/>
      <c r="L3" s="9"/>
    </row>
    <row r="4" spans="1:12" s="3" customFormat="1" ht="13.2">
      <c r="A4" s="64" t="s">
        <v>32</v>
      </c>
      <c r="B4" s="134" t="s">
        <v>36</v>
      </c>
      <c r="C4" s="135"/>
      <c r="D4" s="136"/>
      <c r="E4" s="62"/>
      <c r="F4" s="62"/>
      <c r="G4" s="62"/>
      <c r="H4" s="62"/>
      <c r="I4" s="131"/>
      <c r="J4" s="131"/>
      <c r="K4" s="131"/>
      <c r="L4" s="9"/>
    </row>
    <row r="5" spans="1:12" s="72" customFormat="1" ht="26.4">
      <c r="A5" s="64" t="s">
        <v>25</v>
      </c>
      <c r="B5" s="124" t="s">
        <v>37</v>
      </c>
      <c r="C5" s="125"/>
      <c r="D5" s="126"/>
      <c r="E5" s="70"/>
      <c r="F5" s="70"/>
      <c r="G5" s="70"/>
      <c r="H5" s="70"/>
      <c r="I5" s="130"/>
      <c r="J5" s="130"/>
      <c r="K5" s="130"/>
      <c r="L5" s="71"/>
    </row>
    <row r="6" spans="1:12" s="3" customFormat="1" ht="15" customHeight="1">
      <c r="A6" s="12" t="s">
        <v>33</v>
      </c>
      <c r="B6" s="83">
        <f>COUNTIF(J12:J17,"Pass")</f>
        <v>0</v>
      </c>
      <c r="C6" s="10" t="s">
        <v>34</v>
      </c>
      <c r="D6" s="13">
        <f>COUNTIF(J10:J736,"Pending")</f>
        <v>0</v>
      </c>
      <c r="E6" s="8"/>
      <c r="F6" s="8"/>
      <c r="G6" s="8"/>
      <c r="H6" s="8"/>
      <c r="I6" s="131"/>
      <c r="J6" s="131"/>
      <c r="K6" s="131"/>
      <c r="L6" s="9"/>
    </row>
    <row r="7" spans="1:12" s="3" customFormat="1" ht="15" customHeight="1" thickBot="1">
      <c r="A7" s="14" t="s">
        <v>0</v>
      </c>
      <c r="B7" s="84">
        <f>COUNTIF(J12:J17,"Fail")</f>
        <v>0</v>
      </c>
      <c r="C7" s="29" t="s">
        <v>24</v>
      </c>
      <c r="D7" s="60">
        <f>COUNTA(A12:A17) -15</f>
        <v>-15</v>
      </c>
      <c r="E7" s="63"/>
      <c r="F7" s="63"/>
      <c r="G7" s="63"/>
      <c r="H7" s="63"/>
      <c r="I7" s="131"/>
      <c r="J7" s="131"/>
      <c r="K7" s="131"/>
      <c r="L7" s="9"/>
    </row>
    <row r="8" spans="1:12" s="3" customFormat="1" ht="15" customHeight="1">
      <c r="A8" s="123"/>
      <c r="B8" s="123"/>
      <c r="C8" s="123"/>
      <c r="D8" s="123"/>
      <c r="E8" s="8"/>
      <c r="F8" s="8"/>
      <c r="G8" s="8"/>
      <c r="H8" s="8"/>
      <c r="I8" s="8"/>
      <c r="J8" s="95"/>
      <c r="K8" s="95"/>
      <c r="L8" s="9"/>
    </row>
    <row r="9" spans="1:12" s="74" customFormat="1" ht="12" customHeight="1">
      <c r="A9" s="112" t="s">
        <v>26</v>
      </c>
      <c r="B9" s="139" t="s">
        <v>3</v>
      </c>
      <c r="C9" s="112" t="s">
        <v>12</v>
      </c>
      <c r="D9" s="115" t="s">
        <v>38</v>
      </c>
      <c r="E9" s="116"/>
      <c r="F9" s="116"/>
      <c r="G9" s="117"/>
      <c r="H9" s="113" t="s">
        <v>39</v>
      </c>
      <c r="I9" s="111" t="s">
        <v>23</v>
      </c>
      <c r="J9" s="111" t="s">
        <v>40</v>
      </c>
      <c r="K9" s="111" t="s">
        <v>27</v>
      </c>
      <c r="L9" s="73"/>
    </row>
    <row r="10" spans="1:12" s="3" customFormat="1" ht="12" customHeight="1">
      <c r="A10" s="114"/>
      <c r="B10" s="140"/>
      <c r="C10" s="114"/>
      <c r="D10" s="118"/>
      <c r="E10" s="119"/>
      <c r="F10" s="119"/>
      <c r="G10" s="120"/>
      <c r="H10" s="112"/>
      <c r="I10" s="112"/>
      <c r="J10" s="112"/>
      <c r="K10" s="112"/>
      <c r="L10" s="9"/>
    </row>
    <row r="11" spans="1:12" s="75" customFormat="1" ht="15">
      <c r="A11" s="137"/>
      <c r="B11" s="137"/>
      <c r="C11" s="137"/>
      <c r="D11" s="137"/>
      <c r="E11" s="137"/>
      <c r="F11" s="137"/>
      <c r="G11" s="137"/>
      <c r="H11" s="137"/>
      <c r="I11" s="137"/>
      <c r="J11" s="137"/>
      <c r="K11" s="138"/>
    </row>
    <row r="12" spans="1:12" s="4" customFormat="1" ht="13.2">
      <c r="A12" s="127"/>
      <c r="B12" s="128"/>
      <c r="C12" s="128"/>
      <c r="D12" s="128"/>
      <c r="E12" s="128"/>
      <c r="F12" s="128"/>
      <c r="G12" s="128"/>
      <c r="H12" s="128"/>
      <c r="I12" s="128"/>
      <c r="J12" s="128"/>
      <c r="K12" s="129"/>
    </row>
    <row r="13" spans="1:12" s="4" customFormat="1" ht="13.2" outlineLevel="1">
      <c r="A13" s="79"/>
      <c r="B13" s="85"/>
      <c r="C13" s="78"/>
      <c r="D13" s="143"/>
      <c r="E13" s="144"/>
      <c r="F13" s="144"/>
      <c r="G13" s="77"/>
      <c r="H13" s="96"/>
      <c r="I13" s="91"/>
      <c r="J13" s="78"/>
      <c r="K13" s="76"/>
    </row>
    <row r="14" spans="1:12" s="4" customFormat="1" ht="13.2" outlineLevel="1">
      <c r="A14" s="145"/>
      <c r="B14" s="146"/>
      <c r="C14" s="146"/>
      <c r="D14" s="89"/>
      <c r="E14" s="89"/>
      <c r="F14" s="89"/>
      <c r="G14" s="89"/>
      <c r="H14" s="89"/>
      <c r="I14" s="89"/>
      <c r="J14" s="89"/>
      <c r="K14" s="90"/>
    </row>
    <row r="15" spans="1:12" s="4" customFormat="1" ht="63.75" customHeight="1" outlineLevel="1">
      <c r="A15" s="79"/>
      <c r="B15" s="87"/>
      <c r="C15" s="88"/>
      <c r="D15" s="98"/>
      <c r="E15" s="96"/>
      <c r="F15" s="96"/>
      <c r="G15" s="77"/>
      <c r="H15" s="96"/>
      <c r="I15" s="86"/>
      <c r="J15" s="78"/>
      <c r="K15" s="76"/>
    </row>
    <row r="16" spans="1:12" s="4" customFormat="1" ht="13.2" outlineLevel="1">
      <c r="A16" s="145"/>
      <c r="B16" s="146"/>
      <c r="C16" s="146"/>
      <c r="D16" s="89"/>
      <c r="E16" s="89"/>
      <c r="F16" s="89"/>
      <c r="G16" s="89"/>
      <c r="H16" s="89"/>
      <c r="I16" s="89"/>
      <c r="J16" s="89"/>
      <c r="K16" s="90"/>
    </row>
    <row r="17" spans="1:11" s="4" customFormat="1" ht="63.75" customHeight="1" outlineLevel="1">
      <c r="A17" s="79"/>
      <c r="B17" s="97"/>
      <c r="C17" s="78"/>
      <c r="D17" s="141"/>
      <c r="E17" s="142"/>
      <c r="F17" s="142"/>
      <c r="G17" s="77"/>
      <c r="H17" s="96"/>
      <c r="I17" s="86"/>
      <c r="J17" s="78"/>
      <c r="K17" s="76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4">
    <mergeCell ref="D17:F17"/>
    <mergeCell ref="K9:K10"/>
    <mergeCell ref="A11:K11"/>
    <mergeCell ref="A12:K12"/>
    <mergeCell ref="D13:F13"/>
    <mergeCell ref="A14:C14"/>
    <mergeCell ref="A16:C16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B5:D5"/>
    <mergeCell ref="I5:K5"/>
    <mergeCell ref="B1:D2"/>
    <mergeCell ref="B3:D3"/>
    <mergeCell ref="I3:K3"/>
    <mergeCell ref="B4:D4"/>
    <mergeCell ref="I4:K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2DEFB-8358-48EB-86D9-D7CBB7E6276F}">
  <dimension ref="A1:L55"/>
  <sheetViews>
    <sheetView workbookViewId="0">
      <selection activeCell="D17" sqref="A1:XFD1048576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19"/>
    <col min="11" max="11" width="18" customWidth="1"/>
  </cols>
  <sheetData>
    <row r="1" spans="1:12" s="2" customFormat="1" ht="12.75" customHeight="1">
      <c r="A1" s="58" t="s">
        <v>2</v>
      </c>
      <c r="B1" s="121"/>
      <c r="C1" s="121"/>
      <c r="D1" s="121"/>
      <c r="E1" s="6"/>
      <c r="F1" s="6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22"/>
      <c r="C2" s="122"/>
      <c r="D2" s="122"/>
      <c r="E2" s="6"/>
      <c r="F2" s="6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32" t="s">
        <v>35</v>
      </c>
      <c r="C3" s="132"/>
      <c r="D3" s="133"/>
      <c r="E3" s="62"/>
      <c r="F3" s="62"/>
      <c r="G3" s="62"/>
      <c r="H3" s="62"/>
      <c r="I3" s="131"/>
      <c r="J3" s="131"/>
      <c r="K3" s="131"/>
      <c r="L3" s="9"/>
    </row>
    <row r="4" spans="1:12" s="3" customFormat="1" ht="13.2">
      <c r="A4" s="64" t="s">
        <v>32</v>
      </c>
      <c r="B4" s="134" t="s">
        <v>36</v>
      </c>
      <c r="C4" s="135"/>
      <c r="D4" s="136"/>
      <c r="E4" s="62"/>
      <c r="F4" s="62"/>
      <c r="G4" s="62"/>
      <c r="H4" s="62"/>
      <c r="I4" s="131"/>
      <c r="J4" s="131"/>
      <c r="K4" s="131"/>
      <c r="L4" s="9"/>
    </row>
    <row r="5" spans="1:12" s="72" customFormat="1" ht="26.4">
      <c r="A5" s="64" t="s">
        <v>25</v>
      </c>
      <c r="B5" s="124" t="s">
        <v>37</v>
      </c>
      <c r="C5" s="125"/>
      <c r="D5" s="126"/>
      <c r="E5" s="70"/>
      <c r="F5" s="70"/>
      <c r="G5" s="70"/>
      <c r="H5" s="70"/>
      <c r="I5" s="130"/>
      <c r="J5" s="130"/>
      <c r="K5" s="130"/>
      <c r="L5" s="71"/>
    </row>
    <row r="6" spans="1:12" s="3" customFormat="1" ht="15" customHeight="1">
      <c r="A6" s="12" t="s">
        <v>33</v>
      </c>
      <c r="B6" s="83">
        <f>COUNTIF(J12:J17,"Pass")</f>
        <v>0</v>
      </c>
      <c r="C6" s="10" t="s">
        <v>34</v>
      </c>
      <c r="D6" s="13">
        <f>COUNTIF(J10:J736,"Pending")</f>
        <v>0</v>
      </c>
      <c r="E6" s="8"/>
      <c r="F6" s="8"/>
      <c r="G6" s="8"/>
      <c r="H6" s="8"/>
      <c r="I6" s="131"/>
      <c r="J6" s="131"/>
      <c r="K6" s="131"/>
      <c r="L6" s="9"/>
    </row>
    <row r="7" spans="1:12" s="3" customFormat="1" ht="15" customHeight="1" thickBot="1">
      <c r="A7" s="14" t="s">
        <v>0</v>
      </c>
      <c r="B7" s="84">
        <f>COUNTIF(J12:J17,"Fail")</f>
        <v>0</v>
      </c>
      <c r="C7" s="29" t="s">
        <v>24</v>
      </c>
      <c r="D7" s="60">
        <f>COUNTA(A12:A17) -15</f>
        <v>-15</v>
      </c>
      <c r="E7" s="63"/>
      <c r="F7" s="63"/>
      <c r="G7" s="63"/>
      <c r="H7" s="63"/>
      <c r="I7" s="131"/>
      <c r="J7" s="131"/>
      <c r="K7" s="131"/>
      <c r="L7" s="9"/>
    </row>
    <row r="8" spans="1:12" s="3" customFormat="1" ht="15" customHeight="1">
      <c r="A8" s="123"/>
      <c r="B8" s="123"/>
      <c r="C8" s="123"/>
      <c r="D8" s="123"/>
      <c r="E8" s="8"/>
      <c r="F8" s="8"/>
      <c r="G8" s="8"/>
      <c r="H8" s="8"/>
      <c r="I8" s="8"/>
      <c r="J8" s="95"/>
      <c r="K8" s="95"/>
      <c r="L8" s="9"/>
    </row>
    <row r="9" spans="1:12" s="74" customFormat="1" ht="12" customHeight="1">
      <c r="A9" s="112" t="s">
        <v>26</v>
      </c>
      <c r="B9" s="139" t="s">
        <v>3</v>
      </c>
      <c r="C9" s="112" t="s">
        <v>12</v>
      </c>
      <c r="D9" s="115" t="s">
        <v>38</v>
      </c>
      <c r="E9" s="116"/>
      <c r="F9" s="116"/>
      <c r="G9" s="117"/>
      <c r="H9" s="113" t="s">
        <v>39</v>
      </c>
      <c r="I9" s="111" t="s">
        <v>23</v>
      </c>
      <c r="J9" s="111" t="s">
        <v>40</v>
      </c>
      <c r="K9" s="111" t="s">
        <v>27</v>
      </c>
      <c r="L9" s="73"/>
    </row>
    <row r="10" spans="1:12" s="3" customFormat="1" ht="12" customHeight="1">
      <c r="A10" s="114"/>
      <c r="B10" s="140"/>
      <c r="C10" s="114"/>
      <c r="D10" s="118"/>
      <c r="E10" s="119"/>
      <c r="F10" s="119"/>
      <c r="G10" s="120"/>
      <c r="H10" s="112"/>
      <c r="I10" s="112"/>
      <c r="J10" s="112"/>
      <c r="K10" s="112"/>
      <c r="L10" s="9"/>
    </row>
    <row r="11" spans="1:12" s="75" customFormat="1" ht="15">
      <c r="A11" s="137"/>
      <c r="B11" s="137"/>
      <c r="C11" s="137"/>
      <c r="D11" s="137"/>
      <c r="E11" s="137"/>
      <c r="F11" s="137"/>
      <c r="G11" s="137"/>
      <c r="H11" s="137"/>
      <c r="I11" s="137"/>
      <c r="J11" s="137"/>
      <c r="K11" s="138"/>
    </row>
    <row r="12" spans="1:12" s="4" customFormat="1" ht="13.2">
      <c r="A12" s="127"/>
      <c r="B12" s="128"/>
      <c r="C12" s="128"/>
      <c r="D12" s="128"/>
      <c r="E12" s="128"/>
      <c r="F12" s="128"/>
      <c r="G12" s="128"/>
      <c r="H12" s="128"/>
      <c r="I12" s="128"/>
      <c r="J12" s="128"/>
      <c r="K12" s="129"/>
    </row>
    <row r="13" spans="1:12" s="4" customFormat="1" ht="13.2" outlineLevel="1">
      <c r="A13" s="79"/>
      <c r="B13" s="85"/>
      <c r="C13" s="78"/>
      <c r="D13" s="143"/>
      <c r="E13" s="144"/>
      <c r="F13" s="144"/>
      <c r="G13" s="77"/>
      <c r="H13" s="96"/>
      <c r="I13" s="91"/>
      <c r="J13" s="78"/>
      <c r="K13" s="76"/>
    </row>
    <row r="14" spans="1:12" s="4" customFormat="1" ht="13.2" outlineLevel="1">
      <c r="A14" s="145"/>
      <c r="B14" s="146"/>
      <c r="C14" s="146"/>
      <c r="D14" s="89"/>
      <c r="E14" s="89"/>
      <c r="F14" s="89"/>
      <c r="G14" s="89"/>
      <c r="H14" s="89"/>
      <c r="I14" s="89"/>
      <c r="J14" s="89"/>
      <c r="K14" s="90"/>
    </row>
    <row r="15" spans="1:12" s="4" customFormat="1" ht="63.75" customHeight="1" outlineLevel="1">
      <c r="A15" s="79"/>
      <c r="B15" s="87"/>
      <c r="C15" s="88"/>
      <c r="D15" s="98"/>
      <c r="E15" s="96"/>
      <c r="F15" s="96"/>
      <c r="G15" s="77"/>
      <c r="H15" s="96"/>
      <c r="I15" s="86"/>
      <c r="J15" s="78"/>
      <c r="K15" s="76"/>
    </row>
    <row r="16" spans="1:12" s="4" customFormat="1" ht="13.2" outlineLevel="1">
      <c r="A16" s="145"/>
      <c r="B16" s="146"/>
      <c r="C16" s="146"/>
      <c r="D16" s="89"/>
      <c r="E16" s="89"/>
      <c r="F16" s="89"/>
      <c r="G16" s="89"/>
      <c r="H16" s="89"/>
      <c r="I16" s="89"/>
      <c r="J16" s="89"/>
      <c r="K16" s="90"/>
    </row>
    <row r="17" spans="1:11" s="4" customFormat="1" ht="63.75" customHeight="1" outlineLevel="1">
      <c r="A17" s="79"/>
      <c r="B17" s="97"/>
      <c r="C17" s="78"/>
      <c r="D17" s="141"/>
      <c r="E17" s="142"/>
      <c r="F17" s="142"/>
      <c r="G17" s="77"/>
      <c r="H17" s="96"/>
      <c r="I17" s="86"/>
      <c r="J17" s="78"/>
      <c r="K17" s="76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4">
    <mergeCell ref="D17:F17"/>
    <mergeCell ref="K9:K10"/>
    <mergeCell ref="A11:K11"/>
    <mergeCell ref="A12:K12"/>
    <mergeCell ref="D13:F13"/>
    <mergeCell ref="A14:C14"/>
    <mergeCell ref="A16:C16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B5:D5"/>
    <mergeCell ref="I5:K5"/>
    <mergeCell ref="B1:D2"/>
    <mergeCell ref="B3:D3"/>
    <mergeCell ref="I3:K3"/>
    <mergeCell ref="B4:D4"/>
    <mergeCell ref="I4:K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E9201-E6D3-46F0-9C9A-B562F972397E}">
  <dimension ref="A1:L55"/>
  <sheetViews>
    <sheetView workbookViewId="0">
      <selection activeCell="F34" sqref="F34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19"/>
    <col min="11" max="11" width="18" customWidth="1"/>
  </cols>
  <sheetData>
    <row r="1" spans="1:12" s="2" customFormat="1" ht="12.75" customHeight="1">
      <c r="A1" s="58" t="s">
        <v>2</v>
      </c>
      <c r="B1" s="121"/>
      <c r="C1" s="121"/>
      <c r="D1" s="121"/>
      <c r="E1" s="6"/>
      <c r="F1" s="6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22"/>
      <c r="C2" s="122"/>
      <c r="D2" s="122"/>
      <c r="E2" s="6"/>
      <c r="F2" s="6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32" t="s">
        <v>35</v>
      </c>
      <c r="C3" s="132"/>
      <c r="D3" s="133"/>
      <c r="E3" s="62"/>
      <c r="F3" s="62"/>
      <c r="G3" s="62"/>
      <c r="H3" s="62"/>
      <c r="I3" s="131"/>
      <c r="J3" s="131"/>
      <c r="K3" s="131"/>
      <c r="L3" s="9"/>
    </row>
    <row r="4" spans="1:12" s="3" customFormat="1" ht="13.2">
      <c r="A4" s="64" t="s">
        <v>32</v>
      </c>
      <c r="B4" s="134" t="s">
        <v>36</v>
      </c>
      <c r="C4" s="135"/>
      <c r="D4" s="136"/>
      <c r="E4" s="62"/>
      <c r="F4" s="62"/>
      <c r="G4" s="62"/>
      <c r="H4" s="62"/>
      <c r="I4" s="131"/>
      <c r="J4" s="131"/>
      <c r="K4" s="131"/>
      <c r="L4" s="9"/>
    </row>
    <row r="5" spans="1:12" s="72" customFormat="1" ht="26.4">
      <c r="A5" s="64" t="s">
        <v>25</v>
      </c>
      <c r="B5" s="124" t="s">
        <v>37</v>
      </c>
      <c r="C5" s="125"/>
      <c r="D5" s="126"/>
      <c r="E5" s="70"/>
      <c r="F5" s="70"/>
      <c r="G5" s="70"/>
      <c r="H5" s="70"/>
      <c r="I5" s="130"/>
      <c r="J5" s="130"/>
      <c r="K5" s="130"/>
      <c r="L5" s="71"/>
    </row>
    <row r="6" spans="1:12" s="3" customFormat="1" ht="15" customHeight="1">
      <c r="A6" s="12" t="s">
        <v>33</v>
      </c>
      <c r="B6" s="83">
        <f>COUNTIF(J12:J17,"Pass")</f>
        <v>0</v>
      </c>
      <c r="C6" s="10" t="s">
        <v>34</v>
      </c>
      <c r="D6" s="13">
        <f>COUNTIF(J10:J736,"Pending")</f>
        <v>0</v>
      </c>
      <c r="E6" s="8"/>
      <c r="F6" s="8"/>
      <c r="G6" s="8"/>
      <c r="H6" s="8"/>
      <c r="I6" s="131"/>
      <c r="J6" s="131"/>
      <c r="K6" s="131"/>
      <c r="L6" s="9"/>
    </row>
    <row r="7" spans="1:12" s="3" customFormat="1" ht="15" customHeight="1" thickBot="1">
      <c r="A7" s="14" t="s">
        <v>0</v>
      </c>
      <c r="B7" s="84">
        <f>COUNTIF(J12:J17,"Fail")</f>
        <v>0</v>
      </c>
      <c r="C7" s="29" t="s">
        <v>24</v>
      </c>
      <c r="D7" s="60">
        <f>COUNTA(A12:A17) -15</f>
        <v>-15</v>
      </c>
      <c r="E7" s="63"/>
      <c r="F7" s="63"/>
      <c r="G7" s="63"/>
      <c r="H7" s="63"/>
      <c r="I7" s="131"/>
      <c r="J7" s="131"/>
      <c r="K7" s="131"/>
      <c r="L7" s="9"/>
    </row>
    <row r="8" spans="1:12" s="3" customFormat="1" ht="15" customHeight="1">
      <c r="A8" s="123"/>
      <c r="B8" s="123"/>
      <c r="C8" s="123"/>
      <c r="D8" s="123"/>
      <c r="E8" s="8"/>
      <c r="F8" s="8"/>
      <c r="G8" s="8"/>
      <c r="H8" s="8"/>
      <c r="I8" s="8"/>
      <c r="J8" s="95"/>
      <c r="K8" s="95"/>
      <c r="L8" s="9"/>
    </row>
    <row r="9" spans="1:12" s="74" customFormat="1" ht="12" customHeight="1">
      <c r="A9" s="112" t="s">
        <v>26</v>
      </c>
      <c r="B9" s="139" t="s">
        <v>3</v>
      </c>
      <c r="C9" s="112" t="s">
        <v>12</v>
      </c>
      <c r="D9" s="115" t="s">
        <v>38</v>
      </c>
      <c r="E9" s="116"/>
      <c r="F9" s="116"/>
      <c r="G9" s="117"/>
      <c r="H9" s="113" t="s">
        <v>39</v>
      </c>
      <c r="I9" s="111" t="s">
        <v>23</v>
      </c>
      <c r="J9" s="111" t="s">
        <v>40</v>
      </c>
      <c r="K9" s="111" t="s">
        <v>27</v>
      </c>
      <c r="L9" s="73"/>
    </row>
    <row r="10" spans="1:12" s="3" customFormat="1" ht="12" customHeight="1">
      <c r="A10" s="114"/>
      <c r="B10" s="140"/>
      <c r="C10" s="114"/>
      <c r="D10" s="118"/>
      <c r="E10" s="119"/>
      <c r="F10" s="119"/>
      <c r="G10" s="120"/>
      <c r="H10" s="112"/>
      <c r="I10" s="112"/>
      <c r="J10" s="112"/>
      <c r="K10" s="112"/>
      <c r="L10" s="9"/>
    </row>
    <row r="11" spans="1:12" s="75" customFormat="1" ht="15">
      <c r="A11" s="137"/>
      <c r="B11" s="137"/>
      <c r="C11" s="137"/>
      <c r="D11" s="137"/>
      <c r="E11" s="137"/>
      <c r="F11" s="137"/>
      <c r="G11" s="137"/>
      <c r="H11" s="137"/>
      <c r="I11" s="137"/>
      <c r="J11" s="137"/>
      <c r="K11" s="138"/>
    </row>
    <row r="12" spans="1:12" s="4" customFormat="1" ht="13.2">
      <c r="A12" s="127"/>
      <c r="B12" s="128"/>
      <c r="C12" s="128"/>
      <c r="D12" s="128"/>
      <c r="E12" s="128"/>
      <c r="F12" s="128"/>
      <c r="G12" s="128"/>
      <c r="H12" s="128"/>
      <c r="I12" s="128"/>
      <c r="J12" s="128"/>
      <c r="K12" s="129"/>
    </row>
    <row r="13" spans="1:12" s="4" customFormat="1" ht="13.2" outlineLevel="1">
      <c r="A13" s="79"/>
      <c r="B13" s="85"/>
      <c r="C13" s="78"/>
      <c r="D13" s="143"/>
      <c r="E13" s="144"/>
      <c r="F13" s="144"/>
      <c r="G13" s="77"/>
      <c r="H13" s="96"/>
      <c r="I13" s="91"/>
      <c r="J13" s="78"/>
      <c r="K13" s="76"/>
    </row>
    <row r="14" spans="1:12" s="4" customFormat="1" ht="13.2" outlineLevel="1">
      <c r="A14" s="145"/>
      <c r="B14" s="146"/>
      <c r="C14" s="146"/>
      <c r="D14" s="89"/>
      <c r="E14" s="89"/>
      <c r="F14" s="89"/>
      <c r="G14" s="89"/>
      <c r="H14" s="89"/>
      <c r="I14" s="89"/>
      <c r="J14" s="89"/>
      <c r="K14" s="90"/>
    </row>
    <row r="15" spans="1:12" s="4" customFormat="1" ht="63.75" customHeight="1" outlineLevel="1">
      <c r="A15" s="79"/>
      <c r="B15" s="87"/>
      <c r="C15" s="88"/>
      <c r="D15" s="98"/>
      <c r="E15" s="96"/>
      <c r="F15" s="96"/>
      <c r="G15" s="77"/>
      <c r="H15" s="96"/>
      <c r="I15" s="86"/>
      <c r="J15" s="78"/>
      <c r="K15" s="76"/>
    </row>
    <row r="16" spans="1:12" s="4" customFormat="1" ht="13.2" outlineLevel="1">
      <c r="A16" s="145"/>
      <c r="B16" s="146"/>
      <c r="C16" s="146"/>
      <c r="D16" s="89"/>
      <c r="E16" s="89"/>
      <c r="F16" s="89"/>
      <c r="G16" s="89"/>
      <c r="H16" s="89"/>
      <c r="I16" s="89"/>
      <c r="J16" s="89"/>
      <c r="K16" s="90"/>
    </row>
    <row r="17" spans="1:11" s="4" customFormat="1" ht="63.75" customHeight="1" outlineLevel="1">
      <c r="A17" s="79"/>
      <c r="B17" s="97"/>
      <c r="C17" s="78"/>
      <c r="D17" s="141"/>
      <c r="E17" s="142"/>
      <c r="F17" s="142"/>
      <c r="G17" s="77"/>
      <c r="H17" s="96"/>
      <c r="I17" s="86"/>
      <c r="J17" s="78"/>
      <c r="K17" s="76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4">
    <mergeCell ref="D17:F17"/>
    <mergeCell ref="K9:K10"/>
    <mergeCell ref="A11:K11"/>
    <mergeCell ref="A12:K12"/>
    <mergeCell ref="D13:F13"/>
    <mergeCell ref="A14:C14"/>
    <mergeCell ref="A16:C16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B5:D5"/>
    <mergeCell ref="I5:K5"/>
    <mergeCell ref="B1:D2"/>
    <mergeCell ref="B3:D3"/>
    <mergeCell ref="I3:K3"/>
    <mergeCell ref="B4:D4"/>
    <mergeCell ref="I4:K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57E6D-DF1B-478A-AF6D-07E8B8F41C0D}">
  <dimension ref="A1:L55"/>
  <sheetViews>
    <sheetView topLeftCell="C1" workbookViewId="0">
      <selection activeCell="N1" sqref="N1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19"/>
    <col min="11" max="11" width="18" customWidth="1"/>
  </cols>
  <sheetData>
    <row r="1" spans="1:12" s="2" customFormat="1" ht="12.75" customHeight="1">
      <c r="A1" s="58" t="s">
        <v>2</v>
      </c>
      <c r="B1" s="121"/>
      <c r="C1" s="121"/>
      <c r="D1" s="121"/>
      <c r="E1" s="6"/>
      <c r="F1" s="6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22"/>
      <c r="C2" s="122"/>
      <c r="D2" s="122"/>
      <c r="E2" s="6"/>
      <c r="F2" s="6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32" t="s">
        <v>35</v>
      </c>
      <c r="C3" s="132"/>
      <c r="D3" s="133"/>
      <c r="E3" s="62"/>
      <c r="F3" s="62"/>
      <c r="G3" s="62"/>
      <c r="H3" s="62"/>
      <c r="I3" s="131"/>
      <c r="J3" s="131"/>
      <c r="K3" s="131"/>
      <c r="L3" s="9"/>
    </row>
    <row r="4" spans="1:12" s="3" customFormat="1" ht="13.2">
      <c r="A4" s="64" t="s">
        <v>32</v>
      </c>
      <c r="B4" s="134" t="s">
        <v>36</v>
      </c>
      <c r="C4" s="135"/>
      <c r="D4" s="136"/>
      <c r="E4" s="62"/>
      <c r="F4" s="62"/>
      <c r="G4" s="62"/>
      <c r="H4" s="62"/>
      <c r="I4" s="131"/>
      <c r="J4" s="131"/>
      <c r="K4" s="131"/>
      <c r="L4" s="9"/>
    </row>
    <row r="5" spans="1:12" s="72" customFormat="1" ht="26.4">
      <c r="A5" s="64" t="s">
        <v>25</v>
      </c>
      <c r="B5" s="124" t="s">
        <v>37</v>
      </c>
      <c r="C5" s="125"/>
      <c r="D5" s="126"/>
      <c r="E5" s="70"/>
      <c r="F5" s="70"/>
      <c r="G5" s="70"/>
      <c r="H5" s="70"/>
      <c r="I5" s="130"/>
      <c r="J5" s="130"/>
      <c r="K5" s="130"/>
      <c r="L5" s="71"/>
    </row>
    <row r="6" spans="1:12" s="3" customFormat="1" ht="15" customHeight="1">
      <c r="A6" s="12" t="s">
        <v>33</v>
      </c>
      <c r="B6" s="83">
        <f>COUNTIF(J12:J17,"Pass")</f>
        <v>0</v>
      </c>
      <c r="C6" s="10" t="s">
        <v>34</v>
      </c>
      <c r="D6" s="13">
        <f>COUNTIF(J10:J736,"Pending")</f>
        <v>0</v>
      </c>
      <c r="E6" s="8"/>
      <c r="F6" s="8"/>
      <c r="G6" s="8"/>
      <c r="H6" s="8"/>
      <c r="I6" s="131"/>
      <c r="J6" s="131"/>
      <c r="K6" s="131"/>
      <c r="L6" s="9"/>
    </row>
    <row r="7" spans="1:12" s="3" customFormat="1" ht="15" customHeight="1" thickBot="1">
      <c r="A7" s="14" t="s">
        <v>0</v>
      </c>
      <c r="B7" s="84">
        <f>COUNTIF(J12:J17,"Fail")</f>
        <v>0</v>
      </c>
      <c r="C7" s="29" t="s">
        <v>24</v>
      </c>
      <c r="D7" s="60">
        <f>COUNTA(A12:A17) -15</f>
        <v>-15</v>
      </c>
      <c r="E7" s="63"/>
      <c r="F7" s="63"/>
      <c r="G7" s="63"/>
      <c r="H7" s="63"/>
      <c r="I7" s="131"/>
      <c r="J7" s="131"/>
      <c r="K7" s="131"/>
      <c r="L7" s="9"/>
    </row>
    <row r="8" spans="1:12" s="3" customFormat="1" ht="15" customHeight="1">
      <c r="A8" s="123"/>
      <c r="B8" s="123"/>
      <c r="C8" s="123"/>
      <c r="D8" s="123"/>
      <c r="E8" s="8"/>
      <c r="F8" s="8"/>
      <c r="G8" s="8"/>
      <c r="H8" s="8"/>
      <c r="I8" s="8"/>
      <c r="J8" s="95"/>
      <c r="K8" s="95"/>
      <c r="L8" s="9"/>
    </row>
    <row r="9" spans="1:12" s="74" customFormat="1" ht="12" customHeight="1">
      <c r="A9" s="112" t="s">
        <v>26</v>
      </c>
      <c r="B9" s="139" t="s">
        <v>3</v>
      </c>
      <c r="C9" s="112" t="s">
        <v>12</v>
      </c>
      <c r="D9" s="115" t="s">
        <v>38</v>
      </c>
      <c r="E9" s="116"/>
      <c r="F9" s="116"/>
      <c r="G9" s="117"/>
      <c r="H9" s="113" t="s">
        <v>39</v>
      </c>
      <c r="I9" s="111" t="s">
        <v>23</v>
      </c>
      <c r="J9" s="111" t="s">
        <v>40</v>
      </c>
      <c r="K9" s="111" t="s">
        <v>27</v>
      </c>
      <c r="L9" s="73"/>
    </row>
    <row r="10" spans="1:12" s="3" customFormat="1" ht="12" customHeight="1">
      <c r="A10" s="114"/>
      <c r="B10" s="140"/>
      <c r="C10" s="114"/>
      <c r="D10" s="118"/>
      <c r="E10" s="119"/>
      <c r="F10" s="119"/>
      <c r="G10" s="120"/>
      <c r="H10" s="112"/>
      <c r="I10" s="112"/>
      <c r="J10" s="112"/>
      <c r="K10" s="112"/>
      <c r="L10" s="9"/>
    </row>
    <row r="11" spans="1:12" s="75" customFormat="1" ht="15">
      <c r="A11" s="137"/>
      <c r="B11" s="137"/>
      <c r="C11" s="137"/>
      <c r="D11" s="137"/>
      <c r="E11" s="137"/>
      <c r="F11" s="137"/>
      <c r="G11" s="137"/>
      <c r="H11" s="137"/>
      <c r="I11" s="137"/>
      <c r="J11" s="137"/>
      <c r="K11" s="138"/>
    </row>
    <row r="12" spans="1:12" s="4" customFormat="1" ht="13.2">
      <c r="A12" s="127"/>
      <c r="B12" s="128"/>
      <c r="C12" s="128"/>
      <c r="D12" s="128"/>
      <c r="E12" s="128"/>
      <c r="F12" s="128"/>
      <c r="G12" s="128"/>
      <c r="H12" s="128"/>
      <c r="I12" s="128"/>
      <c r="J12" s="128"/>
      <c r="K12" s="129"/>
    </row>
    <row r="13" spans="1:12" s="4" customFormat="1" ht="13.2" outlineLevel="1">
      <c r="A13" s="79"/>
      <c r="B13" s="85"/>
      <c r="C13" s="78"/>
      <c r="D13" s="143"/>
      <c r="E13" s="144"/>
      <c r="F13" s="144"/>
      <c r="G13" s="77"/>
      <c r="H13" s="96"/>
      <c r="I13" s="91"/>
      <c r="J13" s="78"/>
      <c r="K13" s="76"/>
    </row>
    <row r="14" spans="1:12" s="4" customFormat="1" ht="13.2" outlineLevel="1">
      <c r="A14" s="145"/>
      <c r="B14" s="146"/>
      <c r="C14" s="146"/>
      <c r="D14" s="89"/>
      <c r="E14" s="89"/>
      <c r="F14" s="89"/>
      <c r="G14" s="89"/>
      <c r="H14" s="89"/>
      <c r="I14" s="89"/>
      <c r="J14" s="89"/>
      <c r="K14" s="90"/>
    </row>
    <row r="15" spans="1:12" s="4" customFormat="1" ht="63.75" customHeight="1" outlineLevel="1">
      <c r="A15" s="79"/>
      <c r="B15" s="87"/>
      <c r="C15" s="88"/>
      <c r="D15" s="98"/>
      <c r="E15" s="96"/>
      <c r="F15" s="96"/>
      <c r="G15" s="77"/>
      <c r="H15" s="96"/>
      <c r="I15" s="86"/>
      <c r="J15" s="78"/>
      <c r="K15" s="76"/>
    </row>
    <row r="16" spans="1:12" s="4" customFormat="1" ht="13.2" outlineLevel="1">
      <c r="A16" s="145"/>
      <c r="B16" s="146"/>
      <c r="C16" s="146"/>
      <c r="D16" s="89"/>
      <c r="E16" s="89"/>
      <c r="F16" s="89"/>
      <c r="G16" s="89"/>
      <c r="H16" s="89"/>
      <c r="I16" s="89"/>
      <c r="J16" s="89"/>
      <c r="K16" s="90"/>
    </row>
    <row r="17" spans="1:11" s="4" customFormat="1" ht="63.75" customHeight="1" outlineLevel="1">
      <c r="A17" s="79"/>
      <c r="B17" s="97"/>
      <c r="C17" s="78"/>
      <c r="D17" s="141"/>
      <c r="E17" s="142"/>
      <c r="F17" s="142"/>
      <c r="G17" s="77"/>
      <c r="H17" s="96"/>
      <c r="I17" s="86"/>
      <c r="J17" s="78"/>
      <c r="K17" s="76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4">
    <mergeCell ref="D17:F17"/>
    <mergeCell ref="K9:K10"/>
    <mergeCell ref="A11:K11"/>
    <mergeCell ref="A12:K12"/>
    <mergeCell ref="D13:F13"/>
    <mergeCell ref="A14:C14"/>
    <mergeCell ref="A16:C16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B5:D5"/>
    <mergeCell ref="I5:K5"/>
    <mergeCell ref="B1:D2"/>
    <mergeCell ref="B3:D3"/>
    <mergeCell ref="I3:K3"/>
    <mergeCell ref="B4:D4"/>
    <mergeCell ref="I4:K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CFADA-363D-4C59-8247-4B2EC9818B87}">
  <dimension ref="A1:L55"/>
  <sheetViews>
    <sheetView workbookViewId="0">
      <selection sqref="A1:XFD1048576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19"/>
    <col min="11" max="11" width="18" customWidth="1"/>
  </cols>
  <sheetData>
    <row r="1" spans="1:12" s="2" customFormat="1" ht="12.75" customHeight="1">
      <c r="A1" s="58" t="s">
        <v>2</v>
      </c>
      <c r="B1" s="121"/>
      <c r="C1" s="121"/>
      <c r="D1" s="121"/>
      <c r="E1" s="6"/>
      <c r="F1" s="6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22"/>
      <c r="C2" s="122"/>
      <c r="D2" s="122"/>
      <c r="E2" s="6"/>
      <c r="F2" s="6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32" t="s">
        <v>35</v>
      </c>
      <c r="C3" s="132"/>
      <c r="D3" s="133"/>
      <c r="E3" s="62"/>
      <c r="F3" s="62"/>
      <c r="G3" s="62"/>
      <c r="H3" s="62"/>
      <c r="I3" s="131"/>
      <c r="J3" s="131"/>
      <c r="K3" s="131"/>
      <c r="L3" s="9"/>
    </row>
    <row r="4" spans="1:12" s="3" customFormat="1" ht="13.2">
      <c r="A4" s="64" t="s">
        <v>32</v>
      </c>
      <c r="B4" s="134" t="s">
        <v>36</v>
      </c>
      <c r="C4" s="135"/>
      <c r="D4" s="136"/>
      <c r="E4" s="62"/>
      <c r="F4" s="62"/>
      <c r="G4" s="62"/>
      <c r="H4" s="62"/>
      <c r="I4" s="131"/>
      <c r="J4" s="131"/>
      <c r="K4" s="131"/>
      <c r="L4" s="9"/>
    </row>
    <row r="5" spans="1:12" s="72" customFormat="1" ht="26.4">
      <c r="A5" s="64" t="s">
        <v>25</v>
      </c>
      <c r="B5" s="124" t="s">
        <v>37</v>
      </c>
      <c r="C5" s="125"/>
      <c r="D5" s="126"/>
      <c r="E5" s="70"/>
      <c r="F5" s="70"/>
      <c r="G5" s="70"/>
      <c r="H5" s="70"/>
      <c r="I5" s="130"/>
      <c r="J5" s="130"/>
      <c r="K5" s="130"/>
      <c r="L5" s="71"/>
    </row>
    <row r="6" spans="1:12" s="3" customFormat="1" ht="15" customHeight="1">
      <c r="A6" s="12" t="s">
        <v>33</v>
      </c>
      <c r="B6" s="83">
        <f>COUNTIF(J12:J17,"Pass")</f>
        <v>0</v>
      </c>
      <c r="C6" s="10" t="s">
        <v>34</v>
      </c>
      <c r="D6" s="13">
        <f>COUNTIF(J10:J736,"Pending")</f>
        <v>0</v>
      </c>
      <c r="E6" s="8"/>
      <c r="F6" s="8"/>
      <c r="G6" s="8"/>
      <c r="H6" s="8"/>
      <c r="I6" s="131"/>
      <c r="J6" s="131"/>
      <c r="K6" s="131"/>
      <c r="L6" s="9"/>
    </row>
    <row r="7" spans="1:12" s="3" customFormat="1" ht="15" customHeight="1" thickBot="1">
      <c r="A7" s="14" t="s">
        <v>0</v>
      </c>
      <c r="B7" s="84">
        <f>COUNTIF(J12:J17,"Fail")</f>
        <v>0</v>
      </c>
      <c r="C7" s="29" t="s">
        <v>24</v>
      </c>
      <c r="D7" s="60">
        <f>COUNTA(A12:A17) -15</f>
        <v>-15</v>
      </c>
      <c r="E7" s="63"/>
      <c r="F7" s="63"/>
      <c r="G7" s="63"/>
      <c r="H7" s="63"/>
      <c r="I7" s="131"/>
      <c r="J7" s="131"/>
      <c r="K7" s="131"/>
      <c r="L7" s="9"/>
    </row>
    <row r="8" spans="1:12" s="3" customFormat="1" ht="15" customHeight="1">
      <c r="A8" s="123"/>
      <c r="B8" s="123"/>
      <c r="C8" s="123"/>
      <c r="D8" s="123"/>
      <c r="E8" s="8"/>
      <c r="F8" s="8"/>
      <c r="G8" s="8"/>
      <c r="H8" s="8"/>
      <c r="I8" s="8"/>
      <c r="J8" s="95"/>
      <c r="K8" s="95"/>
      <c r="L8" s="9"/>
    </row>
    <row r="9" spans="1:12" s="74" customFormat="1" ht="12" customHeight="1">
      <c r="A9" s="112" t="s">
        <v>26</v>
      </c>
      <c r="B9" s="139" t="s">
        <v>3</v>
      </c>
      <c r="C9" s="112" t="s">
        <v>12</v>
      </c>
      <c r="D9" s="115" t="s">
        <v>38</v>
      </c>
      <c r="E9" s="116"/>
      <c r="F9" s="116"/>
      <c r="G9" s="117"/>
      <c r="H9" s="113" t="s">
        <v>39</v>
      </c>
      <c r="I9" s="111" t="s">
        <v>23</v>
      </c>
      <c r="J9" s="111" t="s">
        <v>40</v>
      </c>
      <c r="K9" s="111" t="s">
        <v>27</v>
      </c>
      <c r="L9" s="73"/>
    </row>
    <row r="10" spans="1:12" s="3" customFormat="1" ht="12" customHeight="1">
      <c r="A10" s="114"/>
      <c r="B10" s="140"/>
      <c r="C10" s="114"/>
      <c r="D10" s="118"/>
      <c r="E10" s="119"/>
      <c r="F10" s="119"/>
      <c r="G10" s="120"/>
      <c r="H10" s="112"/>
      <c r="I10" s="112"/>
      <c r="J10" s="112"/>
      <c r="K10" s="112"/>
      <c r="L10" s="9"/>
    </row>
    <row r="11" spans="1:12" s="75" customFormat="1" ht="15">
      <c r="A11" s="137"/>
      <c r="B11" s="137"/>
      <c r="C11" s="137"/>
      <c r="D11" s="137"/>
      <c r="E11" s="137"/>
      <c r="F11" s="137"/>
      <c r="G11" s="137"/>
      <c r="H11" s="137"/>
      <c r="I11" s="137"/>
      <c r="J11" s="137"/>
      <c r="K11" s="138"/>
    </row>
    <row r="12" spans="1:12" s="4" customFormat="1" ht="13.2">
      <c r="A12" s="127"/>
      <c r="B12" s="128"/>
      <c r="C12" s="128"/>
      <c r="D12" s="128"/>
      <c r="E12" s="128"/>
      <c r="F12" s="128"/>
      <c r="G12" s="128"/>
      <c r="H12" s="128"/>
      <c r="I12" s="128"/>
      <c r="J12" s="128"/>
      <c r="K12" s="129"/>
    </row>
    <row r="13" spans="1:12" s="4" customFormat="1" ht="13.2" outlineLevel="1">
      <c r="A13" s="79"/>
      <c r="B13" s="85"/>
      <c r="C13" s="78"/>
      <c r="D13" s="143"/>
      <c r="E13" s="144"/>
      <c r="F13" s="144"/>
      <c r="G13" s="77"/>
      <c r="H13" s="96"/>
      <c r="I13" s="91"/>
      <c r="J13" s="78"/>
      <c r="K13" s="76"/>
    </row>
    <row r="14" spans="1:12" s="4" customFormat="1" ht="13.2" outlineLevel="1">
      <c r="A14" s="145"/>
      <c r="B14" s="146"/>
      <c r="C14" s="146"/>
      <c r="D14" s="89"/>
      <c r="E14" s="89"/>
      <c r="F14" s="89"/>
      <c r="G14" s="89"/>
      <c r="H14" s="89"/>
      <c r="I14" s="89"/>
      <c r="J14" s="89"/>
      <c r="K14" s="90"/>
    </row>
    <row r="15" spans="1:12" s="4" customFormat="1" ht="63.75" customHeight="1" outlineLevel="1">
      <c r="A15" s="79"/>
      <c r="B15" s="87"/>
      <c r="C15" s="88"/>
      <c r="D15" s="98"/>
      <c r="E15" s="96"/>
      <c r="F15" s="96"/>
      <c r="G15" s="77"/>
      <c r="H15" s="96"/>
      <c r="I15" s="86"/>
      <c r="J15" s="78"/>
      <c r="K15" s="76"/>
    </row>
    <row r="16" spans="1:12" s="4" customFormat="1" ht="13.2" outlineLevel="1">
      <c r="A16" s="145"/>
      <c r="B16" s="146"/>
      <c r="C16" s="146"/>
      <c r="D16" s="89"/>
      <c r="E16" s="89"/>
      <c r="F16" s="89"/>
      <c r="G16" s="89"/>
      <c r="H16" s="89"/>
      <c r="I16" s="89"/>
      <c r="J16" s="89"/>
      <c r="K16" s="90"/>
    </row>
    <row r="17" spans="1:11" s="4" customFormat="1" ht="63.75" customHeight="1" outlineLevel="1">
      <c r="A17" s="79"/>
      <c r="B17" s="97"/>
      <c r="C17" s="78"/>
      <c r="D17" s="141"/>
      <c r="E17" s="142"/>
      <c r="F17" s="142"/>
      <c r="G17" s="77"/>
      <c r="H17" s="96"/>
      <c r="I17" s="86"/>
      <c r="J17" s="78"/>
      <c r="K17" s="76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4">
    <mergeCell ref="D17:F17"/>
    <mergeCell ref="K9:K10"/>
    <mergeCell ref="A11:K11"/>
    <mergeCell ref="A12:K12"/>
    <mergeCell ref="D13:F13"/>
    <mergeCell ref="A14:C14"/>
    <mergeCell ref="A16:C16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B5:D5"/>
    <mergeCell ref="I5:K5"/>
    <mergeCell ref="B1:D2"/>
    <mergeCell ref="B3:D3"/>
    <mergeCell ref="I3:K3"/>
    <mergeCell ref="B4:D4"/>
    <mergeCell ref="I4:K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8FFF7-3542-4BD9-BB54-27EF40C8C731}">
  <dimension ref="A1:L55"/>
  <sheetViews>
    <sheetView workbookViewId="0">
      <selection activeCell="H18" sqref="H18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19"/>
    <col min="11" max="11" width="18" customWidth="1"/>
  </cols>
  <sheetData>
    <row r="1" spans="1:12" s="2" customFormat="1" ht="12.75" customHeight="1">
      <c r="A1" s="58" t="s">
        <v>2</v>
      </c>
      <c r="B1" s="121"/>
      <c r="C1" s="121"/>
      <c r="D1" s="121"/>
      <c r="E1" s="6"/>
      <c r="F1" s="6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22"/>
      <c r="C2" s="122"/>
      <c r="D2" s="122"/>
      <c r="E2" s="6"/>
      <c r="F2" s="6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32" t="s">
        <v>35</v>
      </c>
      <c r="C3" s="132"/>
      <c r="D3" s="133"/>
      <c r="E3" s="62"/>
      <c r="F3" s="62"/>
      <c r="G3" s="62"/>
      <c r="H3" s="62"/>
      <c r="I3" s="131"/>
      <c r="J3" s="131"/>
      <c r="K3" s="131"/>
      <c r="L3" s="9"/>
    </row>
    <row r="4" spans="1:12" s="3" customFormat="1" ht="13.2">
      <c r="A4" s="64" t="s">
        <v>32</v>
      </c>
      <c r="B4" s="134" t="s">
        <v>36</v>
      </c>
      <c r="C4" s="135"/>
      <c r="D4" s="136"/>
      <c r="E4" s="62"/>
      <c r="F4" s="62"/>
      <c r="G4" s="62"/>
      <c r="H4" s="62"/>
      <c r="I4" s="131"/>
      <c r="J4" s="131"/>
      <c r="K4" s="131"/>
      <c r="L4" s="9"/>
    </row>
    <row r="5" spans="1:12" s="72" customFormat="1" ht="26.4">
      <c r="A5" s="64" t="s">
        <v>25</v>
      </c>
      <c r="B5" s="124" t="s">
        <v>37</v>
      </c>
      <c r="C5" s="125"/>
      <c r="D5" s="126"/>
      <c r="E5" s="70"/>
      <c r="F5" s="70"/>
      <c r="G5" s="70"/>
      <c r="H5" s="70"/>
      <c r="I5" s="130"/>
      <c r="J5" s="130"/>
      <c r="K5" s="130"/>
      <c r="L5" s="71"/>
    </row>
    <row r="6" spans="1:12" s="3" customFormat="1" ht="15" customHeight="1">
      <c r="A6" s="12" t="s">
        <v>33</v>
      </c>
      <c r="B6" s="83">
        <f>COUNTIF(J12:J17,"Pass")</f>
        <v>0</v>
      </c>
      <c r="C6" s="10" t="s">
        <v>34</v>
      </c>
      <c r="D6" s="13">
        <f>COUNTIF(J10:J736,"Pending")</f>
        <v>0</v>
      </c>
      <c r="E6" s="8"/>
      <c r="F6" s="8"/>
      <c r="G6" s="8"/>
      <c r="H6" s="8"/>
      <c r="I6" s="131"/>
      <c r="J6" s="131"/>
      <c r="K6" s="131"/>
      <c r="L6" s="9"/>
    </row>
    <row r="7" spans="1:12" s="3" customFormat="1" ht="15" customHeight="1" thickBot="1">
      <c r="A7" s="14" t="s">
        <v>0</v>
      </c>
      <c r="B7" s="84">
        <f>COUNTIF(J12:J17,"Fail")</f>
        <v>0</v>
      </c>
      <c r="C7" s="29" t="s">
        <v>24</v>
      </c>
      <c r="D7" s="60">
        <f>COUNTA(A12:A17) -15</f>
        <v>-15</v>
      </c>
      <c r="E7" s="63"/>
      <c r="F7" s="63"/>
      <c r="G7" s="63"/>
      <c r="H7" s="63"/>
      <c r="I7" s="131"/>
      <c r="J7" s="131"/>
      <c r="K7" s="131"/>
      <c r="L7" s="9"/>
    </row>
    <row r="8" spans="1:12" s="3" customFormat="1" ht="15" customHeight="1">
      <c r="A8" s="123"/>
      <c r="B8" s="123"/>
      <c r="C8" s="123"/>
      <c r="D8" s="123"/>
      <c r="E8" s="8"/>
      <c r="F8" s="8"/>
      <c r="G8" s="8"/>
      <c r="H8" s="8"/>
      <c r="I8" s="8"/>
      <c r="J8" s="95"/>
      <c r="K8" s="95"/>
      <c r="L8" s="9"/>
    </row>
    <row r="9" spans="1:12" s="74" customFormat="1" ht="12" customHeight="1">
      <c r="A9" s="112" t="s">
        <v>26</v>
      </c>
      <c r="B9" s="139" t="s">
        <v>3</v>
      </c>
      <c r="C9" s="112" t="s">
        <v>12</v>
      </c>
      <c r="D9" s="115" t="s">
        <v>38</v>
      </c>
      <c r="E9" s="116"/>
      <c r="F9" s="116"/>
      <c r="G9" s="117"/>
      <c r="H9" s="113" t="s">
        <v>39</v>
      </c>
      <c r="I9" s="111" t="s">
        <v>23</v>
      </c>
      <c r="J9" s="111" t="s">
        <v>40</v>
      </c>
      <c r="K9" s="111" t="s">
        <v>27</v>
      </c>
      <c r="L9" s="73"/>
    </row>
    <row r="10" spans="1:12" s="3" customFormat="1" ht="12" customHeight="1">
      <c r="A10" s="114"/>
      <c r="B10" s="140"/>
      <c r="C10" s="114"/>
      <c r="D10" s="118"/>
      <c r="E10" s="119"/>
      <c r="F10" s="119"/>
      <c r="G10" s="120"/>
      <c r="H10" s="112"/>
      <c r="I10" s="112"/>
      <c r="J10" s="112"/>
      <c r="K10" s="112"/>
      <c r="L10" s="9"/>
    </row>
    <row r="11" spans="1:12" s="75" customFormat="1" ht="15">
      <c r="A11" s="137"/>
      <c r="B11" s="137"/>
      <c r="C11" s="137"/>
      <c r="D11" s="137"/>
      <c r="E11" s="137"/>
      <c r="F11" s="137"/>
      <c r="G11" s="137"/>
      <c r="H11" s="137"/>
      <c r="I11" s="137"/>
      <c r="J11" s="137"/>
      <c r="K11" s="138"/>
    </row>
    <row r="12" spans="1:12" s="4" customFormat="1" ht="13.2">
      <c r="A12" s="127"/>
      <c r="B12" s="128"/>
      <c r="C12" s="128"/>
      <c r="D12" s="128"/>
      <c r="E12" s="128"/>
      <c r="F12" s="128"/>
      <c r="G12" s="128"/>
      <c r="H12" s="128"/>
      <c r="I12" s="128"/>
      <c r="J12" s="128"/>
      <c r="K12" s="129"/>
    </row>
    <row r="13" spans="1:12" s="4" customFormat="1" ht="13.2" outlineLevel="1">
      <c r="A13" s="79"/>
      <c r="B13" s="85"/>
      <c r="C13" s="78"/>
      <c r="D13" s="143"/>
      <c r="E13" s="144"/>
      <c r="F13" s="144"/>
      <c r="G13" s="77"/>
      <c r="H13" s="96"/>
      <c r="I13" s="91"/>
      <c r="J13" s="78"/>
      <c r="K13" s="76"/>
    </row>
    <row r="14" spans="1:12" s="4" customFormat="1" ht="13.2" outlineLevel="1">
      <c r="A14" s="145"/>
      <c r="B14" s="146"/>
      <c r="C14" s="146"/>
      <c r="D14" s="89"/>
      <c r="E14" s="89"/>
      <c r="F14" s="89"/>
      <c r="G14" s="89"/>
      <c r="H14" s="89"/>
      <c r="I14" s="89"/>
      <c r="J14" s="89"/>
      <c r="K14" s="90"/>
    </row>
    <row r="15" spans="1:12" s="4" customFormat="1" ht="63.75" customHeight="1" outlineLevel="1">
      <c r="A15" s="79"/>
      <c r="B15" s="87"/>
      <c r="C15" s="88"/>
      <c r="D15" s="98"/>
      <c r="E15" s="96"/>
      <c r="F15" s="96"/>
      <c r="G15" s="77"/>
      <c r="H15" s="96"/>
      <c r="I15" s="86"/>
      <c r="J15" s="78"/>
      <c r="K15" s="76"/>
    </row>
    <row r="16" spans="1:12" s="4" customFormat="1" ht="13.2" outlineLevel="1">
      <c r="A16" s="145"/>
      <c r="B16" s="146"/>
      <c r="C16" s="146"/>
      <c r="D16" s="89"/>
      <c r="E16" s="89"/>
      <c r="F16" s="89"/>
      <c r="G16" s="89"/>
      <c r="H16" s="89"/>
      <c r="I16" s="89"/>
      <c r="J16" s="89"/>
      <c r="K16" s="90"/>
    </row>
    <row r="17" spans="1:11" s="4" customFormat="1" ht="63.75" customHeight="1" outlineLevel="1">
      <c r="A17" s="79"/>
      <c r="B17" s="97"/>
      <c r="C17" s="78"/>
      <c r="D17" s="141"/>
      <c r="E17" s="142"/>
      <c r="F17" s="142"/>
      <c r="G17" s="77"/>
      <c r="H17" s="96"/>
      <c r="I17" s="86"/>
      <c r="J17" s="78"/>
      <c r="K17" s="76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4">
    <mergeCell ref="D17:F17"/>
    <mergeCell ref="K9:K10"/>
    <mergeCell ref="A11:K11"/>
    <mergeCell ref="A12:K12"/>
    <mergeCell ref="D13:F13"/>
    <mergeCell ref="A14:C14"/>
    <mergeCell ref="A16:C16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B5:D5"/>
    <mergeCell ref="I5:K5"/>
    <mergeCell ref="B1:D2"/>
    <mergeCell ref="B3:D3"/>
    <mergeCell ref="I3:K3"/>
    <mergeCell ref="B4:D4"/>
    <mergeCell ref="I4:K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1712F-6D72-4349-9A81-3F30D09D9F58}">
  <dimension ref="A1:L55"/>
  <sheetViews>
    <sheetView workbookViewId="0">
      <selection activeCell="D17" sqref="D17:F17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19"/>
    <col min="11" max="11" width="18" customWidth="1"/>
  </cols>
  <sheetData>
    <row r="1" spans="1:12" s="2" customFormat="1" ht="12.75" customHeight="1">
      <c r="A1" s="58" t="s">
        <v>2</v>
      </c>
      <c r="B1" s="121"/>
      <c r="C1" s="121"/>
      <c r="D1" s="121"/>
      <c r="E1" s="6"/>
      <c r="F1" s="6"/>
      <c r="G1" s="6"/>
      <c r="H1" s="6"/>
      <c r="I1" s="6"/>
      <c r="J1" s="94"/>
      <c r="K1" s="6"/>
      <c r="L1" s="7"/>
    </row>
    <row r="2" spans="1:12" s="2" customFormat="1" ht="11.25" customHeight="1" thickBot="1">
      <c r="A2" s="7"/>
      <c r="B2" s="122"/>
      <c r="C2" s="122"/>
      <c r="D2" s="122"/>
      <c r="E2" s="6"/>
      <c r="F2" s="6"/>
      <c r="G2" s="6"/>
      <c r="H2" s="6"/>
      <c r="I2" s="6"/>
      <c r="J2" s="94"/>
      <c r="K2" s="6"/>
      <c r="L2" s="7"/>
    </row>
    <row r="3" spans="1:12" s="3" customFormat="1" ht="15" customHeight="1">
      <c r="A3" s="59" t="s">
        <v>31</v>
      </c>
      <c r="B3" s="132" t="s">
        <v>35</v>
      </c>
      <c r="C3" s="132"/>
      <c r="D3" s="133"/>
      <c r="E3" s="62"/>
      <c r="F3" s="62"/>
      <c r="G3" s="62"/>
      <c r="H3" s="62"/>
      <c r="I3" s="131"/>
      <c r="J3" s="131"/>
      <c r="K3" s="131"/>
      <c r="L3" s="9"/>
    </row>
    <row r="4" spans="1:12" s="3" customFormat="1" ht="13.2">
      <c r="A4" s="64" t="s">
        <v>32</v>
      </c>
      <c r="B4" s="134" t="s">
        <v>36</v>
      </c>
      <c r="C4" s="135"/>
      <c r="D4" s="136"/>
      <c r="E4" s="62"/>
      <c r="F4" s="62"/>
      <c r="G4" s="62"/>
      <c r="H4" s="62"/>
      <c r="I4" s="131"/>
      <c r="J4" s="131"/>
      <c r="K4" s="131"/>
      <c r="L4" s="9"/>
    </row>
    <row r="5" spans="1:12" s="72" customFormat="1" ht="26.4">
      <c r="A5" s="64" t="s">
        <v>25</v>
      </c>
      <c r="B5" s="124" t="s">
        <v>37</v>
      </c>
      <c r="C5" s="125"/>
      <c r="D5" s="126"/>
      <c r="E5" s="70"/>
      <c r="F5" s="70"/>
      <c r="G5" s="70"/>
      <c r="H5" s="70"/>
      <c r="I5" s="130"/>
      <c r="J5" s="130"/>
      <c r="K5" s="130"/>
      <c r="L5" s="71"/>
    </row>
    <row r="6" spans="1:12" s="3" customFormat="1" ht="15" customHeight="1">
      <c r="A6" s="12" t="s">
        <v>33</v>
      </c>
      <c r="B6" s="83">
        <f>COUNTIF(J12:J17,"Pass")</f>
        <v>0</v>
      </c>
      <c r="C6" s="10" t="s">
        <v>34</v>
      </c>
      <c r="D6" s="13">
        <f>COUNTIF(J10:J736,"Pending")</f>
        <v>0</v>
      </c>
      <c r="E6" s="8"/>
      <c r="F6" s="8"/>
      <c r="G6" s="8"/>
      <c r="H6" s="8"/>
      <c r="I6" s="131"/>
      <c r="J6" s="131"/>
      <c r="K6" s="131"/>
      <c r="L6" s="9"/>
    </row>
    <row r="7" spans="1:12" s="3" customFormat="1" ht="15" customHeight="1" thickBot="1">
      <c r="A7" s="14" t="s">
        <v>0</v>
      </c>
      <c r="B7" s="84">
        <f>COUNTIF(J12:J17,"Fail")</f>
        <v>0</v>
      </c>
      <c r="C7" s="29" t="s">
        <v>24</v>
      </c>
      <c r="D7" s="60">
        <f>COUNTA(A12:A17) -15</f>
        <v>-15</v>
      </c>
      <c r="E7" s="63"/>
      <c r="F7" s="63"/>
      <c r="G7" s="63"/>
      <c r="H7" s="63"/>
      <c r="I7" s="131"/>
      <c r="J7" s="131"/>
      <c r="K7" s="131"/>
      <c r="L7" s="9"/>
    </row>
    <row r="8" spans="1:12" s="3" customFormat="1" ht="15" customHeight="1">
      <c r="A8" s="123"/>
      <c r="B8" s="123"/>
      <c r="C8" s="123"/>
      <c r="D8" s="123"/>
      <c r="E8" s="8"/>
      <c r="F8" s="8"/>
      <c r="G8" s="8"/>
      <c r="H8" s="8"/>
      <c r="I8" s="8"/>
      <c r="J8" s="95"/>
      <c r="K8" s="95"/>
      <c r="L8" s="9"/>
    </row>
    <row r="9" spans="1:12" s="74" customFormat="1" ht="12" customHeight="1">
      <c r="A9" s="112" t="s">
        <v>26</v>
      </c>
      <c r="B9" s="139" t="s">
        <v>3</v>
      </c>
      <c r="C9" s="112" t="s">
        <v>12</v>
      </c>
      <c r="D9" s="115" t="s">
        <v>38</v>
      </c>
      <c r="E9" s="116"/>
      <c r="F9" s="116"/>
      <c r="G9" s="117"/>
      <c r="H9" s="113" t="s">
        <v>39</v>
      </c>
      <c r="I9" s="111" t="s">
        <v>23</v>
      </c>
      <c r="J9" s="111" t="s">
        <v>40</v>
      </c>
      <c r="K9" s="111" t="s">
        <v>27</v>
      </c>
      <c r="L9" s="73"/>
    </row>
    <row r="10" spans="1:12" s="3" customFormat="1" ht="12" customHeight="1">
      <c r="A10" s="114"/>
      <c r="B10" s="140"/>
      <c r="C10" s="114"/>
      <c r="D10" s="118"/>
      <c r="E10" s="119"/>
      <c r="F10" s="119"/>
      <c r="G10" s="120"/>
      <c r="H10" s="112"/>
      <c r="I10" s="112"/>
      <c r="J10" s="112"/>
      <c r="K10" s="112"/>
      <c r="L10" s="9"/>
    </row>
    <row r="11" spans="1:12" s="75" customFormat="1" ht="15">
      <c r="A11" s="137"/>
      <c r="B11" s="137"/>
      <c r="C11" s="137"/>
      <c r="D11" s="137"/>
      <c r="E11" s="137"/>
      <c r="F11" s="137"/>
      <c r="G11" s="137"/>
      <c r="H11" s="137"/>
      <c r="I11" s="137"/>
      <c r="J11" s="137"/>
      <c r="K11" s="138"/>
    </row>
    <row r="12" spans="1:12" s="4" customFormat="1" ht="13.2">
      <c r="A12" s="127"/>
      <c r="B12" s="128"/>
      <c r="C12" s="128"/>
      <c r="D12" s="128"/>
      <c r="E12" s="128"/>
      <c r="F12" s="128"/>
      <c r="G12" s="128"/>
      <c r="H12" s="128"/>
      <c r="I12" s="128"/>
      <c r="J12" s="128"/>
      <c r="K12" s="129"/>
    </row>
    <row r="13" spans="1:12" s="4" customFormat="1" ht="13.2" outlineLevel="1">
      <c r="A13" s="79"/>
      <c r="B13" s="85"/>
      <c r="C13" s="78"/>
      <c r="D13" s="143"/>
      <c r="E13" s="144"/>
      <c r="F13" s="144"/>
      <c r="G13" s="77"/>
      <c r="H13" s="96"/>
      <c r="I13" s="91"/>
      <c r="J13" s="78"/>
      <c r="K13" s="76"/>
    </row>
    <row r="14" spans="1:12" s="4" customFormat="1" ht="13.2" outlineLevel="1">
      <c r="A14" s="145"/>
      <c r="B14" s="146"/>
      <c r="C14" s="146"/>
      <c r="D14" s="89"/>
      <c r="E14" s="89"/>
      <c r="F14" s="89"/>
      <c r="G14" s="89"/>
      <c r="H14" s="89"/>
      <c r="I14" s="89"/>
      <c r="J14" s="89"/>
      <c r="K14" s="90"/>
    </row>
    <row r="15" spans="1:12" s="4" customFormat="1" ht="63.75" customHeight="1" outlineLevel="1">
      <c r="A15" s="79"/>
      <c r="B15" s="87"/>
      <c r="C15" s="88"/>
      <c r="D15" s="98"/>
      <c r="E15" s="96"/>
      <c r="F15" s="96"/>
      <c r="G15" s="77"/>
      <c r="H15" s="96"/>
      <c r="I15" s="86"/>
      <c r="J15" s="78"/>
      <c r="K15" s="76"/>
    </row>
    <row r="16" spans="1:12" s="4" customFormat="1" ht="13.2" outlineLevel="1">
      <c r="A16" s="145"/>
      <c r="B16" s="146"/>
      <c r="C16" s="146"/>
      <c r="D16" s="89"/>
      <c r="E16" s="89"/>
      <c r="F16" s="89"/>
      <c r="G16" s="89"/>
      <c r="H16" s="89"/>
      <c r="I16" s="89"/>
      <c r="J16" s="89"/>
      <c r="K16" s="90"/>
    </row>
    <row r="17" spans="1:11" s="4" customFormat="1" ht="63.75" customHeight="1" outlineLevel="1">
      <c r="A17" s="79"/>
      <c r="B17" s="97"/>
      <c r="C17" s="78"/>
      <c r="D17" s="141"/>
      <c r="E17" s="142"/>
      <c r="F17" s="142"/>
      <c r="G17" s="77"/>
      <c r="H17" s="96"/>
      <c r="I17" s="86"/>
      <c r="J17" s="78"/>
      <c r="K17" s="76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4">
    <mergeCell ref="D17:F17"/>
    <mergeCell ref="K9:K10"/>
    <mergeCell ref="A11:K11"/>
    <mergeCell ref="A12:K12"/>
    <mergeCell ref="D13:F13"/>
    <mergeCell ref="A14:C14"/>
    <mergeCell ref="A16:C16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B5:D5"/>
    <mergeCell ref="I5:K5"/>
    <mergeCell ref="B1:D2"/>
    <mergeCell ref="B3:D3"/>
    <mergeCell ref="I3:K3"/>
    <mergeCell ref="B4:D4"/>
    <mergeCell ref="I4:K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1"/>
  <sheetViews>
    <sheetView workbookViewId="0">
      <selection activeCell="G21" sqref="G21"/>
    </sheetView>
  </sheetViews>
  <sheetFormatPr defaultColWidth="8.77734375" defaultRowHeight="13.2"/>
  <cols>
    <col min="3" max="3" width="28.33203125" customWidth="1"/>
    <col min="7" max="7" width="18.77734375" customWidth="1"/>
  </cols>
  <sheetData>
    <row r="1" spans="1:7" ht="22.2">
      <c r="A1" s="15" t="s">
        <v>7</v>
      </c>
      <c r="B1" s="16"/>
      <c r="C1" s="17"/>
      <c r="D1" s="17"/>
      <c r="E1" s="17"/>
      <c r="F1" s="17"/>
      <c r="G1" s="18"/>
    </row>
    <row r="2" spans="1:7" ht="14.25" customHeight="1">
      <c r="A2" s="15"/>
      <c r="B2" s="16"/>
      <c r="C2" s="17"/>
      <c r="D2" s="17"/>
      <c r="E2" s="17"/>
      <c r="F2" s="17"/>
      <c r="G2" s="18"/>
    </row>
    <row r="3" spans="1:7" ht="13.8">
      <c r="B3" s="19" t="s">
        <v>6</v>
      </c>
      <c r="C3" s="17"/>
      <c r="D3" s="17"/>
      <c r="E3" s="17"/>
      <c r="F3" s="17"/>
      <c r="G3" s="18"/>
    </row>
    <row r="4" spans="1:7" ht="13.8">
      <c r="B4" s="19" t="s">
        <v>1</v>
      </c>
      <c r="C4" s="93"/>
      <c r="D4" s="19"/>
      <c r="E4" s="19"/>
      <c r="F4" s="19"/>
      <c r="G4" s="19"/>
    </row>
    <row r="5" spans="1:7" ht="13.8">
      <c r="A5" s="19"/>
      <c r="B5" s="19"/>
      <c r="C5" s="19"/>
      <c r="D5" s="19"/>
      <c r="E5" s="19"/>
      <c r="F5" s="19"/>
      <c r="G5" s="19"/>
    </row>
    <row r="6" spans="1:7" ht="13.8">
      <c r="A6" s="19"/>
      <c r="B6" s="19"/>
      <c r="C6" s="19"/>
      <c r="D6" s="19"/>
      <c r="E6" s="19"/>
      <c r="F6" s="19"/>
      <c r="G6" s="19"/>
    </row>
    <row r="7" spans="1:7" ht="26.4">
      <c r="A7" s="19"/>
      <c r="B7" s="51" t="s">
        <v>13</v>
      </c>
      <c r="C7" s="52" t="s">
        <v>14</v>
      </c>
      <c r="D7" s="53" t="s">
        <v>33</v>
      </c>
      <c r="E7" s="52" t="s">
        <v>0</v>
      </c>
      <c r="F7" s="52" t="s">
        <v>34</v>
      </c>
      <c r="G7" s="54" t="s">
        <v>15</v>
      </c>
    </row>
    <row r="8" spans="1:7" s="61" customFormat="1" ht="13.8">
      <c r="A8" s="65"/>
      <c r="B8" s="66">
        <v>1</v>
      </c>
      <c r="C8" s="67" t="str">
        <f>'Xác thực &amp; phân quyền'!B4</f>
        <v>AUTH - Xác thực &amp; phân quyền</v>
      </c>
      <c r="D8" s="68">
        <f>'Xác thực &amp; phân quyền'!B6</f>
        <v>8</v>
      </c>
      <c r="E8" s="67">
        <f>'Xác thực &amp; phân quyền'!B7</f>
        <v>2</v>
      </c>
      <c r="F8" s="67">
        <f>'Xác thực &amp; phân quyền'!D6</f>
        <v>0</v>
      </c>
      <c r="G8" s="68">
        <f>'Xác thực &amp; phân quyền'!D7</f>
        <v>10</v>
      </c>
    </row>
    <row r="9" spans="1:7" ht="13.8">
      <c r="A9" s="19"/>
      <c r="B9" s="31">
        <v>2</v>
      </c>
      <c r="C9" s="153" t="str">
        <f>'Người dùng &amp; phòng ban'!B4</f>
        <v>USR - Người dùng &amp; phòng ban</v>
      </c>
      <c r="D9" s="30">
        <f>'Người dùng &amp; phòng ban'!B6</f>
        <v>13</v>
      </c>
      <c r="E9" s="30">
        <f>'Người dùng &amp; phòng ban'!B7</f>
        <v>0</v>
      </c>
      <c r="F9" s="30">
        <f>'Người dùng &amp; phòng ban'!D6</f>
        <v>0</v>
      </c>
      <c r="G9" s="155">
        <f>'Người dùng &amp; phòng ban'!D7</f>
        <v>13</v>
      </c>
    </row>
    <row r="10" spans="1:7" ht="13.8">
      <c r="A10" s="19"/>
      <c r="B10" s="149"/>
      <c r="C10" s="154"/>
      <c r="D10" s="150"/>
      <c r="E10" s="151"/>
      <c r="F10" s="151"/>
      <c r="G10" s="152"/>
    </row>
    <row r="11" spans="1:7" ht="13.8">
      <c r="A11" s="19"/>
      <c r="B11" s="149"/>
      <c r="C11" s="154"/>
      <c r="D11" s="150"/>
      <c r="E11" s="151"/>
      <c r="F11" s="151"/>
      <c r="G11" s="152"/>
    </row>
    <row r="12" spans="1:7" ht="13.8">
      <c r="A12" s="19"/>
      <c r="B12" s="149"/>
      <c r="C12" s="154"/>
      <c r="D12" s="150"/>
      <c r="E12" s="151"/>
      <c r="F12" s="151"/>
      <c r="G12" s="152"/>
    </row>
    <row r="13" spans="1:7" ht="13.8">
      <c r="A13" s="19"/>
      <c r="B13" s="149"/>
      <c r="C13" s="154"/>
      <c r="D13" s="150"/>
      <c r="E13" s="151"/>
      <c r="F13" s="151"/>
      <c r="G13" s="152"/>
    </row>
    <row r="14" spans="1:7" ht="13.8">
      <c r="A14" s="19"/>
      <c r="B14" s="149"/>
      <c r="C14" s="154"/>
      <c r="D14" s="150"/>
      <c r="E14" s="151"/>
      <c r="F14" s="151"/>
      <c r="G14" s="152"/>
    </row>
    <row r="15" spans="1:7" ht="13.8">
      <c r="A15" s="19"/>
      <c r="B15" s="149"/>
      <c r="C15" s="154"/>
      <c r="D15" s="150"/>
      <c r="E15" s="151"/>
      <c r="F15" s="151"/>
      <c r="G15" s="152"/>
    </row>
    <row r="16" spans="1:7" ht="13.8">
      <c r="A16" s="19"/>
      <c r="B16" s="149"/>
      <c r="C16" s="154"/>
      <c r="D16" s="150"/>
      <c r="E16" s="151"/>
      <c r="F16" s="151"/>
      <c r="G16" s="152"/>
    </row>
    <row r="17" spans="1:7" ht="13.8">
      <c r="A17" s="19"/>
      <c r="B17" s="149"/>
      <c r="C17" s="154"/>
      <c r="D17" s="150"/>
      <c r="E17" s="151"/>
      <c r="F17" s="151"/>
      <c r="G17" s="152"/>
    </row>
    <row r="18" spans="1:7" ht="13.8">
      <c r="A18" s="19"/>
      <c r="B18" s="55"/>
      <c r="C18" s="56" t="s">
        <v>16</v>
      </c>
      <c r="D18" s="156">
        <f>SUM(D8:D17)</f>
        <v>21</v>
      </c>
      <c r="E18" s="156">
        <f t="shared" ref="E18:G18" si="0">SUM(E8:E17)</f>
        <v>2</v>
      </c>
      <c r="F18" s="156">
        <f t="shared" si="0"/>
        <v>0</v>
      </c>
      <c r="G18" s="156">
        <f t="shared" si="0"/>
        <v>23</v>
      </c>
    </row>
    <row r="19" spans="1:7" ht="13.8">
      <c r="A19" s="19"/>
      <c r="B19" s="20"/>
      <c r="C19" s="19"/>
      <c r="D19" s="21"/>
      <c r="E19" s="22"/>
      <c r="F19" s="22"/>
      <c r="G19" s="22"/>
    </row>
    <row r="20" spans="1:7" ht="13.8">
      <c r="A20" s="19"/>
      <c r="B20" s="19"/>
      <c r="C20" s="19" t="s">
        <v>17</v>
      </c>
      <c r="D20" s="19"/>
      <c r="E20" s="23">
        <f>(D18+E18)*100/G18</f>
        <v>100</v>
      </c>
      <c r="F20" s="19" t="s">
        <v>18</v>
      </c>
      <c r="G20" s="24"/>
    </row>
    <row r="21" spans="1:7" ht="13.8">
      <c r="A21" s="19"/>
      <c r="B21" s="19"/>
      <c r="C21" s="19" t="s">
        <v>19</v>
      </c>
      <c r="D21" s="19"/>
      <c r="E21" s="23">
        <f>D18*100/G18</f>
        <v>91.304347826086953</v>
      </c>
      <c r="F21" s="19" t="s">
        <v>18</v>
      </c>
      <c r="G21" s="24"/>
    </row>
  </sheetData>
  <phoneticPr fontId="13"/>
  <pageMargins left="0.75" right="0.75" top="1" bottom="1" header="0.5" footer="0.5"/>
  <pageSetup orientation="landscape" r:id="rId1"/>
  <headerFooter alignWithMargins="0">
    <oddFooter>&amp;L&amp;"Tahoma,Regular"&amp;8 02ae-BM/PM/HDCV/FSOFT v1/0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Xác thực &amp; phân quyền</vt:lpstr>
      <vt:lpstr>Người dùng &amp; phòng ban</vt:lpstr>
      <vt:lpstr>Quản lý khoá học</vt:lpstr>
      <vt:lpstr>Ghi danh &amp; tiến độ học</vt:lpstr>
      <vt:lpstr>Bài kiểm tra &amp; làm bài</vt:lpstr>
      <vt:lpstr>Chứng chỉ</vt:lpstr>
      <vt:lpstr>Diễn đàn khoá học</vt:lpstr>
      <vt:lpstr>Trợ lý ảo &amp; hàng đợi trainer</vt:lpstr>
      <vt:lpstr>Thông báo &amp; điểm thưởng</vt:lpstr>
      <vt:lpstr>Trang quản trị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Thái Hùng</cp:lastModifiedBy>
  <cp:lastPrinted>2006-08-02T10:15:15Z</cp:lastPrinted>
  <dcterms:created xsi:type="dcterms:W3CDTF">2002-07-27T17:17:25Z</dcterms:created>
  <dcterms:modified xsi:type="dcterms:W3CDTF">2026-08-13T14:52:22Z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</Properties>
</file>