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pen_University\HK9_2025_2026\DO_AN\Training_system_project\"/>
    </mc:Choice>
  </mc:AlternateContent>
  <xr:revisionPtr revIDLastSave="0" documentId="13_ncr:1_{8D75BD60-7901-43EE-AF64-5CB98D5531F4}" xr6:coauthVersionLast="47" xr6:coauthVersionMax="47" xr10:uidLastSave="{00000000-0000-0000-0000-000000000000}"/>
  <bookViews>
    <workbookView xWindow="-108" yWindow="-108" windowWidth="23256" windowHeight="12456" tabRatio="821" xr2:uid="{00000000-000D-0000-FFFF-FFFF00000000}"/>
  </bookViews>
  <sheets>
    <sheet name="Cover" sheetId="97" r:id="rId1"/>
    <sheet name="Xác thực &amp; phân quyền" sheetId="122" r:id="rId2"/>
    <sheet name="Người dùng &amp; phòng ban" sheetId="123" r:id="rId3"/>
    <sheet name="Quản lý khoá học" sheetId="124" r:id="rId4"/>
    <sheet name="Ghi danh &amp; tiến độ học" sheetId="125" r:id="rId5"/>
    <sheet name="Bài kiểm tra &amp; làm bài" sheetId="126" r:id="rId6"/>
    <sheet name="Chứng chỉ" sheetId="127" r:id="rId7"/>
    <sheet name="Diễn đàn khoá học" sheetId="128" r:id="rId8"/>
    <sheet name="Trợ lý ảo &amp; hàng đợi trainer" sheetId="129" r:id="rId9"/>
    <sheet name="Thông báo &amp; điểm thưởng" sheetId="130" r:id="rId10"/>
    <sheet name="Trang quản trị" sheetId="131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07" l="1"/>
  <c r="D7" i="123"/>
  <c r="G9" i="107" s="1"/>
  <c r="G18" i="107" s="1"/>
  <c r="B7" i="123"/>
  <c r="E9" i="107" s="1"/>
  <c r="E18" i="107" s="1"/>
  <c r="D6" i="123"/>
  <c r="F9" i="107" s="1"/>
  <c r="F18" i="107" s="1"/>
  <c r="B6" i="123"/>
  <c r="D9" i="107" s="1"/>
  <c r="D18" i="107" s="1"/>
  <c r="D7" i="122"/>
  <c r="G8" i="107" s="1"/>
  <c r="B7" i="122"/>
  <c r="E8" i="107" s="1"/>
  <c r="D6" i="122"/>
  <c r="F8" i="107" s="1"/>
  <c r="B6" i="122"/>
  <c r="D8" i="107" s="1"/>
  <c r="D7" i="131"/>
  <c r="B7" i="131"/>
  <c r="D6" i="131"/>
  <c r="B6" i="131"/>
  <c r="D7" i="130"/>
  <c r="B7" i="130"/>
  <c r="D6" i="130"/>
  <c r="B6" i="130"/>
  <c r="D7" i="129"/>
  <c r="B7" i="129"/>
  <c r="D6" i="129"/>
  <c r="B6" i="129"/>
  <c r="D7" i="128"/>
  <c r="B7" i="128"/>
  <c r="D6" i="128"/>
  <c r="B6" i="128"/>
  <c r="D7" i="127"/>
  <c r="B7" i="127"/>
  <c r="D6" i="127"/>
  <c r="B6" i="127"/>
  <c r="D7" i="126"/>
  <c r="B7" i="126"/>
  <c r="D6" i="126"/>
  <c r="B6" i="126"/>
  <c r="D7" i="125"/>
  <c r="B7" i="125"/>
  <c r="D6" i="125"/>
  <c r="B6" i="125"/>
  <c r="D7" i="124"/>
  <c r="B7" i="124"/>
  <c r="D6" i="124"/>
  <c r="B6" i="124"/>
  <c r="C8" i="107"/>
  <c r="E20" i="107" l="1"/>
  <c r="E21" i="107"/>
</calcChain>
</file>

<file path=xl/sharedStrings.xml><?xml version="1.0" encoding="utf-8"?>
<sst xmlns="http://schemas.openxmlformats.org/spreadsheetml/2006/main" count="280" uniqueCount="99">
  <si>
    <t>Fail</t>
  </si>
  <si>
    <t>Date</t>
    <phoneticPr fontId="13"/>
  </si>
  <si>
    <t>TEST CASE</t>
  </si>
  <si>
    <t>Test Case Description</t>
  </si>
  <si>
    <t>Change location</t>
  </si>
  <si>
    <t>Change description</t>
  </si>
  <si>
    <t>Note:</t>
  </si>
  <si>
    <t>TEST REPORT</t>
  </si>
  <si>
    <t>Effective Date</t>
  </si>
  <si>
    <t>Reviewer/
Approver</t>
  </si>
  <si>
    <t>Originator</t>
  </si>
  <si>
    <t>Issue date:</t>
  </si>
  <si>
    <t>Test Case Procedure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</si>
  <si>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</si>
  <si>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</si>
  <si>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</si>
  <si>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</si>
  <si>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</si>
  <si>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</si>
  <si>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</si>
  <si>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Record of change:</t>
  </si>
  <si>
    <t>Version</t>
  </si>
  <si>
    <t>Reference</t>
  </si>
  <si>
    <t>Test date</t>
  </si>
  <si>
    <t>Number of test cases:</t>
  </si>
  <si>
    <t>Test requirement:</t>
  </si>
  <si>
    <t>ID</t>
  </si>
  <si>
    <t>Note</t>
  </si>
  <si>
    <t>Version:</t>
  </si>
  <si>
    <t>Project Name:</t>
  </si>
  <si>
    <t>Project Code:</t>
  </si>
  <si>
    <r>
      <t>System Name</t>
    </r>
    <r>
      <rPr>
        <b/>
        <sz val="10"/>
        <rFont val="ＭＳ Ｐゴシック"/>
        <family val="3"/>
        <charset val="128"/>
      </rPr>
      <t>：</t>
    </r>
  </si>
  <si>
    <r>
      <t>Module Code</t>
    </r>
    <r>
      <rPr>
        <b/>
        <sz val="10"/>
        <rFont val="MS Gothic"/>
        <family val="3"/>
      </rPr>
      <t>：</t>
    </r>
  </si>
  <si>
    <t>Pass</t>
  </si>
  <si>
    <t>Pending</t>
  </si>
  <si>
    <t>Sample Project</t>
  </si>
  <si>
    <t>CR100 - Export to excel</t>
  </si>
  <si>
    <t xml:space="preserve">CR1 - </t>
  </si>
  <si>
    <t>Expected Results</t>
  </si>
  <si>
    <t>Actual Results</t>
  </si>
  <si>
    <t>Status</t>
  </si>
  <si>
    <t>Training System</t>
  </si>
  <si>
    <t>TLH</t>
  </si>
  <si>
    <t>1</t>
  </si>
  <si>
    <t>ALL</t>
  </si>
  <si>
    <t>Create Test case</t>
  </si>
  <si>
    <t>Thái Hùng</t>
  </si>
  <si>
    <t>Test xác thực và Phân quyền</t>
  </si>
  <si>
    <t>Đăng nhập đúng tài khoản nhân viên</t>
  </si>
  <si>
    <t>1. Vào trang đăng nhập
2. Nhập đúng username/password của tài khoản EMPLOYEE đang active
3. Bấm Đăng nhập</t>
  </si>
  <si>
    <t>Đăng nhập thành công, điều hướng về trang chủ, token lưu vào localStorage</t>
  </si>
  <si>
    <t>Đăng nhập đúng tài khoản admin</t>
  </si>
  <si>
    <t>1. Vào trang đăng nhập
2. Nhập đúng username/password của tài khoản ADMIN
3. Bấm Đăng nhập</t>
  </si>
  <si>
    <t>Điều hướng thẳng tới trang Quản trị (/admin), không qua trang chủ nhân viên</t>
  </si>
  <si>
    <t>Sai mật khẩu</t>
  </si>
  <si>
    <t>1. Vào trang đăng nhập
2. Nhập đúng username, sai password
3. Bấm Đăng nhập</t>
  </si>
  <si>
    <t>HTTP 401, hiện thông báo Sai username hoặc mật khẩu</t>
  </si>
  <si>
    <t>Username không tồn tại</t>
  </si>
  <si>
    <t>1. Vào trang đăng nhập
2. Nhập username không có trong hệ thống
3. Bấm Đăng nhập</t>
  </si>
  <si>
    <t>Đăng nhập tài khoản đã bị khoá</t>
  </si>
  <si>
    <t>1. Vào trang đăng nhập
2. Nhập đúng username/password của tài khoản EMPLOYEE đang bị khoá
3. Bấm Đăng nhập</t>
  </si>
  <si>
    <t xml:space="preserve">Hiện thông báo riêng biệt: Tài khoản đã bị khoá. Vui lòng liên hệ quản trị viên để được hỗ trợ. </t>
  </si>
  <si>
    <t>Bỏ trống username hoặc password</t>
  </si>
  <si>
    <t>1. Vào trang đăng nhập
2. Để trống 1 trong 2 ô rồi bấm Đăng nhập
3. Bấm Đăng nhập</t>
  </si>
  <si>
    <t xml:space="preserve">	Đăng xuất</t>
  </si>
  <si>
    <t>1. Bấm Đăng xuất trên navbar</t>
  </si>
  <si>
    <t>Xoá token khỏi localStorage, điều hướng về trang Login</t>
  </si>
  <si>
    <t>Tài khoản bị khoá giữa phiên đang hoạt động</t>
  </si>
  <si>
    <t>1. Nhân viên nv01 đăng nhập, giữ token
2. Admin vô hiệu hoá tài khoản nv01 ở tab khác
3. Nhân viên nv01 gọi tiếp 1 API bất kỳ trong /api/secure/**</t>
  </si>
  <si>
    <t>Request bị chặn (401/403) dù token cũ vẫn còn hạn - hệ thống revalidate trạng thái active từ DB mỗi request</t>
  </si>
  <si>
    <t>Đổi role giữa phiên đang hoạt động</t>
  </si>
  <si>
    <t>1. Nhân viên nv02 đăng nhập với role EMPLOYEE
2. Admin đổi role nv02 thành TRAINER trong DB
3. nv02 gọi 1 API chỉ dành cho TRAINER</t>
  </si>
  <si>
    <t>PASS</t>
  </si>
  <si>
    <t>Cùng thông báo Sai username hoặc mật khẩu như TC03</t>
  </si>
  <si>
    <t>Form chặn submit (required) bởi HTML, không gửi request</t>
  </si>
  <si>
    <t>Hiển thị thông báo Quyền đã thay đổi, vui lòng đăng nhập lại</t>
  </si>
  <si>
    <t>Đăng nhập bằng URL khi đã đăng nhập</t>
  </si>
  <si>
    <t>1. Nhân viên nv02 đăng nhập thành công
2. Nhân viên nv02 sửa URL thêm đuôi /login</t>
  </si>
  <si>
    <t>Không bị đưa về trang đăng nhập vì đã có lưu token vào localStorage rồi</t>
  </si>
  <si>
    <t>FAIL</t>
  </si>
  <si>
    <t>1.1</t>
  </si>
  <si>
    <t>Xác thực &amp; phân quyền và Người dùng &amp; Phòng ban</t>
  </si>
  <si>
    <t xml:space="preserve">Viết và chạy 23 test case cho 2 module
Phát hiện 2 lỗi	</t>
  </si>
  <si>
    <t>AUTH - Xác thực &amp; phân quyền</t>
  </si>
  <si>
    <t>Kiểm thử chức năng xác thực và phân quyền người dùng</t>
  </si>
  <si>
    <t>AUTH-01</t>
  </si>
  <si>
    <t>AUTH-02</t>
  </si>
  <si>
    <t>AUTH-03</t>
  </si>
  <si>
    <t>AUTH-04</t>
  </si>
  <si>
    <t>AUTH-05</t>
  </si>
  <si>
    <t>AUTH-06</t>
  </si>
  <si>
    <t>AUTH-07</t>
  </si>
  <si>
    <t>AUTH-08</t>
  </si>
  <si>
    <t>AUTH-09</t>
  </si>
  <si>
    <t>AUTH-10</t>
  </si>
  <si>
    <t>AUTH-09, AUTH-10</t>
  </si>
  <si>
    <t>USR - Người dùng &amp; phòng ban</t>
  </si>
  <si>
    <t>CRS - Quản lý khoá học</t>
  </si>
  <si>
    <t>Kiểm thử chức năng quản lý khoá học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</si>
</sst>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0.000"/>
  </numFmts>
  <fonts count="24">
    <font>
      <sz val="11"/>
      <name val="ＭＳ Ｐゴシック"/>
      <charset val="128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sz val="8"/>
      <color indexed="8"/>
      <name val="Tahoma"/>
      <family val="2"/>
    </font>
    <font>
      <sz val="10"/>
      <color indexed="8"/>
      <name val="Tahoma"/>
      <family val="2"/>
    </font>
    <font>
      <b/>
      <sz val="18"/>
      <name val="Tahoma"/>
      <family val="2"/>
    </font>
    <font>
      <sz val="11"/>
      <name val="Tahoma"/>
      <family val="2"/>
    </font>
    <font>
      <b/>
      <sz val="10"/>
      <name val="Tahoma"/>
      <family val="2"/>
    </font>
    <font>
      <b/>
      <sz val="10"/>
      <color indexed="60"/>
      <name val="Tahoma"/>
      <family val="2"/>
    </font>
    <font>
      <b/>
      <sz val="10"/>
      <name val="ＭＳ Ｐゴシック"/>
      <family val="3"/>
      <charset val="128"/>
    </font>
    <font>
      <b/>
      <sz val="10"/>
      <name val="MS Gothic"/>
      <family val="3"/>
    </font>
    <font>
      <sz val="6"/>
      <name val="ＭＳ Ｐゴシック"/>
      <family val="3"/>
      <charset val="128"/>
    </font>
    <font>
      <b/>
      <sz val="10"/>
      <color indexed="12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sz val="10"/>
      <name val="ＭＳ Ｐゴシック"/>
      <charset val="128"/>
    </font>
    <font>
      <sz val="8"/>
      <name val="ＭＳ Ｐゴシック"/>
      <charset val="128"/>
    </font>
    <font>
      <sz val="12"/>
      <color indexed="8"/>
      <name val="Tahoma"/>
      <family val="2"/>
    </font>
    <font>
      <b/>
      <sz val="12"/>
      <color indexed="9"/>
      <name val="Tahoma"/>
      <family val="2"/>
    </font>
    <font>
      <sz val="12"/>
      <name val="ＭＳ Ｐゴシック"/>
      <charset val="128"/>
    </font>
    <font>
      <b/>
      <sz val="10"/>
      <color indexed="8"/>
      <name val="Tahoma"/>
      <family val="2"/>
    </font>
    <font>
      <sz val="10"/>
      <color indexed="1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</borders>
  <cellStyleXfs count="4">
    <xf numFmtId="0" fontId="0" fillId="0" borderId="0"/>
    <xf numFmtId="0" fontId="2" fillId="0" borderId="0"/>
    <xf numFmtId="0" fontId="1" fillId="0" borderId="0" applyProtection="0"/>
    <xf numFmtId="0" fontId="3" fillId="0" borderId="0"/>
  </cellStyleXfs>
  <cellXfs count="157">
    <xf numFmtId="0" fontId="0" fillId="0" borderId="0" xfId="0"/>
    <xf numFmtId="0" fontId="8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top"/>
    </xf>
    <xf numFmtId="0" fontId="10" fillId="0" borderId="0" xfId="0" applyFont="1"/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6" fillId="2" borderId="0" xfId="0" applyFont="1" applyFill="1" applyAlignment="1">
      <alignment horizontal="center" wrapText="1"/>
    </xf>
    <xf numFmtId="0" fontId="6" fillId="2" borderId="0" xfId="0" applyFont="1" applyFill="1"/>
    <xf numFmtId="0" fontId="6" fillId="2" borderId="1" xfId="0" applyFont="1" applyFill="1" applyBorder="1" applyAlignment="1">
      <alignment horizontal="center" wrapText="1"/>
    </xf>
    <xf numFmtId="15" fontId="4" fillId="0" borderId="0" xfId="0" applyNumberFormat="1" applyFont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3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right"/>
    </xf>
    <xf numFmtId="0" fontId="7" fillId="0" borderId="0" xfId="1" applyFont="1"/>
    <xf numFmtId="0" fontId="9" fillId="0" borderId="0" xfId="1" applyFont="1"/>
    <xf numFmtId="0" fontId="4" fillId="0" borderId="0" xfId="1" applyFont="1"/>
    <xf numFmtId="164" fontId="4" fillId="0" borderId="0" xfId="1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center" wrapText="1"/>
    </xf>
    <xf numFmtId="0" fontId="8" fillId="2" borderId="0" xfId="0" applyFont="1" applyFill="1"/>
    <xf numFmtId="0" fontId="7" fillId="2" borderId="0" xfId="0" applyFont="1" applyFill="1"/>
    <xf numFmtId="0" fontId="10" fillId="2" borderId="0" xfId="0" applyFont="1" applyFill="1"/>
    <xf numFmtId="0" fontId="4" fillId="2" borderId="0" xfId="0" applyFont="1" applyFill="1"/>
    <xf numFmtId="0" fontId="6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7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15" fontId="4" fillId="0" borderId="6" xfId="0" applyNumberFormat="1" applyFont="1" applyBorder="1" applyAlignment="1">
      <alignment horizontal="left" vertical="center"/>
    </xf>
    <xf numFmtId="49" fontId="4" fillId="0" borderId="6" xfId="0" quotePrefix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49" fontId="4" fillId="0" borderId="10" xfId="0" applyNumberFormat="1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164" fontId="15" fillId="3" borderId="12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 wrapText="1"/>
    </xf>
    <xf numFmtId="0" fontId="15" fillId="3" borderId="14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/>
    </xf>
    <xf numFmtId="0" fontId="15" fillId="3" borderId="10" xfId="0" applyFont="1" applyFill="1" applyBorder="1"/>
    <xf numFmtId="0" fontId="4" fillId="2" borderId="0" xfId="0" applyFont="1" applyFill="1" applyAlignment="1">
      <alignment horizontal="left"/>
    </xf>
    <xf numFmtId="0" fontId="9" fillId="2" borderId="0" xfId="2" applyFont="1" applyFill="1"/>
    <xf numFmtId="0" fontId="9" fillId="2" borderId="15" xfId="2" applyFont="1" applyFill="1" applyBorder="1" applyAlignment="1">
      <alignment horizontal="left" wrapText="1"/>
    </xf>
    <xf numFmtId="1" fontId="6" fillId="2" borderId="16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4" fillId="2" borderId="0" xfId="2" applyFont="1" applyFill="1" applyAlignment="1">
      <alignment horizontal="left" wrapText="1"/>
    </xf>
    <xf numFmtId="1" fontId="6" fillId="2" borderId="0" xfId="0" applyNumberFormat="1" applyFont="1" applyFill="1" applyAlignment="1">
      <alignment horizontal="center" wrapText="1"/>
    </xf>
    <xf numFmtId="0" fontId="9" fillId="2" borderId="2" xfId="2" applyFont="1" applyFill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center" vertical="center"/>
    </xf>
    <xf numFmtId="0" fontId="4" fillId="2" borderId="0" xfId="2" applyFont="1" applyFill="1" applyAlignment="1">
      <alignment horizontal="left" vertical="center" wrapText="1"/>
    </xf>
    <xf numFmtId="0" fontId="6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9" fillId="2" borderId="0" xfId="0" applyFont="1" applyFill="1"/>
    <xf numFmtId="0" fontId="19" fillId="0" borderId="0" xfId="0" applyFont="1"/>
    <xf numFmtId="0" fontId="21" fillId="0" borderId="0" xfId="0" applyFont="1"/>
    <xf numFmtId="0" fontId="6" fillId="0" borderId="1" xfId="0" quotePrefix="1" applyFont="1" applyBorder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165" fontId="6" fillId="0" borderId="1" xfId="0" applyNumberFormat="1" applyFont="1" applyBorder="1" applyAlignment="1">
      <alignment horizontal="left" vertical="top" wrapText="1"/>
    </xf>
    <xf numFmtId="0" fontId="4" fillId="0" borderId="18" xfId="0" applyFont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6" fillId="2" borderId="5" xfId="0" applyFont="1" applyFill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center" vertical="top" wrapText="1"/>
    </xf>
    <xf numFmtId="0" fontId="6" fillId="0" borderId="21" xfId="0" applyFont="1" applyBorder="1" applyAlignment="1">
      <alignment horizontal="left" vertical="top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23" fillId="0" borderId="20" xfId="0" applyFont="1" applyBorder="1" applyAlignment="1">
      <alignment horizontal="left" vertical="top" wrapText="1"/>
    </xf>
    <xf numFmtId="15" fontId="4" fillId="0" borderId="6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/>
    </xf>
    <xf numFmtId="0" fontId="6" fillId="2" borderId="0" xfId="0" applyFont="1" applyFill="1" applyAlignment="1">
      <alignment wrapText="1"/>
    </xf>
    <xf numFmtId="0" fontId="6" fillId="2" borderId="32" xfId="0" applyFont="1" applyFill="1" applyBorder="1" applyAlignment="1">
      <alignment horizontal="center" wrapText="1"/>
    </xf>
    <xf numFmtId="0" fontId="6" fillId="0" borderId="2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22" fillId="0" borderId="20" xfId="0" applyFont="1" applyBorder="1" applyAlignment="1">
      <alignment horizontal="left" vertical="top" wrapText="1"/>
    </xf>
    <xf numFmtId="14" fontId="23" fillId="0" borderId="20" xfId="0" applyNumberFormat="1" applyFont="1" applyBorder="1" applyAlignment="1">
      <alignment horizontal="left" vertical="top" wrapText="1"/>
    </xf>
    <xf numFmtId="0" fontId="5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left" wrapText="1"/>
    </xf>
    <xf numFmtId="1" fontId="6" fillId="2" borderId="0" xfId="0" applyNumberFormat="1" applyFont="1" applyFill="1" applyAlignment="1">
      <alignment horizontal="left" wrapText="1"/>
    </xf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horizontal="left" vertical="top" wrapText="1"/>
    </xf>
    <xf numFmtId="0" fontId="23" fillId="0" borderId="0" xfId="0" applyFont="1" applyAlignment="1">
      <alignment horizontal="left" vertical="top" wrapText="1"/>
    </xf>
    <xf numFmtId="0" fontId="6" fillId="0" borderId="0" xfId="0" quotePrefix="1" applyFont="1" applyAlignment="1">
      <alignment horizontal="left" vertical="top" wrapText="1"/>
    </xf>
    <xf numFmtId="0" fontId="4" fillId="0" borderId="6" xfId="0" quotePrefix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left" vertical="center" wrapText="1"/>
    </xf>
    <xf numFmtId="0" fontId="4" fillId="0" borderId="35" xfId="0" applyFont="1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4" fillId="0" borderId="36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36" xfId="0" applyFont="1" applyBorder="1" applyAlignment="1">
      <alignment wrapText="1"/>
    </xf>
    <xf numFmtId="1" fontId="4" fillId="0" borderId="8" xfId="0" applyNumberFormat="1" applyFont="1" applyBorder="1" applyAlignment="1">
      <alignment horizontal="center"/>
    </xf>
    <xf numFmtId="1" fontId="16" fillId="3" borderId="10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left" vertical="top" wrapText="1"/>
    </xf>
    <xf numFmtId="0" fontId="15" fillId="5" borderId="21" xfId="2" applyFont="1" applyFill="1" applyBorder="1" applyAlignment="1">
      <alignment horizontal="center" vertical="center" wrapText="1"/>
    </xf>
    <xf numFmtId="0" fontId="15" fillId="5" borderId="29" xfId="2" applyFont="1" applyFill="1" applyBorder="1" applyAlignment="1">
      <alignment horizontal="center" vertical="center" wrapText="1"/>
    </xf>
    <xf numFmtId="0" fontId="20" fillId="6" borderId="22" xfId="0" applyFont="1" applyFill="1" applyBorder="1" applyAlignment="1">
      <alignment horizontal="left" vertical="center"/>
    </xf>
    <xf numFmtId="0" fontId="20" fillId="6" borderId="17" xfId="0" applyFont="1" applyFill="1" applyBorder="1" applyAlignment="1">
      <alignment horizontal="left" vertical="center"/>
    </xf>
    <xf numFmtId="0" fontId="22" fillId="4" borderId="20" xfId="2" applyFont="1" applyFill="1" applyBorder="1" applyAlignment="1">
      <alignment horizontal="left" vertical="center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wrapText="1"/>
    </xf>
    <xf numFmtId="0" fontId="6" fillId="2" borderId="28" xfId="0" applyFont="1" applyFill="1" applyBorder="1" applyAlignment="1">
      <alignment horizontal="center"/>
    </xf>
    <xf numFmtId="0" fontId="15" fillId="5" borderId="1" xfId="2" applyFont="1" applyFill="1" applyBorder="1" applyAlignment="1">
      <alignment horizontal="center" vertical="center" wrapText="1"/>
    </xf>
    <xf numFmtId="0" fontId="15" fillId="5" borderId="29" xfId="2" applyFont="1" applyFill="1" applyBorder="1" applyAlignment="1">
      <alignment vertical="center" wrapText="1"/>
    </xf>
    <xf numFmtId="0" fontId="15" fillId="5" borderId="1" xfId="2" applyFont="1" applyFill="1" applyBorder="1" applyAlignment="1">
      <alignment vertical="center" wrapText="1"/>
    </xf>
    <xf numFmtId="0" fontId="15" fillId="5" borderId="30" xfId="2" applyFont="1" applyFill="1" applyBorder="1" applyAlignment="1">
      <alignment horizontal="center" vertical="center" wrapText="1"/>
    </xf>
    <xf numFmtId="0" fontId="15" fillId="5" borderId="0" xfId="2" applyFont="1" applyFill="1" applyAlignment="1">
      <alignment horizontal="center" vertical="center" wrapText="1"/>
    </xf>
    <xf numFmtId="0" fontId="15" fillId="5" borderId="31" xfId="2" applyFont="1" applyFill="1" applyBorder="1" applyAlignment="1">
      <alignment horizontal="center" vertical="center" wrapText="1"/>
    </xf>
    <xf numFmtId="0" fontId="15" fillId="5" borderId="26" xfId="2" applyFont="1" applyFill="1" applyBorder="1" applyAlignment="1">
      <alignment horizontal="center" vertical="center" wrapText="1"/>
    </xf>
    <xf numFmtId="0" fontId="15" fillId="5" borderId="32" xfId="2" applyFont="1" applyFill="1" applyBorder="1" applyAlignment="1">
      <alignment horizontal="center" vertical="center" wrapText="1"/>
    </xf>
    <xf numFmtId="0" fontId="15" fillId="5" borderId="33" xfId="2" applyFont="1" applyFill="1" applyBorder="1" applyAlignment="1">
      <alignment horizontal="center" vertical="center" wrapText="1"/>
    </xf>
    <xf numFmtId="0" fontId="15" fillId="5" borderId="34" xfId="2" applyFont="1" applyFill="1" applyBorder="1" applyAlignment="1">
      <alignment horizontal="center" vertical="center" wrapText="1"/>
    </xf>
    <xf numFmtId="0" fontId="4" fillId="2" borderId="20" xfId="2" applyFont="1" applyFill="1" applyBorder="1" applyAlignment="1">
      <alignment horizontal="left" vertical="center" wrapText="1"/>
    </xf>
    <xf numFmtId="0" fontId="4" fillId="2" borderId="22" xfId="2" applyFont="1" applyFill="1" applyBorder="1" applyAlignment="1">
      <alignment horizontal="left" vertical="center" wrapText="1"/>
    </xf>
    <xf numFmtId="0" fontId="4" fillId="2" borderId="25" xfId="2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wrapText="1"/>
    </xf>
    <xf numFmtId="0" fontId="5" fillId="2" borderId="27" xfId="0" applyFont="1" applyFill="1" applyBorder="1" applyAlignment="1">
      <alignment horizontal="center" wrapText="1"/>
    </xf>
    <xf numFmtId="0" fontId="4" fillId="2" borderId="23" xfId="2" applyFont="1" applyFill="1" applyBorder="1" applyAlignment="1">
      <alignment horizontal="left" wrapText="1"/>
    </xf>
    <xf numFmtId="0" fontId="4" fillId="2" borderId="24" xfId="2" applyFont="1" applyFill="1" applyBorder="1" applyAlignment="1">
      <alignment horizontal="left" wrapText="1"/>
    </xf>
    <xf numFmtId="0" fontId="4" fillId="2" borderId="20" xfId="2" applyFont="1" applyFill="1" applyBorder="1" applyAlignment="1">
      <alignment horizontal="left" vertical="top" wrapText="1"/>
    </xf>
    <xf numFmtId="0" fontId="4" fillId="2" borderId="22" xfId="2" applyFont="1" applyFill="1" applyBorder="1" applyAlignment="1">
      <alignment horizontal="left" vertical="top" wrapText="1"/>
    </xf>
    <xf numFmtId="0" fontId="4" fillId="2" borderId="25" xfId="2" applyFont="1" applyFill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22" fillId="0" borderId="20" xfId="0" applyFont="1" applyBorder="1" applyAlignment="1">
      <alignment horizontal="left" vertical="top" wrapText="1"/>
    </xf>
    <xf numFmtId="0" fontId="22" fillId="0" borderId="22" xfId="0" applyFont="1" applyBorder="1" applyAlignment="1">
      <alignment horizontal="left"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2" xfId="0" applyFont="1" applyBorder="1" applyAlignment="1">
      <alignment horizontal="left" vertical="top" wrapText="1"/>
    </xf>
    <xf numFmtId="0" fontId="22" fillId="4" borderId="20" xfId="2" applyFont="1" applyFill="1" applyBorder="1" applyAlignment="1">
      <alignment horizontal="center" vertical="center" wrapText="1"/>
    </xf>
    <xf numFmtId="0" fontId="22" fillId="4" borderId="22" xfId="2" applyFont="1" applyFill="1" applyBorder="1" applyAlignment="1">
      <alignment horizontal="center" vertical="center" wrapText="1"/>
    </xf>
  </cellXfs>
  <cellStyles count="4">
    <cellStyle name="Normal" xfId="0" builtinId="0"/>
    <cellStyle name="Normal_Functional Test Case v1.0" xfId="1" xr:uid="{00000000-0005-0000-0000-000000000000}"/>
    <cellStyle name="Normal_Sheet1_Vanco_CR022a1_TestCase_v0.1" xfId="2" xr:uid="{00000000-0005-0000-0000-000001000000}"/>
    <cellStyle name="標準_結合試験(AllOvertheWorld)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50203</xdr:colOff>
      <xdr:row>12</xdr:row>
      <xdr:rowOff>49291</xdr:rowOff>
    </xdr:from>
    <xdr:to>
      <xdr:col>7</xdr:col>
      <xdr:colOff>2567940</xdr:colOff>
      <xdr:row>12</xdr:row>
      <xdr:rowOff>1386840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3634E7-EE78-C09C-B16E-BD24DE6F40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81683" y="2274331"/>
          <a:ext cx="2517737" cy="1337549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12</xdr:row>
      <xdr:rowOff>1440180</xdr:rowOff>
    </xdr:from>
    <xdr:to>
      <xdr:col>7</xdr:col>
      <xdr:colOff>2573946</xdr:colOff>
      <xdr:row>12</xdr:row>
      <xdr:rowOff>2775204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7681987-D5B7-F970-B36E-530AF2B0C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92440" y="366522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68580</xdr:colOff>
      <xdr:row>12</xdr:row>
      <xdr:rowOff>2827020</xdr:rowOff>
    </xdr:from>
    <xdr:to>
      <xdr:col>7</xdr:col>
      <xdr:colOff>2581566</xdr:colOff>
      <xdr:row>12</xdr:row>
      <xdr:rowOff>4162044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0886E3C-DEC7-C07A-5320-5C3A10B68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00060" y="50520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13</xdr:row>
      <xdr:rowOff>68580</xdr:rowOff>
    </xdr:from>
    <xdr:to>
      <xdr:col>7</xdr:col>
      <xdr:colOff>2573946</xdr:colOff>
      <xdr:row>13</xdr:row>
      <xdr:rowOff>1403604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B5B731E-F747-CF55-68BC-DEC247A4F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92440" y="652272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13</xdr:row>
      <xdr:rowOff>1455420</xdr:rowOff>
    </xdr:from>
    <xdr:to>
      <xdr:col>7</xdr:col>
      <xdr:colOff>2573946</xdr:colOff>
      <xdr:row>13</xdr:row>
      <xdr:rowOff>2790444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3937F6-AEB1-6138-90B6-F7D62B000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92440" y="79095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14</xdr:row>
      <xdr:rowOff>30480</xdr:rowOff>
    </xdr:from>
    <xdr:to>
      <xdr:col>7</xdr:col>
      <xdr:colOff>2573946</xdr:colOff>
      <xdr:row>14</xdr:row>
      <xdr:rowOff>1365504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4BD1CFC-7A11-9220-8E20-C6DB16A08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092440" y="931164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15</xdr:row>
      <xdr:rowOff>7620</xdr:rowOff>
    </xdr:from>
    <xdr:to>
      <xdr:col>7</xdr:col>
      <xdr:colOff>2558706</xdr:colOff>
      <xdr:row>15</xdr:row>
      <xdr:rowOff>1342644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AA8EE0C-F081-A7AF-453F-AF262E2B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077200" y="107442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16</xdr:row>
      <xdr:rowOff>45720</xdr:rowOff>
    </xdr:from>
    <xdr:to>
      <xdr:col>7</xdr:col>
      <xdr:colOff>2558706</xdr:colOff>
      <xdr:row>16</xdr:row>
      <xdr:rowOff>1380744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946CF47-45B5-CB47-5FE6-3CC0B07C8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077200" y="121767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38100</xdr:colOff>
      <xdr:row>16</xdr:row>
      <xdr:rowOff>1470660</xdr:rowOff>
    </xdr:from>
    <xdr:to>
      <xdr:col>7</xdr:col>
      <xdr:colOff>2551086</xdr:colOff>
      <xdr:row>16</xdr:row>
      <xdr:rowOff>2805684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F774EEA-5B42-61DE-AB56-62AA82E60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69580" y="136017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53340</xdr:colOff>
      <xdr:row>17</xdr:row>
      <xdr:rowOff>53340</xdr:rowOff>
    </xdr:from>
    <xdr:to>
      <xdr:col>7</xdr:col>
      <xdr:colOff>2566326</xdr:colOff>
      <xdr:row>17</xdr:row>
      <xdr:rowOff>1388364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10AE44F-D7DF-34FB-92BE-034C7EB76C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084820" y="1506474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18</xdr:row>
      <xdr:rowOff>53340</xdr:rowOff>
    </xdr:from>
    <xdr:to>
      <xdr:col>7</xdr:col>
      <xdr:colOff>2573946</xdr:colOff>
      <xdr:row>18</xdr:row>
      <xdr:rowOff>1388364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A690003-3B87-D2B2-FB26-45844C5D9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092440" y="165354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18</xdr:row>
      <xdr:rowOff>1463040</xdr:rowOff>
    </xdr:from>
    <xdr:to>
      <xdr:col>7</xdr:col>
      <xdr:colOff>2558706</xdr:colOff>
      <xdr:row>18</xdr:row>
      <xdr:rowOff>2798064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D3E28B6-1F94-0C56-22A4-8C2E62FFA2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077200" y="179451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19</xdr:row>
      <xdr:rowOff>60960</xdr:rowOff>
    </xdr:from>
    <xdr:to>
      <xdr:col>7</xdr:col>
      <xdr:colOff>2558706</xdr:colOff>
      <xdr:row>19</xdr:row>
      <xdr:rowOff>1395984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33104EA-D724-5007-967B-DA6E21BDF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77200" y="194157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53340</xdr:colOff>
      <xdr:row>19</xdr:row>
      <xdr:rowOff>1455420</xdr:rowOff>
    </xdr:from>
    <xdr:to>
      <xdr:col>7</xdr:col>
      <xdr:colOff>2566326</xdr:colOff>
      <xdr:row>19</xdr:row>
      <xdr:rowOff>2790444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A6C9BEA-892E-90AF-57FF-0BCF0703F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084820" y="2081022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19</xdr:row>
      <xdr:rowOff>2933700</xdr:rowOff>
    </xdr:from>
    <xdr:to>
      <xdr:col>7</xdr:col>
      <xdr:colOff>2573946</xdr:colOff>
      <xdr:row>19</xdr:row>
      <xdr:rowOff>4268724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0A719BE-4E98-EE61-F524-8DF39F899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092440" y="222885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53340</xdr:colOff>
      <xdr:row>20</xdr:row>
      <xdr:rowOff>53340</xdr:rowOff>
    </xdr:from>
    <xdr:to>
      <xdr:col>7</xdr:col>
      <xdr:colOff>2566326</xdr:colOff>
      <xdr:row>20</xdr:row>
      <xdr:rowOff>1388364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6490B72-6F3F-0C1D-1F6D-D512E8E3F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084820" y="2376678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38100</xdr:colOff>
      <xdr:row>20</xdr:row>
      <xdr:rowOff>1463040</xdr:rowOff>
    </xdr:from>
    <xdr:to>
      <xdr:col>7</xdr:col>
      <xdr:colOff>2551086</xdr:colOff>
      <xdr:row>20</xdr:row>
      <xdr:rowOff>2798064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CF7F30E4-994D-F2DD-34AD-F8B86F17F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069580" y="2517648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30480</xdr:colOff>
      <xdr:row>20</xdr:row>
      <xdr:rowOff>2849880</xdr:rowOff>
    </xdr:from>
    <xdr:to>
      <xdr:col>7</xdr:col>
      <xdr:colOff>2543466</xdr:colOff>
      <xdr:row>20</xdr:row>
      <xdr:rowOff>4184904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2C746D5-3B09-8FDB-09A8-8EACD20A4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061960" y="265633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60960</xdr:colOff>
      <xdr:row>21</xdr:row>
      <xdr:rowOff>38100</xdr:rowOff>
    </xdr:from>
    <xdr:to>
      <xdr:col>7</xdr:col>
      <xdr:colOff>2573946</xdr:colOff>
      <xdr:row>21</xdr:row>
      <xdr:rowOff>1373124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95DD1E-1C5F-E3F0-E7B7-519053E4F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092440" y="28056840"/>
          <a:ext cx="2512986" cy="133502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3"/>
  <sheetViews>
    <sheetView showGridLines="0" tabSelected="1" workbookViewId="0">
      <selection activeCell="H13" sqref="H13"/>
    </sheetView>
  </sheetViews>
  <sheetFormatPr defaultColWidth="9" defaultRowHeight="13.8"/>
  <cols>
    <col min="1" max="1" width="9" style="1"/>
    <col min="2" max="2" width="14.109375" style="1" customWidth="1"/>
    <col min="3" max="3" width="10.5546875" style="1" customWidth="1"/>
    <col min="4" max="4" width="22.44140625" style="1" customWidth="1"/>
    <col min="5" max="5" width="38.88671875" style="1" customWidth="1"/>
    <col min="6" max="6" width="23.77734375" style="1" customWidth="1"/>
    <col min="7" max="7" width="20.44140625" style="1" customWidth="1"/>
    <col min="8" max="8" width="26.6640625" style="1" customWidth="1"/>
    <col min="9" max="16384" width="9" style="1"/>
  </cols>
  <sheetData>
    <row r="2" spans="1:8" ht="22.2">
      <c r="A2" s="25"/>
      <c r="B2" s="26" t="s">
        <v>2</v>
      </c>
      <c r="C2" s="25"/>
      <c r="D2" s="25"/>
      <c r="E2" s="25"/>
      <c r="F2" s="25"/>
      <c r="G2" s="25"/>
    </row>
    <row r="3" spans="1:8">
      <c r="A3" s="25"/>
      <c r="B3" s="27" t="s">
        <v>28</v>
      </c>
      <c r="C3" s="57">
        <v>1.1000000000000001</v>
      </c>
      <c r="D3" s="28"/>
      <c r="E3" s="25"/>
      <c r="F3" s="25"/>
      <c r="G3" s="25"/>
    </row>
    <row r="4" spans="1:8">
      <c r="A4" s="25"/>
      <c r="B4" s="27" t="s">
        <v>11</v>
      </c>
      <c r="C4" s="11">
        <v>46246</v>
      </c>
      <c r="D4" s="11"/>
      <c r="E4" s="25"/>
      <c r="F4" s="25"/>
      <c r="G4" s="25"/>
    </row>
    <row r="5" spans="1:8" ht="14.4" thickBot="1">
      <c r="A5" s="25"/>
      <c r="B5" s="27"/>
      <c r="C5" s="28"/>
      <c r="D5" s="28"/>
      <c r="E5" s="25"/>
      <c r="F5" s="25"/>
      <c r="G5" s="25"/>
    </row>
    <row r="6" spans="1:8" ht="14.25" customHeight="1" thickBot="1">
      <c r="A6" s="25"/>
      <c r="B6" s="27" t="s">
        <v>29</v>
      </c>
      <c r="C6" s="145" t="s">
        <v>41</v>
      </c>
      <c r="D6" s="145"/>
      <c r="E6" s="146"/>
      <c r="F6" s="25"/>
      <c r="G6" s="25"/>
    </row>
    <row r="7" spans="1:8">
      <c r="A7" s="25"/>
      <c r="B7" s="27" t="s">
        <v>30</v>
      </c>
      <c r="C7" s="145" t="s">
        <v>42</v>
      </c>
      <c r="D7" s="145"/>
      <c r="E7" s="146"/>
      <c r="F7" s="25"/>
      <c r="G7" s="25"/>
    </row>
    <row r="8" spans="1:8">
      <c r="A8" s="25"/>
      <c r="B8" s="27"/>
      <c r="C8" s="25"/>
      <c r="D8" s="25"/>
      <c r="E8" s="25"/>
      <c r="F8" s="25"/>
      <c r="G8" s="25"/>
    </row>
    <row r="9" spans="1:8">
      <c r="A9" s="25"/>
      <c r="B9" s="19"/>
      <c r="C9" s="19"/>
      <c r="D9" s="19"/>
      <c r="E9" s="19"/>
      <c r="F9" s="25"/>
      <c r="G9" s="25"/>
    </row>
    <row r="10" spans="1:8">
      <c r="B10" s="5" t="s">
        <v>20</v>
      </c>
    </row>
    <row r="11" spans="1:8" s="32" customFormat="1" ht="26.4">
      <c r="B11" s="48" t="s">
        <v>8</v>
      </c>
      <c r="C11" s="49" t="s">
        <v>21</v>
      </c>
      <c r="D11" s="49" t="s">
        <v>4</v>
      </c>
      <c r="E11" s="49" t="s">
        <v>5</v>
      </c>
      <c r="F11" s="49" t="s">
        <v>10</v>
      </c>
      <c r="G11" s="50" t="s">
        <v>9</v>
      </c>
      <c r="H11" s="81" t="s">
        <v>22</v>
      </c>
    </row>
    <row r="12" spans="1:8" s="32" customFormat="1">
      <c r="B12" s="34">
        <v>46246</v>
      </c>
      <c r="C12" s="35" t="s">
        <v>43</v>
      </c>
      <c r="D12" s="36" t="s">
        <v>44</v>
      </c>
      <c r="E12" s="37" t="s">
        <v>45</v>
      </c>
      <c r="F12" s="69" t="s">
        <v>46</v>
      </c>
      <c r="G12" s="80" t="s">
        <v>46</v>
      </c>
      <c r="H12" s="82"/>
    </row>
    <row r="13" spans="1:8" s="32" customFormat="1" ht="39.6">
      <c r="B13" s="34">
        <v>46247</v>
      </c>
      <c r="C13" s="35" t="s">
        <v>80</v>
      </c>
      <c r="D13" s="109" t="s">
        <v>81</v>
      </c>
      <c r="E13" s="110" t="s">
        <v>82</v>
      </c>
      <c r="F13" s="69" t="s">
        <v>46</v>
      </c>
      <c r="G13" s="80" t="s">
        <v>46</v>
      </c>
      <c r="H13" s="82" t="s">
        <v>95</v>
      </c>
    </row>
    <row r="14" spans="1:8" s="33" customFormat="1" ht="13.2">
      <c r="B14" s="34"/>
      <c r="C14" s="35"/>
      <c r="D14" s="36"/>
      <c r="E14" s="37"/>
      <c r="F14" s="69"/>
      <c r="G14" s="92"/>
      <c r="H14" s="82"/>
    </row>
    <row r="15" spans="1:8" s="33" customFormat="1" ht="13.2">
      <c r="B15" s="41"/>
      <c r="C15" s="42"/>
      <c r="D15" s="39"/>
      <c r="E15" s="39"/>
      <c r="F15" s="39"/>
      <c r="G15" s="39"/>
      <c r="H15" s="40"/>
    </row>
    <row r="16" spans="1:8" s="32" customFormat="1">
      <c r="B16" s="34"/>
      <c r="C16" s="38"/>
      <c r="D16" s="36"/>
      <c r="E16" s="39"/>
      <c r="F16" s="39"/>
      <c r="G16" s="39"/>
      <c r="H16" s="43"/>
    </row>
    <row r="17" spans="2:8" s="32" customFormat="1">
      <c r="B17" s="41"/>
      <c r="C17" s="42"/>
      <c r="D17" s="39"/>
      <c r="E17" s="39"/>
      <c r="F17" s="39"/>
      <c r="G17" s="39"/>
      <c r="H17" s="40"/>
    </row>
    <row r="18" spans="2:8" s="32" customFormat="1">
      <c r="B18" s="41"/>
      <c r="C18" s="42"/>
      <c r="D18" s="39"/>
      <c r="E18" s="39"/>
      <c r="F18" s="39"/>
      <c r="G18" s="39"/>
      <c r="H18" s="40"/>
    </row>
    <row r="19" spans="2:8" s="32" customFormat="1">
      <c r="B19" s="41"/>
      <c r="C19" s="42"/>
      <c r="D19" s="39"/>
      <c r="E19" s="39"/>
      <c r="F19" s="39"/>
      <c r="G19" s="39"/>
      <c r="H19" s="40"/>
    </row>
    <row r="20" spans="2:8" s="32" customFormat="1">
      <c r="B20" s="41"/>
      <c r="C20" s="42"/>
      <c r="D20" s="39"/>
      <c r="E20" s="39"/>
      <c r="F20" s="39"/>
      <c r="G20" s="39"/>
      <c r="H20" s="40"/>
    </row>
    <row r="21" spans="2:8" s="32" customFormat="1">
      <c r="B21" s="41"/>
      <c r="C21" s="42"/>
      <c r="D21" s="39"/>
      <c r="E21" s="39"/>
      <c r="F21" s="39"/>
      <c r="G21" s="39"/>
      <c r="H21" s="40"/>
    </row>
    <row r="22" spans="2:8" s="32" customFormat="1">
      <c r="B22" s="41"/>
      <c r="C22" s="42"/>
      <c r="D22" s="39"/>
      <c r="E22" s="39"/>
      <c r="F22" s="39"/>
      <c r="G22" s="39"/>
      <c r="H22" s="40"/>
    </row>
    <row r="23" spans="2:8" s="32" customFormat="1">
      <c r="B23" s="44"/>
      <c r="C23" s="45"/>
      <c r="D23" s="46"/>
      <c r="E23" s="46"/>
      <c r="F23" s="46"/>
      <c r="G23" s="46"/>
      <c r="H23" s="47"/>
    </row>
  </sheetData>
  <mergeCells count="2">
    <mergeCell ref="C6:E6"/>
    <mergeCell ref="C7:E7"/>
  </mergeCells>
  <phoneticPr fontId="0"/>
  <pageMargins left="0.37" right="0.47" top="0.5" bottom="0.38" header="0.5" footer="0.17"/>
  <pageSetup paperSize="9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51"/>
  <sheetViews>
    <sheetView topLeftCell="A18" zoomScale="85" zoomScaleNormal="85" workbookViewId="0">
      <selection activeCell="B21" sqref="B21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4" max="5" width="8.77734375" style="103"/>
    <col min="6" max="6" width="23.6640625" style="103" customWidth="1"/>
    <col min="7" max="7" width="18.44140625" hidden="1" customWidth="1"/>
    <col min="8" max="8" width="38" customWidth="1"/>
    <col min="9" max="9" width="17.109375" customWidth="1"/>
    <col min="10" max="10" width="9" style="19"/>
    <col min="11" max="11" width="18" customWidth="1"/>
  </cols>
  <sheetData>
    <row r="1" spans="1:12" s="2" customFormat="1" ht="12.75" customHeight="1">
      <c r="A1" s="58" t="s">
        <v>2</v>
      </c>
      <c r="B1" s="143"/>
      <c r="C1" s="143"/>
      <c r="D1" s="143"/>
      <c r="E1" s="100"/>
      <c r="F1" s="100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44"/>
      <c r="C2" s="144"/>
      <c r="D2" s="144"/>
      <c r="E2" s="100"/>
      <c r="F2" s="100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45" t="s">
        <v>41</v>
      </c>
      <c r="C3" s="145"/>
      <c r="D3" s="146"/>
      <c r="E3" s="62"/>
      <c r="F3" s="62"/>
      <c r="G3" s="62"/>
      <c r="H3" s="62"/>
      <c r="I3" s="127"/>
      <c r="J3" s="127"/>
      <c r="K3" s="127"/>
      <c r="L3" s="9"/>
    </row>
    <row r="4" spans="1:12" s="3" customFormat="1" ht="13.2">
      <c r="A4" s="64" t="s">
        <v>32</v>
      </c>
      <c r="B4" s="147" t="s">
        <v>83</v>
      </c>
      <c r="C4" s="148"/>
      <c r="D4" s="149"/>
      <c r="E4" s="62"/>
      <c r="F4" s="62"/>
      <c r="G4" s="62"/>
      <c r="H4" s="62"/>
      <c r="I4" s="127"/>
      <c r="J4" s="127"/>
      <c r="K4" s="127"/>
      <c r="L4" s="9"/>
    </row>
    <row r="5" spans="1:12" s="72" customFormat="1" ht="26.4">
      <c r="A5" s="64" t="s">
        <v>25</v>
      </c>
      <c r="B5" s="139" t="s">
        <v>84</v>
      </c>
      <c r="C5" s="140"/>
      <c r="D5" s="141"/>
      <c r="E5" s="70"/>
      <c r="F5" s="70"/>
      <c r="G5" s="70"/>
      <c r="H5" s="70"/>
      <c r="I5" s="142"/>
      <c r="J5" s="142"/>
      <c r="K5" s="142"/>
      <c r="L5" s="71"/>
    </row>
    <row r="6" spans="1:12" s="3" customFormat="1" ht="15" customHeight="1">
      <c r="A6" s="12" t="s">
        <v>33</v>
      </c>
      <c r="B6" s="83">
        <f>COUNTIF(J10:J100,"Pass")</f>
        <v>8</v>
      </c>
      <c r="C6" s="10" t="s">
        <v>34</v>
      </c>
      <c r="D6" s="13">
        <f>COUNTIF(J10:J7100,"Pending")</f>
        <v>0</v>
      </c>
      <c r="E6" s="101"/>
      <c r="F6" s="101"/>
      <c r="G6" s="8"/>
      <c r="H6" s="8"/>
      <c r="I6" s="127"/>
      <c r="J6" s="127"/>
      <c r="K6" s="127"/>
      <c r="L6" s="9"/>
    </row>
    <row r="7" spans="1:12" s="3" customFormat="1" ht="15" customHeight="1" thickBot="1">
      <c r="A7" s="14" t="s">
        <v>0</v>
      </c>
      <c r="B7" s="84">
        <f>COUNTIF(J12:J100,"Fail")</f>
        <v>2</v>
      </c>
      <c r="C7" s="29" t="s">
        <v>24</v>
      </c>
      <c r="D7" s="60">
        <f>COUNTA(A12:A100) - 1</f>
        <v>10</v>
      </c>
      <c r="E7" s="102"/>
      <c r="F7" s="102"/>
      <c r="G7" s="63"/>
      <c r="H7" s="63"/>
      <c r="I7" s="127"/>
      <c r="J7" s="127"/>
      <c r="K7" s="127"/>
      <c r="L7" s="9"/>
    </row>
    <row r="8" spans="1:12" s="3" customFormat="1" ht="15" customHeight="1">
      <c r="A8" s="128"/>
      <c r="B8" s="128"/>
      <c r="C8" s="128"/>
      <c r="D8" s="128"/>
      <c r="E8" s="101"/>
      <c r="F8" s="101"/>
      <c r="G8" s="8"/>
      <c r="H8" s="8"/>
      <c r="I8" s="8"/>
      <c r="J8" s="95"/>
      <c r="K8" s="95"/>
      <c r="L8" s="9"/>
    </row>
    <row r="9" spans="1:12" s="74" customFormat="1" ht="12" customHeight="1">
      <c r="A9" s="121" t="s">
        <v>26</v>
      </c>
      <c r="B9" s="130" t="s">
        <v>3</v>
      </c>
      <c r="C9" s="121" t="s">
        <v>12</v>
      </c>
      <c r="D9" s="132" t="s">
        <v>38</v>
      </c>
      <c r="E9" s="133"/>
      <c r="F9" s="133"/>
      <c r="G9" s="134"/>
      <c r="H9" s="138" t="s">
        <v>39</v>
      </c>
      <c r="I9" s="120" t="s">
        <v>23</v>
      </c>
      <c r="J9" s="120" t="s">
        <v>40</v>
      </c>
      <c r="K9" s="120" t="s">
        <v>27</v>
      </c>
      <c r="L9" s="73"/>
    </row>
    <row r="10" spans="1:12" s="3" customFormat="1" ht="12" customHeight="1">
      <c r="A10" s="129"/>
      <c r="B10" s="131"/>
      <c r="C10" s="129"/>
      <c r="D10" s="135"/>
      <c r="E10" s="136"/>
      <c r="F10" s="136"/>
      <c r="G10" s="137"/>
      <c r="H10" s="121"/>
      <c r="I10" s="121"/>
      <c r="J10" s="121"/>
      <c r="K10" s="121"/>
      <c r="L10" s="9"/>
    </row>
    <row r="11" spans="1:12" s="75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4" customFormat="1" ht="13.2">
      <c r="A12" s="124" t="s">
        <v>47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4" customFormat="1" ht="333" customHeight="1" outlineLevel="1">
      <c r="A13" s="79" t="s">
        <v>85</v>
      </c>
      <c r="B13" s="85" t="s">
        <v>48</v>
      </c>
      <c r="C13" s="78" t="s">
        <v>49</v>
      </c>
      <c r="D13" s="119" t="s">
        <v>50</v>
      </c>
      <c r="E13" s="119"/>
      <c r="F13" s="119"/>
      <c r="G13" s="85"/>
      <c r="H13" s="85"/>
      <c r="I13" s="99">
        <v>46246</v>
      </c>
      <c r="J13" s="78" t="s">
        <v>72</v>
      </c>
      <c r="K13" s="76"/>
    </row>
    <row r="14" spans="1:12" s="4" customFormat="1" ht="222.6" customHeight="1" outlineLevel="1">
      <c r="A14" s="79" t="s">
        <v>86</v>
      </c>
      <c r="B14" s="85" t="s">
        <v>51</v>
      </c>
      <c r="C14" s="78" t="s">
        <v>52</v>
      </c>
      <c r="D14" s="119" t="s">
        <v>53</v>
      </c>
      <c r="E14" s="119"/>
      <c r="F14" s="119"/>
      <c r="G14" s="85"/>
      <c r="H14" s="85"/>
      <c r="I14" s="99">
        <v>46246</v>
      </c>
      <c r="J14" s="78" t="s">
        <v>72</v>
      </c>
      <c r="K14" s="76"/>
    </row>
    <row r="15" spans="1:12" s="4" customFormat="1" ht="114.6" customHeight="1" outlineLevel="1">
      <c r="A15" s="79" t="s">
        <v>87</v>
      </c>
      <c r="B15" s="85" t="s">
        <v>54</v>
      </c>
      <c r="C15" s="78" t="s">
        <v>55</v>
      </c>
      <c r="D15" s="119" t="s">
        <v>56</v>
      </c>
      <c r="E15" s="119"/>
      <c r="F15" s="119"/>
      <c r="G15" s="85"/>
      <c r="H15" s="85"/>
      <c r="I15" s="99">
        <v>46246</v>
      </c>
      <c r="J15" s="78" t="s">
        <v>72</v>
      </c>
      <c r="K15" s="76"/>
    </row>
    <row r="16" spans="1:12" s="4" customFormat="1" ht="109.8" customHeight="1" outlineLevel="1">
      <c r="A16" s="79" t="s">
        <v>88</v>
      </c>
      <c r="B16" s="85" t="s">
        <v>57</v>
      </c>
      <c r="C16" s="78" t="s">
        <v>58</v>
      </c>
      <c r="D16" s="119" t="s">
        <v>73</v>
      </c>
      <c r="E16" s="119"/>
      <c r="F16" s="119"/>
      <c r="G16" s="85"/>
      <c r="H16" s="85"/>
      <c r="I16" s="99">
        <v>46246</v>
      </c>
      <c r="J16" s="78" t="s">
        <v>72</v>
      </c>
      <c r="K16" s="76"/>
    </row>
    <row r="17" spans="1:11" s="4" customFormat="1" ht="226.8" customHeight="1" outlineLevel="1">
      <c r="A17" s="79" t="s">
        <v>89</v>
      </c>
      <c r="B17" s="85" t="s">
        <v>59</v>
      </c>
      <c r="C17" s="78" t="s">
        <v>60</v>
      </c>
      <c r="D17" s="119" t="s">
        <v>61</v>
      </c>
      <c r="E17" s="119"/>
      <c r="F17" s="119"/>
      <c r="G17" s="85"/>
      <c r="H17" s="85"/>
      <c r="I17" s="99">
        <v>46246</v>
      </c>
      <c r="J17" s="78" t="s">
        <v>72</v>
      </c>
      <c r="K17" s="76"/>
    </row>
    <row r="18" spans="1:11" s="4" customFormat="1" ht="115.8" customHeight="1" outlineLevel="1">
      <c r="A18" s="79" t="s">
        <v>90</v>
      </c>
      <c r="B18" s="85" t="s">
        <v>62</v>
      </c>
      <c r="C18" s="78" t="s">
        <v>63</v>
      </c>
      <c r="D18" s="119" t="s">
        <v>74</v>
      </c>
      <c r="E18" s="119"/>
      <c r="F18" s="119"/>
      <c r="G18" s="85"/>
      <c r="H18" s="85"/>
      <c r="I18" s="99">
        <v>46246</v>
      </c>
      <c r="J18" s="78" t="s">
        <v>72</v>
      </c>
      <c r="K18" s="76"/>
    </row>
    <row r="19" spans="1:11" s="4" customFormat="1" ht="226.2" customHeight="1" outlineLevel="1">
      <c r="A19" s="79" t="s">
        <v>91</v>
      </c>
      <c r="B19" s="85" t="s">
        <v>64</v>
      </c>
      <c r="C19" s="78" t="s">
        <v>65</v>
      </c>
      <c r="D19" s="119" t="s">
        <v>66</v>
      </c>
      <c r="E19" s="119"/>
      <c r="F19" s="119"/>
      <c r="G19" s="85"/>
      <c r="H19" s="85"/>
      <c r="I19" s="99">
        <v>46246</v>
      </c>
      <c r="J19" s="78" t="s">
        <v>72</v>
      </c>
      <c r="K19" s="76"/>
    </row>
    <row r="20" spans="1:11" s="4" customFormat="1" ht="343.2" customHeight="1" outlineLevel="1">
      <c r="A20" s="79" t="s">
        <v>92</v>
      </c>
      <c r="B20" s="85" t="s">
        <v>67</v>
      </c>
      <c r="C20" s="78" t="s">
        <v>68</v>
      </c>
      <c r="D20" s="119" t="s">
        <v>69</v>
      </c>
      <c r="E20" s="119"/>
      <c r="F20" s="119"/>
      <c r="G20" s="85"/>
      <c r="H20" s="85"/>
      <c r="I20" s="99">
        <v>46246</v>
      </c>
      <c r="J20" s="78" t="s">
        <v>72</v>
      </c>
      <c r="K20" s="76"/>
    </row>
    <row r="21" spans="1:11" s="4" customFormat="1" ht="339" customHeight="1" outlineLevel="1">
      <c r="A21" s="79" t="s">
        <v>93</v>
      </c>
      <c r="B21" s="85" t="s">
        <v>70</v>
      </c>
      <c r="C21" s="78" t="s">
        <v>71</v>
      </c>
      <c r="D21" s="119" t="s">
        <v>75</v>
      </c>
      <c r="E21" s="119"/>
      <c r="F21" s="119"/>
      <c r="G21" s="85"/>
      <c r="H21" s="85"/>
      <c r="I21" s="99">
        <v>46246</v>
      </c>
      <c r="J21" s="78" t="s">
        <v>79</v>
      </c>
      <c r="K21" s="76"/>
    </row>
    <row r="22" spans="1:11" s="4" customFormat="1" ht="109.2" customHeight="1" outlineLevel="1">
      <c r="A22" s="79" t="s">
        <v>94</v>
      </c>
      <c r="B22" s="85" t="s">
        <v>76</v>
      </c>
      <c r="C22" s="78" t="s">
        <v>77</v>
      </c>
      <c r="D22" s="119" t="s">
        <v>78</v>
      </c>
      <c r="E22" s="119"/>
      <c r="F22" s="119"/>
      <c r="G22" s="85"/>
      <c r="H22" s="85"/>
      <c r="I22" s="99">
        <v>46246</v>
      </c>
      <c r="J22" s="78" t="s">
        <v>79</v>
      </c>
      <c r="K22" s="76"/>
    </row>
    <row r="23" spans="1:11" s="4" customFormat="1" ht="13.2" outlineLevel="1">
      <c r="A23" s="104"/>
      <c r="B23" s="105"/>
      <c r="C23" s="106"/>
      <c r="D23" s="150"/>
      <c r="E23" s="150"/>
      <c r="F23" s="150"/>
      <c r="G23" s="105"/>
      <c r="H23" s="105"/>
      <c r="I23" s="107"/>
      <c r="J23" s="106"/>
      <c r="K23" s="108"/>
    </row>
    <row r="24" spans="1:11" s="4" customFormat="1" ht="13.2" outlineLevel="1">
      <c r="A24" s="104"/>
      <c r="B24" s="105"/>
      <c r="C24" s="106"/>
      <c r="D24" s="150"/>
      <c r="E24" s="150"/>
      <c r="F24" s="150"/>
      <c r="G24" s="105"/>
      <c r="H24" s="105"/>
      <c r="I24" s="107"/>
      <c r="J24" s="106"/>
      <c r="K24" s="108"/>
    </row>
    <row r="25" spans="1:11" s="4" customFormat="1" ht="13.2" outlineLevel="1">
      <c r="A25" s="104"/>
      <c r="B25" s="105"/>
      <c r="C25" s="106"/>
      <c r="D25" s="150"/>
      <c r="E25" s="150"/>
      <c r="F25" s="150"/>
      <c r="G25" s="105"/>
      <c r="H25" s="105"/>
      <c r="I25" s="107"/>
      <c r="J25" s="106"/>
      <c r="K25" s="108"/>
    </row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</sheetData>
  <mergeCells count="33">
    <mergeCell ref="D21:F21"/>
    <mergeCell ref="D22:F22"/>
    <mergeCell ref="D23:F23"/>
    <mergeCell ref="D24:F24"/>
    <mergeCell ref="D25:F25"/>
    <mergeCell ref="D19:F19"/>
    <mergeCell ref="D20:F20"/>
    <mergeCell ref="J9:J10"/>
    <mergeCell ref="H9:H10"/>
    <mergeCell ref="D13:F13"/>
    <mergeCell ref="A12:K12"/>
    <mergeCell ref="K9:K10"/>
    <mergeCell ref="I9:I10"/>
    <mergeCell ref="A11:K11"/>
    <mergeCell ref="D14:F14"/>
    <mergeCell ref="D15:F15"/>
    <mergeCell ref="D16:F16"/>
    <mergeCell ref="D17:F17"/>
    <mergeCell ref="D18:F18"/>
    <mergeCell ref="C9:C10"/>
    <mergeCell ref="D9:G10"/>
    <mergeCell ref="B1:D2"/>
    <mergeCell ref="A8:D8"/>
    <mergeCell ref="B5:D5"/>
    <mergeCell ref="A9:A10"/>
    <mergeCell ref="B9:B10"/>
    <mergeCell ref="I5:K5"/>
    <mergeCell ref="I6:K6"/>
    <mergeCell ref="I7:K7"/>
    <mergeCell ref="B3:D3"/>
    <mergeCell ref="I4:K4"/>
    <mergeCell ref="I3:K3"/>
    <mergeCell ref="B4:D4"/>
  </mergeCells>
  <phoneticPr fontId="18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3345E-1880-4845-9E70-A9D583F88DC0}">
  <dimension ref="A1:L55"/>
  <sheetViews>
    <sheetView workbookViewId="0">
      <selection activeCell="B4" sqref="B4:D4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43"/>
      <c r="C1" s="143"/>
      <c r="D1" s="143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44"/>
      <c r="C2" s="144"/>
      <c r="D2" s="144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45" t="s">
        <v>41</v>
      </c>
      <c r="C3" s="145"/>
      <c r="D3" s="146"/>
      <c r="E3" s="62"/>
      <c r="F3" s="62"/>
      <c r="G3" s="62"/>
      <c r="H3" s="62"/>
      <c r="I3" s="127"/>
      <c r="J3" s="127"/>
      <c r="K3" s="127"/>
      <c r="L3" s="9"/>
    </row>
    <row r="4" spans="1:12" s="3" customFormat="1" ht="13.2">
      <c r="A4" s="64" t="s">
        <v>32</v>
      </c>
      <c r="B4" s="147" t="s">
        <v>96</v>
      </c>
      <c r="C4" s="148"/>
      <c r="D4" s="149"/>
      <c r="E4" s="62"/>
      <c r="F4" s="62"/>
      <c r="G4" s="62"/>
      <c r="H4" s="62"/>
      <c r="I4" s="127"/>
      <c r="J4" s="127"/>
      <c r="K4" s="127"/>
      <c r="L4" s="9"/>
    </row>
    <row r="5" spans="1:12" s="72" customFormat="1" ht="26.4">
      <c r="A5" s="64" t="s">
        <v>25</v>
      </c>
      <c r="B5" s="139"/>
      <c r="C5" s="140"/>
      <c r="D5" s="141"/>
      <c r="E5" s="70"/>
      <c r="F5" s="70"/>
      <c r="G5" s="70"/>
      <c r="H5" s="70"/>
      <c r="I5" s="142"/>
      <c r="J5" s="142"/>
      <c r="K5" s="142"/>
      <c r="L5" s="71"/>
    </row>
    <row r="6" spans="1:12" s="3" customFormat="1" ht="15" customHeight="1">
      <c r="A6" s="12" t="s">
        <v>33</v>
      </c>
      <c r="B6" s="83">
        <f>COUNTIF(J10:J100,"Pass")</f>
        <v>0</v>
      </c>
      <c r="C6" s="10" t="s">
        <v>34</v>
      </c>
      <c r="D6" s="13">
        <f>COUNTIF(J10:J7100,"Pending")</f>
        <v>0</v>
      </c>
      <c r="E6" s="8"/>
      <c r="F6" s="8"/>
      <c r="G6" s="8"/>
      <c r="H6" s="8"/>
      <c r="I6" s="127"/>
      <c r="J6" s="127"/>
      <c r="K6" s="127"/>
      <c r="L6" s="9"/>
    </row>
    <row r="7" spans="1:12" s="3" customFormat="1" ht="15" customHeight="1" thickBot="1">
      <c r="A7" s="14" t="s">
        <v>0</v>
      </c>
      <c r="B7" s="84">
        <f>COUNTIF(J12:J100,"Fail")</f>
        <v>0</v>
      </c>
      <c r="C7" s="29" t="s">
        <v>24</v>
      </c>
      <c r="D7" s="60">
        <f>COUNTA(A12:A100) - 1</f>
        <v>-1</v>
      </c>
      <c r="E7" s="63"/>
      <c r="F7" s="63"/>
      <c r="G7" s="63"/>
      <c r="H7" s="63"/>
      <c r="I7" s="127"/>
      <c r="J7" s="127"/>
      <c r="K7" s="127"/>
      <c r="L7" s="9"/>
    </row>
    <row r="8" spans="1:12" s="3" customFormat="1" ht="15" customHeight="1">
      <c r="A8" s="128"/>
      <c r="B8" s="128"/>
      <c r="C8" s="128"/>
      <c r="D8" s="128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1" t="s">
        <v>26</v>
      </c>
      <c r="B9" s="130" t="s">
        <v>3</v>
      </c>
      <c r="C9" s="121" t="s">
        <v>12</v>
      </c>
      <c r="D9" s="132" t="s">
        <v>38</v>
      </c>
      <c r="E9" s="133"/>
      <c r="F9" s="133"/>
      <c r="G9" s="134"/>
      <c r="H9" s="138" t="s">
        <v>39</v>
      </c>
      <c r="I9" s="120" t="s">
        <v>23</v>
      </c>
      <c r="J9" s="120" t="s">
        <v>40</v>
      </c>
      <c r="K9" s="120" t="s">
        <v>27</v>
      </c>
      <c r="L9" s="73"/>
    </row>
    <row r="10" spans="1:12" s="3" customFormat="1" ht="12" customHeight="1">
      <c r="A10" s="129"/>
      <c r="B10" s="131"/>
      <c r="C10" s="129"/>
      <c r="D10" s="135"/>
      <c r="E10" s="136"/>
      <c r="F10" s="136"/>
      <c r="G10" s="137"/>
      <c r="H10" s="121"/>
      <c r="I10" s="121"/>
      <c r="J10" s="121"/>
      <c r="K10" s="121"/>
      <c r="L10" s="9"/>
    </row>
    <row r="11" spans="1:12" s="75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4" customFormat="1" ht="13.2">
      <c r="A12" s="124"/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4" customFormat="1" ht="338.4" customHeight="1" outlineLevel="1">
      <c r="A13" s="79"/>
      <c r="B13" s="85"/>
      <c r="C13" s="78"/>
      <c r="D13" s="119"/>
      <c r="E13" s="119"/>
      <c r="F13" s="119"/>
      <c r="G13" s="85"/>
      <c r="H13" s="85"/>
      <c r="I13" s="99"/>
      <c r="J13" s="78"/>
      <c r="K13" s="76"/>
    </row>
    <row r="14" spans="1:12" s="4" customFormat="1" ht="225" customHeight="1" outlineLevel="1">
      <c r="A14" s="79"/>
      <c r="B14" s="85"/>
      <c r="C14" s="78"/>
      <c r="D14" s="119"/>
      <c r="E14" s="119"/>
      <c r="F14" s="119"/>
      <c r="G14" s="85"/>
      <c r="H14" s="85"/>
      <c r="I14" s="99"/>
      <c r="J14" s="78"/>
      <c r="K14" s="76"/>
    </row>
    <row r="15" spans="1:12" s="4" customFormat="1" ht="220.8" customHeight="1" outlineLevel="1">
      <c r="A15" s="79"/>
      <c r="B15" s="85"/>
      <c r="C15" s="78"/>
      <c r="D15" s="119"/>
      <c r="E15" s="119"/>
      <c r="F15" s="119"/>
      <c r="G15" s="85"/>
      <c r="H15" s="85"/>
      <c r="I15" s="99"/>
      <c r="J15" s="78"/>
      <c r="K15" s="76"/>
    </row>
    <row r="16" spans="1:12" s="4" customFormat="1" ht="109.8" customHeight="1" outlineLevel="1">
      <c r="A16" s="79"/>
      <c r="B16" s="85"/>
      <c r="C16" s="78"/>
      <c r="D16" s="119"/>
      <c r="E16" s="119"/>
      <c r="F16" s="119"/>
      <c r="G16" s="85"/>
      <c r="H16" s="85"/>
      <c r="I16" s="99"/>
      <c r="J16" s="78"/>
      <c r="K16" s="76"/>
    </row>
    <row r="17" spans="1:11" s="4" customFormat="1" ht="115.2" customHeight="1" outlineLevel="1">
      <c r="A17" s="79"/>
      <c r="B17" s="85"/>
      <c r="C17" s="78"/>
      <c r="D17" s="119"/>
      <c r="E17" s="119"/>
      <c r="F17" s="119"/>
      <c r="G17" s="85"/>
      <c r="H17" s="85"/>
      <c r="I17" s="99"/>
      <c r="J17" s="78"/>
      <c r="K17" s="76"/>
    </row>
    <row r="18" spans="1:11" s="4" customFormat="1" ht="109.8" customHeight="1" outlineLevel="1">
      <c r="A18" s="79"/>
      <c r="B18" s="85"/>
      <c r="C18" s="78"/>
      <c r="D18" s="119"/>
      <c r="E18" s="119"/>
      <c r="F18" s="119"/>
      <c r="G18" s="85"/>
      <c r="H18" s="85"/>
      <c r="I18" s="99"/>
      <c r="J18" s="78"/>
      <c r="K18" s="76"/>
    </row>
    <row r="19" spans="1:11" s="4" customFormat="1" ht="224.4" customHeight="1" outlineLevel="1">
      <c r="A19" s="79"/>
      <c r="B19" s="85"/>
      <c r="C19" s="78"/>
      <c r="D19" s="119"/>
      <c r="E19" s="119"/>
      <c r="F19" s="119"/>
      <c r="G19" s="85"/>
      <c r="H19" s="85"/>
      <c r="I19" s="99"/>
      <c r="J19" s="78"/>
      <c r="K19" s="76"/>
    </row>
    <row r="20" spans="1:11" s="4" customFormat="1" ht="222" customHeight="1" outlineLevel="1">
      <c r="A20" s="79"/>
      <c r="B20" s="85"/>
      <c r="C20" s="78"/>
      <c r="D20" s="119"/>
      <c r="E20" s="119"/>
      <c r="F20" s="119"/>
      <c r="G20" s="85"/>
      <c r="H20" s="85"/>
      <c r="I20" s="99"/>
      <c r="J20" s="78"/>
      <c r="K20" s="76"/>
    </row>
    <row r="21" spans="1:11" s="4" customFormat="1" ht="115.2" customHeight="1" outlineLevel="1">
      <c r="A21" s="79"/>
      <c r="B21" s="85"/>
      <c r="C21" s="78"/>
      <c r="D21" s="119"/>
      <c r="E21" s="119"/>
      <c r="F21" s="119"/>
      <c r="G21" s="85"/>
      <c r="H21" s="85"/>
      <c r="I21" s="99"/>
      <c r="J21" s="78"/>
      <c r="K21" s="76"/>
    </row>
    <row r="22" spans="1:11" s="4" customFormat="1" ht="217.8" customHeight="1" outlineLevel="1">
      <c r="A22" s="79"/>
      <c r="B22" s="85"/>
      <c r="C22" s="78"/>
      <c r="D22" s="119"/>
      <c r="E22" s="119"/>
      <c r="F22" s="119"/>
      <c r="G22" s="85"/>
      <c r="H22" s="85"/>
      <c r="I22" s="99"/>
      <c r="J22" s="78"/>
      <c r="K22" s="76"/>
    </row>
    <row r="23" spans="1:11" s="4" customFormat="1" ht="217.8" customHeight="1" outlineLevel="1">
      <c r="A23" s="79"/>
      <c r="B23" s="85"/>
      <c r="C23" s="78"/>
      <c r="D23" s="119"/>
      <c r="E23" s="119"/>
      <c r="F23" s="119"/>
      <c r="G23" s="85"/>
      <c r="H23" s="85"/>
      <c r="I23" s="99"/>
      <c r="J23" s="78"/>
      <c r="K23" s="76"/>
    </row>
    <row r="24" spans="1:11" s="4" customFormat="1" ht="348" customHeight="1" outlineLevel="1">
      <c r="A24" s="79"/>
      <c r="B24" s="85"/>
      <c r="C24" s="78"/>
      <c r="D24" s="119"/>
      <c r="E24" s="119"/>
      <c r="F24" s="119"/>
      <c r="G24" s="85"/>
      <c r="H24" s="85"/>
      <c r="I24" s="99"/>
      <c r="J24" s="78"/>
      <c r="K24" s="76"/>
    </row>
    <row r="25" spans="1:11" s="4" customFormat="1" ht="336" customHeight="1" outlineLevel="1">
      <c r="A25" s="79"/>
      <c r="B25" s="85"/>
      <c r="C25" s="78"/>
      <c r="D25" s="119"/>
      <c r="E25" s="119"/>
      <c r="F25" s="119"/>
      <c r="G25" s="85"/>
      <c r="H25" s="85"/>
      <c r="I25" s="99"/>
      <c r="J25" s="78"/>
      <c r="K25" s="76"/>
    </row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3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D14:F14"/>
    <mergeCell ref="D15:F15"/>
    <mergeCell ref="D16:F16"/>
    <mergeCell ref="D23:F23"/>
    <mergeCell ref="D24:F24"/>
    <mergeCell ref="D25:F25"/>
    <mergeCell ref="D18:F18"/>
    <mergeCell ref="D19:F19"/>
    <mergeCell ref="D20:F20"/>
    <mergeCell ref="D21:F21"/>
    <mergeCell ref="D22:F22"/>
  </mergeCells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F0CE9-EDD6-4A2A-94B7-C26C01E63773}">
  <dimension ref="A1:L55"/>
  <sheetViews>
    <sheetView workbookViewId="0">
      <selection activeCell="D19" sqref="D19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43"/>
      <c r="C1" s="143"/>
      <c r="D1" s="143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44"/>
      <c r="C2" s="144"/>
      <c r="D2" s="144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45" t="s">
        <v>41</v>
      </c>
      <c r="C3" s="145"/>
      <c r="D3" s="146"/>
      <c r="E3" s="62"/>
      <c r="F3" s="62"/>
      <c r="G3" s="62"/>
      <c r="H3" s="62"/>
      <c r="I3" s="127"/>
      <c r="J3" s="127"/>
      <c r="K3" s="127"/>
      <c r="L3" s="9"/>
    </row>
    <row r="4" spans="1:12" s="3" customFormat="1" ht="13.2">
      <c r="A4" s="64" t="s">
        <v>32</v>
      </c>
      <c r="B4" s="147" t="s">
        <v>97</v>
      </c>
      <c r="C4" s="148"/>
      <c r="D4" s="149"/>
      <c r="E4" s="62"/>
      <c r="F4" s="62"/>
      <c r="G4" s="62"/>
      <c r="H4" s="62"/>
      <c r="I4" s="127"/>
      <c r="J4" s="127"/>
      <c r="K4" s="127"/>
      <c r="L4" s="9"/>
    </row>
    <row r="5" spans="1:12" s="72" customFormat="1" ht="26.4">
      <c r="A5" s="64" t="s">
        <v>25</v>
      </c>
      <c r="B5" s="139" t="s">
        <v>98</v>
      </c>
      <c r="C5" s="140"/>
      <c r="D5" s="141"/>
      <c r="E5" s="70"/>
      <c r="F5" s="70"/>
      <c r="G5" s="70"/>
      <c r="H5" s="70"/>
      <c r="I5" s="142"/>
      <c r="J5" s="142"/>
      <c r="K5" s="142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7"/>
      <c r="J6" s="127"/>
      <c r="K6" s="127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7"/>
      <c r="J7" s="127"/>
      <c r="K7" s="127"/>
      <c r="L7" s="9"/>
    </row>
    <row r="8" spans="1:12" s="3" customFormat="1" ht="15" customHeight="1">
      <c r="A8" s="128"/>
      <c r="B8" s="128"/>
      <c r="C8" s="128"/>
      <c r="D8" s="128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1" t="s">
        <v>26</v>
      </c>
      <c r="B9" s="130" t="s">
        <v>3</v>
      </c>
      <c r="C9" s="121" t="s">
        <v>12</v>
      </c>
      <c r="D9" s="132" t="s">
        <v>38</v>
      </c>
      <c r="E9" s="133"/>
      <c r="F9" s="133"/>
      <c r="G9" s="134"/>
      <c r="H9" s="138" t="s">
        <v>39</v>
      </c>
      <c r="I9" s="120" t="s">
        <v>23</v>
      </c>
      <c r="J9" s="120" t="s">
        <v>40</v>
      </c>
      <c r="K9" s="120" t="s">
        <v>27</v>
      </c>
      <c r="L9" s="73"/>
    </row>
    <row r="10" spans="1:12" s="3" customFormat="1" ht="12" customHeight="1">
      <c r="A10" s="129"/>
      <c r="B10" s="131"/>
      <c r="C10" s="129"/>
      <c r="D10" s="135"/>
      <c r="E10" s="136"/>
      <c r="F10" s="136"/>
      <c r="G10" s="137"/>
      <c r="H10" s="121"/>
      <c r="I10" s="121"/>
      <c r="J10" s="121"/>
      <c r="K10" s="121"/>
      <c r="L10" s="9"/>
    </row>
    <row r="11" spans="1:12" s="75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4" customFormat="1" ht="13.2">
      <c r="A12" s="124"/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D49C-65CB-424B-AD06-20D5E05EB1E6}">
  <dimension ref="A1:L55"/>
  <sheetViews>
    <sheetView workbookViewId="0">
      <selection activeCell="D15" sqref="A1:XFD104857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43"/>
      <c r="C1" s="143"/>
      <c r="D1" s="143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44"/>
      <c r="C2" s="144"/>
      <c r="D2" s="144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45" t="s">
        <v>35</v>
      </c>
      <c r="C3" s="145"/>
      <c r="D3" s="146"/>
      <c r="E3" s="62"/>
      <c r="F3" s="62"/>
      <c r="G3" s="62"/>
      <c r="H3" s="62"/>
      <c r="I3" s="127"/>
      <c r="J3" s="127"/>
      <c r="K3" s="127"/>
      <c r="L3" s="9"/>
    </row>
    <row r="4" spans="1:12" s="3" customFormat="1" ht="13.2">
      <c r="A4" s="64" t="s">
        <v>32</v>
      </c>
      <c r="B4" s="147" t="s">
        <v>36</v>
      </c>
      <c r="C4" s="148"/>
      <c r="D4" s="149"/>
      <c r="E4" s="62"/>
      <c r="F4" s="62"/>
      <c r="G4" s="62"/>
      <c r="H4" s="62"/>
      <c r="I4" s="127"/>
      <c r="J4" s="127"/>
      <c r="K4" s="127"/>
      <c r="L4" s="9"/>
    </row>
    <row r="5" spans="1:12" s="72" customFormat="1" ht="26.4">
      <c r="A5" s="64" t="s">
        <v>25</v>
      </c>
      <c r="B5" s="139" t="s">
        <v>37</v>
      </c>
      <c r="C5" s="140"/>
      <c r="D5" s="141"/>
      <c r="E5" s="70"/>
      <c r="F5" s="70"/>
      <c r="G5" s="70"/>
      <c r="H5" s="70"/>
      <c r="I5" s="142"/>
      <c r="J5" s="142"/>
      <c r="K5" s="142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7"/>
      <c r="J6" s="127"/>
      <c r="K6" s="127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7"/>
      <c r="J7" s="127"/>
      <c r="K7" s="127"/>
      <c r="L7" s="9"/>
    </row>
    <row r="8" spans="1:12" s="3" customFormat="1" ht="15" customHeight="1">
      <c r="A8" s="128"/>
      <c r="B8" s="128"/>
      <c r="C8" s="128"/>
      <c r="D8" s="128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1" t="s">
        <v>26</v>
      </c>
      <c r="B9" s="130" t="s">
        <v>3</v>
      </c>
      <c r="C9" s="121" t="s">
        <v>12</v>
      </c>
      <c r="D9" s="132" t="s">
        <v>38</v>
      </c>
      <c r="E9" s="133"/>
      <c r="F9" s="133"/>
      <c r="G9" s="134"/>
      <c r="H9" s="138" t="s">
        <v>39</v>
      </c>
      <c r="I9" s="120" t="s">
        <v>23</v>
      </c>
      <c r="J9" s="120" t="s">
        <v>40</v>
      </c>
      <c r="K9" s="120" t="s">
        <v>27</v>
      </c>
      <c r="L9" s="73"/>
    </row>
    <row r="10" spans="1:12" s="3" customFormat="1" ht="12" customHeight="1">
      <c r="A10" s="129"/>
      <c r="B10" s="131"/>
      <c r="C10" s="129"/>
      <c r="D10" s="135"/>
      <c r="E10" s="136"/>
      <c r="F10" s="136"/>
      <c r="G10" s="137"/>
      <c r="H10" s="121"/>
      <c r="I10" s="121"/>
      <c r="J10" s="121"/>
      <c r="K10" s="121"/>
      <c r="L10" s="9"/>
    </row>
    <row r="11" spans="1:12" s="75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4" customFormat="1" ht="13.2">
      <c r="A12" s="124"/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2DEFB-8358-48EB-86D9-D7CBB7E6276F}">
  <dimension ref="A1:L55"/>
  <sheetViews>
    <sheetView workbookViewId="0">
      <selection activeCell="F20" sqref="F20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43"/>
      <c r="C1" s="143"/>
      <c r="D1" s="143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44"/>
      <c r="C2" s="144"/>
      <c r="D2" s="144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45" t="s">
        <v>35</v>
      </c>
      <c r="C3" s="145"/>
      <c r="D3" s="146"/>
      <c r="E3" s="62"/>
      <c r="F3" s="62"/>
      <c r="G3" s="62"/>
      <c r="H3" s="62"/>
      <c r="I3" s="127"/>
      <c r="J3" s="127"/>
      <c r="K3" s="127"/>
      <c r="L3" s="9"/>
    </row>
    <row r="4" spans="1:12" s="3" customFormat="1" ht="13.2">
      <c r="A4" s="64" t="s">
        <v>32</v>
      </c>
      <c r="B4" s="147" t="s">
        <v>36</v>
      </c>
      <c r="C4" s="148"/>
      <c r="D4" s="149"/>
      <c r="E4" s="62"/>
      <c r="F4" s="62"/>
      <c r="G4" s="62"/>
      <c r="H4" s="62"/>
      <c r="I4" s="127"/>
      <c r="J4" s="127"/>
      <c r="K4" s="127"/>
      <c r="L4" s="9"/>
    </row>
    <row r="5" spans="1:12" s="72" customFormat="1" ht="26.4">
      <c r="A5" s="64" t="s">
        <v>25</v>
      </c>
      <c r="B5" s="139" t="s">
        <v>37</v>
      </c>
      <c r="C5" s="140"/>
      <c r="D5" s="141"/>
      <c r="E5" s="70"/>
      <c r="F5" s="70"/>
      <c r="G5" s="70"/>
      <c r="H5" s="70"/>
      <c r="I5" s="142"/>
      <c r="J5" s="142"/>
      <c r="K5" s="142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7"/>
      <c r="J6" s="127"/>
      <c r="K6" s="127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7"/>
      <c r="J7" s="127"/>
      <c r="K7" s="127"/>
      <c r="L7" s="9"/>
    </row>
    <row r="8" spans="1:12" s="3" customFormat="1" ht="15" customHeight="1">
      <c r="A8" s="128"/>
      <c r="B8" s="128"/>
      <c r="C8" s="128"/>
      <c r="D8" s="128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1" t="s">
        <v>26</v>
      </c>
      <c r="B9" s="130" t="s">
        <v>3</v>
      </c>
      <c r="C9" s="121" t="s">
        <v>12</v>
      </c>
      <c r="D9" s="132" t="s">
        <v>38</v>
      </c>
      <c r="E9" s="133"/>
      <c r="F9" s="133"/>
      <c r="G9" s="134"/>
      <c r="H9" s="138" t="s">
        <v>39</v>
      </c>
      <c r="I9" s="120" t="s">
        <v>23</v>
      </c>
      <c r="J9" s="120" t="s">
        <v>40</v>
      </c>
      <c r="K9" s="120" t="s">
        <v>27</v>
      </c>
      <c r="L9" s="73"/>
    </row>
    <row r="10" spans="1:12" s="3" customFormat="1" ht="12" customHeight="1">
      <c r="A10" s="129"/>
      <c r="B10" s="131"/>
      <c r="C10" s="129"/>
      <c r="D10" s="135"/>
      <c r="E10" s="136"/>
      <c r="F10" s="136"/>
      <c r="G10" s="137"/>
      <c r="H10" s="121"/>
      <c r="I10" s="121"/>
      <c r="J10" s="121"/>
      <c r="K10" s="121"/>
      <c r="L10" s="9"/>
    </row>
    <row r="11" spans="1:12" s="75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4" customFormat="1" ht="13.2">
      <c r="A12" s="124"/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E9201-E6D3-46F0-9C9A-B562F972397E}">
  <dimension ref="A1:L55"/>
  <sheetViews>
    <sheetView workbookViewId="0">
      <selection activeCell="F18" sqref="F18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43"/>
      <c r="C1" s="143"/>
      <c r="D1" s="143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44"/>
      <c r="C2" s="144"/>
      <c r="D2" s="144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45" t="s">
        <v>35</v>
      </c>
      <c r="C3" s="145"/>
      <c r="D3" s="146"/>
      <c r="E3" s="62"/>
      <c r="F3" s="62"/>
      <c r="G3" s="62"/>
      <c r="H3" s="62"/>
      <c r="I3" s="127"/>
      <c r="J3" s="127"/>
      <c r="K3" s="127"/>
      <c r="L3" s="9"/>
    </row>
    <row r="4" spans="1:12" s="3" customFormat="1" ht="13.2">
      <c r="A4" s="64" t="s">
        <v>32</v>
      </c>
      <c r="B4" s="147" t="s">
        <v>36</v>
      </c>
      <c r="C4" s="148"/>
      <c r="D4" s="149"/>
      <c r="E4" s="62"/>
      <c r="F4" s="62"/>
      <c r="G4" s="62"/>
      <c r="H4" s="62"/>
      <c r="I4" s="127"/>
      <c r="J4" s="127"/>
      <c r="K4" s="127"/>
      <c r="L4" s="9"/>
    </row>
    <row r="5" spans="1:12" s="72" customFormat="1" ht="26.4">
      <c r="A5" s="64" t="s">
        <v>25</v>
      </c>
      <c r="B5" s="139" t="s">
        <v>37</v>
      </c>
      <c r="C5" s="140"/>
      <c r="D5" s="141"/>
      <c r="E5" s="70"/>
      <c r="F5" s="70"/>
      <c r="G5" s="70"/>
      <c r="H5" s="70"/>
      <c r="I5" s="142"/>
      <c r="J5" s="142"/>
      <c r="K5" s="142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7"/>
      <c r="J6" s="127"/>
      <c r="K6" s="127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7"/>
      <c r="J7" s="127"/>
      <c r="K7" s="127"/>
      <c r="L7" s="9"/>
    </row>
    <row r="8" spans="1:12" s="3" customFormat="1" ht="15" customHeight="1">
      <c r="A8" s="128"/>
      <c r="B8" s="128"/>
      <c r="C8" s="128"/>
      <c r="D8" s="128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1" t="s">
        <v>26</v>
      </c>
      <c r="B9" s="130" t="s">
        <v>3</v>
      </c>
      <c r="C9" s="121" t="s">
        <v>12</v>
      </c>
      <c r="D9" s="132" t="s">
        <v>38</v>
      </c>
      <c r="E9" s="133"/>
      <c r="F9" s="133"/>
      <c r="G9" s="134"/>
      <c r="H9" s="138" t="s">
        <v>39</v>
      </c>
      <c r="I9" s="120" t="s">
        <v>23</v>
      </c>
      <c r="J9" s="120" t="s">
        <v>40</v>
      </c>
      <c r="K9" s="120" t="s">
        <v>27</v>
      </c>
      <c r="L9" s="73"/>
    </row>
    <row r="10" spans="1:12" s="3" customFormat="1" ht="12" customHeight="1">
      <c r="A10" s="129"/>
      <c r="B10" s="131"/>
      <c r="C10" s="129"/>
      <c r="D10" s="135"/>
      <c r="E10" s="136"/>
      <c r="F10" s="136"/>
      <c r="G10" s="137"/>
      <c r="H10" s="121"/>
      <c r="I10" s="121"/>
      <c r="J10" s="121"/>
      <c r="K10" s="121"/>
      <c r="L10" s="9"/>
    </row>
    <row r="11" spans="1:12" s="75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4" customFormat="1" ht="13.2">
      <c r="A12" s="124"/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57E6D-DF1B-478A-AF6D-07E8B8F41C0D}">
  <dimension ref="A1:L55"/>
  <sheetViews>
    <sheetView topLeftCell="C1" workbookViewId="0">
      <selection activeCell="N1" sqref="N1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43"/>
      <c r="C1" s="143"/>
      <c r="D1" s="143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44"/>
      <c r="C2" s="144"/>
      <c r="D2" s="144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45" t="s">
        <v>35</v>
      </c>
      <c r="C3" s="145"/>
      <c r="D3" s="146"/>
      <c r="E3" s="62"/>
      <c r="F3" s="62"/>
      <c r="G3" s="62"/>
      <c r="H3" s="62"/>
      <c r="I3" s="127"/>
      <c r="J3" s="127"/>
      <c r="K3" s="127"/>
      <c r="L3" s="9"/>
    </row>
    <row r="4" spans="1:12" s="3" customFormat="1" ht="13.2">
      <c r="A4" s="64" t="s">
        <v>32</v>
      </c>
      <c r="B4" s="147" t="s">
        <v>36</v>
      </c>
      <c r="C4" s="148"/>
      <c r="D4" s="149"/>
      <c r="E4" s="62"/>
      <c r="F4" s="62"/>
      <c r="G4" s="62"/>
      <c r="H4" s="62"/>
      <c r="I4" s="127"/>
      <c r="J4" s="127"/>
      <c r="K4" s="127"/>
      <c r="L4" s="9"/>
    </row>
    <row r="5" spans="1:12" s="72" customFormat="1" ht="26.4">
      <c r="A5" s="64" t="s">
        <v>25</v>
      </c>
      <c r="B5" s="139" t="s">
        <v>37</v>
      </c>
      <c r="C5" s="140"/>
      <c r="D5" s="141"/>
      <c r="E5" s="70"/>
      <c r="F5" s="70"/>
      <c r="G5" s="70"/>
      <c r="H5" s="70"/>
      <c r="I5" s="142"/>
      <c r="J5" s="142"/>
      <c r="K5" s="142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7"/>
      <c r="J6" s="127"/>
      <c r="K6" s="127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7"/>
      <c r="J7" s="127"/>
      <c r="K7" s="127"/>
      <c r="L7" s="9"/>
    </row>
    <row r="8" spans="1:12" s="3" customFormat="1" ht="15" customHeight="1">
      <c r="A8" s="128"/>
      <c r="B8" s="128"/>
      <c r="C8" s="128"/>
      <c r="D8" s="128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1" t="s">
        <v>26</v>
      </c>
      <c r="B9" s="130" t="s">
        <v>3</v>
      </c>
      <c r="C9" s="121" t="s">
        <v>12</v>
      </c>
      <c r="D9" s="132" t="s">
        <v>38</v>
      </c>
      <c r="E9" s="133"/>
      <c r="F9" s="133"/>
      <c r="G9" s="134"/>
      <c r="H9" s="138" t="s">
        <v>39</v>
      </c>
      <c r="I9" s="120" t="s">
        <v>23</v>
      </c>
      <c r="J9" s="120" t="s">
        <v>40</v>
      </c>
      <c r="K9" s="120" t="s">
        <v>27</v>
      </c>
      <c r="L9" s="73"/>
    </row>
    <row r="10" spans="1:12" s="3" customFormat="1" ht="12" customHeight="1">
      <c r="A10" s="129"/>
      <c r="B10" s="131"/>
      <c r="C10" s="129"/>
      <c r="D10" s="135"/>
      <c r="E10" s="136"/>
      <c r="F10" s="136"/>
      <c r="G10" s="137"/>
      <c r="H10" s="121"/>
      <c r="I10" s="121"/>
      <c r="J10" s="121"/>
      <c r="K10" s="121"/>
      <c r="L10" s="9"/>
    </row>
    <row r="11" spans="1:12" s="75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4" customFormat="1" ht="13.2">
      <c r="A12" s="124"/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CFADA-363D-4C59-8247-4B2EC9818B87}">
  <dimension ref="A1:L55"/>
  <sheetViews>
    <sheetView workbookViewId="0">
      <selection sqref="A1:XFD104857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43"/>
      <c r="C1" s="143"/>
      <c r="D1" s="143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44"/>
      <c r="C2" s="144"/>
      <c r="D2" s="144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45" t="s">
        <v>35</v>
      </c>
      <c r="C3" s="145"/>
      <c r="D3" s="146"/>
      <c r="E3" s="62"/>
      <c r="F3" s="62"/>
      <c r="G3" s="62"/>
      <c r="H3" s="62"/>
      <c r="I3" s="127"/>
      <c r="J3" s="127"/>
      <c r="K3" s="127"/>
      <c r="L3" s="9"/>
    </row>
    <row r="4" spans="1:12" s="3" customFormat="1" ht="13.2">
      <c r="A4" s="64" t="s">
        <v>32</v>
      </c>
      <c r="B4" s="147" t="s">
        <v>36</v>
      </c>
      <c r="C4" s="148"/>
      <c r="D4" s="149"/>
      <c r="E4" s="62"/>
      <c r="F4" s="62"/>
      <c r="G4" s="62"/>
      <c r="H4" s="62"/>
      <c r="I4" s="127"/>
      <c r="J4" s="127"/>
      <c r="K4" s="127"/>
      <c r="L4" s="9"/>
    </row>
    <row r="5" spans="1:12" s="72" customFormat="1" ht="26.4">
      <c r="A5" s="64" t="s">
        <v>25</v>
      </c>
      <c r="B5" s="139" t="s">
        <v>37</v>
      </c>
      <c r="C5" s="140"/>
      <c r="D5" s="141"/>
      <c r="E5" s="70"/>
      <c r="F5" s="70"/>
      <c r="G5" s="70"/>
      <c r="H5" s="70"/>
      <c r="I5" s="142"/>
      <c r="J5" s="142"/>
      <c r="K5" s="142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7"/>
      <c r="J6" s="127"/>
      <c r="K6" s="127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7"/>
      <c r="J7" s="127"/>
      <c r="K7" s="127"/>
      <c r="L7" s="9"/>
    </row>
    <row r="8" spans="1:12" s="3" customFormat="1" ht="15" customHeight="1">
      <c r="A8" s="128"/>
      <c r="B8" s="128"/>
      <c r="C8" s="128"/>
      <c r="D8" s="128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1" t="s">
        <v>26</v>
      </c>
      <c r="B9" s="130" t="s">
        <v>3</v>
      </c>
      <c r="C9" s="121" t="s">
        <v>12</v>
      </c>
      <c r="D9" s="132" t="s">
        <v>38</v>
      </c>
      <c r="E9" s="133"/>
      <c r="F9" s="133"/>
      <c r="G9" s="134"/>
      <c r="H9" s="138" t="s">
        <v>39</v>
      </c>
      <c r="I9" s="120" t="s">
        <v>23</v>
      </c>
      <c r="J9" s="120" t="s">
        <v>40</v>
      </c>
      <c r="K9" s="120" t="s">
        <v>27</v>
      </c>
      <c r="L9" s="73"/>
    </row>
    <row r="10" spans="1:12" s="3" customFormat="1" ht="12" customHeight="1">
      <c r="A10" s="129"/>
      <c r="B10" s="131"/>
      <c r="C10" s="129"/>
      <c r="D10" s="135"/>
      <c r="E10" s="136"/>
      <c r="F10" s="136"/>
      <c r="G10" s="137"/>
      <c r="H10" s="121"/>
      <c r="I10" s="121"/>
      <c r="J10" s="121"/>
      <c r="K10" s="121"/>
      <c r="L10" s="9"/>
    </row>
    <row r="11" spans="1:12" s="75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4" customFormat="1" ht="13.2">
      <c r="A12" s="124"/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FFF7-3542-4BD9-BB54-27EF40C8C731}">
  <dimension ref="A1:L55"/>
  <sheetViews>
    <sheetView workbookViewId="0">
      <selection activeCell="H18" sqref="H18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43"/>
      <c r="C1" s="143"/>
      <c r="D1" s="143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44"/>
      <c r="C2" s="144"/>
      <c r="D2" s="144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45" t="s">
        <v>35</v>
      </c>
      <c r="C3" s="145"/>
      <c r="D3" s="146"/>
      <c r="E3" s="62"/>
      <c r="F3" s="62"/>
      <c r="G3" s="62"/>
      <c r="H3" s="62"/>
      <c r="I3" s="127"/>
      <c r="J3" s="127"/>
      <c r="K3" s="127"/>
      <c r="L3" s="9"/>
    </row>
    <row r="4" spans="1:12" s="3" customFormat="1" ht="13.2">
      <c r="A4" s="64" t="s">
        <v>32</v>
      </c>
      <c r="B4" s="147" t="s">
        <v>36</v>
      </c>
      <c r="C4" s="148"/>
      <c r="D4" s="149"/>
      <c r="E4" s="62"/>
      <c r="F4" s="62"/>
      <c r="G4" s="62"/>
      <c r="H4" s="62"/>
      <c r="I4" s="127"/>
      <c r="J4" s="127"/>
      <c r="K4" s="127"/>
      <c r="L4" s="9"/>
    </row>
    <row r="5" spans="1:12" s="72" customFormat="1" ht="26.4">
      <c r="A5" s="64" t="s">
        <v>25</v>
      </c>
      <c r="B5" s="139" t="s">
        <v>37</v>
      </c>
      <c r="C5" s="140"/>
      <c r="D5" s="141"/>
      <c r="E5" s="70"/>
      <c r="F5" s="70"/>
      <c r="G5" s="70"/>
      <c r="H5" s="70"/>
      <c r="I5" s="142"/>
      <c r="J5" s="142"/>
      <c r="K5" s="142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7"/>
      <c r="J6" s="127"/>
      <c r="K6" s="127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7"/>
      <c r="J7" s="127"/>
      <c r="K7" s="127"/>
      <c r="L7" s="9"/>
    </row>
    <row r="8" spans="1:12" s="3" customFormat="1" ht="15" customHeight="1">
      <c r="A8" s="128"/>
      <c r="B8" s="128"/>
      <c r="C8" s="128"/>
      <c r="D8" s="128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1" t="s">
        <v>26</v>
      </c>
      <c r="B9" s="130" t="s">
        <v>3</v>
      </c>
      <c r="C9" s="121" t="s">
        <v>12</v>
      </c>
      <c r="D9" s="132" t="s">
        <v>38</v>
      </c>
      <c r="E9" s="133"/>
      <c r="F9" s="133"/>
      <c r="G9" s="134"/>
      <c r="H9" s="138" t="s">
        <v>39</v>
      </c>
      <c r="I9" s="120" t="s">
        <v>23</v>
      </c>
      <c r="J9" s="120" t="s">
        <v>40</v>
      </c>
      <c r="K9" s="120" t="s">
        <v>27</v>
      </c>
      <c r="L9" s="73"/>
    </row>
    <row r="10" spans="1:12" s="3" customFormat="1" ht="12" customHeight="1">
      <c r="A10" s="129"/>
      <c r="B10" s="131"/>
      <c r="C10" s="129"/>
      <c r="D10" s="135"/>
      <c r="E10" s="136"/>
      <c r="F10" s="136"/>
      <c r="G10" s="137"/>
      <c r="H10" s="121"/>
      <c r="I10" s="121"/>
      <c r="J10" s="121"/>
      <c r="K10" s="121"/>
      <c r="L10" s="9"/>
    </row>
    <row r="11" spans="1:12" s="75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4" customFormat="1" ht="13.2">
      <c r="A12" s="124"/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1712F-6D72-4349-9A81-3F30D09D9F58}">
  <dimension ref="A1:L55"/>
  <sheetViews>
    <sheetView workbookViewId="0">
      <selection activeCell="D17" sqref="D17:F17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43"/>
      <c r="C1" s="143"/>
      <c r="D1" s="143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44"/>
      <c r="C2" s="144"/>
      <c r="D2" s="144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45" t="s">
        <v>35</v>
      </c>
      <c r="C3" s="145"/>
      <c r="D3" s="146"/>
      <c r="E3" s="62"/>
      <c r="F3" s="62"/>
      <c r="G3" s="62"/>
      <c r="H3" s="62"/>
      <c r="I3" s="127"/>
      <c r="J3" s="127"/>
      <c r="K3" s="127"/>
      <c r="L3" s="9"/>
    </row>
    <row r="4" spans="1:12" s="3" customFormat="1" ht="13.2">
      <c r="A4" s="64" t="s">
        <v>32</v>
      </c>
      <c r="B4" s="147" t="s">
        <v>36</v>
      </c>
      <c r="C4" s="148"/>
      <c r="D4" s="149"/>
      <c r="E4" s="62"/>
      <c r="F4" s="62"/>
      <c r="G4" s="62"/>
      <c r="H4" s="62"/>
      <c r="I4" s="127"/>
      <c r="J4" s="127"/>
      <c r="K4" s="127"/>
      <c r="L4" s="9"/>
    </row>
    <row r="5" spans="1:12" s="72" customFormat="1" ht="26.4">
      <c r="A5" s="64" t="s">
        <v>25</v>
      </c>
      <c r="B5" s="139" t="s">
        <v>37</v>
      </c>
      <c r="C5" s="140"/>
      <c r="D5" s="141"/>
      <c r="E5" s="70"/>
      <c r="F5" s="70"/>
      <c r="G5" s="70"/>
      <c r="H5" s="70"/>
      <c r="I5" s="142"/>
      <c r="J5" s="142"/>
      <c r="K5" s="142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27"/>
      <c r="J6" s="127"/>
      <c r="K6" s="127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27"/>
      <c r="J7" s="127"/>
      <c r="K7" s="127"/>
      <c r="L7" s="9"/>
    </row>
    <row r="8" spans="1:12" s="3" customFormat="1" ht="15" customHeight="1">
      <c r="A8" s="128"/>
      <c r="B8" s="128"/>
      <c r="C8" s="128"/>
      <c r="D8" s="128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21" t="s">
        <v>26</v>
      </c>
      <c r="B9" s="130" t="s">
        <v>3</v>
      </c>
      <c r="C9" s="121" t="s">
        <v>12</v>
      </c>
      <c r="D9" s="132" t="s">
        <v>38</v>
      </c>
      <c r="E9" s="133"/>
      <c r="F9" s="133"/>
      <c r="G9" s="134"/>
      <c r="H9" s="138" t="s">
        <v>39</v>
      </c>
      <c r="I9" s="120" t="s">
        <v>23</v>
      </c>
      <c r="J9" s="120" t="s">
        <v>40</v>
      </c>
      <c r="K9" s="120" t="s">
        <v>27</v>
      </c>
      <c r="L9" s="73"/>
    </row>
    <row r="10" spans="1:12" s="3" customFormat="1" ht="12" customHeight="1">
      <c r="A10" s="129"/>
      <c r="B10" s="131"/>
      <c r="C10" s="129"/>
      <c r="D10" s="135"/>
      <c r="E10" s="136"/>
      <c r="F10" s="136"/>
      <c r="G10" s="137"/>
      <c r="H10" s="121"/>
      <c r="I10" s="121"/>
      <c r="J10" s="121"/>
      <c r="K10" s="121"/>
      <c r="L10" s="9"/>
    </row>
    <row r="11" spans="1:12" s="75" customFormat="1" ht="1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3"/>
    </row>
    <row r="12" spans="1:12" s="4" customFormat="1" ht="13.2">
      <c r="A12" s="124"/>
      <c r="B12" s="125"/>
      <c r="C12" s="125"/>
      <c r="D12" s="125"/>
      <c r="E12" s="125"/>
      <c r="F12" s="125"/>
      <c r="G12" s="125"/>
      <c r="H12" s="125"/>
      <c r="I12" s="125"/>
      <c r="J12" s="125"/>
      <c r="K12" s="126"/>
    </row>
    <row r="13" spans="1:12" s="4" customFormat="1" ht="13.2" outlineLevel="1">
      <c r="A13" s="79"/>
      <c r="B13" s="85"/>
      <c r="C13" s="78"/>
      <c r="D13" s="153"/>
      <c r="E13" s="154"/>
      <c r="F13" s="154"/>
      <c r="G13" s="77"/>
      <c r="H13" s="96"/>
      <c r="I13" s="91"/>
      <c r="J13" s="78"/>
      <c r="K13" s="76"/>
    </row>
    <row r="14" spans="1:12" s="4" customFormat="1" ht="13.2" outlineLevel="1">
      <c r="A14" s="155"/>
      <c r="B14" s="156"/>
      <c r="C14" s="15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55"/>
      <c r="B16" s="156"/>
      <c r="C16" s="15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51"/>
      <c r="E17" s="152"/>
      <c r="F17" s="15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B5:D5"/>
    <mergeCell ref="I5:K5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D17:F17"/>
    <mergeCell ref="K9:K10"/>
    <mergeCell ref="A11:K11"/>
    <mergeCell ref="A12:K12"/>
    <mergeCell ref="D13:F13"/>
    <mergeCell ref="A14:C14"/>
    <mergeCell ref="A16:C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"/>
  <sheetViews>
    <sheetView workbookViewId="0">
      <selection activeCell="G21" sqref="G21"/>
    </sheetView>
  </sheetViews>
  <sheetFormatPr defaultColWidth="8.77734375" defaultRowHeight="13.2"/>
  <cols>
    <col min="3" max="3" width="28.33203125" customWidth="1"/>
    <col min="7" max="7" width="18.77734375" customWidth="1"/>
  </cols>
  <sheetData>
    <row r="1" spans="1:7" ht="22.2">
      <c r="A1" s="15" t="s">
        <v>7</v>
      </c>
      <c r="B1" s="16"/>
      <c r="C1" s="17"/>
      <c r="D1" s="17"/>
      <c r="E1" s="17"/>
      <c r="F1" s="17"/>
      <c r="G1" s="18"/>
    </row>
    <row r="2" spans="1:7" ht="14.25" customHeight="1">
      <c r="A2" s="15"/>
      <c r="B2" s="16"/>
      <c r="C2" s="17"/>
      <c r="D2" s="17"/>
      <c r="E2" s="17"/>
      <c r="F2" s="17"/>
      <c r="G2" s="18"/>
    </row>
    <row r="3" spans="1:7" ht="13.8">
      <c r="B3" s="19" t="s">
        <v>6</v>
      </c>
      <c r="C3" s="17"/>
      <c r="D3" s="17"/>
      <c r="E3" s="17"/>
      <c r="F3" s="17"/>
      <c r="G3" s="18"/>
    </row>
    <row r="4" spans="1:7" ht="13.8">
      <c r="B4" s="19" t="s">
        <v>1</v>
      </c>
      <c r="C4" s="93"/>
      <c r="D4" s="19"/>
      <c r="E4" s="19"/>
      <c r="F4" s="19"/>
      <c r="G4" s="19"/>
    </row>
    <row r="5" spans="1:7" ht="13.8">
      <c r="A5" s="19"/>
      <c r="B5" s="19"/>
      <c r="C5" s="19"/>
      <c r="D5" s="19"/>
      <c r="E5" s="19"/>
      <c r="F5" s="19"/>
      <c r="G5" s="19"/>
    </row>
    <row r="6" spans="1:7" ht="13.8">
      <c r="A6" s="19"/>
      <c r="B6" s="19"/>
      <c r="C6" s="19"/>
      <c r="D6" s="19"/>
      <c r="E6" s="19"/>
      <c r="F6" s="19"/>
      <c r="G6" s="19"/>
    </row>
    <row r="7" spans="1:7" ht="26.4">
      <c r="A7" s="19"/>
      <c r="B7" s="51" t="s">
        <v>13</v>
      </c>
      <c r="C7" s="52" t="s">
        <v>14</v>
      </c>
      <c r="D7" s="53" t="s">
        <v>33</v>
      </c>
      <c r="E7" s="52" t="s">
        <v>0</v>
      </c>
      <c r="F7" s="52" t="s">
        <v>34</v>
      </c>
      <c r="G7" s="54" t="s">
        <v>15</v>
      </c>
    </row>
    <row r="8" spans="1:7" s="61" customFormat="1" ht="13.8">
      <c r="A8" s="65"/>
      <c r="B8" s="66">
        <v>1</v>
      </c>
      <c r="C8" s="67" t="str">
        <f>'Xác thực &amp; phân quyền'!B4</f>
        <v>AUTH - Xác thực &amp; phân quyền</v>
      </c>
      <c r="D8" s="68">
        <f>'Xác thực &amp; phân quyền'!B6</f>
        <v>8</v>
      </c>
      <c r="E8" s="67">
        <f>'Xác thực &amp; phân quyền'!B7</f>
        <v>2</v>
      </c>
      <c r="F8" s="67">
        <f>'Xác thực &amp; phân quyền'!D6</f>
        <v>0</v>
      </c>
      <c r="G8" s="68">
        <f>'Xác thực &amp; phân quyền'!D7</f>
        <v>10</v>
      </c>
    </row>
    <row r="9" spans="1:7" ht="13.8">
      <c r="A9" s="19"/>
      <c r="B9" s="31">
        <v>2</v>
      </c>
      <c r="C9" s="115" t="str">
        <f>'Người dùng &amp; phòng ban'!B4</f>
        <v>USR - Người dùng &amp; phòng ban</v>
      </c>
      <c r="D9" s="30">
        <f>'Người dùng &amp; phòng ban'!B6</f>
        <v>0</v>
      </c>
      <c r="E9" s="30">
        <f>'Người dùng &amp; phòng ban'!B7</f>
        <v>0</v>
      </c>
      <c r="F9" s="30">
        <f>'Người dùng &amp; phòng ban'!D6</f>
        <v>0</v>
      </c>
      <c r="G9" s="117">
        <f>'Người dùng &amp; phòng ban'!D7</f>
        <v>-1</v>
      </c>
    </row>
    <row r="10" spans="1:7" ht="13.8">
      <c r="A10" s="19"/>
      <c r="B10" s="111"/>
      <c r="C10" s="116"/>
      <c r="D10" s="112"/>
      <c r="E10" s="113"/>
      <c r="F10" s="113"/>
      <c r="G10" s="114"/>
    </row>
    <row r="11" spans="1:7" ht="13.8">
      <c r="A11" s="19"/>
      <c r="B11" s="111"/>
      <c r="C11" s="116"/>
      <c r="D11" s="112"/>
      <c r="E11" s="113"/>
      <c r="F11" s="113"/>
      <c r="G11" s="114"/>
    </row>
    <row r="12" spans="1:7" ht="13.8">
      <c r="A12" s="19"/>
      <c r="B12" s="111"/>
      <c r="C12" s="116"/>
      <c r="D12" s="112"/>
      <c r="E12" s="113"/>
      <c r="F12" s="113"/>
      <c r="G12" s="114"/>
    </row>
    <row r="13" spans="1:7" ht="13.8">
      <c r="A13" s="19"/>
      <c r="B13" s="111"/>
      <c r="C13" s="116"/>
      <c r="D13" s="112"/>
      <c r="E13" s="113"/>
      <c r="F13" s="113"/>
      <c r="G13" s="114"/>
    </row>
    <row r="14" spans="1:7" ht="13.8">
      <c r="A14" s="19"/>
      <c r="B14" s="111"/>
      <c r="C14" s="116"/>
      <c r="D14" s="112"/>
      <c r="E14" s="113"/>
      <c r="F14" s="113"/>
      <c r="G14" s="114"/>
    </row>
    <row r="15" spans="1:7" ht="13.8">
      <c r="A15" s="19"/>
      <c r="B15" s="111"/>
      <c r="C15" s="116"/>
      <c r="D15" s="112"/>
      <c r="E15" s="113"/>
      <c r="F15" s="113"/>
      <c r="G15" s="114"/>
    </row>
    <row r="16" spans="1:7" ht="13.8">
      <c r="A16" s="19"/>
      <c r="B16" s="111"/>
      <c r="C16" s="116"/>
      <c r="D16" s="112"/>
      <c r="E16" s="113"/>
      <c r="F16" s="113"/>
      <c r="G16" s="114"/>
    </row>
    <row r="17" spans="1:7" ht="13.8">
      <c r="A17" s="19"/>
      <c r="B17" s="111"/>
      <c r="C17" s="116"/>
      <c r="D17" s="112"/>
      <c r="E17" s="113"/>
      <c r="F17" s="113"/>
      <c r="G17" s="114"/>
    </row>
    <row r="18" spans="1:7" ht="13.8">
      <c r="A18" s="19"/>
      <c r="B18" s="55"/>
      <c r="C18" s="56" t="s">
        <v>16</v>
      </c>
      <c r="D18" s="118">
        <f>SUM(D8:D17)</f>
        <v>8</v>
      </c>
      <c r="E18" s="118">
        <f t="shared" ref="E18:G18" si="0">SUM(E8:E17)</f>
        <v>2</v>
      </c>
      <c r="F18" s="118">
        <f t="shared" si="0"/>
        <v>0</v>
      </c>
      <c r="G18" s="118">
        <f t="shared" si="0"/>
        <v>9</v>
      </c>
    </row>
    <row r="19" spans="1:7" ht="13.8">
      <c r="A19" s="19"/>
      <c r="B19" s="20"/>
      <c r="C19" s="19"/>
      <c r="D19" s="21"/>
      <c r="E19" s="22"/>
      <c r="F19" s="22"/>
      <c r="G19" s="22"/>
    </row>
    <row r="20" spans="1:7" ht="13.8">
      <c r="A20" s="19"/>
      <c r="B20" s="19"/>
      <c r="C20" s="19" t="s">
        <v>17</v>
      </c>
      <c r="D20" s="19"/>
      <c r="E20" s="23">
        <f>(D18+E18)*100/G18</f>
        <v>111.11111111111111</v>
      </c>
      <c r="F20" s="19" t="s">
        <v>18</v>
      </c>
      <c r="G20" s="24"/>
    </row>
    <row r="21" spans="1:7" ht="13.8">
      <c r="A21" s="19"/>
      <c r="B21" s="19"/>
      <c r="C21" s="19" t="s">
        <v>19</v>
      </c>
      <c r="D21" s="19"/>
      <c r="E21" s="23">
        <f>D18*100/G18</f>
        <v>88.888888888888886</v>
      </c>
      <c r="F21" s="19" t="s">
        <v>18</v>
      </c>
      <c r="G21" s="24"/>
    </row>
  </sheetData>
  <phoneticPr fontId="13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Xác thực &amp; phân quyền</vt:lpstr>
      <vt:lpstr>Người dùng &amp; phòng ban</vt:lpstr>
      <vt:lpstr>Quản lý khoá học</vt:lpstr>
      <vt:lpstr>Ghi danh &amp; tiến độ học</vt:lpstr>
      <vt:lpstr>Bài kiểm tra &amp; làm bài</vt:lpstr>
      <vt:lpstr>Chứng chỉ</vt:lpstr>
      <vt:lpstr>Diễn đàn khoá học</vt:lpstr>
      <vt:lpstr>Trợ lý ảo &amp; hàng đợi trainer</vt:lpstr>
      <vt:lpstr>Thông báo &amp; điểm thưởng</vt:lpstr>
      <vt:lpstr>Trang quản trị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Thái Hùng</cp:lastModifiedBy>
  <cp:lastPrinted>2006-08-02T10:15:15Z</cp:lastPrinted>
  <dcterms:created xsi:type="dcterms:W3CDTF">2002-07-27T17:17:25Z</dcterms:created>
  <dcterms:modified xsi:type="dcterms:W3CDTF">2026-08-15T14:52:18Z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