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2040" yWindow="1600" windowWidth="17420" windowHeight="12780"/>
  </bookViews>
  <sheets>
    <sheet name="Model" sheetId="1" r:id="rId1"/>
    <sheet name="Answer Report 1" sheetId="6" r:id="rId2"/>
    <sheet name="Sensitivity Report 1" sheetId="7" r:id="rId3"/>
  </sheets>
  <definedNames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solver_adj" localSheetId="0" hidden="1">Model!$B$14:$D$16</definedName>
    <definedName name="solver_adj_ob" localSheetId="0" hidden="1">1</definedName>
    <definedName name="solver_cct" localSheetId="0" hidden="1">20</definedName>
    <definedName name="solver_cgt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dia" localSheetId="0" hidden="1">5</definedName>
    <definedName name="solver_drv" localSheetId="0" hidden="1">1</definedName>
    <definedName name="solver_dua" localSheetId="0" hidden="1">0</definedName>
    <definedName name="solver_eng" localSheetId="0" hidden="1">2</definedName>
    <definedName name="solver_gct" localSheetId="0" hidden="1">20</definedName>
    <definedName name="solver_glb" localSheetId="0" hidden="1">-1E+30</definedName>
    <definedName name="solver_gop" localSheetId="0" hidden="1">1</definedName>
    <definedName name="solver_gub" localSheetId="0" hidden="1">1E+30</definedName>
    <definedName name="solver_iao" localSheetId="0" hidden="1">0</definedName>
    <definedName name="solver_ibd" localSheetId="0" hidden="1">0</definedName>
    <definedName name="solver_inc" localSheetId="0" hidden="1">0</definedName>
    <definedName name="solver_int" localSheetId="0" hidden="1">1</definedName>
    <definedName name="solver_irs" localSheetId="0" hidden="1">0</definedName>
    <definedName name="solver_ism" localSheetId="0" hidden="1">0</definedName>
    <definedName name="solver_itr" localSheetId="0" hidden="1">1000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1" localSheetId="0" hidden="1">Model!$B$17:$C$17</definedName>
    <definedName name="solver_lhs2" localSheetId="0" hidden="1">Model!$C$14</definedName>
    <definedName name="solver_lhs3" localSheetId="0" hidden="1">Model!$E$14:$E$16</definedName>
    <definedName name="solver_lin" localSheetId="0" hidden="1">1</definedName>
    <definedName name="solver_log" localSheetId="0" hidden="1">1</definedName>
    <definedName name="solver_mda" localSheetId="0" hidden="1">4</definedName>
    <definedName name="solver_mip" localSheetId="0" hidden="1">5000</definedName>
    <definedName name="solver_mod" localSheetId="0" hidden="1">3</definedName>
    <definedName name="solver_neg" localSheetId="0" hidden="1">1</definedName>
    <definedName name="solver_nod" localSheetId="0" hidden="1">5000</definedName>
    <definedName name="solver_ntr" localSheetId="0" hidden="1">2</definedName>
    <definedName name="solver_ntri" hidden="1">1000</definedName>
    <definedName name="solver_num" localSheetId="0" hidden="1">3</definedName>
    <definedName name="solver_obc" localSheetId="0" hidden="1">0</definedName>
    <definedName name="solver_obp" localSheetId="0" hidden="1">0</definedName>
    <definedName name="solver_ofx" localSheetId="0" hidden="1">0</definedName>
    <definedName name="solver_opt" localSheetId="0" hidden="1">Model!$B$20</definedName>
    <definedName name="solver_opt_ob" localSheetId="0" hidden="1">1</definedName>
    <definedName name="solver_phr" localSheetId="0" hidden="1">0</definedName>
    <definedName name="solver_piv" localSheetId="0" hidden="1">0.000001</definedName>
    <definedName name="solver_pre" localSheetId="0" hidden="1">0.00000001</definedName>
    <definedName name="solver_pro" localSheetId="0" hidden="1">0</definedName>
    <definedName name="solver_psi" localSheetId="0" hidden="1">0</definedName>
    <definedName name="solver_rdp" localSheetId="0" hidden="1">0</definedName>
    <definedName name="solver_red" localSheetId="0" hidden="1">0.000001</definedName>
    <definedName name="solver_rel1" localSheetId="0" hidden="1">1</definedName>
    <definedName name="solver_rel2" localSheetId="0" hidden="1">2</definedName>
    <definedName name="solver_rel3" localSheetId="0" hidden="1">2</definedName>
    <definedName name="solver_rep" localSheetId="0" hidden="1">0</definedName>
    <definedName name="solver_rhs1" localSheetId="0" hidden="1">Model!$B$9:$C$9</definedName>
    <definedName name="solver_rhs2" localSheetId="0" hidden="1">0</definedName>
    <definedName name="solver_rhs3" localSheetId="0" hidden="1">Model!$F$6:$F$8</definedName>
    <definedName name="solver_rlx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v" localSheetId="0" hidden="1">1</definedName>
    <definedName name="solver_scl" localSheetId="0" hidden="1">0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ubigm" localSheetId="0" hidden="1">1000000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11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B9" i="1"/>
  <c r="C17" i="1"/>
  <c r="B17" i="1"/>
  <c r="B20" i="1"/>
  <c r="E16" i="1"/>
  <c r="E15" i="1"/>
  <c r="E14" i="1"/>
</calcChain>
</file>

<file path=xl/sharedStrings.xml><?xml version="1.0" encoding="utf-8"?>
<sst xmlns="http://schemas.openxmlformats.org/spreadsheetml/2006/main" count="165" uniqueCount="94">
  <si>
    <t>Camm Textiles</t>
  </si>
  <si>
    <t>Dobbie</t>
  </si>
  <si>
    <t>Regular</t>
  </si>
  <si>
    <t>Fabric</t>
  </si>
  <si>
    <t>Demand</t>
  </si>
  <si>
    <t>Capacity</t>
  </si>
  <si>
    <t>Mill Cost</t>
  </si>
  <si>
    <t>Outsourcing Cost</t>
  </si>
  <si>
    <t>Total</t>
  </si>
  <si>
    <t>Cost</t>
  </si>
  <si>
    <t>Hours Used</t>
  </si>
  <si>
    <t>Data</t>
  </si>
  <si>
    <t>Hours Available</t>
  </si>
  <si>
    <t>Model</t>
  </si>
  <si>
    <t>on Dobbie</t>
  </si>
  <si>
    <t>on Regular</t>
  </si>
  <si>
    <t>Purchased</t>
  </si>
  <si>
    <t>Total Yards Produced</t>
  </si>
  <si>
    <t>Microsoft Excel 14.0 Answer Report</t>
  </si>
  <si>
    <t>Result: Solver found a solution.  All constraints and optimality conditions are satisfied.</t>
  </si>
  <si>
    <t>Engine: Standard LP/Quadratic</t>
  </si>
  <si>
    <t>Solution Time: 00 Seconds</t>
  </si>
  <si>
    <t>Iterations: 0</t>
  </si>
  <si>
    <t>Subproblems: 0</t>
  </si>
  <si>
    <t>Incumbent Solutions: 0</t>
  </si>
  <si>
    <t>Objective Cell (Min)</t>
  </si>
  <si>
    <t>Cell</t>
  </si>
  <si>
    <t>Name</t>
  </si>
  <si>
    <t>Original Value</t>
  </si>
  <si>
    <t>Final Value</t>
  </si>
  <si>
    <t>$B$20</t>
  </si>
  <si>
    <t>Cost Total</t>
  </si>
  <si>
    <t>Decision Variable Cells</t>
  </si>
  <si>
    <t>Type</t>
  </si>
  <si>
    <t>$C$14</t>
  </si>
  <si>
    <t>Normal</t>
  </si>
  <si>
    <t>$D$14</t>
  </si>
  <si>
    <t>$E$14</t>
  </si>
  <si>
    <t>$C$15</t>
  </si>
  <si>
    <t>$D$15</t>
  </si>
  <si>
    <t>$E$15</t>
  </si>
  <si>
    <t>$C$16</t>
  </si>
  <si>
    <t>$D$16</t>
  </si>
  <si>
    <t>$E$16</t>
  </si>
  <si>
    <t>Constraints</t>
  </si>
  <si>
    <t>Cell Value</t>
  </si>
  <si>
    <t>Formula</t>
  </si>
  <si>
    <t>Status</t>
  </si>
  <si>
    <t>Slack</t>
  </si>
  <si>
    <t>$B$14</t>
  </si>
  <si>
    <t>Binding</t>
  </si>
  <si>
    <t>$B$15</t>
  </si>
  <si>
    <t>$B$16</t>
  </si>
  <si>
    <t>$C$17</t>
  </si>
  <si>
    <t>Hours Used on Dobbie</t>
  </si>
  <si>
    <t>$C$17&lt;=$C$9</t>
  </si>
  <si>
    <t>Not Binding</t>
  </si>
  <si>
    <t>Hours Used on Regular</t>
  </si>
  <si>
    <t>Microsoft Excel 14.0 Sensitivity Report</t>
  </si>
  <si>
    <t>Final</t>
  </si>
  <si>
    <t>Reduced</t>
  </si>
  <si>
    <t>Objective</t>
  </si>
  <si>
    <t>Allowable</t>
  </si>
  <si>
    <t>Value</t>
  </si>
  <si>
    <t>Coefficient</t>
  </si>
  <si>
    <t>Increase</t>
  </si>
  <si>
    <t>Decrease</t>
  </si>
  <si>
    <t>Shadow</t>
  </si>
  <si>
    <t>Constraint</t>
  </si>
  <si>
    <t>Price</t>
  </si>
  <si>
    <t>R.H. Side</t>
  </si>
  <si>
    <t>Fabric 1</t>
  </si>
  <si>
    <t>Fabric 2</t>
  </si>
  <si>
    <t>Fabric 3</t>
  </si>
  <si>
    <t>Worksheet: [Camm Textiles.xlsx]Camm Textile</t>
  </si>
  <si>
    <t>Report Created: 5/3/2011 3:35:27 PM</t>
  </si>
  <si>
    <t>Fabric 1 on Dobbie</t>
  </si>
  <si>
    <t>Fabric 1 on Regular</t>
  </si>
  <si>
    <t>Fabric 1 Purchased</t>
  </si>
  <si>
    <t>Fabric 2 on Dobbie</t>
  </si>
  <si>
    <t>Fabric 2 on Regular</t>
  </si>
  <si>
    <t>Fabric 2 Purchased</t>
  </si>
  <si>
    <t>Fabric 3 on Dobbie</t>
  </si>
  <si>
    <t>Fabric 3 on Regular</t>
  </si>
  <si>
    <t>Fabric 3 Purchased</t>
  </si>
  <si>
    <t>$B$17</t>
  </si>
  <si>
    <t>$B$17&lt;=$B$9</t>
  </si>
  <si>
    <t>Fabric 1 Total Yards Produced</t>
  </si>
  <si>
    <t>$E$14=$F$6</t>
  </si>
  <si>
    <t>Fabric 2 Total Yards Produced</t>
  </si>
  <si>
    <t>$E$15=$F$7</t>
  </si>
  <si>
    <t>Fabric 3 Total Yards Produced</t>
  </si>
  <si>
    <t>$E$16=$F$8</t>
  </si>
  <si>
    <t>$C$14=0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</si>
</sst>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44" fontId="0" fillId="0" borderId="0" xfId="0" applyNumberFormat="1"/>
    <xf numFmtId="0" fontId="0" fillId="0" borderId="12" xfId="0" applyFill="1" applyBorder="1" applyAlignment="1"/>
    <xf numFmtId="0" fontId="3" fillId="0" borderId="11" xfId="0" applyFont="1" applyFill="1" applyBorder="1" applyAlignment="1">
      <alignment horizontal="center"/>
    </xf>
    <xf numFmtId="0" fontId="0" fillId="0" borderId="13" xfId="0" applyFill="1" applyBorder="1" applyAlignment="1"/>
    <xf numFmtId="0" fontId="0" fillId="0" borderId="13" xfId="0" applyNumberFormat="1" applyFill="1" applyBorder="1" applyAlignment="1"/>
    <xf numFmtId="0" fontId="0" fillId="0" borderId="12" xfId="0" applyNumberFormat="1" applyFill="1" applyBorder="1" applyAlignment="1"/>
    <xf numFmtId="0" fontId="3" fillId="0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44" fontId="3" fillId="0" borderId="9" xfId="0" applyNumberFormat="1" applyFont="1" applyFill="1" applyBorder="1" applyAlignment="1">
      <alignment horizontal="center"/>
    </xf>
    <xf numFmtId="44" fontId="0" fillId="3" borderId="15" xfId="1" applyFont="1" applyFill="1" applyBorder="1" applyAlignment="1">
      <alignment horizontal="center"/>
    </xf>
    <xf numFmtId="0" fontId="0" fillId="4" borderId="14" xfId="0" applyFont="1" applyFill="1" applyBorder="1" applyAlignment="1">
      <alignment horizontal="center"/>
    </xf>
    <xf numFmtId="44" fontId="0" fillId="4" borderId="14" xfId="1" applyFont="1" applyFill="1" applyBorder="1" applyAlignment="1">
      <alignment horizontal="center"/>
    </xf>
    <xf numFmtId="164" fontId="0" fillId="4" borderId="14" xfId="1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2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2" fillId="4" borderId="0" xfId="0" applyFont="1" applyFill="1" applyBorder="1" applyAlignment="1">
      <alignment horizontal="center"/>
    </xf>
    <xf numFmtId="0" fontId="0" fillId="4" borderId="5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44" fontId="0" fillId="4" borderId="0" xfId="1" applyFont="1" applyFill="1" applyBorder="1" applyAlignment="1">
      <alignment horizontal="center"/>
    </xf>
    <xf numFmtId="164" fontId="0" fillId="4" borderId="0" xfId="1" applyNumberFormat="1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0" fillId="4" borderId="17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44" fontId="0" fillId="4" borderId="7" xfId="1" applyFont="1" applyFill="1" applyBorder="1" applyAlignment="1">
      <alignment horizontal="center"/>
    </xf>
    <xf numFmtId="0" fontId="0" fillId="4" borderId="8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/>
  </sheetViews>
  <sheetFormatPr baseColWidth="10" defaultColWidth="8.83203125" defaultRowHeight="12" x14ac:dyDescent="0"/>
  <cols>
    <col min="1" max="2" width="15.5" style="2" bestFit="1" customWidth="1"/>
    <col min="3" max="3" width="14" style="2" customWidth="1"/>
    <col min="4" max="4" width="12" style="2" bestFit="1" customWidth="1"/>
    <col min="5" max="5" width="20.6640625" style="2" bestFit="1" customWidth="1"/>
    <col min="6" max="6" width="8.5" style="2" bestFit="1" customWidth="1"/>
    <col min="7" max="16384" width="8.83203125" style="2"/>
  </cols>
  <sheetData>
    <row r="1" spans="1:7">
      <c r="A1" s="1" t="s">
        <v>0</v>
      </c>
    </row>
    <row r="2" spans="1:7">
      <c r="A2" s="1"/>
    </row>
    <row r="3" spans="1:7">
      <c r="A3" s="27" t="s">
        <v>11</v>
      </c>
      <c r="B3" s="28"/>
      <c r="C3" s="28"/>
      <c r="D3" s="28"/>
      <c r="E3" s="28"/>
      <c r="F3" s="29"/>
    </row>
    <row r="4" spans="1:7">
      <c r="A4" s="30"/>
      <c r="B4" s="31" t="s">
        <v>1</v>
      </c>
      <c r="C4" s="31" t="s">
        <v>2</v>
      </c>
      <c r="D4" s="31"/>
      <c r="E4" s="31"/>
      <c r="F4" s="32"/>
      <c r="G4" s="3"/>
    </row>
    <row r="5" spans="1:7">
      <c r="A5" s="33" t="s">
        <v>3</v>
      </c>
      <c r="B5" s="31" t="s">
        <v>5</v>
      </c>
      <c r="C5" s="31" t="s">
        <v>5</v>
      </c>
      <c r="D5" s="31" t="s">
        <v>6</v>
      </c>
      <c r="E5" s="31" t="s">
        <v>7</v>
      </c>
      <c r="F5" s="34" t="s">
        <v>4</v>
      </c>
    </row>
    <row r="6" spans="1:7">
      <c r="A6" s="33">
        <v>1</v>
      </c>
      <c r="B6" s="35">
        <v>4.7</v>
      </c>
      <c r="C6" s="35">
        <v>0</v>
      </c>
      <c r="D6" s="36">
        <v>0.65</v>
      </c>
      <c r="E6" s="37">
        <v>0.85</v>
      </c>
      <c r="F6" s="38">
        <v>45000</v>
      </c>
    </row>
    <row r="7" spans="1:7">
      <c r="A7" s="33">
        <v>2</v>
      </c>
      <c r="B7" s="35">
        <v>5.2</v>
      </c>
      <c r="C7" s="35">
        <v>5.2</v>
      </c>
      <c r="D7" s="36">
        <v>0.61</v>
      </c>
      <c r="E7" s="37">
        <v>0.75</v>
      </c>
      <c r="F7" s="38">
        <v>76500</v>
      </c>
    </row>
    <row r="8" spans="1:7" ht="13" thickBot="1">
      <c r="A8" s="39">
        <v>3</v>
      </c>
      <c r="B8" s="24">
        <v>4.4000000000000004</v>
      </c>
      <c r="C8" s="24">
        <v>4.4000000000000004</v>
      </c>
      <c r="D8" s="25">
        <v>0.5</v>
      </c>
      <c r="E8" s="26">
        <v>0.65</v>
      </c>
      <c r="F8" s="40">
        <v>10000</v>
      </c>
    </row>
    <row r="9" spans="1:7" ht="13" thickTop="1">
      <c r="A9" s="41" t="s">
        <v>12</v>
      </c>
      <c r="B9" s="42">
        <f>24*7*13*3</f>
        <v>6552</v>
      </c>
      <c r="C9" s="42">
        <f>24*7*13*15</f>
        <v>32760</v>
      </c>
      <c r="D9" s="43"/>
      <c r="E9" s="43"/>
      <c r="F9" s="44"/>
    </row>
    <row r="10" spans="1:7">
      <c r="A10" s="3"/>
      <c r="D10" s="3"/>
      <c r="E10" s="3"/>
      <c r="F10" s="3"/>
      <c r="G10" s="3"/>
    </row>
    <row r="11" spans="1:7">
      <c r="A11" s="4" t="s">
        <v>13</v>
      </c>
      <c r="B11" s="3"/>
      <c r="C11" s="3"/>
      <c r="D11" s="3"/>
      <c r="E11" s="3"/>
      <c r="F11" s="3"/>
      <c r="G11" s="3"/>
    </row>
    <row r="12" spans="1:7">
      <c r="A12" s="3"/>
      <c r="B12" s="1"/>
      <c r="C12" s="4"/>
      <c r="D12" s="4"/>
      <c r="E12" s="4"/>
      <c r="F12" s="3"/>
      <c r="G12" s="3"/>
    </row>
    <row r="13" spans="1:7">
      <c r="A13" s="4"/>
      <c r="B13" s="4" t="s">
        <v>14</v>
      </c>
      <c r="C13" s="4" t="s">
        <v>15</v>
      </c>
      <c r="D13" s="4" t="s">
        <v>16</v>
      </c>
      <c r="E13" s="4" t="s">
        <v>17</v>
      </c>
      <c r="G13" s="3"/>
    </row>
    <row r="14" spans="1:7">
      <c r="A14" s="4" t="s">
        <v>71</v>
      </c>
      <c r="B14" s="5">
        <v>30794.400000000001</v>
      </c>
      <c r="C14" s="6">
        <v>0</v>
      </c>
      <c r="D14" s="7">
        <v>14205.599999999999</v>
      </c>
      <c r="E14" s="3">
        <f>SUM(B14:D14)</f>
        <v>45000</v>
      </c>
      <c r="G14" s="3"/>
    </row>
    <row r="15" spans="1:7">
      <c r="A15" s="4" t="s">
        <v>72</v>
      </c>
      <c r="B15" s="8">
        <v>0</v>
      </c>
      <c r="C15" s="9">
        <v>76500</v>
      </c>
      <c r="D15" s="10">
        <v>0</v>
      </c>
      <c r="E15" s="3">
        <f>SUM(B15:D15)</f>
        <v>76500</v>
      </c>
      <c r="G15" s="3"/>
    </row>
    <row r="16" spans="1:7">
      <c r="A16" s="4" t="s">
        <v>73</v>
      </c>
      <c r="B16" s="11">
        <v>0</v>
      </c>
      <c r="C16" s="12">
        <v>10000</v>
      </c>
      <c r="D16" s="13">
        <v>0</v>
      </c>
      <c r="E16" s="3">
        <f>SUM(B16:D16)</f>
        <v>10000</v>
      </c>
      <c r="G16" s="3"/>
    </row>
    <row r="17" spans="1:7">
      <c r="A17" s="4" t="s">
        <v>10</v>
      </c>
      <c r="B17" s="3">
        <f>B14/B6+B15/B7+B16/B8</f>
        <v>6552</v>
      </c>
      <c r="C17" s="3">
        <f>C15/C7+C16/C8</f>
        <v>16984.265734265733</v>
      </c>
      <c r="D17" s="3"/>
      <c r="E17" s="3"/>
      <c r="G17" s="3"/>
    </row>
    <row r="18" spans="1:7">
      <c r="D18" s="3"/>
      <c r="E18" s="3"/>
      <c r="F18" s="3"/>
      <c r="G18" s="3"/>
    </row>
    <row r="19" spans="1:7">
      <c r="A19" s="4"/>
      <c r="B19" s="4" t="s">
        <v>8</v>
      </c>
      <c r="C19" s="3"/>
      <c r="D19" s="3"/>
      <c r="E19" s="3"/>
      <c r="F19" s="3"/>
      <c r="G19" s="3"/>
    </row>
    <row r="20" spans="1:7">
      <c r="A20" s="4" t="s">
        <v>9</v>
      </c>
      <c r="B20" s="23">
        <f>SUMPRODUCT(B14:B16,D6:D8)+SUMPRODUCT(C15:C16,D7:D8)+ SUMPRODUCT(D14:D16,E6:E8)</f>
        <v>83756.12</v>
      </c>
      <c r="C20" s="3"/>
      <c r="D20" s="3"/>
      <c r="E20" s="3"/>
      <c r="F20" s="3"/>
      <c r="G20" s="3"/>
    </row>
    <row r="21" spans="1:7">
      <c r="D21" s="3"/>
      <c r="E21" s="3"/>
      <c r="F21" s="3"/>
      <c r="G21" s="3"/>
    </row>
    <row r="22" spans="1:7">
      <c r="D22" s="3"/>
      <c r="E22" s="3"/>
      <c r="F22" s="3"/>
      <c r="G22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showGridLines="0" topLeftCell="A12" workbookViewId="0">
      <selection activeCell="M40" sqref="M40"/>
    </sheetView>
  </sheetViews>
  <sheetFormatPr baseColWidth="10" defaultColWidth="8.83203125" defaultRowHeight="12" x14ac:dyDescent="0"/>
  <cols>
    <col min="1" max="1" width="2.33203125" customWidth="1"/>
    <col min="2" max="2" width="6.33203125" customWidth="1"/>
    <col min="3" max="3" width="26.6640625" bestFit="1" customWidth="1"/>
    <col min="4" max="4" width="14.33203125" bestFit="1" customWidth="1"/>
    <col min="5" max="5" width="12.83203125" bestFit="1" customWidth="1"/>
    <col min="6" max="6" width="10.5" customWidth="1"/>
    <col min="7" max="7" width="12" bestFit="1" customWidth="1"/>
  </cols>
  <sheetData>
    <row r="1" spans="1:5">
      <c r="A1" s="1" t="s">
        <v>18</v>
      </c>
    </row>
    <row r="2" spans="1:5">
      <c r="A2" s="1" t="s">
        <v>74</v>
      </c>
    </row>
    <row r="3" spans="1:5">
      <c r="A3" s="1" t="s">
        <v>75</v>
      </c>
    </row>
    <row r="4" spans="1:5">
      <c r="A4" s="1" t="s">
        <v>19</v>
      </c>
    </row>
    <row r="5" spans="1:5">
      <c r="A5" s="1" t="s">
        <v>20</v>
      </c>
    </row>
    <row r="6" spans="1:5">
      <c r="A6" s="1" t="s">
        <v>21</v>
      </c>
    </row>
    <row r="7" spans="1:5">
      <c r="A7" s="1" t="s">
        <v>22</v>
      </c>
    </row>
    <row r="8" spans="1:5">
      <c r="A8" s="1" t="s">
        <v>23</v>
      </c>
    </row>
    <row r="9" spans="1:5">
      <c r="A9" s="1" t="s">
        <v>24</v>
      </c>
    </row>
    <row r="10" spans="1:5">
      <c r="D10" s="14"/>
      <c r="E10" s="14"/>
    </row>
    <row r="12" spans="1:5" ht="13" thickBot="1">
      <c r="A12" t="s">
        <v>25</v>
      </c>
    </row>
    <row r="13" spans="1:5" ht="13" thickBot="1">
      <c r="B13" s="16" t="s">
        <v>26</v>
      </c>
      <c r="C13" s="16" t="s">
        <v>27</v>
      </c>
      <c r="D13" s="16" t="s">
        <v>28</v>
      </c>
      <c r="E13" s="16" t="s">
        <v>29</v>
      </c>
    </row>
    <row r="14" spans="1:5" ht="13" thickBot="1">
      <c r="B14" s="15" t="s">
        <v>30</v>
      </c>
      <c r="C14" s="15" t="s">
        <v>31</v>
      </c>
      <c r="D14" s="15">
        <v>0</v>
      </c>
      <c r="E14" s="15">
        <v>83756.12</v>
      </c>
    </row>
    <row r="17" spans="1:7" ht="13" thickBot="1">
      <c r="A17" t="s">
        <v>32</v>
      </c>
    </row>
    <row r="18" spans="1:7" ht="13" thickBot="1">
      <c r="B18" s="16" t="s">
        <v>26</v>
      </c>
      <c r="C18" s="16" t="s">
        <v>27</v>
      </c>
      <c r="D18" s="16" t="s">
        <v>28</v>
      </c>
      <c r="E18" s="16" t="s">
        <v>29</v>
      </c>
      <c r="F18" s="16" t="s">
        <v>33</v>
      </c>
    </row>
    <row r="19" spans="1:7">
      <c r="B19" s="17" t="s">
        <v>49</v>
      </c>
      <c r="C19" s="17" t="s">
        <v>76</v>
      </c>
      <c r="D19" s="18">
        <v>0</v>
      </c>
      <c r="E19" s="18">
        <v>30794.400000000001</v>
      </c>
      <c r="F19" s="17" t="s">
        <v>35</v>
      </c>
    </row>
    <row r="20" spans="1:7">
      <c r="B20" s="17" t="s">
        <v>34</v>
      </c>
      <c r="C20" s="17" t="s">
        <v>77</v>
      </c>
      <c r="D20" s="18">
        <v>0</v>
      </c>
      <c r="E20" s="18">
        <v>0</v>
      </c>
      <c r="F20" s="17" t="s">
        <v>35</v>
      </c>
    </row>
    <row r="21" spans="1:7">
      <c r="B21" s="17" t="s">
        <v>36</v>
      </c>
      <c r="C21" s="17" t="s">
        <v>78</v>
      </c>
      <c r="D21" s="18">
        <v>0</v>
      </c>
      <c r="E21" s="18">
        <v>14205.599999999999</v>
      </c>
      <c r="F21" s="17" t="s">
        <v>35</v>
      </c>
    </row>
    <row r="22" spans="1:7">
      <c r="B22" s="17" t="s">
        <v>51</v>
      </c>
      <c r="C22" s="17" t="s">
        <v>79</v>
      </c>
      <c r="D22" s="18">
        <v>0</v>
      </c>
      <c r="E22" s="18">
        <v>0</v>
      </c>
      <c r="F22" s="17" t="s">
        <v>35</v>
      </c>
    </row>
    <row r="23" spans="1:7">
      <c r="B23" s="17" t="s">
        <v>38</v>
      </c>
      <c r="C23" s="17" t="s">
        <v>80</v>
      </c>
      <c r="D23" s="18">
        <v>0</v>
      </c>
      <c r="E23" s="18">
        <v>76500</v>
      </c>
      <c r="F23" s="17" t="s">
        <v>35</v>
      </c>
    </row>
    <row r="24" spans="1:7">
      <c r="B24" s="17" t="s">
        <v>39</v>
      </c>
      <c r="C24" s="17" t="s">
        <v>81</v>
      </c>
      <c r="D24" s="18">
        <v>0</v>
      </c>
      <c r="E24" s="18">
        <v>0</v>
      </c>
      <c r="F24" s="17" t="s">
        <v>35</v>
      </c>
    </row>
    <row r="25" spans="1:7">
      <c r="B25" s="17" t="s">
        <v>52</v>
      </c>
      <c r="C25" s="17" t="s">
        <v>82</v>
      </c>
      <c r="D25" s="18">
        <v>0</v>
      </c>
      <c r="E25" s="18">
        <v>0</v>
      </c>
      <c r="F25" s="17" t="s">
        <v>35</v>
      </c>
    </row>
    <row r="26" spans="1:7">
      <c r="B26" s="17" t="s">
        <v>41</v>
      </c>
      <c r="C26" s="17" t="s">
        <v>83</v>
      </c>
      <c r="D26" s="18">
        <v>0</v>
      </c>
      <c r="E26" s="18">
        <v>10000</v>
      </c>
      <c r="F26" s="17" t="s">
        <v>35</v>
      </c>
    </row>
    <row r="27" spans="1:7" ht="13" thickBot="1">
      <c r="B27" s="15" t="s">
        <v>42</v>
      </c>
      <c r="C27" s="15" t="s">
        <v>84</v>
      </c>
      <c r="D27" s="19">
        <v>0</v>
      </c>
      <c r="E27" s="19">
        <v>0</v>
      </c>
      <c r="F27" s="15" t="s">
        <v>35</v>
      </c>
    </row>
    <row r="29" spans="1:7" ht="13" thickBot="1">
      <c r="A29" t="s">
        <v>44</v>
      </c>
    </row>
    <row r="30" spans="1:7" ht="13" thickBot="1">
      <c r="B30" s="16" t="s">
        <v>26</v>
      </c>
      <c r="C30" s="16" t="s">
        <v>27</v>
      </c>
      <c r="D30" s="16" t="s">
        <v>45</v>
      </c>
      <c r="E30" s="16" t="s">
        <v>46</v>
      </c>
      <c r="F30" s="16" t="s">
        <v>47</v>
      </c>
      <c r="G30" s="16" t="s">
        <v>48</v>
      </c>
    </row>
    <row r="31" spans="1:7">
      <c r="B31" s="17" t="s">
        <v>85</v>
      </c>
      <c r="C31" s="17" t="s">
        <v>54</v>
      </c>
      <c r="D31" s="18">
        <v>6552</v>
      </c>
      <c r="E31" s="17" t="s">
        <v>86</v>
      </c>
      <c r="F31" s="17" t="s">
        <v>50</v>
      </c>
      <c r="G31" s="17">
        <v>0</v>
      </c>
    </row>
    <row r="32" spans="1:7">
      <c r="B32" s="17" t="s">
        <v>53</v>
      </c>
      <c r="C32" s="17" t="s">
        <v>57</v>
      </c>
      <c r="D32" s="18">
        <v>16984.265734265733</v>
      </c>
      <c r="E32" s="17" t="s">
        <v>55</v>
      </c>
      <c r="F32" s="17" t="s">
        <v>56</v>
      </c>
      <c r="G32" s="17">
        <v>15775.734265734267</v>
      </c>
    </row>
    <row r="33" spans="2:7">
      <c r="B33" s="17" t="s">
        <v>37</v>
      </c>
      <c r="C33" s="17" t="s">
        <v>87</v>
      </c>
      <c r="D33" s="18">
        <v>45000</v>
      </c>
      <c r="E33" s="17" t="s">
        <v>88</v>
      </c>
      <c r="F33" s="17" t="s">
        <v>50</v>
      </c>
      <c r="G33" s="17">
        <v>0</v>
      </c>
    </row>
    <row r="34" spans="2:7">
      <c r="B34" s="17" t="s">
        <v>40</v>
      </c>
      <c r="C34" s="17" t="s">
        <v>89</v>
      </c>
      <c r="D34" s="18">
        <v>76500</v>
      </c>
      <c r="E34" s="17" t="s">
        <v>90</v>
      </c>
      <c r="F34" s="17" t="s">
        <v>50</v>
      </c>
      <c r="G34" s="17">
        <v>0</v>
      </c>
    </row>
    <row r="35" spans="2:7">
      <c r="B35" s="17" t="s">
        <v>43</v>
      </c>
      <c r="C35" s="17" t="s">
        <v>91</v>
      </c>
      <c r="D35" s="18">
        <v>10000</v>
      </c>
      <c r="E35" s="17" t="s">
        <v>92</v>
      </c>
      <c r="F35" s="17" t="s">
        <v>50</v>
      </c>
      <c r="G35" s="17">
        <v>0</v>
      </c>
    </row>
    <row r="36" spans="2:7" ht="13" thickBot="1">
      <c r="B36" s="15" t="s">
        <v>34</v>
      </c>
      <c r="C36" s="15" t="s">
        <v>77</v>
      </c>
      <c r="D36" s="19">
        <v>0</v>
      </c>
      <c r="E36" s="15" t="s">
        <v>93</v>
      </c>
      <c r="F36" s="15" t="s">
        <v>50</v>
      </c>
      <c r="G36" s="15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showGridLines="0" topLeftCell="A5" workbookViewId="0">
      <selection activeCell="F33" sqref="F33"/>
    </sheetView>
  </sheetViews>
  <sheetFormatPr baseColWidth="10" defaultColWidth="8.83203125" defaultRowHeight="12" x14ac:dyDescent="0"/>
  <cols>
    <col min="1" max="1" width="2.33203125" customWidth="1"/>
    <col min="2" max="2" width="6.33203125" customWidth="1"/>
    <col min="3" max="3" width="26.6640625" bestFit="1" customWidth="1"/>
    <col min="4" max="4" width="12" customWidth="1"/>
    <col min="5" max="5" width="12" bestFit="1" customWidth="1"/>
    <col min="6" max="6" width="10.6640625" bestFit="1" customWidth="1"/>
    <col min="7" max="8" width="12" bestFit="1" customWidth="1"/>
  </cols>
  <sheetData>
    <row r="1" spans="1:8">
      <c r="A1" s="1" t="s">
        <v>58</v>
      </c>
    </row>
    <row r="2" spans="1:8">
      <c r="A2" s="1" t="s">
        <v>74</v>
      </c>
    </row>
    <row r="3" spans="1:8">
      <c r="A3" s="1" t="s">
        <v>75</v>
      </c>
    </row>
    <row r="5" spans="1:8" ht="13" thickBot="1">
      <c r="A5" t="s">
        <v>25</v>
      </c>
    </row>
    <row r="6" spans="1:8" ht="13" thickBot="1">
      <c r="B6" s="16" t="s">
        <v>26</v>
      </c>
      <c r="C6" s="16" t="s">
        <v>27</v>
      </c>
      <c r="D6" s="16" t="s">
        <v>29</v>
      </c>
      <c r="E6" s="16"/>
    </row>
    <row r="7" spans="1:8" ht="13" thickBot="1">
      <c r="B7" s="15" t="s">
        <v>30</v>
      </c>
      <c r="C7" s="15" t="s">
        <v>31</v>
      </c>
      <c r="D7" s="15">
        <v>83756.12</v>
      </c>
      <c r="E7" s="15"/>
    </row>
    <row r="9" spans="1:8" ht="13" thickBot="1">
      <c r="A9" t="s">
        <v>32</v>
      </c>
    </row>
    <row r="10" spans="1:8">
      <c r="B10" s="20"/>
      <c r="C10" s="20"/>
      <c r="D10" s="22" t="s">
        <v>59</v>
      </c>
      <c r="E10" s="22" t="s">
        <v>60</v>
      </c>
      <c r="F10" s="20" t="s">
        <v>61</v>
      </c>
      <c r="G10" s="20" t="s">
        <v>62</v>
      </c>
      <c r="H10" s="20" t="s">
        <v>62</v>
      </c>
    </row>
    <row r="11" spans="1:8" ht="13" thickBot="1">
      <c r="B11" s="21" t="s">
        <v>26</v>
      </c>
      <c r="C11" s="21" t="s">
        <v>27</v>
      </c>
      <c r="D11" s="21" t="s">
        <v>63</v>
      </c>
      <c r="E11" s="21" t="s">
        <v>9</v>
      </c>
      <c r="F11" s="21" t="s">
        <v>64</v>
      </c>
      <c r="G11" s="21" t="s">
        <v>65</v>
      </c>
      <c r="H11" s="21" t="s">
        <v>66</v>
      </c>
    </row>
    <row r="12" spans="1:8">
      <c r="B12" s="17" t="s">
        <v>49</v>
      </c>
      <c r="C12" s="17" t="s">
        <v>76</v>
      </c>
      <c r="D12" s="18">
        <v>30794.400000000001</v>
      </c>
      <c r="E12" s="18">
        <v>0</v>
      </c>
      <c r="F12" s="17">
        <v>0.65</v>
      </c>
      <c r="G12" s="17">
        <v>0.2000000936170212</v>
      </c>
      <c r="H12" s="17">
        <v>1E+30</v>
      </c>
    </row>
    <row r="13" spans="1:8">
      <c r="B13" s="17" t="s">
        <v>34</v>
      </c>
      <c r="C13" s="17" t="s">
        <v>77</v>
      </c>
      <c r="D13" s="18">
        <v>0</v>
      </c>
      <c r="E13" s="18">
        <v>-0.85</v>
      </c>
      <c r="F13" s="17">
        <v>0</v>
      </c>
      <c r="G13" s="17">
        <v>1E+30</v>
      </c>
      <c r="H13" s="17">
        <v>1E+30</v>
      </c>
    </row>
    <row r="14" spans="1:8">
      <c r="B14" s="17" t="s">
        <v>36</v>
      </c>
      <c r="C14" s="17" t="s">
        <v>78</v>
      </c>
      <c r="D14" s="18">
        <v>14205.599999999999</v>
      </c>
      <c r="E14" s="18">
        <v>0</v>
      </c>
      <c r="F14" s="17">
        <v>0.85</v>
      </c>
      <c r="G14" s="17">
        <v>1E+30</v>
      </c>
      <c r="H14" s="17">
        <v>0.2000000936170212</v>
      </c>
    </row>
    <row r="15" spans="1:8">
      <c r="B15" s="17" t="s">
        <v>51</v>
      </c>
      <c r="C15" s="17" t="s">
        <v>79</v>
      </c>
      <c r="D15" s="18">
        <v>0</v>
      </c>
      <c r="E15" s="18">
        <v>0.18076923076923068</v>
      </c>
      <c r="F15" s="17">
        <v>0.61</v>
      </c>
      <c r="G15" s="17">
        <v>1E+30</v>
      </c>
      <c r="H15" s="17">
        <v>0.18076923076923068</v>
      </c>
    </row>
    <row r="16" spans="1:8">
      <c r="B16" s="17" t="s">
        <v>38</v>
      </c>
      <c r="C16" s="17" t="s">
        <v>80</v>
      </c>
      <c r="D16" s="18">
        <v>76500</v>
      </c>
      <c r="E16" s="18">
        <v>0</v>
      </c>
      <c r="F16" s="17">
        <v>0.61</v>
      </c>
      <c r="G16" s="17">
        <v>0.14000010000000002</v>
      </c>
      <c r="H16" s="17">
        <v>1E+30</v>
      </c>
    </row>
    <row r="17" spans="1:8">
      <c r="B17" s="17" t="s">
        <v>39</v>
      </c>
      <c r="C17" s="17" t="s">
        <v>81</v>
      </c>
      <c r="D17" s="18">
        <v>0</v>
      </c>
      <c r="E17" s="18">
        <v>0.14000000000000001</v>
      </c>
      <c r="F17" s="17">
        <v>0.75</v>
      </c>
      <c r="G17" s="17">
        <v>1E+30</v>
      </c>
      <c r="H17" s="17">
        <v>0.14000000000000001</v>
      </c>
    </row>
    <row r="18" spans="1:8">
      <c r="B18" s="17" t="s">
        <v>52</v>
      </c>
      <c r="C18" s="17" t="s">
        <v>82</v>
      </c>
      <c r="D18" s="18">
        <v>0</v>
      </c>
      <c r="E18" s="18">
        <v>0.21363636363636354</v>
      </c>
      <c r="F18" s="17">
        <v>0.5</v>
      </c>
      <c r="G18" s="17">
        <v>1E+30</v>
      </c>
      <c r="H18" s="17">
        <v>0.21363636363636354</v>
      </c>
    </row>
    <row r="19" spans="1:8">
      <c r="B19" s="17" t="s">
        <v>41</v>
      </c>
      <c r="C19" s="17" t="s">
        <v>83</v>
      </c>
      <c r="D19" s="18">
        <v>10000</v>
      </c>
      <c r="E19" s="18">
        <v>0</v>
      </c>
      <c r="F19" s="17">
        <v>0.5</v>
      </c>
      <c r="G19" s="17">
        <v>0.15000010000000003</v>
      </c>
      <c r="H19" s="17">
        <v>1E+30</v>
      </c>
    </row>
    <row r="20" spans="1:8" ht="13" thickBot="1">
      <c r="B20" s="15" t="s">
        <v>42</v>
      </c>
      <c r="C20" s="15" t="s">
        <v>84</v>
      </c>
      <c r="D20" s="19">
        <v>0</v>
      </c>
      <c r="E20" s="19">
        <v>0.15000000000000002</v>
      </c>
      <c r="F20" s="15">
        <v>0.65</v>
      </c>
      <c r="G20" s="15">
        <v>1E+30</v>
      </c>
      <c r="H20" s="15">
        <v>0.15000000000000002</v>
      </c>
    </row>
    <row r="22" spans="1:8" ht="13" thickBot="1">
      <c r="A22" t="s">
        <v>44</v>
      </c>
    </row>
    <row r="23" spans="1:8">
      <c r="B23" s="20"/>
      <c r="C23" s="20"/>
      <c r="D23" s="20" t="s">
        <v>59</v>
      </c>
      <c r="E23" s="20" t="s">
        <v>67</v>
      </c>
      <c r="F23" s="20" t="s">
        <v>68</v>
      </c>
      <c r="G23" s="20" t="s">
        <v>62</v>
      </c>
      <c r="H23" s="20" t="s">
        <v>62</v>
      </c>
    </row>
    <row r="24" spans="1:8" ht="13" thickBot="1">
      <c r="B24" s="21" t="s">
        <v>26</v>
      </c>
      <c r="C24" s="21" t="s">
        <v>27</v>
      </c>
      <c r="D24" s="21" t="s">
        <v>63</v>
      </c>
      <c r="E24" s="21" t="s">
        <v>69</v>
      </c>
      <c r="F24" s="21" t="s">
        <v>70</v>
      </c>
      <c r="G24" s="21" t="s">
        <v>65</v>
      </c>
      <c r="H24" s="21" t="s">
        <v>66</v>
      </c>
    </row>
    <row r="25" spans="1:8">
      <c r="B25" s="17" t="s">
        <v>85</v>
      </c>
      <c r="C25" s="17" t="s">
        <v>54</v>
      </c>
      <c r="D25" s="18">
        <v>6552</v>
      </c>
      <c r="E25" s="18">
        <v>-0.93999999999999961</v>
      </c>
      <c r="F25" s="17">
        <v>6552</v>
      </c>
      <c r="G25" s="17">
        <v>3022.4680851063827</v>
      </c>
      <c r="H25" s="17">
        <v>6552</v>
      </c>
    </row>
    <row r="26" spans="1:8">
      <c r="B26" s="17" t="s">
        <v>53</v>
      </c>
      <c r="C26" s="17" t="s">
        <v>57</v>
      </c>
      <c r="D26" s="18">
        <v>16984.265734265733</v>
      </c>
      <c r="E26" s="18">
        <v>0</v>
      </c>
      <c r="F26" s="17">
        <v>32760</v>
      </c>
      <c r="G26" s="17">
        <v>1E+30</v>
      </c>
      <c r="H26" s="17">
        <v>15775.734265734267</v>
      </c>
    </row>
    <row r="27" spans="1:8">
      <c r="B27" s="17" t="s">
        <v>37</v>
      </c>
      <c r="C27" s="17" t="s">
        <v>87</v>
      </c>
      <c r="D27" s="18">
        <v>45000</v>
      </c>
      <c r="E27" s="18">
        <v>0.85</v>
      </c>
      <c r="F27" s="17">
        <v>45000</v>
      </c>
      <c r="G27" s="17">
        <v>1E+30</v>
      </c>
      <c r="H27" s="17">
        <v>14205.599999999999</v>
      </c>
    </row>
    <row r="28" spans="1:8">
      <c r="B28" s="17" t="s">
        <v>40</v>
      </c>
      <c r="C28" s="17" t="s">
        <v>89</v>
      </c>
      <c r="D28" s="18">
        <v>76500</v>
      </c>
      <c r="E28" s="18">
        <v>0.61</v>
      </c>
      <c r="F28" s="17">
        <v>76500</v>
      </c>
      <c r="G28" s="17">
        <v>82033.818181818191</v>
      </c>
      <c r="H28" s="17">
        <v>76500</v>
      </c>
    </row>
    <row r="29" spans="1:8" ht="13" thickBot="1">
      <c r="B29" s="15" t="s">
        <v>43</v>
      </c>
      <c r="C29" s="15" t="s">
        <v>91</v>
      </c>
      <c r="D29" s="19">
        <v>10000</v>
      </c>
      <c r="E29" s="19">
        <v>0.5</v>
      </c>
      <c r="F29" s="15">
        <v>10000</v>
      </c>
      <c r="G29" s="15">
        <v>69413.23076923078</v>
      </c>
      <c r="H29" s="15">
        <v>10000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Answer Report 1</vt:lpstr>
      <vt:lpstr>Sensitivity Report 1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Jim Evans</cp:lastModifiedBy>
  <dcterms:created xsi:type="dcterms:W3CDTF">2011-05-03T19:12:03Z</dcterms:created>
  <dcterms:modified xsi:type="dcterms:W3CDTF">2014-09-28T15:16:09Z</dcterms:modified>
</cp:coreProperties>
</file>