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80" windowWidth="26820" windowHeight="15540"/>
  </bookViews>
  <sheets>
    <sheet name="Model" sheetId="1" r:id="rId1"/>
    <sheet name="Answer Report 1" sheetId="4" r:id="rId2"/>
    <sheet name="Sensitivity Report 1" sheetId="5" r:id="rId3"/>
    <sheet name="Model With Auxiliary Cells" sheetId="6" r:id="rId4"/>
    <sheet name="Answer Report 2" sheetId="7" r:id="rId5"/>
    <sheet name="Sensitivity Report 2" sheetId="8" r:id="rId6"/>
  </sheets>
  <definedNames>
    <definedName name="coin_cuttype" localSheetId="0" hidden="1">1</definedName>
    <definedName name="coin_cuttype" localSheetId="3" hidden="1">1</definedName>
    <definedName name="coin_dualtol" localSheetId="0" hidden="1">0.0000001</definedName>
    <definedName name="coin_dualtol" localSheetId="3" hidden="1">0.0000001</definedName>
    <definedName name="coin_heurs" localSheetId="0" hidden="1">1</definedName>
    <definedName name="coin_heurs" localSheetId="3" hidden="1">1</definedName>
    <definedName name="coin_integerpresolve" localSheetId="0" hidden="1">1</definedName>
    <definedName name="coin_integerpresolve" localSheetId="3" hidden="1">1</definedName>
    <definedName name="coin_presolve1" localSheetId="0" hidden="1">1</definedName>
    <definedName name="coin_presolve1" localSheetId="3" hidden="1">1</definedName>
    <definedName name="coin_primaltol" localSheetId="0" hidden="1">0.0000001</definedName>
    <definedName name="coin_primaltol" localSheetId="3" hidden="1">0.0000001</definedName>
    <definedName name="solver_adj" localSheetId="0" hidden="1">Model!$B$25:$E$25</definedName>
    <definedName name="solver_adj" localSheetId="3" hidden="1">'Model With Auxiliary Cells'!$B$25:$E$25</definedName>
    <definedName name="solver_adj_ob" localSheetId="0" hidden="1">1</definedName>
    <definedName name="solver_adj_ob" localSheetId="3" hidden="1">1</definedName>
    <definedName name="solver_cct" localSheetId="0" hidden="1">20</definedName>
    <definedName name="solver_cct" localSheetId="3" hidden="1">20</definedName>
    <definedName name="solver_cgt" localSheetId="0" hidden="1">1</definedName>
    <definedName name="solver_cgt" localSheetId="3" hidden="1">1</definedName>
    <definedName name="solver_cha" localSheetId="0" hidden="1">0</definedName>
    <definedName name="solver_cha" localSheetId="3" hidden="1">0</definedName>
    <definedName name="solver_chc1" localSheetId="0" hidden="1">0</definedName>
    <definedName name="solver_chc1" localSheetId="3" hidden="1">0</definedName>
    <definedName name="solver_chc2" localSheetId="0" hidden="1">0</definedName>
    <definedName name="solver_chc2" localSheetId="3" hidden="1">0</definedName>
    <definedName name="solver_chc3" localSheetId="0" hidden="1">0</definedName>
    <definedName name="solver_chc3" localSheetId="3" hidden="1">0</definedName>
    <definedName name="solver_chn" localSheetId="0" hidden="1">4</definedName>
    <definedName name="solver_chn" localSheetId="3" hidden="1">4</definedName>
    <definedName name="solver_chp1" localSheetId="0" hidden="1">0</definedName>
    <definedName name="solver_chp1" localSheetId="3" hidden="1">0</definedName>
    <definedName name="solver_chp2" localSheetId="0" hidden="1">0</definedName>
    <definedName name="solver_chp2" localSheetId="3" hidden="1">0</definedName>
    <definedName name="solver_chp3" localSheetId="0" hidden="1">0</definedName>
    <definedName name="solver_chp3" localSheetId="3" hidden="1">0</definedName>
    <definedName name="solver_cht" localSheetId="0" hidden="1">0</definedName>
    <definedName name="solver_cht" localSheetId="3" hidden="1">0</definedName>
    <definedName name="solver_cir1" localSheetId="0" hidden="1">1</definedName>
    <definedName name="solver_cir1" localSheetId="3" hidden="1">1</definedName>
    <definedName name="solver_cir2" localSheetId="0" hidden="1">1</definedName>
    <definedName name="solver_cir2" localSheetId="3" hidden="1">1</definedName>
    <definedName name="solver_cir3" localSheetId="0" hidden="1">1</definedName>
    <definedName name="solver_cir3" localSheetId="3" hidden="1">1</definedName>
    <definedName name="solver_con" localSheetId="0" hidden="1">" "</definedName>
    <definedName name="solver_con" localSheetId="3" hidden="1">" "</definedName>
    <definedName name="solver_con1" localSheetId="0" hidden="1">" "</definedName>
    <definedName name="solver_con1" localSheetId="3" hidden="1">" "</definedName>
    <definedName name="solver_con2" localSheetId="0" hidden="1">" "</definedName>
    <definedName name="solver_con2" localSheetId="3" hidden="1">" "</definedName>
    <definedName name="solver_con3" localSheetId="0" hidden="1">" "</definedName>
    <definedName name="solver_con3" localSheetId="3" hidden="1">" "</definedName>
    <definedName name="solver_cvg" localSheetId="0" hidden="1">0.0001</definedName>
    <definedName name="solver_cvg" localSheetId="3" hidden="1">0.0001</definedName>
    <definedName name="solver_dia" localSheetId="0" hidden="1">5</definedName>
    <definedName name="solver_dia" localSheetId="3" hidden="1">5</definedName>
    <definedName name="solver_drv" localSheetId="0" hidden="1">1</definedName>
    <definedName name="solver_drv" localSheetId="3" hidden="1">1</definedName>
    <definedName name="solver_dua" localSheetId="0" hidden="1">0</definedName>
    <definedName name="solver_dua" localSheetId="3" hidden="1">0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gct" localSheetId="0" hidden="1">20</definedName>
    <definedName name="solver_gct" localSheetId="3" hidden="1">20</definedName>
    <definedName name="solver_glb" localSheetId="0" hidden="1">-1E+30</definedName>
    <definedName name="solver_glb" localSheetId="3" hidden="1">-1E+30</definedName>
    <definedName name="solver_gop" localSheetId="0" hidden="1">1</definedName>
    <definedName name="solver_gop" localSheetId="3" hidden="1">1</definedName>
    <definedName name="solver_gub" localSheetId="0" hidden="1">1E+30</definedName>
    <definedName name="solver_gub" localSheetId="3" hidden="1">1E+30</definedName>
    <definedName name="solver_iao" localSheetId="0" hidden="1">0</definedName>
    <definedName name="solver_iao" localSheetId="3" hidden="1">0</definedName>
    <definedName name="solver_ibd" localSheetId="0" hidden="1">0</definedName>
    <definedName name="solver_ibd" localSheetId="3" hidden="1">0</definedName>
    <definedName name="solver_inc" localSheetId="0" hidden="1">0</definedName>
    <definedName name="solver_inc" localSheetId="3" hidden="1">0</definedName>
    <definedName name="solver_int" localSheetId="0" hidden="1">1</definedName>
    <definedName name="solver_int" localSheetId="3" hidden="1">1</definedName>
    <definedName name="solver_irs" localSheetId="0" hidden="1">0</definedName>
    <definedName name="solver_irs" localSheetId="3" hidden="1">0</definedName>
    <definedName name="solver_ism" localSheetId="0" hidden="1">0</definedName>
    <definedName name="solver_ism" localSheetId="3" hidden="1">0</definedName>
    <definedName name="solver_itr" localSheetId="0" hidden="1">100</definedName>
    <definedName name="solver_itr" localSheetId="3" hidden="1">100</definedName>
    <definedName name="solver_lhs_ob1" localSheetId="0" hidden="1">0</definedName>
    <definedName name="solver_lhs_ob1" localSheetId="3" hidden="1">0</definedName>
    <definedName name="solver_lhs_ob2" localSheetId="0" hidden="1">0</definedName>
    <definedName name="solver_lhs_ob2" localSheetId="3" hidden="1">0</definedName>
    <definedName name="solver_lhs_ob3" localSheetId="0" hidden="1">0</definedName>
    <definedName name="solver_lhs_ob3" localSheetId="3" hidden="1">0</definedName>
    <definedName name="solver_lhs1" localSheetId="0" hidden="1">Model!$B$25:$E$25</definedName>
    <definedName name="solver_lhs1" localSheetId="3" hidden="1">'Model With Auxiliary Cells'!$B$29:$E$29</definedName>
    <definedName name="solver_lhs2" localSheetId="0" hidden="1">Model!$B$25:$E$25</definedName>
    <definedName name="solver_lhs2" localSheetId="3" hidden="1">'Model With Auxiliary Cells'!$B$29:$E$29</definedName>
    <definedName name="solver_lhs3" localSheetId="0" hidden="1">Model!$F$19:$F$23</definedName>
    <definedName name="solver_lhs3" localSheetId="3" hidden="1">'Model With Auxiliary Cells'!$F$19:$F$23</definedName>
    <definedName name="solver_lin" localSheetId="0" hidden="1">1</definedName>
    <definedName name="solver_lin" localSheetId="3" hidden="1">1</definedName>
    <definedName name="solver_log" localSheetId="0" hidden="1">1</definedName>
    <definedName name="solver_log" localSheetId="3" hidden="1">1</definedName>
    <definedName name="solver_mda" localSheetId="0" hidden="1">4</definedName>
    <definedName name="solver_mda" localSheetId="3" hidden="1">4</definedName>
    <definedName name="solver_mip" localSheetId="0" hidden="1">5000</definedName>
    <definedName name="solver_mip" localSheetId="3" hidden="1">5000</definedName>
    <definedName name="solver_mod" localSheetId="0" hidden="1">3</definedName>
    <definedName name="solver_mod" localSheetId="3" hidden="1">3</definedName>
    <definedName name="solver_neg" localSheetId="0" hidden="1">1</definedName>
    <definedName name="solver_neg" localSheetId="3" hidden="1">1</definedName>
    <definedName name="solver_nod" localSheetId="0" hidden="1">5000</definedName>
    <definedName name="solver_nod" localSheetId="3" hidden="1">5000</definedName>
    <definedName name="solver_ntr" localSheetId="0" hidden="1">2</definedName>
    <definedName name="solver_ntr" localSheetId="3" hidden="1">2</definedName>
    <definedName name="solver_ntri" hidden="1">1000</definedName>
    <definedName name="solver_num" localSheetId="0" hidden="1">3</definedName>
    <definedName name="solver_num" localSheetId="3" hidden="1">3</definedName>
    <definedName name="solver_nwt" localSheetId="0" hidden="1">1</definedName>
    <definedName name="solver_nwt" localSheetId="3" hidden="1">1</definedName>
    <definedName name="solver_obc" localSheetId="0" hidden="1">0</definedName>
    <definedName name="solver_obc" localSheetId="3" hidden="1">0</definedName>
    <definedName name="solver_obp" localSheetId="0" hidden="1">0</definedName>
    <definedName name="solver_obp" localSheetId="3" hidden="1">0</definedName>
    <definedName name="solver_ofx" localSheetId="0" hidden="1">0</definedName>
    <definedName name="solver_ofx" localSheetId="3" hidden="1">0</definedName>
    <definedName name="solver_opt" localSheetId="0" hidden="1">Model!$F$27</definedName>
    <definedName name="solver_opt" localSheetId="3" hidden="1">'Model With Auxiliary Cells'!$F$27</definedName>
    <definedName name="solver_opt_ob" localSheetId="0" hidden="1">1</definedName>
    <definedName name="solver_opt_ob" localSheetId="3" hidden="1">1</definedName>
    <definedName name="solver_phr" localSheetId="0" hidden="1">0</definedName>
    <definedName name="solver_phr" localSheetId="3" hidden="1">0</definedName>
    <definedName name="solver_piv" localSheetId="0" hidden="1">0.000001</definedName>
    <definedName name="solver_piv" localSheetId="3" hidden="1">0.000001</definedName>
    <definedName name="solver_pre" localSheetId="0" hidden="1">0.000001</definedName>
    <definedName name="solver_pre" localSheetId="3" hidden="1">0.000001</definedName>
    <definedName name="solver_pro" localSheetId="0" hidden="1">0</definedName>
    <definedName name="solver_pro" localSheetId="3" hidden="1">0</definedName>
    <definedName name="solver_psi" localSheetId="0" hidden="1">0</definedName>
    <definedName name="solver_psi" localSheetId="3" hidden="1">0</definedName>
    <definedName name="solver_rdp" localSheetId="0" hidden="1">0</definedName>
    <definedName name="solver_rdp" localSheetId="3" hidden="1">0</definedName>
    <definedName name="solver_red" localSheetId="0" hidden="1">0.000001</definedName>
    <definedName name="solver_red" localSheetId="3" hidden="1">0.000001</definedName>
    <definedName name="solver_rel1" localSheetId="0" hidden="1">1</definedName>
    <definedName name="solver_rel1" localSheetId="3" hidden="1">1</definedName>
    <definedName name="solver_rel2" localSheetId="0" hidden="1">3</definedName>
    <definedName name="solver_rel2" localSheetId="3" hidden="1">3</definedName>
    <definedName name="solver_rel3" localSheetId="0" hidden="1">1</definedName>
    <definedName name="solver_rel3" localSheetId="3" hidden="1">1</definedName>
    <definedName name="solver_rep" localSheetId="0" hidden="1">0</definedName>
    <definedName name="solver_rep" localSheetId="3" hidden="1">0</definedName>
    <definedName name="solver_rhs1" localSheetId="0" hidden="1">Model!$E$5:$E$8</definedName>
    <definedName name="solver_rhs1" localSheetId="3" hidden="1">'Model With Auxiliary Cells'!$E$5:$E$8</definedName>
    <definedName name="solver_rhs2" localSheetId="0" hidden="1">Model!$D$5:$D$8</definedName>
    <definedName name="solver_rhs2" localSheetId="3" hidden="1">'Model With Auxiliary Cells'!$D$5:$D$8</definedName>
    <definedName name="solver_rhs3" localSheetId="0" hidden="1">Model!$F$11:$F$15</definedName>
    <definedName name="solver_rhs3" localSheetId="3" hidden="1">'Model With Auxiliary Cells'!$F$11:$F$15</definedName>
    <definedName name="solver_rlx" localSheetId="0" hidden="1">0</definedName>
    <definedName name="solver_rlx" localSheetId="3" hidden="1">0</definedName>
    <definedName name="solver_rsmp" hidden="1">2</definedName>
    <definedName name="solver_rtr" localSheetId="0" hidden="1">0</definedName>
    <definedName name="solver_rtr" localSheetId="3" hidden="1">0</definedName>
    <definedName name="solver_rxc1" localSheetId="0" hidden="1">1</definedName>
    <definedName name="solver_rxc1" localSheetId="3" hidden="1">1</definedName>
    <definedName name="solver_rxc2" localSheetId="0" hidden="1">1</definedName>
    <definedName name="solver_rxc2" localSheetId="3" hidden="1">1</definedName>
    <definedName name="solver_rxc3" localSheetId="0" hidden="1">1</definedName>
    <definedName name="solver_rxc3" localSheetId="3" hidden="1">1</definedName>
    <definedName name="solver_rxv" localSheetId="0" hidden="1">1</definedName>
    <definedName name="solver_rxv" localSheetId="3" hidden="1">1</definedName>
    <definedName name="solver_scl" localSheetId="0" hidden="1">0</definedName>
    <definedName name="solver_scl" localSheetId="3" hidden="1">0</definedName>
    <definedName name="solver_seed" hidden="1">0</definedName>
    <definedName name="solver_sel" localSheetId="0" hidden="1">1</definedName>
    <definedName name="solver_sel" localSheetId="3" hidden="1">1</definedName>
    <definedName name="solver_sho" localSheetId="0" hidden="1">0</definedName>
    <definedName name="solver_sho" localSheetId="3" hidden="1">0</definedName>
    <definedName name="solver_slv" localSheetId="0" hidden="1">0</definedName>
    <definedName name="solver_slv" localSheetId="3" hidden="1">0</definedName>
    <definedName name="solver_slvu" localSheetId="0" hidden="1">0</definedName>
    <definedName name="solver_slvu" localSheetId="3" hidden="1">0</definedName>
    <definedName name="solver_tim" localSheetId="0" hidden="1">100</definedName>
    <definedName name="solver_tim" localSheetId="3" hidden="1">100</definedName>
    <definedName name="solver_tol" localSheetId="0" hidden="1">0.05</definedName>
    <definedName name="solver_tol" localSheetId="3" hidden="1">0.05</definedName>
    <definedName name="solver_typ" localSheetId="0" hidden="1">1</definedName>
    <definedName name="solver_typ" localSheetId="3" hidden="1">1</definedName>
    <definedName name="solver_ubigm" localSheetId="0" hidden="1">1000000</definedName>
    <definedName name="solver_ubigm" localSheetId="3" hidden="1">1000000</definedName>
    <definedName name="solver_umod" localSheetId="0" hidden="1">1</definedName>
    <definedName name="solver_umod" localSheetId="3" hidden="1">1</definedName>
    <definedName name="solver_urs" localSheetId="0" hidden="1">0</definedName>
    <definedName name="solver_urs" localSheetId="3" hidden="1">0</definedName>
    <definedName name="solver_val" localSheetId="0" hidden="1">0</definedName>
    <definedName name="solver_val" localSheetId="3" hidden="1">0</definedName>
    <definedName name="solver_var" localSheetId="0" hidden="1">" "</definedName>
    <definedName name="solver_var" localSheetId="3" hidden="1">" "</definedName>
    <definedName name="solver_ver" localSheetId="0" hidden="1">11</definedName>
    <definedName name="solver_ver" localSheetId="3" hidden="1">11</definedName>
    <definedName name="solver_vir" localSheetId="0" hidden="1">1</definedName>
    <definedName name="solver_vir" localSheetId="3" hidden="1">1</definedName>
    <definedName name="solver_vol" localSheetId="0" hidden="1">0</definedName>
    <definedName name="solver_vol" localSheetId="3" hidden="1">0</definedName>
    <definedName name="solver_vst" localSheetId="0" hidden="1">0</definedName>
    <definedName name="solver_vst" localSheetId="3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6" l="1"/>
  <c r="D29" i="6"/>
  <c r="E29" i="6"/>
  <c r="B29" i="6"/>
  <c r="E26" i="6"/>
  <c r="E27" i="6"/>
  <c r="D26" i="6"/>
  <c r="D27" i="6"/>
  <c r="C26" i="6"/>
  <c r="C27" i="6"/>
  <c r="B26" i="6"/>
  <c r="B27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E19" i="6"/>
  <c r="D19" i="6"/>
  <c r="C19" i="6"/>
  <c r="B19" i="6"/>
  <c r="F19" i="6"/>
  <c r="C27" i="1"/>
  <c r="D27" i="1"/>
  <c r="E27" i="1"/>
  <c r="B27" i="1"/>
  <c r="F20" i="6"/>
  <c r="F21" i="6"/>
  <c r="F22" i="6"/>
  <c r="F23" i="6"/>
  <c r="F27" i="6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9" i="1"/>
  <c r="D19" i="1"/>
  <c r="E19" i="1"/>
  <c r="B19" i="1"/>
  <c r="F19" i="1"/>
  <c r="E26" i="1"/>
  <c r="D26" i="1"/>
  <c r="B26" i="1"/>
  <c r="C26" i="1"/>
  <c r="F27" i="1"/>
  <c r="F21" i="1"/>
  <c r="F22" i="1"/>
  <c r="F20" i="1"/>
  <c r="F23" i="1"/>
</calcChain>
</file>

<file path=xl/sharedStrings.xml><?xml version="1.0" encoding="utf-8"?>
<sst xmlns="http://schemas.openxmlformats.org/spreadsheetml/2006/main" count="385" uniqueCount="116">
  <si>
    <t>J&amp;M Manufacturing</t>
  </si>
  <si>
    <t>Grill model</t>
  </si>
  <si>
    <t>Selling price</t>
  </si>
  <si>
    <t>Variable cost</t>
  </si>
  <si>
    <t>Min Sales</t>
  </si>
  <si>
    <t>Max Sales</t>
  </si>
  <si>
    <t>A</t>
  </si>
  <si>
    <t>B</t>
  </si>
  <si>
    <t>C</t>
  </si>
  <si>
    <t>D</t>
  </si>
  <si>
    <t>Production rates (hours/unit)</t>
  </si>
  <si>
    <t>Department</t>
  </si>
  <si>
    <t>Stamping</t>
  </si>
  <si>
    <t>Painting</t>
  </si>
  <si>
    <t>Assembly</t>
  </si>
  <si>
    <t>Inspection</t>
  </si>
  <si>
    <t>Packaging</t>
  </si>
  <si>
    <t xml:space="preserve">D </t>
  </si>
  <si>
    <t>Hours Available</t>
  </si>
  <si>
    <t>Number produced</t>
  </si>
  <si>
    <t>Net profit/unit</t>
  </si>
  <si>
    <t>Hours Used</t>
  </si>
  <si>
    <t>Total Profit</t>
  </si>
  <si>
    <t>Profit contribution</t>
  </si>
  <si>
    <t>Data</t>
  </si>
  <si>
    <t>Model</t>
  </si>
  <si>
    <t>Microsoft Excel 14.0 Answer Report</t>
  </si>
  <si>
    <t>Worksheet: [J&amp;M Manufacturing.xlsx]J&amp;M Manufacturing</t>
  </si>
  <si>
    <t>Result: Solver found a solution.  All constraints and optimality conditions are satisfied.</t>
  </si>
  <si>
    <t>Engine: Standard LP/Quadratic</t>
  </si>
  <si>
    <t>Solution Time: 00 Seconds</t>
  </si>
  <si>
    <t>Iterations: 0</t>
  </si>
  <si>
    <t>Subproblems: 0</t>
  </si>
  <si>
    <t>Incumbent Solutions: 0</t>
  </si>
  <si>
    <t>Objective Cell (Max)</t>
  </si>
  <si>
    <t>Cell</t>
  </si>
  <si>
    <t>Name</t>
  </si>
  <si>
    <t>Original Value</t>
  </si>
  <si>
    <t>Final Value</t>
  </si>
  <si>
    <t>$F$27</t>
  </si>
  <si>
    <t>Profit contribution Total Profit</t>
  </si>
  <si>
    <t>Decision Variable Cells</t>
  </si>
  <si>
    <t>Type</t>
  </si>
  <si>
    <t>$B$25</t>
  </si>
  <si>
    <t>Number produced A</t>
  </si>
  <si>
    <t>Normal</t>
  </si>
  <si>
    <t>$C$25</t>
  </si>
  <si>
    <t>Number produced B</t>
  </si>
  <si>
    <t>$D$25</t>
  </si>
  <si>
    <t>Number produced C</t>
  </si>
  <si>
    <t>$E$25</t>
  </si>
  <si>
    <t xml:space="preserve">Number produced D </t>
  </si>
  <si>
    <t>Constraints</t>
  </si>
  <si>
    <t>Cell Value</t>
  </si>
  <si>
    <t>Formula</t>
  </si>
  <si>
    <t>Status</t>
  </si>
  <si>
    <t>Slack</t>
  </si>
  <si>
    <t>$F$19</t>
  </si>
  <si>
    <t>Stamping Hours Used</t>
  </si>
  <si>
    <t>$F$19&lt;=$F$11</t>
  </si>
  <si>
    <t>Not Binding</t>
  </si>
  <si>
    <t>$F$20</t>
  </si>
  <si>
    <t>Painting Hours Used</t>
  </si>
  <si>
    <t>$F$20&lt;=$F$12</t>
  </si>
  <si>
    <t>$F$21</t>
  </si>
  <si>
    <t>Assembly Hours Used</t>
  </si>
  <si>
    <t>$F$21&lt;=$F$13</t>
  </si>
  <si>
    <t>Binding</t>
  </si>
  <si>
    <t>$F$22</t>
  </si>
  <si>
    <t>Inspection Hours Used</t>
  </si>
  <si>
    <t>$F$22&lt;=$F$14</t>
  </si>
  <si>
    <t>$F$23</t>
  </si>
  <si>
    <t>Packaging Hours Used</t>
  </si>
  <si>
    <t>$F$23&lt;=$F$15</t>
  </si>
  <si>
    <t>$B$25&lt;=$E$5</t>
  </si>
  <si>
    <t>$C$25&lt;=$E$6</t>
  </si>
  <si>
    <t>$D$25&lt;=$E$7</t>
  </si>
  <si>
    <t>$E$25&lt;=$E$8</t>
  </si>
  <si>
    <t>$B$25&gt;=$D$5</t>
  </si>
  <si>
    <t>$C$25&gt;=$D$6</t>
  </si>
  <si>
    <t>$D$25&gt;=$D$7</t>
  </si>
  <si>
    <t>$E$25&gt;=$D$8</t>
  </si>
  <si>
    <t>Microsoft Excel 14.0 Sensitivity Report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</si>
  <si>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</si>
  <si>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</si>
  <si>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</si>
  <si>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</si>
  <si>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</si>
  <si>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</si>
  <si>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</si>
  <si>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</si>
  <si>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</si>
  <si>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</si>
  <si>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</si>
  <si>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</si>
  <si>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</si>
  <si>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Report Created: 5/8/2011 8:06:05 AM</t>
  </si>
  <si>
    <t>Auxiliary variable</t>
  </si>
  <si>
    <t>Worksheet: [J&amp;M Manufacturing.xlsx]Model With Auxiliary Cells</t>
  </si>
  <si>
    <t>Report Created: 5/8/2011 8:30:29 AM</t>
  </si>
  <si>
    <t>$B$29</t>
  </si>
  <si>
    <t>Auxiliary variable A</t>
  </si>
  <si>
    <t>$B$29&lt;=$E$5</t>
  </si>
  <si>
    <t>$C$29</t>
  </si>
  <si>
    <t>Auxiliary variable B</t>
  </si>
  <si>
    <t>$C$29&lt;=$E$6</t>
  </si>
  <si>
    <t>$D$29</t>
  </si>
  <si>
    <t>Auxiliary variable C</t>
  </si>
  <si>
    <t>$D$29&lt;=$E$7</t>
  </si>
  <si>
    <t>$E$29</t>
  </si>
  <si>
    <t xml:space="preserve">Auxiliary variable D </t>
  </si>
  <si>
    <t>$E$29&lt;=$E$8</t>
  </si>
  <si>
    <t>$B$29&gt;=$D$5</t>
  </si>
  <si>
    <t>$C$29&gt;=$D$6</t>
  </si>
  <si>
    <t>$D$29&gt;=$D$7</t>
  </si>
  <si>
    <t>$E$29&gt;=$D$8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</si>
</sst>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4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44" fontId="3" fillId="3" borderId="4" xfId="0" applyNumberFormat="1" applyFont="1" applyFill="1" applyBorder="1"/>
    <xf numFmtId="0" fontId="4" fillId="0" borderId="0" xfId="0" applyFont="1"/>
    <xf numFmtId="44" fontId="0" fillId="0" borderId="0" xfId="0" applyNumberFormat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NumberFormat="1" applyFill="1" applyBorder="1" applyAlignment="1"/>
    <xf numFmtId="0" fontId="0" fillId="0" borderId="8" xfId="0" applyNumberFormat="1" applyFill="1" applyBorder="1" applyAlignment="1"/>
    <xf numFmtId="164" fontId="0" fillId="0" borderId="9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44" fontId="5" fillId="0" borderId="5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2" fillId="4" borderId="16" xfId="0" applyFont="1" applyFill="1" applyBorder="1" applyAlignment="1">
      <alignment horizontal="right"/>
    </xf>
    <xf numFmtId="0" fontId="2" fillId="4" borderId="0" xfId="0" applyFont="1" applyFill="1" applyBorder="1"/>
    <xf numFmtId="0" fontId="3" fillId="4" borderId="17" xfId="0" applyFont="1" applyFill="1" applyBorder="1"/>
    <xf numFmtId="44" fontId="3" fillId="4" borderId="0" xfId="1" applyFont="1" applyFill="1" applyBorder="1"/>
    <xf numFmtId="0" fontId="3" fillId="4" borderId="0" xfId="0" applyFont="1" applyFill="1" applyBorder="1"/>
    <xf numFmtId="0" fontId="2" fillId="4" borderId="16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 applyAlignment="1">
      <alignment horizontal="right"/>
    </xf>
    <xf numFmtId="0" fontId="3" fillId="4" borderId="19" xfId="0" applyFont="1" applyFill="1" applyBorder="1"/>
    <xf numFmtId="0" fontId="3" fillId="4" borderId="2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/>
  </sheetViews>
  <sheetFormatPr baseColWidth="10" defaultColWidth="8.83203125" defaultRowHeight="12" x14ac:dyDescent="0"/>
  <cols>
    <col min="1" max="1" width="28.33203125" style="2" bestFit="1" customWidth="1"/>
    <col min="2" max="2" width="13.1640625" style="2" bestFit="1" customWidth="1"/>
    <col min="3" max="3" width="13.5" style="2" bestFit="1" customWidth="1"/>
    <col min="4" max="5" width="12.83203125" style="2" bestFit="1" customWidth="1"/>
    <col min="6" max="6" width="16" style="2" bestFit="1" customWidth="1"/>
    <col min="7" max="7" width="17.33203125" style="2" customWidth="1"/>
    <col min="8" max="9" width="8.83203125" style="2"/>
    <col min="10" max="11" width="9.83203125" style="2" bestFit="1" customWidth="1"/>
    <col min="12" max="12" width="15.5" style="2" bestFit="1" customWidth="1"/>
    <col min="13" max="16384" width="8.83203125" style="2"/>
  </cols>
  <sheetData>
    <row r="1" spans="1:6">
      <c r="A1" s="1" t="s">
        <v>0</v>
      </c>
    </row>
    <row r="3" spans="1:6">
      <c r="A3" s="27" t="s">
        <v>24</v>
      </c>
      <c r="B3" s="28"/>
      <c r="C3" s="28"/>
      <c r="D3" s="28"/>
      <c r="E3" s="28"/>
      <c r="F3" s="29"/>
    </row>
    <row r="4" spans="1:6">
      <c r="A4" s="30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2"/>
    </row>
    <row r="5" spans="1:6">
      <c r="A5" s="30" t="s">
        <v>6</v>
      </c>
      <c r="B5" s="33">
        <v>250</v>
      </c>
      <c r="C5" s="33">
        <v>210</v>
      </c>
      <c r="D5" s="34">
        <v>0</v>
      </c>
      <c r="E5" s="34">
        <v>4000</v>
      </c>
      <c r="F5" s="32"/>
    </row>
    <row r="6" spans="1:6">
      <c r="A6" s="30" t="s">
        <v>7</v>
      </c>
      <c r="B6" s="33">
        <v>300</v>
      </c>
      <c r="C6" s="33">
        <v>240</v>
      </c>
      <c r="D6" s="34">
        <v>0</v>
      </c>
      <c r="E6" s="34">
        <v>3000</v>
      </c>
      <c r="F6" s="32"/>
    </row>
    <row r="7" spans="1:6">
      <c r="A7" s="30" t="s">
        <v>8</v>
      </c>
      <c r="B7" s="33">
        <v>400</v>
      </c>
      <c r="C7" s="33">
        <v>300</v>
      </c>
      <c r="D7" s="34">
        <v>500</v>
      </c>
      <c r="E7" s="34">
        <v>2000</v>
      </c>
      <c r="F7" s="32"/>
    </row>
    <row r="8" spans="1:6">
      <c r="A8" s="30" t="s">
        <v>9</v>
      </c>
      <c r="B8" s="33">
        <v>650</v>
      </c>
      <c r="C8" s="33">
        <v>520</v>
      </c>
      <c r="D8" s="34">
        <v>500</v>
      </c>
      <c r="E8" s="34">
        <v>1000</v>
      </c>
      <c r="F8" s="32"/>
    </row>
    <row r="9" spans="1:6">
      <c r="A9" s="35"/>
      <c r="B9" s="34"/>
      <c r="C9" s="34"/>
      <c r="D9" s="34"/>
      <c r="E9" s="34"/>
      <c r="F9" s="32"/>
    </row>
    <row r="10" spans="1:6">
      <c r="A10" s="30" t="s">
        <v>10</v>
      </c>
      <c r="B10" s="36" t="s">
        <v>6</v>
      </c>
      <c r="C10" s="36" t="s">
        <v>7</v>
      </c>
      <c r="D10" s="36" t="s">
        <v>8</v>
      </c>
      <c r="E10" s="36" t="s">
        <v>17</v>
      </c>
      <c r="F10" s="37" t="s">
        <v>18</v>
      </c>
    </row>
    <row r="11" spans="1:6">
      <c r="A11" s="30" t="s">
        <v>12</v>
      </c>
      <c r="B11" s="34">
        <v>40</v>
      </c>
      <c r="C11" s="34">
        <v>30</v>
      </c>
      <c r="D11" s="34">
        <v>10</v>
      </c>
      <c r="E11" s="34">
        <v>10</v>
      </c>
      <c r="F11" s="32">
        <v>320</v>
      </c>
    </row>
    <row r="12" spans="1:6">
      <c r="A12" s="30" t="s">
        <v>13</v>
      </c>
      <c r="B12" s="34"/>
      <c r="C12" s="34">
        <v>20</v>
      </c>
      <c r="D12" s="34">
        <v>10</v>
      </c>
      <c r="E12" s="34">
        <v>10</v>
      </c>
      <c r="F12" s="32">
        <v>320</v>
      </c>
    </row>
    <row r="13" spans="1:6">
      <c r="A13" s="30" t="s">
        <v>14</v>
      </c>
      <c r="B13" s="34">
        <v>25</v>
      </c>
      <c r="C13" s="34">
        <v>15</v>
      </c>
      <c r="D13" s="34">
        <v>15</v>
      </c>
      <c r="E13" s="34">
        <v>12</v>
      </c>
      <c r="F13" s="32">
        <v>320</v>
      </c>
    </row>
    <row r="14" spans="1:6">
      <c r="A14" s="30" t="s">
        <v>15</v>
      </c>
      <c r="B14" s="34">
        <v>20</v>
      </c>
      <c r="C14" s="34">
        <v>20</v>
      </c>
      <c r="D14" s="34">
        <v>25</v>
      </c>
      <c r="E14" s="34">
        <v>15</v>
      </c>
      <c r="F14" s="32">
        <v>320</v>
      </c>
    </row>
    <row r="15" spans="1:6">
      <c r="A15" s="38" t="s">
        <v>16</v>
      </c>
      <c r="B15" s="39">
        <v>50</v>
      </c>
      <c r="C15" s="39">
        <v>40</v>
      </c>
      <c r="D15" s="39">
        <v>40</v>
      </c>
      <c r="E15" s="39">
        <v>30</v>
      </c>
      <c r="F15" s="40">
        <v>320</v>
      </c>
    </row>
    <row r="16" spans="1:6">
      <c r="A16" s="1"/>
    </row>
    <row r="17" spans="1:6">
      <c r="A17" s="6" t="s">
        <v>25</v>
      </c>
    </row>
    <row r="18" spans="1:6">
      <c r="A18" s="5" t="s">
        <v>11</v>
      </c>
      <c r="B18" s="7" t="s">
        <v>6</v>
      </c>
      <c r="C18" s="7" t="s">
        <v>7</v>
      </c>
      <c r="D18" s="7" t="s">
        <v>8</v>
      </c>
      <c r="E18" s="7" t="s">
        <v>17</v>
      </c>
      <c r="F18" s="1" t="s">
        <v>21</v>
      </c>
    </row>
    <row r="19" spans="1:6">
      <c r="A19" s="5" t="s">
        <v>12</v>
      </c>
      <c r="B19" s="3">
        <f>B$25/B11</f>
        <v>96.428571428571416</v>
      </c>
      <c r="C19" s="3">
        <f>C$25/C11</f>
        <v>0</v>
      </c>
      <c r="D19" s="3">
        <f>D$25/D11</f>
        <v>123.57142857142858</v>
      </c>
      <c r="E19" s="3">
        <f>E$25/E11</f>
        <v>100</v>
      </c>
      <c r="F19" s="3">
        <f>SUM(B19:E19)</f>
        <v>320</v>
      </c>
    </row>
    <row r="20" spans="1:6">
      <c r="A20" s="5" t="s">
        <v>13</v>
      </c>
      <c r="B20" s="3"/>
      <c r="C20" s="3">
        <f t="shared" ref="C20:E23" si="0">C$25/C12</f>
        <v>0</v>
      </c>
      <c r="D20" s="3">
        <f t="shared" si="0"/>
        <v>123.57142857142858</v>
      </c>
      <c r="E20" s="3">
        <f t="shared" si="0"/>
        <v>100</v>
      </c>
      <c r="F20" s="3">
        <f t="shared" ref="F20:F23" si="1">SUM(B20:E20)</f>
        <v>223.57142857142858</v>
      </c>
    </row>
    <row r="21" spans="1:6">
      <c r="A21" s="5" t="s">
        <v>14</v>
      </c>
      <c r="B21" s="3">
        <f>B$25/B13</f>
        <v>154.28571428571428</v>
      </c>
      <c r="C21" s="3">
        <f t="shared" si="0"/>
        <v>0</v>
      </c>
      <c r="D21" s="3">
        <f t="shared" si="0"/>
        <v>82.38095238095238</v>
      </c>
      <c r="E21" s="3">
        <f t="shared" si="0"/>
        <v>83.333333333333329</v>
      </c>
      <c r="F21" s="3">
        <f t="shared" si="1"/>
        <v>320</v>
      </c>
    </row>
    <row r="22" spans="1:6">
      <c r="A22" s="5" t="s">
        <v>15</v>
      </c>
      <c r="B22" s="3">
        <f>B$25/B14</f>
        <v>192.85714285714283</v>
      </c>
      <c r="C22" s="3">
        <f t="shared" si="0"/>
        <v>0</v>
      </c>
      <c r="D22" s="3">
        <f t="shared" si="0"/>
        <v>49.428571428571431</v>
      </c>
      <c r="E22" s="3">
        <f t="shared" si="0"/>
        <v>66.666666666666671</v>
      </c>
      <c r="F22" s="3">
        <f t="shared" si="1"/>
        <v>308.95238095238096</v>
      </c>
    </row>
    <row r="23" spans="1:6">
      <c r="A23" s="5" t="s">
        <v>16</v>
      </c>
      <c r="B23" s="3">
        <f>B$25/B15</f>
        <v>77.142857142857139</v>
      </c>
      <c r="C23" s="3">
        <f t="shared" si="0"/>
        <v>0</v>
      </c>
      <c r="D23" s="3">
        <f t="shared" si="0"/>
        <v>30.892857142857146</v>
      </c>
      <c r="E23" s="3">
        <f t="shared" si="0"/>
        <v>33.333333333333336</v>
      </c>
      <c r="F23" s="3">
        <f t="shared" si="1"/>
        <v>141.36904761904762</v>
      </c>
    </row>
    <row r="24" spans="1:6">
      <c r="A24" s="1"/>
    </row>
    <row r="25" spans="1:6">
      <c r="A25" s="5" t="s">
        <v>19</v>
      </c>
      <c r="B25" s="8">
        <v>3857.1428571428569</v>
      </c>
      <c r="C25" s="9">
        <v>0</v>
      </c>
      <c r="D25" s="9">
        <v>1235.7142857142858</v>
      </c>
      <c r="E25" s="10">
        <v>1000</v>
      </c>
    </row>
    <row r="26" spans="1:6">
      <c r="A26" s="5" t="s">
        <v>20</v>
      </c>
      <c r="B26" s="4">
        <f>B5-C5</f>
        <v>40</v>
      </c>
      <c r="C26" s="4">
        <f>B6-C6</f>
        <v>60</v>
      </c>
      <c r="D26" s="4">
        <f>B7-C7</f>
        <v>100</v>
      </c>
      <c r="E26" s="4">
        <f>B8-C8</f>
        <v>130</v>
      </c>
      <c r="F26" s="2" t="s">
        <v>22</v>
      </c>
    </row>
    <row r="27" spans="1:6">
      <c r="A27" s="5" t="s">
        <v>23</v>
      </c>
      <c r="B27" s="4">
        <f>B25*B26</f>
        <v>154285.71428571426</v>
      </c>
      <c r="C27" s="4">
        <f t="shared" ref="C27:E27" si="2">C25*C26</f>
        <v>0</v>
      </c>
      <c r="D27" s="4">
        <f t="shared" si="2"/>
        <v>123571.42857142858</v>
      </c>
      <c r="E27" s="4">
        <f t="shared" si="2"/>
        <v>130000</v>
      </c>
      <c r="F27" s="11">
        <f>SUM(B27:E27)</f>
        <v>407857.14285714284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/>
  </sheetViews>
  <sheetFormatPr baseColWidth="10" defaultColWidth="8.83203125" defaultRowHeight="14" x14ac:dyDescent="0"/>
  <cols>
    <col min="1" max="1" width="2.33203125" customWidth="1"/>
    <col min="2" max="2" width="6.33203125" customWidth="1"/>
    <col min="3" max="3" width="28.33203125" bestFit="1" customWidth="1"/>
    <col min="4" max="4" width="13.6640625" bestFit="1" customWidth="1"/>
    <col min="5" max="5" width="13.1640625" bestFit="1" customWidth="1"/>
    <col min="6" max="6" width="11.5" customWidth="1"/>
    <col min="7" max="7" width="12" bestFit="1" customWidth="1"/>
  </cols>
  <sheetData>
    <row r="1" spans="1:5">
      <c r="A1" s="12" t="s">
        <v>26</v>
      </c>
    </row>
    <row r="2" spans="1:5">
      <c r="A2" s="12" t="s">
        <v>27</v>
      </c>
    </row>
    <row r="3" spans="1:5">
      <c r="A3" s="12" t="s">
        <v>96</v>
      </c>
    </row>
    <row r="4" spans="1:5">
      <c r="A4" s="12" t="s">
        <v>28</v>
      </c>
    </row>
    <row r="5" spans="1:5">
      <c r="A5" s="12" t="s">
        <v>29</v>
      </c>
    </row>
    <row r="6" spans="1:5">
      <c r="A6" s="12" t="s">
        <v>30</v>
      </c>
    </row>
    <row r="7" spans="1:5">
      <c r="A7" s="12" t="s">
        <v>31</v>
      </c>
    </row>
    <row r="8" spans="1:5">
      <c r="A8" s="12" t="s">
        <v>32</v>
      </c>
    </row>
    <row r="9" spans="1:5">
      <c r="A9" s="12" t="s">
        <v>33</v>
      </c>
    </row>
    <row r="10" spans="1:5">
      <c r="D10" s="13"/>
      <c r="E10" s="13"/>
    </row>
    <row r="12" spans="1:5" ht="15" thickBot="1">
      <c r="A12" t="s">
        <v>34</v>
      </c>
    </row>
    <row r="13" spans="1:5" ht="15" thickBot="1">
      <c r="B13" s="15" t="s">
        <v>35</v>
      </c>
      <c r="C13" s="15" t="s">
        <v>36</v>
      </c>
      <c r="D13" s="15" t="s">
        <v>37</v>
      </c>
      <c r="E13" s="15" t="s">
        <v>38</v>
      </c>
    </row>
    <row r="14" spans="1:5" ht="15" thickBot="1">
      <c r="B14" s="14" t="s">
        <v>39</v>
      </c>
      <c r="C14" s="14" t="s">
        <v>40</v>
      </c>
      <c r="D14" s="14">
        <v>0</v>
      </c>
      <c r="E14" s="14">
        <v>407857.14285714284</v>
      </c>
    </row>
    <row r="17" spans="1:7" ht="15" thickBot="1">
      <c r="A17" t="s">
        <v>41</v>
      </c>
    </row>
    <row r="18" spans="1:7" ht="15" thickBot="1">
      <c r="B18" s="15" t="s">
        <v>35</v>
      </c>
      <c r="C18" s="15" t="s">
        <v>36</v>
      </c>
      <c r="D18" s="15" t="s">
        <v>37</v>
      </c>
      <c r="E18" s="15" t="s">
        <v>38</v>
      </c>
      <c r="F18" s="15" t="s">
        <v>42</v>
      </c>
    </row>
    <row r="19" spans="1:7">
      <c r="B19" s="16" t="s">
        <v>43</v>
      </c>
      <c r="C19" s="16" t="s">
        <v>44</v>
      </c>
      <c r="D19" s="17">
        <v>0</v>
      </c>
      <c r="E19" s="17">
        <v>3857.1428571428569</v>
      </c>
      <c r="F19" s="16" t="s">
        <v>45</v>
      </c>
    </row>
    <row r="20" spans="1:7">
      <c r="B20" s="16" t="s">
        <v>46</v>
      </c>
      <c r="C20" s="16" t="s">
        <v>47</v>
      </c>
      <c r="D20" s="17">
        <v>0</v>
      </c>
      <c r="E20" s="17">
        <v>0</v>
      </c>
      <c r="F20" s="16" t="s">
        <v>45</v>
      </c>
    </row>
    <row r="21" spans="1:7">
      <c r="B21" s="16" t="s">
        <v>48</v>
      </c>
      <c r="C21" s="16" t="s">
        <v>49</v>
      </c>
      <c r="D21" s="17">
        <v>0</v>
      </c>
      <c r="E21" s="17">
        <v>1235.7142857142858</v>
      </c>
      <c r="F21" s="16" t="s">
        <v>45</v>
      </c>
    </row>
    <row r="22" spans="1:7" ht="15" thickBot="1">
      <c r="B22" s="14" t="s">
        <v>50</v>
      </c>
      <c r="C22" s="14" t="s">
        <v>51</v>
      </c>
      <c r="D22" s="18">
        <v>0</v>
      </c>
      <c r="E22" s="18">
        <v>1000</v>
      </c>
      <c r="F22" s="14" t="s">
        <v>45</v>
      </c>
    </row>
    <row r="24" spans="1:7" ht="15" thickBot="1">
      <c r="A24" t="s">
        <v>52</v>
      </c>
    </row>
    <row r="25" spans="1:7" ht="15" thickBot="1">
      <c r="B25" s="15" t="s">
        <v>35</v>
      </c>
      <c r="C25" s="15" t="s">
        <v>36</v>
      </c>
      <c r="D25" s="15" t="s">
        <v>53</v>
      </c>
      <c r="E25" s="15" t="s">
        <v>54</v>
      </c>
      <c r="F25" s="15" t="s">
        <v>55</v>
      </c>
      <c r="G25" s="15" t="s">
        <v>56</v>
      </c>
    </row>
    <row r="26" spans="1:7">
      <c r="B26" s="16" t="s">
        <v>57</v>
      </c>
      <c r="C26" s="16" t="s">
        <v>58</v>
      </c>
      <c r="D26" s="19">
        <v>320</v>
      </c>
      <c r="E26" s="16" t="s">
        <v>59</v>
      </c>
      <c r="F26" s="16" t="s">
        <v>67</v>
      </c>
      <c r="G26" s="16">
        <v>0</v>
      </c>
    </row>
    <row r="27" spans="1:7">
      <c r="B27" s="16" t="s">
        <v>61</v>
      </c>
      <c r="C27" s="16" t="s">
        <v>62</v>
      </c>
      <c r="D27" s="19">
        <v>223.57142857142858</v>
      </c>
      <c r="E27" s="16" t="s">
        <v>63</v>
      </c>
      <c r="F27" s="16" t="s">
        <v>60</v>
      </c>
      <c r="G27" s="16">
        <v>96.428571428571416</v>
      </c>
    </row>
    <row r="28" spans="1:7">
      <c r="B28" s="16" t="s">
        <v>64</v>
      </c>
      <c r="C28" s="16" t="s">
        <v>65</v>
      </c>
      <c r="D28" s="19">
        <v>320</v>
      </c>
      <c r="E28" s="16" t="s">
        <v>66</v>
      </c>
      <c r="F28" s="16" t="s">
        <v>67</v>
      </c>
      <c r="G28" s="16">
        <v>0</v>
      </c>
    </row>
    <row r="29" spans="1:7">
      <c r="B29" s="16" t="s">
        <v>68</v>
      </c>
      <c r="C29" s="16" t="s">
        <v>69</v>
      </c>
      <c r="D29" s="19">
        <v>308.95238095238096</v>
      </c>
      <c r="E29" s="16" t="s">
        <v>70</v>
      </c>
      <c r="F29" s="16" t="s">
        <v>60</v>
      </c>
      <c r="G29" s="16">
        <v>11.047619047619037</v>
      </c>
    </row>
    <row r="30" spans="1:7">
      <c r="B30" s="16" t="s">
        <v>71</v>
      </c>
      <c r="C30" s="16" t="s">
        <v>72</v>
      </c>
      <c r="D30" s="19">
        <v>141.36904761904762</v>
      </c>
      <c r="E30" s="16" t="s">
        <v>73</v>
      </c>
      <c r="F30" s="16" t="s">
        <v>60</v>
      </c>
      <c r="G30" s="16">
        <v>178.63095238095238</v>
      </c>
    </row>
    <row r="31" spans="1:7">
      <c r="B31" s="16" t="s">
        <v>43</v>
      </c>
      <c r="C31" s="16" t="s">
        <v>44</v>
      </c>
      <c r="D31" s="17">
        <v>3857.1428571428569</v>
      </c>
      <c r="E31" s="16" t="s">
        <v>74</v>
      </c>
      <c r="F31" s="16" t="s">
        <v>60</v>
      </c>
      <c r="G31" s="16">
        <v>142.85714285714312</v>
      </c>
    </row>
    <row r="32" spans="1:7">
      <c r="B32" s="16" t="s">
        <v>46</v>
      </c>
      <c r="C32" s="16" t="s">
        <v>47</v>
      </c>
      <c r="D32" s="17">
        <v>0</v>
      </c>
      <c r="E32" s="16" t="s">
        <v>75</v>
      </c>
      <c r="F32" s="16" t="s">
        <v>60</v>
      </c>
      <c r="G32" s="16">
        <v>3000</v>
      </c>
    </row>
    <row r="33" spans="2:7">
      <c r="B33" s="16" t="s">
        <v>48</v>
      </c>
      <c r="C33" s="16" t="s">
        <v>49</v>
      </c>
      <c r="D33" s="17">
        <v>1235.7142857142858</v>
      </c>
      <c r="E33" s="16" t="s">
        <v>76</v>
      </c>
      <c r="F33" s="16" t="s">
        <v>60</v>
      </c>
      <c r="G33" s="16">
        <v>764.28571428571422</v>
      </c>
    </row>
    <row r="34" spans="2:7">
      <c r="B34" s="16" t="s">
        <v>50</v>
      </c>
      <c r="C34" s="16" t="s">
        <v>51</v>
      </c>
      <c r="D34" s="17">
        <v>1000</v>
      </c>
      <c r="E34" s="16" t="s">
        <v>77</v>
      </c>
      <c r="F34" s="16" t="s">
        <v>67</v>
      </c>
      <c r="G34" s="16">
        <v>0</v>
      </c>
    </row>
    <row r="35" spans="2:7">
      <c r="B35" s="16" t="s">
        <v>43</v>
      </c>
      <c r="C35" s="16" t="s">
        <v>44</v>
      </c>
      <c r="D35" s="17">
        <v>3857.1428571428569</v>
      </c>
      <c r="E35" s="16" t="s">
        <v>78</v>
      </c>
      <c r="F35" s="16" t="s">
        <v>60</v>
      </c>
      <c r="G35" s="16">
        <v>3857.1428571428569</v>
      </c>
    </row>
    <row r="36" spans="2:7">
      <c r="B36" s="16" t="s">
        <v>46</v>
      </c>
      <c r="C36" s="16" t="s">
        <v>47</v>
      </c>
      <c r="D36" s="17">
        <v>0</v>
      </c>
      <c r="E36" s="16" t="s">
        <v>79</v>
      </c>
      <c r="F36" s="16" t="s">
        <v>67</v>
      </c>
      <c r="G36" s="16">
        <v>0</v>
      </c>
    </row>
    <row r="37" spans="2:7">
      <c r="B37" s="16" t="s">
        <v>48</v>
      </c>
      <c r="C37" s="16" t="s">
        <v>49</v>
      </c>
      <c r="D37" s="17">
        <v>1235.7142857142858</v>
      </c>
      <c r="E37" s="16" t="s">
        <v>80</v>
      </c>
      <c r="F37" s="16" t="s">
        <v>60</v>
      </c>
      <c r="G37" s="16">
        <v>735.71428571428578</v>
      </c>
    </row>
    <row r="38" spans="2:7" ht="15" thickBot="1">
      <c r="B38" s="14" t="s">
        <v>50</v>
      </c>
      <c r="C38" s="14" t="s">
        <v>51</v>
      </c>
      <c r="D38" s="18">
        <v>1000</v>
      </c>
      <c r="E38" s="14" t="s">
        <v>81</v>
      </c>
      <c r="F38" s="14" t="s">
        <v>60</v>
      </c>
      <c r="G38" s="14">
        <v>500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/>
  </sheetViews>
  <sheetFormatPr baseColWidth="10" defaultColWidth="8.83203125" defaultRowHeight="14" x14ac:dyDescent="0"/>
  <cols>
    <col min="1" max="1" width="2.33203125" customWidth="1"/>
    <col min="2" max="2" width="6.33203125" bestFit="1" customWidth="1"/>
    <col min="3" max="3" width="28.33203125" bestFit="1" customWidth="1"/>
    <col min="4" max="4" width="12" bestFit="1" customWidth="1"/>
    <col min="5" max="5" width="12.6640625" bestFit="1" customWidth="1"/>
    <col min="6" max="6" width="10.83203125" bestFit="1" customWidth="1"/>
    <col min="7" max="8" width="12" bestFit="1" customWidth="1"/>
  </cols>
  <sheetData>
    <row r="1" spans="1:8">
      <c r="A1" s="12" t="s">
        <v>82</v>
      </c>
    </row>
    <row r="2" spans="1:8">
      <c r="A2" s="12" t="s">
        <v>27</v>
      </c>
    </row>
    <row r="3" spans="1:8">
      <c r="A3" s="12" t="s">
        <v>96</v>
      </c>
    </row>
    <row r="5" spans="1:8" ht="15" thickBot="1">
      <c r="A5" t="s">
        <v>34</v>
      </c>
    </row>
    <row r="6" spans="1:8" ht="15" thickBot="1">
      <c r="B6" s="15" t="s">
        <v>35</v>
      </c>
      <c r="C6" s="15" t="s">
        <v>36</v>
      </c>
      <c r="D6" s="15" t="s">
        <v>38</v>
      </c>
      <c r="E6" s="15"/>
    </row>
    <row r="7" spans="1:8" ht="15" thickBot="1">
      <c r="B7" s="14" t="s">
        <v>39</v>
      </c>
      <c r="C7" s="14" t="s">
        <v>40</v>
      </c>
      <c r="D7" s="14">
        <v>407857.14285714284</v>
      </c>
      <c r="E7" s="14"/>
    </row>
    <row r="9" spans="1:8" ht="15" thickBot="1">
      <c r="A9" t="s">
        <v>41</v>
      </c>
    </row>
    <row r="10" spans="1:8">
      <c r="B10" s="20"/>
      <c r="C10" s="20"/>
      <c r="D10" s="22" t="s">
        <v>83</v>
      </c>
      <c r="E10" s="22" t="s">
        <v>84</v>
      </c>
      <c r="F10" s="20" t="s">
        <v>85</v>
      </c>
      <c r="G10" s="20" t="s">
        <v>86</v>
      </c>
      <c r="H10" s="20" t="s">
        <v>86</v>
      </c>
    </row>
    <row r="11" spans="1:8" ht="15" thickBot="1">
      <c r="B11" s="21" t="s">
        <v>35</v>
      </c>
      <c r="C11" s="21" t="s">
        <v>36</v>
      </c>
      <c r="D11" s="21" t="s">
        <v>87</v>
      </c>
      <c r="E11" s="21" t="s">
        <v>88</v>
      </c>
      <c r="F11" s="21" t="s">
        <v>89</v>
      </c>
      <c r="G11" s="21" t="s">
        <v>90</v>
      </c>
      <c r="H11" s="21" t="s">
        <v>91</v>
      </c>
    </row>
    <row r="12" spans="1:8">
      <c r="B12" s="16" t="s">
        <v>43</v>
      </c>
      <c r="C12" s="16" t="s">
        <v>44</v>
      </c>
      <c r="D12" s="17">
        <v>3857.1428571428569</v>
      </c>
      <c r="E12" s="17">
        <v>0</v>
      </c>
      <c r="F12" s="16">
        <v>40</v>
      </c>
      <c r="G12" s="16">
        <v>20.000000035000006</v>
      </c>
      <c r="H12" s="16">
        <v>1.0000000419999946</v>
      </c>
    </row>
    <row r="13" spans="1:8">
      <c r="B13" s="16" t="s">
        <v>46</v>
      </c>
      <c r="C13" s="16" t="s">
        <v>47</v>
      </c>
      <c r="D13" s="17">
        <v>0</v>
      </c>
      <c r="E13" s="17">
        <v>-1.9047619047618944</v>
      </c>
      <c r="F13" s="16">
        <v>60</v>
      </c>
      <c r="G13" s="16">
        <v>1.9047619047618944</v>
      </c>
      <c r="H13" s="16">
        <v>1E+30</v>
      </c>
    </row>
    <row r="14" spans="1:8">
      <c r="B14" s="16" t="s">
        <v>48</v>
      </c>
      <c r="C14" s="16" t="s">
        <v>49</v>
      </c>
      <c r="D14" s="17">
        <v>1235.7142857142858</v>
      </c>
      <c r="E14" s="17">
        <v>0</v>
      </c>
      <c r="F14" s="16">
        <v>100</v>
      </c>
      <c r="G14" s="16">
        <v>13.333333893333265</v>
      </c>
      <c r="H14" s="16">
        <v>33.333333391666677</v>
      </c>
    </row>
    <row r="15" spans="1:8" ht="15" thickBot="1">
      <c r="B15" s="14" t="s">
        <v>50</v>
      </c>
      <c r="C15" s="14" t="s">
        <v>51</v>
      </c>
      <c r="D15" s="18">
        <v>1000</v>
      </c>
      <c r="E15" s="18">
        <v>19.285714285714292</v>
      </c>
      <c r="F15" s="14">
        <v>130</v>
      </c>
      <c r="G15" s="14">
        <v>1E+30</v>
      </c>
      <c r="H15" s="14">
        <v>19.285714285714292</v>
      </c>
    </row>
    <row r="17" spans="1:8" ht="15" thickBot="1">
      <c r="A17" t="s">
        <v>52</v>
      </c>
    </row>
    <row r="18" spans="1:8">
      <c r="B18" s="20"/>
      <c r="C18" s="20"/>
      <c r="D18" s="20" t="s">
        <v>83</v>
      </c>
      <c r="E18" s="20" t="s">
        <v>92</v>
      </c>
      <c r="F18" s="20" t="s">
        <v>93</v>
      </c>
      <c r="G18" s="20" t="s">
        <v>86</v>
      </c>
      <c r="H18" s="20" t="s">
        <v>86</v>
      </c>
    </row>
    <row r="19" spans="1:8" ht="15" thickBot="1">
      <c r="B19" s="21" t="s">
        <v>35</v>
      </c>
      <c r="C19" s="21" t="s">
        <v>36</v>
      </c>
      <c r="D19" s="21" t="s">
        <v>87</v>
      </c>
      <c r="E19" s="21" t="s">
        <v>94</v>
      </c>
      <c r="F19" s="21" t="s">
        <v>95</v>
      </c>
      <c r="G19" s="21" t="s">
        <v>90</v>
      </c>
      <c r="H19" s="21" t="s">
        <v>91</v>
      </c>
    </row>
    <row r="20" spans="1:8">
      <c r="B20" s="16" t="s">
        <v>57</v>
      </c>
      <c r="C20" s="16" t="s">
        <v>58</v>
      </c>
      <c r="D20" s="19">
        <v>320</v>
      </c>
      <c r="E20" s="19">
        <v>571.42857142857156</v>
      </c>
      <c r="F20" s="16">
        <v>320</v>
      </c>
      <c r="G20" s="16">
        <v>44.583333333333329</v>
      </c>
      <c r="H20" s="16">
        <v>5.0000000000000089</v>
      </c>
    </row>
    <row r="21" spans="1:8">
      <c r="B21" s="16" t="s">
        <v>61</v>
      </c>
      <c r="C21" s="16" t="s">
        <v>62</v>
      </c>
      <c r="D21" s="19">
        <v>223.57142857142858</v>
      </c>
      <c r="E21" s="19">
        <v>0</v>
      </c>
      <c r="F21" s="16">
        <v>320</v>
      </c>
      <c r="G21" s="16">
        <v>1E+30</v>
      </c>
      <c r="H21" s="16">
        <v>96.428571428571416</v>
      </c>
    </row>
    <row r="22" spans="1:8">
      <c r="B22" s="16" t="s">
        <v>64</v>
      </c>
      <c r="C22" s="16" t="s">
        <v>65</v>
      </c>
      <c r="D22" s="19">
        <v>320</v>
      </c>
      <c r="E22" s="19">
        <v>642.85714285714266</v>
      </c>
      <c r="F22" s="16">
        <v>320</v>
      </c>
      <c r="G22" s="16">
        <v>3.3333333333333397</v>
      </c>
      <c r="H22" s="16">
        <v>71.333333333333329</v>
      </c>
    </row>
    <row r="23" spans="1:8">
      <c r="B23" s="16" t="s">
        <v>68</v>
      </c>
      <c r="C23" s="16" t="s">
        <v>69</v>
      </c>
      <c r="D23" s="19">
        <v>308.95238095238096</v>
      </c>
      <c r="E23" s="19">
        <v>0</v>
      </c>
      <c r="F23" s="16">
        <v>320</v>
      </c>
      <c r="G23" s="16">
        <v>1E+30</v>
      </c>
      <c r="H23" s="16">
        <v>11.047619047619083</v>
      </c>
    </row>
    <row r="24" spans="1:8" ht="15" thickBot="1">
      <c r="B24" s="14" t="s">
        <v>71</v>
      </c>
      <c r="C24" s="14" t="s">
        <v>72</v>
      </c>
      <c r="D24" s="23">
        <v>141.36904761904762</v>
      </c>
      <c r="E24" s="23">
        <v>0</v>
      </c>
      <c r="F24" s="14">
        <v>320</v>
      </c>
      <c r="G24" s="14">
        <v>1E+30</v>
      </c>
      <c r="H24" s="14">
        <v>178.63095238095238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baseColWidth="10" defaultColWidth="8.83203125" defaultRowHeight="12" x14ac:dyDescent="0"/>
  <cols>
    <col min="1" max="1" width="28.33203125" style="2" bestFit="1" customWidth="1"/>
    <col min="2" max="2" width="13.1640625" style="2" bestFit="1" customWidth="1"/>
    <col min="3" max="3" width="13.5" style="2" bestFit="1" customWidth="1"/>
    <col min="4" max="5" width="12.83203125" style="2" bestFit="1" customWidth="1"/>
    <col min="6" max="6" width="16" style="2" bestFit="1" customWidth="1"/>
    <col min="7" max="7" width="17.33203125" style="2" customWidth="1"/>
    <col min="8" max="9" width="8.83203125" style="2"/>
    <col min="10" max="11" width="9.83203125" style="2" bestFit="1" customWidth="1"/>
    <col min="12" max="12" width="15.5" style="2" bestFit="1" customWidth="1"/>
    <col min="13" max="16384" width="8.83203125" style="2"/>
  </cols>
  <sheetData>
    <row r="1" spans="1:6">
      <c r="A1" s="1" t="s">
        <v>0</v>
      </c>
    </row>
    <row r="3" spans="1:6">
      <c r="A3" s="27" t="s">
        <v>24</v>
      </c>
      <c r="B3" s="28"/>
      <c r="C3" s="28"/>
      <c r="D3" s="28"/>
      <c r="E3" s="28"/>
      <c r="F3" s="29"/>
    </row>
    <row r="4" spans="1:6">
      <c r="A4" s="30" t="s">
        <v>1</v>
      </c>
      <c r="B4" s="31" t="s">
        <v>2</v>
      </c>
      <c r="C4" s="31" t="s">
        <v>3</v>
      </c>
      <c r="D4" s="31" t="s">
        <v>4</v>
      </c>
      <c r="E4" s="31" t="s">
        <v>5</v>
      </c>
      <c r="F4" s="32"/>
    </row>
    <row r="5" spans="1:6">
      <c r="A5" s="30" t="s">
        <v>6</v>
      </c>
      <c r="B5" s="33">
        <v>250</v>
      </c>
      <c r="C5" s="33">
        <v>210</v>
      </c>
      <c r="D5" s="34">
        <v>0</v>
      </c>
      <c r="E5" s="34">
        <v>4000</v>
      </c>
      <c r="F5" s="32"/>
    </row>
    <row r="6" spans="1:6">
      <c r="A6" s="30" t="s">
        <v>7</v>
      </c>
      <c r="B6" s="33">
        <v>300</v>
      </c>
      <c r="C6" s="33">
        <v>240</v>
      </c>
      <c r="D6" s="34">
        <v>0</v>
      </c>
      <c r="E6" s="34">
        <v>3000</v>
      </c>
      <c r="F6" s="32"/>
    </row>
    <row r="7" spans="1:6">
      <c r="A7" s="30" t="s">
        <v>8</v>
      </c>
      <c r="B7" s="33">
        <v>400</v>
      </c>
      <c r="C7" s="33">
        <v>300</v>
      </c>
      <c r="D7" s="34">
        <v>500</v>
      </c>
      <c r="E7" s="34">
        <v>2000</v>
      </c>
      <c r="F7" s="32"/>
    </row>
    <row r="8" spans="1:6">
      <c r="A8" s="30" t="s">
        <v>9</v>
      </c>
      <c r="B8" s="33">
        <v>650</v>
      </c>
      <c r="C8" s="33">
        <v>520</v>
      </c>
      <c r="D8" s="34">
        <v>500</v>
      </c>
      <c r="E8" s="34">
        <v>1000</v>
      </c>
      <c r="F8" s="32"/>
    </row>
    <row r="9" spans="1:6">
      <c r="A9" s="35"/>
      <c r="B9" s="34"/>
      <c r="C9" s="34"/>
      <c r="D9" s="34"/>
      <c r="E9" s="34"/>
      <c r="F9" s="32"/>
    </row>
    <row r="10" spans="1:6">
      <c r="A10" s="30" t="s">
        <v>10</v>
      </c>
      <c r="B10" s="36" t="s">
        <v>6</v>
      </c>
      <c r="C10" s="36" t="s">
        <v>7</v>
      </c>
      <c r="D10" s="36" t="s">
        <v>8</v>
      </c>
      <c r="E10" s="36" t="s">
        <v>17</v>
      </c>
      <c r="F10" s="37" t="s">
        <v>18</v>
      </c>
    </row>
    <row r="11" spans="1:6">
      <c r="A11" s="30" t="s">
        <v>12</v>
      </c>
      <c r="B11" s="34">
        <v>40</v>
      </c>
      <c r="C11" s="34">
        <v>30</v>
      </c>
      <c r="D11" s="34">
        <v>10</v>
      </c>
      <c r="E11" s="34">
        <v>10</v>
      </c>
      <c r="F11" s="32">
        <v>320</v>
      </c>
    </row>
    <row r="12" spans="1:6">
      <c r="A12" s="30" t="s">
        <v>13</v>
      </c>
      <c r="B12" s="34"/>
      <c r="C12" s="34">
        <v>20</v>
      </c>
      <c r="D12" s="34">
        <v>10</v>
      </c>
      <c r="E12" s="34">
        <v>10</v>
      </c>
      <c r="F12" s="32">
        <v>320</v>
      </c>
    </row>
    <row r="13" spans="1:6">
      <c r="A13" s="30" t="s">
        <v>14</v>
      </c>
      <c r="B13" s="34">
        <v>25</v>
      </c>
      <c r="C13" s="34">
        <v>15</v>
      </c>
      <c r="D13" s="34">
        <v>15</v>
      </c>
      <c r="E13" s="34">
        <v>12</v>
      </c>
      <c r="F13" s="32">
        <v>320</v>
      </c>
    </row>
    <row r="14" spans="1:6">
      <c r="A14" s="30" t="s">
        <v>15</v>
      </c>
      <c r="B14" s="34">
        <v>20</v>
      </c>
      <c r="C14" s="34">
        <v>20</v>
      </c>
      <c r="D14" s="34">
        <v>25</v>
      </c>
      <c r="E14" s="34">
        <v>15</v>
      </c>
      <c r="F14" s="32">
        <v>320</v>
      </c>
    </row>
    <row r="15" spans="1:6">
      <c r="A15" s="38" t="s">
        <v>16</v>
      </c>
      <c r="B15" s="39">
        <v>50</v>
      </c>
      <c r="C15" s="39">
        <v>40</v>
      </c>
      <c r="D15" s="39">
        <v>40</v>
      </c>
      <c r="E15" s="39">
        <v>30</v>
      </c>
      <c r="F15" s="40">
        <v>320</v>
      </c>
    </row>
    <row r="16" spans="1:6">
      <c r="A16" s="1"/>
    </row>
    <row r="17" spans="1:6">
      <c r="A17" s="6" t="s">
        <v>25</v>
      </c>
    </row>
    <row r="18" spans="1:6">
      <c r="A18" s="5" t="s">
        <v>11</v>
      </c>
      <c r="B18" s="7" t="s">
        <v>6</v>
      </c>
      <c r="C18" s="7" t="s">
        <v>7</v>
      </c>
      <c r="D18" s="7" t="s">
        <v>8</v>
      </c>
      <c r="E18" s="7" t="s">
        <v>17</v>
      </c>
      <c r="F18" s="1" t="s">
        <v>21</v>
      </c>
    </row>
    <row r="19" spans="1:6">
      <c r="A19" s="5" t="s">
        <v>12</v>
      </c>
      <c r="B19" s="3">
        <f>B$25/B11</f>
        <v>96.428571428571416</v>
      </c>
      <c r="C19" s="3">
        <f>C$25/C11</f>
        <v>0</v>
      </c>
      <c r="D19" s="3">
        <f>D$25/D11</f>
        <v>123.57142857142858</v>
      </c>
      <c r="E19" s="3">
        <f>E$25/E11</f>
        <v>100</v>
      </c>
      <c r="F19" s="3">
        <f>SUM(B19:E19)</f>
        <v>320</v>
      </c>
    </row>
    <row r="20" spans="1:6">
      <c r="A20" s="5" t="s">
        <v>13</v>
      </c>
      <c r="B20" s="3"/>
      <c r="C20" s="3">
        <f t="shared" ref="C20:E23" si="0">C$25/C12</f>
        <v>0</v>
      </c>
      <c r="D20" s="3">
        <f t="shared" si="0"/>
        <v>123.57142857142858</v>
      </c>
      <c r="E20" s="3">
        <f t="shared" si="0"/>
        <v>100</v>
      </c>
      <c r="F20" s="3">
        <f t="shared" ref="F20:F23" si="1">SUM(B20:E20)</f>
        <v>223.57142857142858</v>
      </c>
    </row>
    <row r="21" spans="1:6">
      <c r="A21" s="5" t="s">
        <v>14</v>
      </c>
      <c r="B21" s="3">
        <f>B$25/B13</f>
        <v>154.28571428571428</v>
      </c>
      <c r="C21" s="3">
        <f t="shared" si="0"/>
        <v>0</v>
      </c>
      <c r="D21" s="3">
        <f t="shared" si="0"/>
        <v>82.38095238095238</v>
      </c>
      <c r="E21" s="3">
        <f t="shared" si="0"/>
        <v>83.333333333333329</v>
      </c>
      <c r="F21" s="3">
        <f t="shared" si="1"/>
        <v>320</v>
      </c>
    </row>
    <row r="22" spans="1:6">
      <c r="A22" s="5" t="s">
        <v>15</v>
      </c>
      <c r="B22" s="3">
        <f>B$25/B14</f>
        <v>192.85714285714283</v>
      </c>
      <c r="C22" s="3">
        <f t="shared" si="0"/>
        <v>0</v>
      </c>
      <c r="D22" s="3">
        <f t="shared" si="0"/>
        <v>49.428571428571431</v>
      </c>
      <c r="E22" s="3">
        <f t="shared" si="0"/>
        <v>66.666666666666671</v>
      </c>
      <c r="F22" s="3">
        <f t="shared" si="1"/>
        <v>308.95238095238096</v>
      </c>
    </row>
    <row r="23" spans="1:6">
      <c r="A23" s="5" t="s">
        <v>16</v>
      </c>
      <c r="B23" s="3">
        <f>B$25/B15</f>
        <v>77.142857142857139</v>
      </c>
      <c r="C23" s="3">
        <f t="shared" si="0"/>
        <v>0</v>
      </c>
      <c r="D23" s="3">
        <f t="shared" si="0"/>
        <v>30.892857142857146</v>
      </c>
      <c r="E23" s="3">
        <f t="shared" si="0"/>
        <v>33.333333333333336</v>
      </c>
      <c r="F23" s="3">
        <f t="shared" si="1"/>
        <v>141.36904761904762</v>
      </c>
    </row>
    <row r="24" spans="1:6">
      <c r="A24" s="1"/>
    </row>
    <row r="25" spans="1:6">
      <c r="A25" s="5" t="s">
        <v>19</v>
      </c>
      <c r="B25" s="8">
        <v>3857.1428571428569</v>
      </c>
      <c r="C25" s="9">
        <v>0</v>
      </c>
      <c r="D25" s="9">
        <v>1235.7142857142858</v>
      </c>
      <c r="E25" s="10">
        <v>1000</v>
      </c>
    </row>
    <row r="26" spans="1:6">
      <c r="A26" s="5" t="s">
        <v>20</v>
      </c>
      <c r="B26" s="4">
        <f>B5-C5</f>
        <v>40</v>
      </c>
      <c r="C26" s="4">
        <f>B6-C6</f>
        <v>60</v>
      </c>
      <c r="D26" s="4">
        <f>B7-C7</f>
        <v>100</v>
      </c>
      <c r="E26" s="4">
        <f>B8-C8</f>
        <v>130</v>
      </c>
      <c r="F26" s="2" t="s">
        <v>22</v>
      </c>
    </row>
    <row r="27" spans="1:6">
      <c r="A27" s="5" t="s">
        <v>23</v>
      </c>
      <c r="B27" s="4">
        <f>B25*B26</f>
        <v>154285.71428571426</v>
      </c>
      <c r="C27" s="4">
        <f t="shared" ref="C27:E27" si="2">C25*C26</f>
        <v>0</v>
      </c>
      <c r="D27" s="4">
        <f t="shared" si="2"/>
        <v>123571.42857142858</v>
      </c>
      <c r="E27" s="4">
        <f t="shared" si="2"/>
        <v>130000</v>
      </c>
      <c r="F27" s="11">
        <f>SUM(B27:E27)</f>
        <v>407857.14285714284</v>
      </c>
    </row>
    <row r="29" spans="1:6">
      <c r="A29" s="5" t="s">
        <v>97</v>
      </c>
      <c r="B29" s="24">
        <f>B25</f>
        <v>3857.1428571428569</v>
      </c>
      <c r="C29" s="25">
        <f t="shared" ref="C29:E29" si="3">C25</f>
        <v>0</v>
      </c>
      <c r="D29" s="25">
        <f t="shared" si="3"/>
        <v>1235.7142857142858</v>
      </c>
      <c r="E29" s="26">
        <f t="shared" si="3"/>
        <v>1000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workbookViewId="0">
      <selection activeCell="B1" sqref="A1:B1"/>
    </sheetView>
  </sheetViews>
  <sheetFormatPr baseColWidth="10" defaultColWidth="8.83203125" defaultRowHeight="14" x14ac:dyDescent="0"/>
  <cols>
    <col min="1" max="1" width="2.33203125" customWidth="1"/>
    <col min="2" max="2" width="6.33203125" customWidth="1"/>
    <col min="3" max="3" width="28.33203125" bestFit="1" customWidth="1"/>
    <col min="4" max="4" width="13.6640625" bestFit="1" customWidth="1"/>
    <col min="5" max="5" width="13.1640625" bestFit="1" customWidth="1"/>
    <col min="6" max="6" width="11.5" customWidth="1"/>
    <col min="7" max="7" width="12" bestFit="1" customWidth="1"/>
  </cols>
  <sheetData>
    <row r="1" spans="1:5">
      <c r="A1" s="12" t="s">
        <v>26</v>
      </c>
    </row>
    <row r="2" spans="1:5">
      <c r="A2" s="12" t="s">
        <v>98</v>
      </c>
    </row>
    <row r="3" spans="1:5">
      <c r="A3" s="12" t="s">
        <v>99</v>
      </c>
    </row>
    <row r="4" spans="1:5">
      <c r="A4" s="12" t="s">
        <v>28</v>
      </c>
    </row>
    <row r="5" spans="1:5">
      <c r="A5" s="12" t="s">
        <v>29</v>
      </c>
    </row>
    <row r="6" spans="1:5">
      <c r="A6" s="12" t="s">
        <v>30</v>
      </c>
    </row>
    <row r="7" spans="1:5">
      <c r="A7" s="12" t="s">
        <v>31</v>
      </c>
    </row>
    <row r="8" spans="1:5">
      <c r="A8" s="12" t="s">
        <v>32</v>
      </c>
    </row>
    <row r="9" spans="1:5">
      <c r="A9" s="12" t="s">
        <v>33</v>
      </c>
    </row>
    <row r="10" spans="1:5">
      <c r="D10" s="13"/>
      <c r="E10" s="13"/>
    </row>
    <row r="12" spans="1:5" ht="15" thickBot="1">
      <c r="A12" t="s">
        <v>34</v>
      </c>
    </row>
    <row r="13" spans="1:5" ht="15" thickBot="1">
      <c r="B13" s="15" t="s">
        <v>35</v>
      </c>
      <c r="C13" s="15" t="s">
        <v>36</v>
      </c>
      <c r="D13" s="15" t="s">
        <v>37</v>
      </c>
      <c r="E13" s="15" t="s">
        <v>38</v>
      </c>
    </row>
    <row r="14" spans="1:5" ht="15" thickBot="1">
      <c r="B14" s="14" t="s">
        <v>39</v>
      </c>
      <c r="C14" s="14" t="s">
        <v>40</v>
      </c>
      <c r="D14" s="14">
        <v>0</v>
      </c>
      <c r="E14" s="14">
        <v>407857.14285714284</v>
      </c>
    </row>
    <row r="17" spans="1:7" ht="15" thickBot="1">
      <c r="A17" t="s">
        <v>41</v>
      </c>
    </row>
    <row r="18" spans="1:7" ht="15" thickBot="1">
      <c r="B18" s="15" t="s">
        <v>35</v>
      </c>
      <c r="C18" s="15" t="s">
        <v>36</v>
      </c>
      <c r="D18" s="15" t="s">
        <v>37</v>
      </c>
      <c r="E18" s="15" t="s">
        <v>38</v>
      </c>
      <c r="F18" s="15" t="s">
        <v>42</v>
      </c>
    </row>
    <row r="19" spans="1:7">
      <c r="B19" s="16" t="s">
        <v>43</v>
      </c>
      <c r="C19" s="16" t="s">
        <v>44</v>
      </c>
      <c r="D19" s="17">
        <v>0</v>
      </c>
      <c r="E19" s="17">
        <v>3857.1428571428569</v>
      </c>
      <c r="F19" s="16" t="s">
        <v>45</v>
      </c>
    </row>
    <row r="20" spans="1:7">
      <c r="B20" s="16" t="s">
        <v>46</v>
      </c>
      <c r="C20" s="16" t="s">
        <v>47</v>
      </c>
      <c r="D20" s="17">
        <v>0</v>
      </c>
      <c r="E20" s="17">
        <v>0</v>
      </c>
      <c r="F20" s="16" t="s">
        <v>45</v>
      </c>
    </row>
    <row r="21" spans="1:7">
      <c r="B21" s="16" t="s">
        <v>48</v>
      </c>
      <c r="C21" s="16" t="s">
        <v>49</v>
      </c>
      <c r="D21" s="17">
        <v>0</v>
      </c>
      <c r="E21" s="17">
        <v>1235.7142857142858</v>
      </c>
      <c r="F21" s="16" t="s">
        <v>45</v>
      </c>
    </row>
    <row r="22" spans="1:7" ht="15" thickBot="1">
      <c r="B22" s="14" t="s">
        <v>50</v>
      </c>
      <c r="C22" s="14" t="s">
        <v>51</v>
      </c>
      <c r="D22" s="18">
        <v>0</v>
      </c>
      <c r="E22" s="18">
        <v>1000</v>
      </c>
      <c r="F22" s="14" t="s">
        <v>45</v>
      </c>
    </row>
    <row r="24" spans="1:7" ht="15" thickBot="1">
      <c r="A24" t="s">
        <v>52</v>
      </c>
    </row>
    <row r="25" spans="1:7" ht="15" thickBot="1">
      <c r="B25" s="15" t="s">
        <v>35</v>
      </c>
      <c r="C25" s="15" t="s">
        <v>36</v>
      </c>
      <c r="D25" s="15" t="s">
        <v>53</v>
      </c>
      <c r="E25" s="15" t="s">
        <v>54</v>
      </c>
      <c r="F25" s="15" t="s">
        <v>55</v>
      </c>
      <c r="G25" s="15" t="s">
        <v>56</v>
      </c>
    </row>
    <row r="26" spans="1:7">
      <c r="B26" s="16" t="s">
        <v>100</v>
      </c>
      <c r="C26" s="16" t="s">
        <v>101</v>
      </c>
      <c r="D26" s="17">
        <v>3857.1428571428569</v>
      </c>
      <c r="E26" s="16" t="s">
        <v>102</v>
      </c>
      <c r="F26" s="16" t="s">
        <v>60</v>
      </c>
      <c r="G26" s="16">
        <v>142.85714285714312</v>
      </c>
    </row>
    <row r="27" spans="1:7">
      <c r="B27" s="16" t="s">
        <v>103</v>
      </c>
      <c r="C27" s="16" t="s">
        <v>104</v>
      </c>
      <c r="D27" s="17">
        <v>0</v>
      </c>
      <c r="E27" s="16" t="s">
        <v>105</v>
      </c>
      <c r="F27" s="16" t="s">
        <v>60</v>
      </c>
      <c r="G27" s="16">
        <v>3000</v>
      </c>
    </row>
    <row r="28" spans="1:7">
      <c r="B28" s="16" t="s">
        <v>106</v>
      </c>
      <c r="C28" s="16" t="s">
        <v>107</v>
      </c>
      <c r="D28" s="17">
        <v>1235.7142857142858</v>
      </c>
      <c r="E28" s="16" t="s">
        <v>108</v>
      </c>
      <c r="F28" s="16" t="s">
        <v>60</v>
      </c>
      <c r="G28" s="16">
        <v>764.28571428571422</v>
      </c>
    </row>
    <row r="29" spans="1:7">
      <c r="B29" s="16" t="s">
        <v>109</v>
      </c>
      <c r="C29" s="16" t="s">
        <v>110</v>
      </c>
      <c r="D29" s="17">
        <v>1000</v>
      </c>
      <c r="E29" s="16" t="s">
        <v>111</v>
      </c>
      <c r="F29" s="16" t="s">
        <v>67</v>
      </c>
      <c r="G29" s="16">
        <v>0</v>
      </c>
    </row>
    <row r="30" spans="1:7">
      <c r="B30" s="16" t="s">
        <v>100</v>
      </c>
      <c r="C30" s="16" t="s">
        <v>101</v>
      </c>
      <c r="D30" s="17">
        <v>3857.1428571428569</v>
      </c>
      <c r="E30" s="16" t="s">
        <v>112</v>
      </c>
      <c r="F30" s="16" t="s">
        <v>60</v>
      </c>
      <c r="G30" s="16">
        <v>3857.1428571428569</v>
      </c>
    </row>
    <row r="31" spans="1:7">
      <c r="B31" s="16" t="s">
        <v>103</v>
      </c>
      <c r="C31" s="16" t="s">
        <v>104</v>
      </c>
      <c r="D31" s="17">
        <v>0</v>
      </c>
      <c r="E31" s="16" t="s">
        <v>113</v>
      </c>
      <c r="F31" s="16" t="s">
        <v>67</v>
      </c>
      <c r="G31" s="16">
        <v>0</v>
      </c>
    </row>
    <row r="32" spans="1:7">
      <c r="B32" s="16" t="s">
        <v>106</v>
      </c>
      <c r="C32" s="16" t="s">
        <v>107</v>
      </c>
      <c r="D32" s="17">
        <v>1235.7142857142858</v>
      </c>
      <c r="E32" s="16" t="s">
        <v>114</v>
      </c>
      <c r="F32" s="16" t="s">
        <v>60</v>
      </c>
      <c r="G32" s="16">
        <v>735.71428571428578</v>
      </c>
    </row>
    <row r="33" spans="2:7">
      <c r="B33" s="16" t="s">
        <v>109</v>
      </c>
      <c r="C33" s="16" t="s">
        <v>110</v>
      </c>
      <c r="D33" s="17">
        <v>1000</v>
      </c>
      <c r="E33" s="16" t="s">
        <v>115</v>
      </c>
      <c r="F33" s="16" t="s">
        <v>60</v>
      </c>
      <c r="G33" s="16">
        <v>500</v>
      </c>
    </row>
    <row r="34" spans="2:7">
      <c r="B34" s="16" t="s">
        <v>57</v>
      </c>
      <c r="C34" s="16" t="s">
        <v>58</v>
      </c>
      <c r="D34" s="19">
        <v>320</v>
      </c>
      <c r="E34" s="16" t="s">
        <v>59</v>
      </c>
      <c r="F34" s="16" t="s">
        <v>67</v>
      </c>
      <c r="G34" s="16">
        <v>0</v>
      </c>
    </row>
    <row r="35" spans="2:7">
      <c r="B35" s="16" t="s">
        <v>61</v>
      </c>
      <c r="C35" s="16" t="s">
        <v>62</v>
      </c>
      <c r="D35" s="19">
        <v>223.57142857142858</v>
      </c>
      <c r="E35" s="16" t="s">
        <v>63</v>
      </c>
      <c r="F35" s="16" t="s">
        <v>60</v>
      </c>
      <c r="G35" s="16">
        <v>96.428571428571416</v>
      </c>
    </row>
    <row r="36" spans="2:7">
      <c r="B36" s="16" t="s">
        <v>64</v>
      </c>
      <c r="C36" s="16" t="s">
        <v>65</v>
      </c>
      <c r="D36" s="19">
        <v>320</v>
      </c>
      <c r="E36" s="16" t="s">
        <v>66</v>
      </c>
      <c r="F36" s="16" t="s">
        <v>67</v>
      </c>
      <c r="G36" s="16">
        <v>0</v>
      </c>
    </row>
    <row r="37" spans="2:7">
      <c r="B37" s="16" t="s">
        <v>68</v>
      </c>
      <c r="C37" s="16" t="s">
        <v>69</v>
      </c>
      <c r="D37" s="19">
        <v>308.95238095238096</v>
      </c>
      <c r="E37" s="16" t="s">
        <v>70</v>
      </c>
      <c r="F37" s="16" t="s">
        <v>60</v>
      </c>
      <c r="G37" s="16">
        <v>11.047619047619037</v>
      </c>
    </row>
    <row r="38" spans="2:7" ht="15" thickBot="1">
      <c r="B38" s="14" t="s">
        <v>71</v>
      </c>
      <c r="C38" s="14" t="s">
        <v>72</v>
      </c>
      <c r="D38" s="23">
        <v>141.36904761904762</v>
      </c>
      <c r="E38" s="14" t="s">
        <v>73</v>
      </c>
      <c r="F38" s="14" t="s">
        <v>60</v>
      </c>
      <c r="G38" s="14">
        <v>178.63095238095238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opLeftCell="A5" workbookViewId="0">
      <selection activeCell="R35" sqref="R35"/>
    </sheetView>
  </sheetViews>
  <sheetFormatPr baseColWidth="10" defaultColWidth="8.83203125" defaultRowHeight="14" x14ac:dyDescent="0"/>
  <cols>
    <col min="1" max="1" width="2.33203125" customWidth="1"/>
    <col min="2" max="2" width="6.33203125" customWidth="1"/>
    <col min="3" max="3" width="28.33203125" bestFit="1" customWidth="1"/>
    <col min="4" max="4" width="12" bestFit="1" customWidth="1"/>
    <col min="5" max="5" width="12.6640625" bestFit="1" customWidth="1"/>
    <col min="6" max="6" width="10.83203125" bestFit="1" customWidth="1"/>
    <col min="7" max="8" width="12" bestFit="1" customWidth="1"/>
  </cols>
  <sheetData>
    <row r="1" spans="1:8">
      <c r="A1" s="12" t="s">
        <v>82</v>
      </c>
    </row>
    <row r="2" spans="1:8">
      <c r="A2" s="12" t="s">
        <v>98</v>
      </c>
    </row>
    <row r="3" spans="1:8">
      <c r="A3" s="12" t="s">
        <v>99</v>
      </c>
    </row>
    <row r="5" spans="1:8" ht="15" thickBot="1">
      <c r="A5" t="s">
        <v>34</v>
      </c>
    </row>
    <row r="6" spans="1:8" ht="15" thickBot="1">
      <c r="B6" s="15" t="s">
        <v>35</v>
      </c>
      <c r="C6" s="15" t="s">
        <v>36</v>
      </c>
      <c r="D6" s="15" t="s">
        <v>38</v>
      </c>
      <c r="E6" s="15"/>
    </row>
    <row r="7" spans="1:8" ht="15" thickBot="1">
      <c r="B7" s="14" t="s">
        <v>39</v>
      </c>
      <c r="C7" s="14" t="s">
        <v>40</v>
      </c>
      <c r="D7" s="14">
        <v>407857.14285714284</v>
      </c>
      <c r="E7" s="14"/>
    </row>
    <row r="9" spans="1:8" ht="15" thickBot="1">
      <c r="A9" t="s">
        <v>41</v>
      </c>
    </row>
    <row r="10" spans="1:8">
      <c r="B10" s="20"/>
      <c r="C10" s="20"/>
      <c r="D10" s="22" t="s">
        <v>83</v>
      </c>
      <c r="E10" s="22" t="s">
        <v>84</v>
      </c>
      <c r="F10" s="20" t="s">
        <v>85</v>
      </c>
      <c r="G10" s="20" t="s">
        <v>86</v>
      </c>
      <c r="H10" s="20" t="s">
        <v>86</v>
      </c>
    </row>
    <row r="11" spans="1:8" ht="15" thickBot="1">
      <c r="B11" s="21" t="s">
        <v>35</v>
      </c>
      <c r="C11" s="21" t="s">
        <v>36</v>
      </c>
      <c r="D11" s="21" t="s">
        <v>87</v>
      </c>
      <c r="E11" s="21" t="s">
        <v>88</v>
      </c>
      <c r="F11" s="21" t="s">
        <v>89</v>
      </c>
      <c r="G11" s="21" t="s">
        <v>90</v>
      </c>
      <c r="H11" s="21" t="s">
        <v>91</v>
      </c>
    </row>
    <row r="12" spans="1:8">
      <c r="B12" s="16" t="s">
        <v>43</v>
      </c>
      <c r="C12" s="16" t="s">
        <v>44</v>
      </c>
      <c r="D12" s="17">
        <v>3857.1428571428569</v>
      </c>
      <c r="E12" s="17">
        <v>0</v>
      </c>
      <c r="F12" s="16">
        <v>40</v>
      </c>
      <c r="G12" s="16">
        <v>20.000000034999989</v>
      </c>
      <c r="H12" s="16">
        <v>1.0000000525000041</v>
      </c>
    </row>
    <row r="13" spans="1:8">
      <c r="B13" s="16" t="s">
        <v>46</v>
      </c>
      <c r="C13" s="16" t="s">
        <v>47</v>
      </c>
      <c r="D13" s="17">
        <v>0</v>
      </c>
      <c r="E13" s="17">
        <v>-1.9047619047619133</v>
      </c>
      <c r="F13" s="16">
        <v>60</v>
      </c>
      <c r="G13" s="16">
        <v>1.9047619047619133</v>
      </c>
      <c r="H13" s="16">
        <v>1E+30</v>
      </c>
    </row>
    <row r="14" spans="1:8">
      <c r="B14" s="16" t="s">
        <v>48</v>
      </c>
      <c r="C14" s="16" t="s">
        <v>49</v>
      </c>
      <c r="D14" s="17">
        <v>1235.7142857142858</v>
      </c>
      <c r="E14" s="17">
        <v>0</v>
      </c>
      <c r="F14" s="16">
        <v>100</v>
      </c>
      <c r="G14" s="16">
        <v>13.333334033333376</v>
      </c>
      <c r="H14" s="16">
        <v>33.333333391666656</v>
      </c>
    </row>
    <row r="15" spans="1:8" ht="15" thickBot="1">
      <c r="B15" s="14" t="s">
        <v>50</v>
      </c>
      <c r="C15" s="14" t="s">
        <v>51</v>
      </c>
      <c r="D15" s="18">
        <v>1000</v>
      </c>
      <c r="E15" s="18">
        <v>0</v>
      </c>
      <c r="F15" s="14">
        <v>130</v>
      </c>
      <c r="G15" s="14">
        <v>1E+30</v>
      </c>
      <c r="H15" s="14">
        <v>19.285714385714286</v>
      </c>
    </row>
    <row r="17" spans="1:8" ht="15" thickBot="1">
      <c r="A17" t="s">
        <v>52</v>
      </c>
    </row>
    <row r="18" spans="1:8">
      <c r="B18" s="20"/>
      <c r="C18" s="20"/>
      <c r="D18" s="20" t="s">
        <v>83</v>
      </c>
      <c r="E18" s="20" t="s">
        <v>92</v>
      </c>
      <c r="F18" s="20" t="s">
        <v>93</v>
      </c>
      <c r="G18" s="20" t="s">
        <v>86</v>
      </c>
      <c r="H18" s="20" t="s">
        <v>86</v>
      </c>
    </row>
    <row r="19" spans="1:8" ht="15" thickBot="1">
      <c r="B19" s="21" t="s">
        <v>35</v>
      </c>
      <c r="C19" s="21" t="s">
        <v>36</v>
      </c>
      <c r="D19" s="21" t="s">
        <v>87</v>
      </c>
      <c r="E19" s="21" t="s">
        <v>94</v>
      </c>
      <c r="F19" s="21" t="s">
        <v>95</v>
      </c>
      <c r="G19" s="21" t="s">
        <v>90</v>
      </c>
      <c r="H19" s="21" t="s">
        <v>91</v>
      </c>
    </row>
    <row r="20" spans="1:8">
      <c r="B20" s="16" t="s">
        <v>100</v>
      </c>
      <c r="C20" s="16" t="s">
        <v>101</v>
      </c>
      <c r="D20" s="17">
        <v>3857.1428571428569</v>
      </c>
      <c r="E20" s="17">
        <v>0</v>
      </c>
      <c r="F20" s="16">
        <v>4000</v>
      </c>
      <c r="G20" s="16">
        <v>1E+30</v>
      </c>
      <c r="H20" s="16">
        <v>142.85714285714266</v>
      </c>
    </row>
    <row r="21" spans="1:8">
      <c r="B21" s="16" t="s">
        <v>103</v>
      </c>
      <c r="C21" s="16" t="s">
        <v>104</v>
      </c>
      <c r="D21" s="17">
        <v>0</v>
      </c>
      <c r="E21" s="17">
        <v>0</v>
      </c>
      <c r="F21" s="16">
        <v>3000</v>
      </c>
      <c r="G21" s="16">
        <v>1E+30</v>
      </c>
      <c r="H21" s="16">
        <v>3000</v>
      </c>
    </row>
    <row r="22" spans="1:8">
      <c r="B22" s="16" t="s">
        <v>106</v>
      </c>
      <c r="C22" s="16" t="s">
        <v>107</v>
      </c>
      <c r="D22" s="17">
        <v>1235.7142857142858</v>
      </c>
      <c r="E22" s="17">
        <v>0</v>
      </c>
      <c r="F22" s="16">
        <v>2000</v>
      </c>
      <c r="G22" s="16">
        <v>1E+30</v>
      </c>
      <c r="H22" s="16">
        <v>764.28571428571422</v>
      </c>
    </row>
    <row r="23" spans="1:8">
      <c r="B23" s="16" t="s">
        <v>109</v>
      </c>
      <c r="C23" s="16" t="s">
        <v>110</v>
      </c>
      <c r="D23" s="17">
        <v>1000</v>
      </c>
      <c r="E23" s="17">
        <v>19.285714285714285</v>
      </c>
      <c r="F23" s="16">
        <v>1000</v>
      </c>
      <c r="G23" s="16">
        <v>895.65217391304361</v>
      </c>
      <c r="H23" s="16">
        <v>199.99999999999974</v>
      </c>
    </row>
    <row r="24" spans="1:8">
      <c r="B24" s="16" t="s">
        <v>100</v>
      </c>
      <c r="C24" s="16" t="s">
        <v>101</v>
      </c>
      <c r="D24" s="17">
        <v>3857.1428571428569</v>
      </c>
      <c r="E24" s="17">
        <v>0</v>
      </c>
      <c r="F24" s="16">
        <v>0</v>
      </c>
      <c r="G24" s="16">
        <v>3857.1428571428573</v>
      </c>
      <c r="H24" s="16">
        <v>1E+30</v>
      </c>
    </row>
    <row r="25" spans="1:8">
      <c r="B25" s="16" t="s">
        <v>103</v>
      </c>
      <c r="C25" s="16" t="s">
        <v>104</v>
      </c>
      <c r="D25" s="17">
        <v>0</v>
      </c>
      <c r="E25" s="17">
        <v>0</v>
      </c>
      <c r="F25" s="16">
        <v>0</v>
      </c>
      <c r="G25" s="16">
        <v>0</v>
      </c>
      <c r="H25" s="16">
        <v>1E+30</v>
      </c>
    </row>
    <row r="26" spans="1:8">
      <c r="B26" s="16" t="s">
        <v>106</v>
      </c>
      <c r="C26" s="16" t="s">
        <v>107</v>
      </c>
      <c r="D26" s="17">
        <v>1235.7142857142858</v>
      </c>
      <c r="E26" s="17">
        <v>0</v>
      </c>
      <c r="F26" s="16">
        <v>500</v>
      </c>
      <c r="G26" s="16">
        <v>735.71428571428578</v>
      </c>
      <c r="H26" s="16">
        <v>1E+30</v>
      </c>
    </row>
    <row r="27" spans="1:8">
      <c r="B27" s="16" t="s">
        <v>109</v>
      </c>
      <c r="C27" s="16" t="s">
        <v>110</v>
      </c>
      <c r="D27" s="17">
        <v>1000</v>
      </c>
      <c r="E27" s="17">
        <v>0</v>
      </c>
      <c r="F27" s="16">
        <v>500</v>
      </c>
      <c r="G27" s="16">
        <v>500</v>
      </c>
      <c r="H27" s="16">
        <v>1E+30</v>
      </c>
    </row>
    <row r="28" spans="1:8">
      <c r="B28" s="16" t="s">
        <v>57</v>
      </c>
      <c r="C28" s="16" t="s">
        <v>58</v>
      </c>
      <c r="D28" s="19">
        <v>320</v>
      </c>
      <c r="E28" s="19">
        <v>571.42857142857122</v>
      </c>
      <c r="F28" s="16">
        <v>320</v>
      </c>
      <c r="G28" s="16">
        <v>44.583333333333329</v>
      </c>
      <c r="H28" s="16">
        <v>4.999999999999992</v>
      </c>
    </row>
    <row r="29" spans="1:8">
      <c r="B29" s="16" t="s">
        <v>61</v>
      </c>
      <c r="C29" s="16" t="s">
        <v>62</v>
      </c>
      <c r="D29" s="19">
        <v>223.57142857142858</v>
      </c>
      <c r="E29" s="19">
        <v>0</v>
      </c>
      <c r="F29" s="16">
        <v>320</v>
      </c>
      <c r="G29" s="16">
        <v>1E+30</v>
      </c>
      <c r="H29" s="16">
        <v>96.428571428571416</v>
      </c>
    </row>
    <row r="30" spans="1:8">
      <c r="B30" s="16" t="s">
        <v>64</v>
      </c>
      <c r="C30" s="16" t="s">
        <v>65</v>
      </c>
      <c r="D30" s="19">
        <v>320</v>
      </c>
      <c r="E30" s="19">
        <v>642.85714285714312</v>
      </c>
      <c r="F30" s="16">
        <v>320</v>
      </c>
      <c r="G30" s="16">
        <v>3.3333333333333282</v>
      </c>
      <c r="H30" s="16">
        <v>71.333333333333314</v>
      </c>
    </row>
    <row r="31" spans="1:8">
      <c r="B31" s="16" t="s">
        <v>68</v>
      </c>
      <c r="C31" s="16" t="s">
        <v>69</v>
      </c>
      <c r="D31" s="19">
        <v>308.95238095238096</v>
      </c>
      <c r="E31" s="19">
        <v>0</v>
      </c>
      <c r="F31" s="16">
        <v>320</v>
      </c>
      <c r="G31" s="16">
        <v>1E+30</v>
      </c>
      <c r="H31" s="16">
        <v>11.047619047619083</v>
      </c>
    </row>
    <row r="32" spans="1:8" ht="15" thickBot="1">
      <c r="B32" s="14" t="s">
        <v>71</v>
      </c>
      <c r="C32" s="14" t="s">
        <v>72</v>
      </c>
      <c r="D32" s="23">
        <v>141.36904761904762</v>
      </c>
      <c r="E32" s="23">
        <v>0</v>
      </c>
      <c r="F32" s="14">
        <v>320</v>
      </c>
      <c r="G32" s="14">
        <v>1E+30</v>
      </c>
      <c r="H32" s="14">
        <v>178.63095238095238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</vt:lpstr>
      <vt:lpstr>Answer Report 1</vt:lpstr>
      <vt:lpstr>Sensitivity Report 1</vt:lpstr>
      <vt:lpstr>Model With Auxiliary Cells</vt:lpstr>
      <vt:lpstr>Answer Report 2</vt:lpstr>
      <vt:lpstr>Sensitivity Report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2008-06-03T14:28:36Z</dcterms:created>
  <dcterms:modified xsi:type="dcterms:W3CDTF">2014-09-29T13:00:06Z</dcterms:modified>
</cp:coreProperties>
</file>