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2600" yWindow="3500" windowWidth="21200" windowHeight="15720"/>
  </bookViews>
  <sheets>
    <sheet name="Model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C21" i="1"/>
  <c r="C22" i="1"/>
  <c r="C25" i="1"/>
  <c r="D19" i="1"/>
  <c r="D21" i="1"/>
  <c r="D22" i="1"/>
  <c r="D25" i="1"/>
  <c r="E19" i="1"/>
  <c r="E21" i="1"/>
  <c r="E22" i="1"/>
  <c r="E25" i="1"/>
  <c r="F19" i="1"/>
  <c r="F21" i="1"/>
  <c r="F22" i="1"/>
  <c r="F25" i="1"/>
  <c r="B22" i="1"/>
  <c r="B25" i="1"/>
  <c r="B13" i="1"/>
  <c r="B24" i="1"/>
  <c r="B26" i="1"/>
  <c r="B28" i="1"/>
  <c r="D24" i="1"/>
  <c r="C24" i="1"/>
  <c r="C26" i="1"/>
  <c r="C28" i="1"/>
  <c r="F24" i="1"/>
  <c r="E24" i="1"/>
  <c r="D26" i="1"/>
  <c r="D28" i="1"/>
  <c r="E26" i="1"/>
  <c r="F26" i="1"/>
  <c r="B30" i="1"/>
  <c r="E28" i="1"/>
  <c r="F28" i="1"/>
</calcChain>
</file>

<file path=xl/sharedStrings.xml><?xml version="1.0" encoding="utf-8"?>
<sst xmlns="http://schemas.openxmlformats.org/spreadsheetml/2006/main" count="22" uniqueCount="21">
  <si>
    <t>Moore Pharmaceuticals</t>
  </si>
  <si>
    <t>Data</t>
  </si>
  <si>
    <t>Market size</t>
  </si>
  <si>
    <t>Clinical Trials</t>
  </si>
  <si>
    <t>Model</t>
  </si>
  <si>
    <t>Year</t>
  </si>
  <si>
    <t xml:space="preserve">R&amp;D </t>
  </si>
  <si>
    <t>Market growth factor</t>
  </si>
  <si>
    <t>Market share</t>
  </si>
  <si>
    <t>Sales</t>
  </si>
  <si>
    <t>Unit (monthly Rx) revenue</t>
  </si>
  <si>
    <t>Annual Revenue</t>
  </si>
  <si>
    <t>Market share growth rate</t>
  </si>
  <si>
    <t>Annual Costs</t>
  </si>
  <si>
    <t>Profit</t>
  </si>
  <si>
    <t>Net Present Value</t>
  </si>
  <si>
    <t>Unit (monthly Rx) cost</t>
  </si>
  <si>
    <t xml:space="preserve">Total Project Costs </t>
  </si>
  <si>
    <t>Discount rate</t>
  </si>
  <si>
    <t>Cumulative Net Profit</t>
  </si>
  <si>
    <t>Project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</si>
</sst>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164" fontId="3" fillId="0" borderId="0" xfId="0" applyNumberFormat="1" applyFont="1"/>
    <xf numFmtId="0" fontId="2" fillId="0" borderId="0" xfId="0" applyFont="1" applyAlignment="1">
      <alignment horizontal="right"/>
    </xf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164" fontId="3" fillId="2" borderId="4" xfId="0" applyNumberFormat="1" applyFont="1" applyFill="1" applyBorder="1"/>
    <xf numFmtId="164" fontId="3" fillId="2" borderId="5" xfId="0" applyNumberFormat="1" applyFont="1" applyFill="1" applyBorder="1"/>
    <xf numFmtId="164" fontId="3" fillId="3" borderId="1" xfId="2" applyNumberFormat="1" applyFont="1" applyFill="1" applyBorder="1"/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 applyAlignment="1">
      <alignment horizontal="right"/>
    </xf>
    <xf numFmtId="0" fontId="3" fillId="3" borderId="0" xfId="0" applyFont="1" applyFill="1" applyBorder="1"/>
    <xf numFmtId="10" fontId="3" fillId="3" borderId="0" xfId="0" applyNumberFormat="1" applyFont="1" applyFill="1" applyBorder="1"/>
    <xf numFmtId="10" fontId="3" fillId="3" borderId="10" xfId="0" applyNumberFormat="1" applyFont="1" applyFill="1" applyBorder="1"/>
    <xf numFmtId="3" fontId="3" fillId="3" borderId="0" xfId="0" applyNumberFormat="1" applyFont="1" applyFill="1" applyBorder="1"/>
    <xf numFmtId="165" fontId="3" fillId="3" borderId="0" xfId="1" applyNumberFormat="1" applyFont="1" applyFill="1" applyBorder="1"/>
    <xf numFmtId="165" fontId="3" fillId="3" borderId="10" xfId="1" applyNumberFormat="1" applyFont="1" applyFill="1" applyBorder="1"/>
    <xf numFmtId="10" fontId="3" fillId="3" borderId="0" xfId="3" applyNumberFormat="1" applyFont="1" applyFill="1" applyBorder="1"/>
    <xf numFmtId="10" fontId="3" fillId="3" borderId="10" xfId="3" applyNumberFormat="1" applyFont="1" applyFill="1" applyBorder="1"/>
    <xf numFmtId="164" fontId="3" fillId="3" borderId="0" xfId="0" applyNumberFormat="1" applyFont="1" applyFill="1" applyBorder="1"/>
    <xf numFmtId="164" fontId="3" fillId="3" borderId="10" xfId="0" applyNumberFormat="1" applyFont="1" applyFill="1" applyBorder="1"/>
    <xf numFmtId="0" fontId="2" fillId="3" borderId="11" xfId="0" applyFont="1" applyFill="1" applyBorder="1" applyAlignment="1">
      <alignment horizontal="right"/>
    </xf>
    <xf numFmtId="164" fontId="3" fillId="3" borderId="12" xfId="2" applyNumberFormat="1" applyFont="1" applyFill="1" applyBorder="1"/>
    <xf numFmtId="0" fontId="2" fillId="3" borderId="13" xfId="0" applyFont="1" applyFill="1" applyBorder="1" applyAlignment="1">
      <alignment horizontal="right"/>
    </xf>
    <xf numFmtId="164" fontId="3" fillId="3" borderId="14" xfId="0" applyNumberFormat="1" applyFont="1" applyFill="1" applyBorder="1"/>
    <xf numFmtId="164" fontId="3" fillId="3" borderId="15" xfId="0" applyNumberFormat="1" applyFont="1" applyFill="1" applyBorder="1"/>
    <xf numFmtId="0" fontId="2" fillId="4" borderId="6" xfId="0" applyFont="1" applyFill="1" applyBorder="1" applyAlignment="1">
      <alignment horizontal="right"/>
    </xf>
    <xf numFmtId="3" fontId="3" fillId="4" borderId="8" xfId="0" applyNumberFormat="1" applyFont="1" applyFill="1" applyBorder="1"/>
    <xf numFmtId="0" fontId="2" fillId="4" borderId="9" xfId="0" applyFont="1" applyFill="1" applyBorder="1" applyAlignment="1">
      <alignment horizontal="right"/>
    </xf>
    <xf numFmtId="44" fontId="3" fillId="4" borderId="10" xfId="2" applyFont="1" applyFill="1" applyBorder="1"/>
    <xf numFmtId="9" fontId="3" fillId="4" borderId="10" xfId="2" applyNumberFormat="1" applyFont="1" applyFill="1" applyBorder="1"/>
    <xf numFmtId="0" fontId="2" fillId="4" borderId="9" xfId="0" applyFont="1" applyFill="1" applyBorder="1"/>
    <xf numFmtId="0" fontId="3" fillId="4" borderId="10" xfId="0" applyFont="1" applyFill="1" applyBorder="1"/>
    <xf numFmtId="164" fontId="3" fillId="4" borderId="10" xfId="2" applyNumberFormat="1" applyFont="1" applyFill="1" applyBorder="1"/>
    <xf numFmtId="0" fontId="2" fillId="4" borderId="11" xfId="0" applyFont="1" applyFill="1" applyBorder="1" applyAlignment="1">
      <alignment horizontal="right"/>
    </xf>
    <xf numFmtId="164" fontId="3" fillId="4" borderId="12" xfId="2" applyNumberFormat="1" applyFont="1" applyFill="1" applyBorder="1"/>
    <xf numFmtId="0" fontId="2" fillId="4" borderId="13" xfId="0" applyFont="1" applyFill="1" applyBorder="1" applyAlignment="1">
      <alignment horizontal="right"/>
    </xf>
    <xf numFmtId="164" fontId="3" fillId="4" borderId="15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/>
  </sheetViews>
  <sheetFormatPr baseColWidth="10" defaultColWidth="8.83203125" defaultRowHeight="12" x14ac:dyDescent="0"/>
  <cols>
    <col min="1" max="1" width="25" style="2" bestFit="1" customWidth="1"/>
    <col min="2" max="4" width="14" style="2" bestFit="1" customWidth="1"/>
    <col min="5" max="6" width="13.5" style="2" bestFit="1" customWidth="1"/>
    <col min="7" max="16384" width="8.83203125" style="2"/>
  </cols>
  <sheetData>
    <row r="1" spans="1:2">
      <c r="A1" s="1" t="s">
        <v>0</v>
      </c>
    </row>
    <row r="3" spans="1:2">
      <c r="A3" s="1" t="s">
        <v>1</v>
      </c>
    </row>
    <row r="5" spans="1:2">
      <c r="A5" s="30" t="s">
        <v>2</v>
      </c>
      <c r="B5" s="31">
        <v>2000000</v>
      </c>
    </row>
    <row r="6" spans="1:2">
      <c r="A6" s="32" t="s">
        <v>10</v>
      </c>
      <c r="B6" s="33">
        <v>130</v>
      </c>
    </row>
    <row r="7" spans="1:2">
      <c r="A7" s="32" t="s">
        <v>16</v>
      </c>
      <c r="B7" s="33">
        <v>40</v>
      </c>
    </row>
    <row r="8" spans="1:2">
      <c r="A8" s="32" t="s">
        <v>18</v>
      </c>
      <c r="B8" s="34">
        <v>0.09</v>
      </c>
    </row>
    <row r="9" spans="1:2">
      <c r="A9" s="35"/>
      <c r="B9" s="34"/>
    </row>
    <row r="10" spans="1:2">
      <c r="A10" s="32" t="s">
        <v>20</v>
      </c>
      <c r="B10" s="36"/>
    </row>
    <row r="11" spans="1:2">
      <c r="A11" s="32" t="s">
        <v>6</v>
      </c>
      <c r="B11" s="37">
        <v>700000000</v>
      </c>
    </row>
    <row r="12" spans="1:2" ht="13" thickBot="1">
      <c r="A12" s="38" t="s">
        <v>3</v>
      </c>
      <c r="B12" s="39">
        <v>150000000</v>
      </c>
    </row>
    <row r="13" spans="1:2" ht="13" thickTop="1">
      <c r="A13" s="40" t="s">
        <v>17</v>
      </c>
      <c r="B13" s="41">
        <f>B11+B12</f>
        <v>850000000</v>
      </c>
    </row>
    <row r="14" spans="1:2">
      <c r="B14" s="3"/>
    </row>
    <row r="15" spans="1:2">
      <c r="A15" s="1" t="s">
        <v>4</v>
      </c>
    </row>
    <row r="17" spans="1:6">
      <c r="A17" s="11" t="s">
        <v>5</v>
      </c>
      <c r="B17" s="12">
        <v>1</v>
      </c>
      <c r="C17" s="12">
        <v>2</v>
      </c>
      <c r="D17" s="12">
        <v>3</v>
      </c>
      <c r="E17" s="12">
        <v>4</v>
      </c>
      <c r="F17" s="13">
        <v>5</v>
      </c>
    </row>
    <row r="18" spans="1:6">
      <c r="A18" s="14" t="s">
        <v>7</v>
      </c>
      <c r="B18" s="15"/>
      <c r="C18" s="16">
        <v>0.03</v>
      </c>
      <c r="D18" s="16">
        <v>0.03</v>
      </c>
      <c r="E18" s="16">
        <v>0.03</v>
      </c>
      <c r="F18" s="17">
        <v>0.03</v>
      </c>
    </row>
    <row r="19" spans="1:6">
      <c r="A19" s="14" t="s">
        <v>2</v>
      </c>
      <c r="B19" s="18">
        <f>B5</f>
        <v>2000000</v>
      </c>
      <c r="C19" s="19">
        <f>B19*(1+C18)</f>
        <v>2060000</v>
      </c>
      <c r="D19" s="19">
        <f t="shared" ref="D19:F19" si="0">C19*(1+D18)</f>
        <v>2121800</v>
      </c>
      <c r="E19" s="19">
        <f t="shared" si="0"/>
        <v>2185454</v>
      </c>
      <c r="F19" s="20">
        <f t="shared" si="0"/>
        <v>2251017.62</v>
      </c>
    </row>
    <row r="20" spans="1:6">
      <c r="A20" s="14" t="s">
        <v>12</v>
      </c>
      <c r="B20" s="15"/>
      <c r="C20" s="16">
        <v>0.2</v>
      </c>
      <c r="D20" s="16">
        <v>0.2</v>
      </c>
      <c r="E20" s="16">
        <v>0.2</v>
      </c>
      <c r="F20" s="17">
        <v>0.2</v>
      </c>
    </row>
    <row r="21" spans="1:6">
      <c r="A21" s="14" t="s">
        <v>8</v>
      </c>
      <c r="B21" s="16">
        <v>0.08</v>
      </c>
      <c r="C21" s="21">
        <f>B21*(1+C20)</f>
        <v>9.6000000000000002E-2</v>
      </c>
      <c r="D21" s="21">
        <f t="shared" ref="D21:F21" si="1">C21*(1+D20)</f>
        <v>0.1152</v>
      </c>
      <c r="E21" s="21">
        <f t="shared" si="1"/>
        <v>0.13824</v>
      </c>
      <c r="F21" s="22">
        <f t="shared" si="1"/>
        <v>0.16588800000000001</v>
      </c>
    </row>
    <row r="22" spans="1:6">
      <c r="A22" s="14" t="s">
        <v>9</v>
      </c>
      <c r="B22" s="19">
        <f>B19*B21</f>
        <v>160000</v>
      </c>
      <c r="C22" s="19">
        <f t="shared" ref="C22:F22" si="2">C19*C21</f>
        <v>197760</v>
      </c>
      <c r="D22" s="19">
        <f t="shared" si="2"/>
        <v>244431.35999999999</v>
      </c>
      <c r="E22" s="19">
        <f t="shared" si="2"/>
        <v>302117.16096000001</v>
      </c>
      <c r="F22" s="20">
        <f t="shared" si="2"/>
        <v>373416.81094656006</v>
      </c>
    </row>
    <row r="23" spans="1:6">
      <c r="A23" s="14"/>
      <c r="B23" s="19"/>
      <c r="C23" s="19"/>
      <c r="D23" s="19"/>
      <c r="E23" s="19"/>
      <c r="F23" s="20"/>
    </row>
    <row r="24" spans="1:6">
      <c r="A24" s="14" t="s">
        <v>11</v>
      </c>
      <c r="B24" s="23">
        <f>B22*$B$6*12</f>
        <v>249600000</v>
      </c>
      <c r="C24" s="23">
        <f t="shared" ref="C24:F24" si="3">C22*$B$6*12</f>
        <v>308505600</v>
      </c>
      <c r="D24" s="23">
        <f t="shared" si="3"/>
        <v>381312921.59999996</v>
      </c>
      <c r="E24" s="23">
        <f t="shared" si="3"/>
        <v>471302771.09759998</v>
      </c>
      <c r="F24" s="24">
        <f t="shared" si="3"/>
        <v>582530225.07663369</v>
      </c>
    </row>
    <row r="25" spans="1:6" ht="13" thickBot="1">
      <c r="A25" s="25" t="s">
        <v>13</v>
      </c>
      <c r="B25" s="10">
        <f>B22*$B$7*12</f>
        <v>76800000</v>
      </c>
      <c r="C25" s="10">
        <f t="shared" ref="C25:F25" si="4">C22*$B$7*12</f>
        <v>94924800</v>
      </c>
      <c r="D25" s="10">
        <f t="shared" si="4"/>
        <v>117327052.79999998</v>
      </c>
      <c r="E25" s="10">
        <f t="shared" si="4"/>
        <v>145016237.2608</v>
      </c>
      <c r="F25" s="26">
        <f t="shared" si="4"/>
        <v>179240069.25434881</v>
      </c>
    </row>
    <row r="26" spans="1:6" ht="13" thickTop="1">
      <c r="A26" s="27" t="s">
        <v>14</v>
      </c>
      <c r="B26" s="28">
        <f>B24-B25</f>
        <v>172800000</v>
      </c>
      <c r="C26" s="28">
        <f t="shared" ref="C26:F26" si="5">C24-C25</f>
        <v>213580800</v>
      </c>
      <c r="D26" s="28">
        <f t="shared" si="5"/>
        <v>263985868.79999998</v>
      </c>
      <c r="E26" s="28">
        <f t="shared" si="5"/>
        <v>326286533.83679998</v>
      </c>
      <c r="F26" s="29">
        <f t="shared" si="5"/>
        <v>403290155.82228488</v>
      </c>
    </row>
    <row r="27" spans="1:6">
      <c r="A27" s="5"/>
      <c r="B27" s="4"/>
      <c r="C27" s="4"/>
      <c r="D27" s="4"/>
      <c r="E27" s="4"/>
      <c r="F27" s="4"/>
    </row>
    <row r="28" spans="1:6">
      <c r="A28" s="5" t="s">
        <v>19</v>
      </c>
      <c r="B28" s="7">
        <f>B26-B13</f>
        <v>-677200000</v>
      </c>
      <c r="C28" s="8">
        <f>B28+C26</f>
        <v>-463619200</v>
      </c>
      <c r="D28" s="8">
        <f t="shared" ref="D28:F28" si="6">C28+D26</f>
        <v>-199633331.20000002</v>
      </c>
      <c r="E28" s="8">
        <f t="shared" si="6"/>
        <v>126653202.63679996</v>
      </c>
      <c r="F28" s="9">
        <f t="shared" si="6"/>
        <v>529943358.45908487</v>
      </c>
    </row>
    <row r="29" spans="1:6">
      <c r="A29" s="5"/>
    </row>
    <row r="30" spans="1:6">
      <c r="A30" s="5" t="s">
        <v>15</v>
      </c>
      <c r="B30" s="6">
        <f>NPV(B8,B26:F26)-B13</f>
        <v>185404859.90965664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2008-07-04T11:37:35Z</dcterms:created>
  <dcterms:modified xsi:type="dcterms:W3CDTF">2014-09-29T13:49:54Z</dcterms:modified>
</cp:coreProperties>
</file>