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5060" yWindow="2620" windowWidth="21820" windowHeight="15080"/>
  </bookViews>
  <sheets>
    <sheet name="Model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D24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1" i="1"/>
  <c r="D31" i="1"/>
  <c r="D35" i="1"/>
  <c r="E31" i="1"/>
  <c r="F31" i="1"/>
  <c r="F35" i="1"/>
  <c r="G31" i="1"/>
  <c r="C35" i="1"/>
  <c r="E35" i="1"/>
  <c r="G35" i="1"/>
  <c r="E24" i="1"/>
  <c r="D25" i="1"/>
  <c r="D30" i="1"/>
  <c r="D32" i="1"/>
  <c r="C25" i="1"/>
  <c r="C30" i="1"/>
  <c r="C32" i="1"/>
  <c r="C33" i="1"/>
  <c r="C34" i="1"/>
  <c r="C36" i="1"/>
  <c r="C37" i="1"/>
  <c r="C38" i="1"/>
  <c r="F24" i="1"/>
  <c r="E25" i="1"/>
  <c r="E30" i="1"/>
  <c r="E32" i="1"/>
  <c r="D33" i="1"/>
  <c r="D34" i="1"/>
  <c r="D36" i="1"/>
  <c r="D37" i="1"/>
  <c r="D38" i="1"/>
  <c r="G24" i="1"/>
  <c r="F25" i="1"/>
  <c r="F30" i="1"/>
  <c r="F32" i="1"/>
  <c r="E33" i="1"/>
  <c r="E34" i="1"/>
  <c r="E36" i="1"/>
  <c r="E37" i="1"/>
  <c r="E38" i="1"/>
  <c r="F33" i="1"/>
  <c r="F34" i="1"/>
  <c r="F36" i="1"/>
  <c r="F37" i="1"/>
  <c r="F38" i="1"/>
  <c r="G25" i="1"/>
  <c r="G30" i="1"/>
  <c r="G32" i="1"/>
  <c r="G33" i="1"/>
  <c r="G34" i="1"/>
  <c r="G36" i="1"/>
  <c r="G37" i="1"/>
  <c r="G38" i="1"/>
</calcChain>
</file>

<file path=xl/sharedStrings.xml><?xml version="1.0" encoding="utf-8"?>
<sst xmlns="http://schemas.openxmlformats.org/spreadsheetml/2006/main" count="36" uniqueCount="32">
  <si>
    <t>Sales Revenue</t>
  </si>
  <si>
    <t>Year 2</t>
  </si>
  <si>
    <t>Year 3</t>
  </si>
  <si>
    <t>Year 4</t>
  </si>
  <si>
    <t>Year 5</t>
  </si>
  <si>
    <t>Cost of Merchandise (% of sales)</t>
  </si>
  <si>
    <t>Operating Expenses</t>
  </si>
  <si>
    <t>Labor Cost</t>
  </si>
  <si>
    <t>Rent Per Square Foot</t>
  </si>
  <si>
    <t>Other Expenses</t>
  </si>
  <si>
    <t>Inflation Rate</t>
  </si>
  <si>
    <t>Store Size (square feet)</t>
  </si>
  <si>
    <t>Total Fixed Assets</t>
  </si>
  <si>
    <t>Discount Rate</t>
  </si>
  <si>
    <t>Tax Rate</t>
  </si>
  <si>
    <t>Depreciation period (straight line)</t>
  </si>
  <si>
    <t>Cost of Merchandise</t>
  </si>
  <si>
    <t>Net Operating Income</t>
  </si>
  <si>
    <t>Depreciation Expense</t>
  </si>
  <si>
    <t>Net Income Before Tax</t>
  </si>
  <si>
    <t>Income Tax</t>
  </si>
  <si>
    <t>Net After Tax Income</t>
  </si>
  <si>
    <t>Annual Cash Flow</t>
  </si>
  <si>
    <t>Discounted Cash Flow</t>
  </si>
  <si>
    <t>Cumulative Discounted Cash Flow</t>
  </si>
  <si>
    <t>Plus Depreciation Expense</t>
  </si>
  <si>
    <t>Year</t>
  </si>
  <si>
    <t>Data</t>
  </si>
  <si>
    <t xml:space="preserve">Model </t>
  </si>
  <si>
    <t>First Year Sales Revenue</t>
  </si>
  <si>
    <t>Annual Growth Rate of Sales</t>
  </si>
  <si>
    <t>New Store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</si>
</sst>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9" fontId="1" fillId="0" borderId="0" xfId="0" applyNumberFormat="1" applyFont="1"/>
    <xf numFmtId="164" fontId="1" fillId="0" borderId="0" xfId="2" applyNumberFormat="1" applyFont="1"/>
    <xf numFmtId="165" fontId="1" fillId="0" borderId="0" xfId="1" applyNumberFormat="1" applyFont="1"/>
    <xf numFmtId="164" fontId="1" fillId="0" borderId="0" xfId="0" applyNumberFormat="1" applyFont="1"/>
    <xf numFmtId="3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/>
  </sheetViews>
  <sheetFormatPr baseColWidth="10" defaultColWidth="8.83203125" defaultRowHeight="12" x14ac:dyDescent="0"/>
  <cols>
    <col min="1" max="1" width="32.5" style="2" bestFit="1" customWidth="1"/>
    <col min="2" max="2" width="12.33203125" style="2" bestFit="1" customWidth="1"/>
    <col min="3" max="3" width="12.5" style="2" bestFit="1" customWidth="1"/>
    <col min="4" max="7" width="12.33203125" style="2" bestFit="1" customWidth="1"/>
    <col min="8" max="16384" width="8.83203125" style="2"/>
  </cols>
  <sheetData>
    <row r="1" spans="1:2">
      <c r="A1" s="1" t="s">
        <v>31</v>
      </c>
    </row>
    <row r="3" spans="1:2">
      <c r="A3" s="1" t="s">
        <v>27</v>
      </c>
    </row>
    <row r="5" spans="1:2">
      <c r="A5" s="8" t="s">
        <v>11</v>
      </c>
      <c r="B5" s="5">
        <v>5000</v>
      </c>
    </row>
    <row r="6" spans="1:2">
      <c r="A6" s="8" t="s">
        <v>12</v>
      </c>
      <c r="B6" s="4">
        <v>300000</v>
      </c>
    </row>
    <row r="7" spans="1:2">
      <c r="A7" s="8" t="s">
        <v>15</v>
      </c>
      <c r="B7" s="5">
        <v>5</v>
      </c>
    </row>
    <row r="8" spans="1:2">
      <c r="A8" s="8" t="s">
        <v>13</v>
      </c>
      <c r="B8" s="3">
        <v>0.1</v>
      </c>
    </row>
    <row r="9" spans="1:2">
      <c r="A9" s="8" t="s">
        <v>14</v>
      </c>
      <c r="B9" s="3">
        <v>0.34</v>
      </c>
    </row>
    <row r="10" spans="1:2">
      <c r="A10" s="8" t="s">
        <v>10</v>
      </c>
      <c r="B10" s="3">
        <v>0.02</v>
      </c>
    </row>
    <row r="11" spans="1:2">
      <c r="A11" s="1" t="s">
        <v>5</v>
      </c>
      <c r="B11" s="3">
        <v>0.3</v>
      </c>
    </row>
    <row r="12" spans="1:2">
      <c r="A12" s="1"/>
    </row>
    <row r="13" spans="1:2">
      <c r="A13" s="1" t="s">
        <v>6</v>
      </c>
    </row>
    <row r="14" spans="1:2">
      <c r="A14" s="9" t="s">
        <v>7</v>
      </c>
      <c r="B14" s="4">
        <v>200000</v>
      </c>
    </row>
    <row r="15" spans="1:2">
      <c r="A15" s="9" t="s">
        <v>8</v>
      </c>
      <c r="B15" s="4">
        <v>28</v>
      </c>
    </row>
    <row r="16" spans="1:2">
      <c r="A16" s="9" t="s">
        <v>9</v>
      </c>
      <c r="B16" s="4">
        <v>325000</v>
      </c>
    </row>
    <row r="17" spans="1:7">
      <c r="A17" s="1"/>
    </row>
    <row r="18" spans="1:7">
      <c r="A18" s="1" t="s">
        <v>29</v>
      </c>
      <c r="B18" s="4">
        <v>800000</v>
      </c>
    </row>
    <row r="19" spans="1:7">
      <c r="A19" s="1"/>
      <c r="D19" s="11" t="s">
        <v>1</v>
      </c>
      <c r="E19" s="11" t="s">
        <v>2</v>
      </c>
      <c r="F19" s="11" t="s">
        <v>3</v>
      </c>
      <c r="G19" s="11" t="s">
        <v>4</v>
      </c>
    </row>
    <row r="20" spans="1:7">
      <c r="A20" s="1" t="s">
        <v>30</v>
      </c>
      <c r="D20" s="3">
        <v>0.2</v>
      </c>
      <c r="E20" s="3">
        <v>0.12</v>
      </c>
      <c r="F20" s="3">
        <v>0.09</v>
      </c>
      <c r="G20" s="3">
        <v>0.05</v>
      </c>
    </row>
    <row r="21" spans="1:7">
      <c r="A21" s="1"/>
    </row>
    <row r="22" spans="1:7">
      <c r="A22" s="1" t="s">
        <v>28</v>
      </c>
    </row>
    <row r="23" spans="1:7">
      <c r="A23" s="1"/>
      <c r="B23" s="9" t="s">
        <v>26</v>
      </c>
      <c r="C23" s="10">
        <v>1</v>
      </c>
      <c r="D23" s="10">
        <v>2</v>
      </c>
      <c r="E23" s="10">
        <v>3</v>
      </c>
      <c r="F23" s="10">
        <v>4</v>
      </c>
      <c r="G23" s="10">
        <v>5</v>
      </c>
    </row>
    <row r="24" spans="1:7">
      <c r="A24" s="8" t="s">
        <v>0</v>
      </c>
      <c r="C24" s="4">
        <f>B18</f>
        <v>800000</v>
      </c>
      <c r="D24" s="4">
        <f>C24*(1+D20)</f>
        <v>960000</v>
      </c>
      <c r="E24" s="4">
        <f>D24*(1+E20)</f>
        <v>1075200</v>
      </c>
      <c r="F24" s="4">
        <f>E24*(1+F20)</f>
        <v>1171968</v>
      </c>
      <c r="G24" s="4">
        <f>F24*(1+G20)</f>
        <v>1230566.4000000001</v>
      </c>
    </row>
    <row r="25" spans="1:7">
      <c r="A25" s="8" t="s">
        <v>16</v>
      </c>
      <c r="C25" s="6">
        <f>$B$11*C24</f>
        <v>240000</v>
      </c>
      <c r="D25" s="6">
        <f>$B$11*D24</f>
        <v>288000</v>
      </c>
      <c r="E25" s="6">
        <f>$B$11*E24</f>
        <v>322560</v>
      </c>
      <c r="F25" s="6">
        <f>$B$11*F24</f>
        <v>351590.39999999997</v>
      </c>
      <c r="G25" s="6">
        <f>$B$11*G24</f>
        <v>369169.92000000004</v>
      </c>
    </row>
    <row r="26" spans="1:7">
      <c r="A26" s="1" t="s">
        <v>6</v>
      </c>
    </row>
    <row r="27" spans="1:7">
      <c r="A27" s="9" t="s">
        <v>7</v>
      </c>
      <c r="C27" s="4">
        <f>B14</f>
        <v>200000</v>
      </c>
      <c r="D27" s="4">
        <f t="shared" ref="D27:G29" si="0">C27*(1+$B$10)</f>
        <v>204000</v>
      </c>
      <c r="E27" s="4">
        <f t="shared" si="0"/>
        <v>208080</v>
      </c>
      <c r="F27" s="4">
        <f t="shared" si="0"/>
        <v>212241.6</v>
      </c>
      <c r="G27" s="4">
        <f t="shared" si="0"/>
        <v>216486.432</v>
      </c>
    </row>
    <row r="28" spans="1:7">
      <c r="A28" s="9" t="s">
        <v>8</v>
      </c>
      <c r="C28" s="4">
        <f>$B$15*$B$5</f>
        <v>140000</v>
      </c>
      <c r="D28" s="4">
        <f t="shared" si="0"/>
        <v>142800</v>
      </c>
      <c r="E28" s="4">
        <f t="shared" si="0"/>
        <v>145656</v>
      </c>
      <c r="F28" s="4">
        <f t="shared" si="0"/>
        <v>148569.12</v>
      </c>
      <c r="G28" s="4">
        <f t="shared" si="0"/>
        <v>151540.5024</v>
      </c>
    </row>
    <row r="29" spans="1:7">
      <c r="A29" s="9" t="s">
        <v>9</v>
      </c>
      <c r="C29" s="4">
        <f>B16</f>
        <v>325000</v>
      </c>
      <c r="D29" s="4">
        <f t="shared" si="0"/>
        <v>331500</v>
      </c>
      <c r="E29" s="4">
        <f t="shared" si="0"/>
        <v>338130</v>
      </c>
      <c r="F29" s="4">
        <f t="shared" si="0"/>
        <v>344892.60000000003</v>
      </c>
      <c r="G29" s="4">
        <f t="shared" si="0"/>
        <v>351790.45200000005</v>
      </c>
    </row>
    <row r="30" spans="1:7">
      <c r="A30" s="8" t="s">
        <v>17</v>
      </c>
      <c r="C30" s="4">
        <f>C24-C25-C27-C28-C29</f>
        <v>-105000</v>
      </c>
      <c r="D30" s="4">
        <f>D24-D25-D27-D28-D29</f>
        <v>-6300</v>
      </c>
      <c r="E30" s="4">
        <f>E24-E25-E27-E28-E29</f>
        <v>60774</v>
      </c>
      <c r="F30" s="4">
        <f>F24-F25-F27-F28-F29</f>
        <v>114674.28000000009</v>
      </c>
      <c r="G30" s="4">
        <f>G24-G25-G27-G28-G29</f>
        <v>141579.09360000002</v>
      </c>
    </row>
    <row r="31" spans="1:7">
      <c r="A31" s="8" t="s">
        <v>18</v>
      </c>
      <c r="C31" s="4">
        <f>$B$6/$B$7</f>
        <v>60000</v>
      </c>
      <c r="D31" s="4">
        <f>$B$6/$B$7</f>
        <v>60000</v>
      </c>
      <c r="E31" s="4">
        <f>$B$6/$B$7</f>
        <v>60000</v>
      </c>
      <c r="F31" s="4">
        <f>$B$6/$B$7</f>
        <v>60000</v>
      </c>
      <c r="G31" s="4">
        <f>$B$6/$B$7</f>
        <v>60000</v>
      </c>
    </row>
    <row r="32" spans="1:7">
      <c r="A32" s="8" t="s">
        <v>19</v>
      </c>
      <c r="C32" s="6">
        <f>C30-C31</f>
        <v>-165000</v>
      </c>
      <c r="D32" s="6">
        <f>D30-D31</f>
        <v>-66300</v>
      </c>
      <c r="E32" s="6">
        <f>E30-E31</f>
        <v>774</v>
      </c>
      <c r="F32" s="6">
        <f>F30-F31</f>
        <v>54674.280000000086</v>
      </c>
      <c r="G32" s="6">
        <f>G30-G31</f>
        <v>81579.093600000022</v>
      </c>
    </row>
    <row r="33" spans="1:7">
      <c r="A33" s="8" t="s">
        <v>20</v>
      </c>
      <c r="C33" s="6">
        <f>C32*$B$9</f>
        <v>-56100.000000000007</v>
      </c>
      <c r="D33" s="6">
        <f>D32*$B$9</f>
        <v>-22542</v>
      </c>
      <c r="E33" s="6">
        <f>E32*$B$9</f>
        <v>263.16000000000003</v>
      </c>
      <c r="F33" s="6">
        <f>F32*$B$9</f>
        <v>18589.255200000032</v>
      </c>
      <c r="G33" s="6">
        <f>G32*$B$9</f>
        <v>27736.891824000009</v>
      </c>
    </row>
    <row r="34" spans="1:7">
      <c r="A34" s="8" t="s">
        <v>21</v>
      </c>
      <c r="C34" s="6">
        <f>C32-C33</f>
        <v>-108900</v>
      </c>
      <c r="D34" s="6">
        <f>D32-D33</f>
        <v>-43758</v>
      </c>
      <c r="E34" s="6">
        <f>E32-E33</f>
        <v>510.84</v>
      </c>
      <c r="F34" s="6">
        <f>F32-F33</f>
        <v>36085.024800000057</v>
      </c>
      <c r="G34" s="6">
        <f>G32-G33</f>
        <v>53842.201776000016</v>
      </c>
    </row>
    <row r="35" spans="1:7">
      <c r="A35" s="8" t="s">
        <v>25</v>
      </c>
      <c r="C35" s="6">
        <f>C31</f>
        <v>60000</v>
      </c>
      <c r="D35" s="6">
        <f>D31</f>
        <v>60000</v>
      </c>
      <c r="E35" s="6">
        <f>E31</f>
        <v>60000</v>
      </c>
      <c r="F35" s="6">
        <f>F31</f>
        <v>60000</v>
      </c>
      <c r="G35" s="6">
        <f>G31</f>
        <v>60000</v>
      </c>
    </row>
    <row r="36" spans="1:7">
      <c r="A36" s="8" t="s">
        <v>22</v>
      </c>
      <c r="C36" s="6">
        <f>C34+C35</f>
        <v>-48900</v>
      </c>
      <c r="D36" s="6">
        <f>D34+D35</f>
        <v>16242</v>
      </c>
      <c r="E36" s="6">
        <f>E34+E35</f>
        <v>60510.84</v>
      </c>
      <c r="F36" s="6">
        <f>F34+F35</f>
        <v>96085.024800000057</v>
      </c>
      <c r="G36" s="6">
        <f>G34+G35</f>
        <v>113842.20177600002</v>
      </c>
    </row>
    <row r="37" spans="1:7">
      <c r="A37" s="8" t="s">
        <v>23</v>
      </c>
      <c r="C37" s="7">
        <f>C36/(1+$B$8)^C23</f>
        <v>-44454.545454545449</v>
      </c>
      <c r="D37" s="7">
        <f>D36/(1+$B$8)^D23</f>
        <v>13423.140495867767</v>
      </c>
      <c r="E37" s="7">
        <f>E36/(1+$B$8)^E23</f>
        <v>45462.689706987214</v>
      </c>
      <c r="F37" s="7">
        <f>F36/(1+$B$8)^F23</f>
        <v>65627.364797486531</v>
      </c>
      <c r="G37" s="7">
        <f>G36/(1+$B$8)^G23</f>
        <v>70687.050546721206</v>
      </c>
    </row>
    <row r="38" spans="1:7">
      <c r="A38" s="8" t="s">
        <v>24</v>
      </c>
      <c r="C38" s="7">
        <f>C37</f>
        <v>-44454.545454545449</v>
      </c>
      <c r="D38" s="7">
        <f>C38+D37</f>
        <v>-31031.404958677682</v>
      </c>
      <c r="E38" s="7">
        <f>D38+E37</f>
        <v>14431.284748309532</v>
      </c>
      <c r="F38" s="7">
        <f>E38+F37</f>
        <v>80058.64954579607</v>
      </c>
      <c r="G38" s="7">
        <f>F38+G37</f>
        <v>150745.70009251728</v>
      </c>
    </row>
  </sheetData>
  <phoneticPr fontId="0" type="noConversion"/>
  <printOptions headings="1" gridLines="1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cp:lastPrinted>2000-09-17T15:22:30Z</cp:lastPrinted>
  <dcterms:created xsi:type="dcterms:W3CDTF">2000-09-17T14:58:06Z</dcterms:created>
  <dcterms:modified xsi:type="dcterms:W3CDTF">2014-09-29T13:58:42Z</dcterms:modified>
</cp:coreProperties>
</file>