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15980" yWindow="4500" windowWidth="20160" windowHeight="15180"/>
  </bookViews>
  <sheets>
    <sheet name="Model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B7" i="1"/>
  <c r="B8" i="1"/>
  <c r="B15" i="1"/>
  <c r="C15" i="1"/>
  <c r="C14" i="1"/>
  <c r="D14" i="1"/>
  <c r="B16" i="1"/>
  <c r="C16" i="1"/>
  <c r="D16" i="1"/>
  <c r="E14" i="1"/>
  <c r="D15" i="1"/>
  <c r="B17" i="1"/>
  <c r="B18" i="1"/>
  <c r="B19" i="1"/>
  <c r="B20" i="1"/>
  <c r="E15" i="1"/>
  <c r="E16" i="1"/>
  <c r="C19" i="1"/>
  <c r="D19" i="1"/>
  <c r="C17" i="1"/>
  <c r="D17" i="1"/>
  <c r="C18" i="1"/>
  <c r="D18" i="1"/>
  <c r="C20" i="1"/>
  <c r="D20" i="1"/>
  <c r="B21" i="1"/>
  <c r="E17" i="1"/>
  <c r="E18" i="1"/>
  <c r="E19" i="1"/>
  <c r="E20" i="1"/>
  <c r="B22" i="1"/>
  <c r="C21" i="1"/>
  <c r="D21" i="1"/>
  <c r="E21" i="1"/>
  <c r="C22" i="1"/>
  <c r="D22" i="1"/>
  <c r="B23" i="1"/>
  <c r="C23" i="1"/>
  <c r="D23" i="1"/>
  <c r="B24" i="1"/>
  <c r="E22" i="1"/>
  <c r="B25" i="1"/>
  <c r="C24" i="1"/>
  <c r="D24" i="1"/>
  <c r="E23" i="1"/>
  <c r="B26" i="1"/>
  <c r="C25" i="1"/>
  <c r="D25" i="1"/>
  <c r="E24" i="1"/>
  <c r="B27" i="1"/>
  <c r="C26" i="1"/>
  <c r="D26" i="1"/>
  <c r="E25" i="1"/>
  <c r="C27" i="1"/>
  <c r="D27" i="1"/>
  <c r="B28" i="1"/>
  <c r="E26" i="1"/>
  <c r="C28" i="1"/>
  <c r="D28" i="1"/>
  <c r="B29" i="1"/>
  <c r="E27" i="1"/>
  <c r="C29" i="1"/>
  <c r="D29" i="1"/>
  <c r="B30" i="1"/>
  <c r="E28" i="1"/>
  <c r="C30" i="1"/>
  <c r="D30" i="1"/>
  <c r="B31" i="1"/>
  <c r="E29" i="1"/>
  <c r="C31" i="1"/>
  <c r="D31" i="1"/>
  <c r="B32" i="1"/>
  <c r="E30" i="1"/>
  <c r="B33" i="1"/>
  <c r="C32" i="1"/>
  <c r="D32" i="1"/>
  <c r="E31" i="1"/>
  <c r="B34" i="1"/>
  <c r="C33" i="1"/>
  <c r="D33" i="1"/>
  <c r="E32" i="1"/>
  <c r="B35" i="1"/>
  <c r="C34" i="1"/>
  <c r="D34" i="1"/>
  <c r="E33" i="1"/>
  <c r="C35" i="1"/>
  <c r="D35" i="1"/>
  <c r="B36" i="1"/>
  <c r="E34" i="1"/>
  <c r="B37" i="1"/>
  <c r="C36" i="1"/>
  <c r="D36" i="1"/>
  <c r="E35" i="1"/>
  <c r="B38" i="1"/>
  <c r="C37" i="1"/>
  <c r="D37" i="1"/>
  <c r="E36" i="1"/>
  <c r="C38" i="1"/>
  <c r="D38" i="1"/>
  <c r="B39" i="1"/>
  <c r="E37" i="1"/>
  <c r="C39" i="1"/>
  <c r="D39" i="1"/>
  <c r="B40" i="1"/>
  <c r="E38" i="1"/>
  <c r="B41" i="1"/>
  <c r="C40" i="1"/>
  <c r="D40" i="1"/>
  <c r="E39" i="1"/>
  <c r="C41" i="1"/>
  <c r="D41" i="1"/>
  <c r="B42" i="1"/>
  <c r="C42" i="1"/>
  <c r="D42" i="1"/>
  <c r="E40" i="1"/>
  <c r="E41" i="1"/>
  <c r="E42" i="1"/>
</calcChain>
</file>

<file path=xl/sharedStrings.xml><?xml version="1.0" encoding="utf-8"?>
<sst xmlns="http://schemas.openxmlformats.org/spreadsheetml/2006/main" count="19" uniqueCount="18">
  <si>
    <t>Retirement Plan Model</t>
  </si>
  <si>
    <t>Age</t>
  </si>
  <si>
    <t>Salary</t>
  </si>
  <si>
    <t>Contribution</t>
  </si>
  <si>
    <t>Employer match</t>
  </si>
  <si>
    <t>Balance</t>
  </si>
  <si>
    <t>Data</t>
  </si>
  <si>
    <t>Model</t>
  </si>
  <si>
    <t>Annual salary increase</t>
  </si>
  <si>
    <t>Employee</t>
  </si>
  <si>
    <t xml:space="preserve">Employer  </t>
  </si>
  <si>
    <t>Annual return on investment</t>
  </si>
  <si>
    <t>Retirement contribution (% of salary)</t>
  </si>
  <si>
    <t xml:space="preserve">Annual return </t>
  </si>
  <si>
    <t>on investment</t>
  </si>
  <si>
    <t>Annual Salary</t>
  </si>
  <si>
    <t>Increase</t>
  </si>
  <si>
    <t>Balance at Age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</si>
</sst>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3" borderId="1" xfId="0" applyFont="1" applyFill="1" applyBorder="1"/>
    <xf numFmtId="0" fontId="2" fillId="3" borderId="7" xfId="0" applyFont="1" applyFill="1" applyBorder="1"/>
    <xf numFmtId="0" fontId="2" fillId="3" borderId="2" xfId="0" applyFont="1" applyFill="1" applyBorder="1"/>
    <xf numFmtId="0" fontId="2" fillId="3" borderId="3" xfId="0" applyFont="1" applyFill="1" applyBorder="1" applyAlignment="1">
      <alignment horizontal="right"/>
    </xf>
    <xf numFmtId="0" fontId="2" fillId="3" borderId="0" xfId="0" applyFont="1" applyFill="1" applyBorder="1"/>
    <xf numFmtId="0" fontId="2" fillId="3" borderId="4" xfId="0" applyFont="1" applyFill="1" applyBorder="1"/>
    <xf numFmtId="0" fontId="3" fillId="3" borderId="3" xfId="0" applyFont="1" applyFill="1" applyBorder="1"/>
    <xf numFmtId="6" fontId="3" fillId="3" borderId="0" xfId="0" applyNumberFormat="1" applyFont="1" applyFill="1" applyBorder="1"/>
    <xf numFmtId="6" fontId="3" fillId="3" borderId="4" xfId="0" applyNumberFormat="1" applyFont="1" applyFill="1" applyBorder="1"/>
    <xf numFmtId="164" fontId="3" fillId="3" borderId="0" xfId="1" applyNumberFormat="1" applyFont="1" applyFill="1" applyBorder="1"/>
    <xf numFmtId="0" fontId="3" fillId="3" borderId="5" xfId="0" applyFont="1" applyFill="1" applyBorder="1"/>
    <xf numFmtId="164" fontId="3" fillId="3" borderId="8" xfId="1" applyNumberFormat="1" applyFont="1" applyFill="1" applyBorder="1"/>
    <xf numFmtId="6" fontId="3" fillId="3" borderId="8" xfId="0" applyNumberFormat="1" applyFont="1" applyFill="1" applyBorder="1"/>
    <xf numFmtId="6" fontId="3" fillId="3" borderId="6" xfId="0" applyNumberFormat="1" applyFont="1" applyFill="1" applyBorder="1"/>
    <xf numFmtId="165" fontId="3" fillId="2" borderId="2" xfId="0" applyNumberFormat="1" applyFont="1" applyFill="1" applyBorder="1"/>
    <xf numFmtId="165" fontId="3" fillId="2" borderId="4" xfId="0" applyNumberFormat="1" applyFont="1" applyFill="1" applyBorder="1"/>
    <xf numFmtId="165" fontId="3" fillId="2" borderId="6" xfId="0" applyNumberFormat="1" applyFont="1" applyFill="1" applyBorder="1"/>
    <xf numFmtId="0" fontId="2" fillId="0" borderId="0" xfId="0" applyFont="1" applyAlignment="1">
      <alignment horizontal="center"/>
    </xf>
    <xf numFmtId="6" fontId="3" fillId="4" borderId="0" xfId="0" applyNumberFormat="1" applyFont="1" applyFill="1"/>
    <xf numFmtId="0" fontId="2" fillId="4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2" fmlaLink="$F$8" max="100" page="10" val="64"/>
</file>

<file path=xl/ctrlProps/ctrlProp2.xml><?xml version="1.0" encoding="utf-8"?>
<formControlPr xmlns="http://schemas.microsoft.com/office/spreadsheetml/2009/9/main" objectType="Scroll" dx="22" fmlaLink="$F$7" max="50" page="10" val="4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2</xdr:row>
          <xdr:rowOff>25400</xdr:rowOff>
        </xdr:from>
        <xdr:to>
          <xdr:col>2</xdr:col>
          <xdr:colOff>558800</xdr:colOff>
          <xdr:row>4</xdr:row>
          <xdr:rowOff>101600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292100</xdr:colOff>
          <xdr:row>2</xdr:row>
          <xdr:rowOff>25400</xdr:rowOff>
        </xdr:from>
        <xdr:to>
          <xdr:col>3</xdr:col>
          <xdr:colOff>533400</xdr:colOff>
          <xdr:row>7</xdr:row>
          <xdr:rowOff>12700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2"/>
  <sheetViews>
    <sheetView tabSelected="1" workbookViewId="0"/>
  </sheetViews>
  <sheetFormatPr baseColWidth="10" defaultColWidth="8.83203125" defaultRowHeight="12" x14ac:dyDescent="0"/>
  <cols>
    <col min="1" max="1" width="36.1640625" style="2" bestFit="1" customWidth="1"/>
    <col min="2" max="2" width="11.83203125" style="2" bestFit="1" customWidth="1"/>
    <col min="3" max="3" width="16.5" style="2" bestFit="1" customWidth="1"/>
    <col min="4" max="4" width="13.1640625" style="2" bestFit="1" customWidth="1"/>
    <col min="5" max="5" width="9.5" style="2" bestFit="1" customWidth="1"/>
    <col min="6" max="16384" width="8.83203125" style="2"/>
  </cols>
  <sheetData>
    <row r="1" spans="1:6">
      <c r="A1" s="1" t="s">
        <v>0</v>
      </c>
      <c r="C1" s="23" t="s">
        <v>13</v>
      </c>
      <c r="D1" s="23" t="s">
        <v>15</v>
      </c>
    </row>
    <row r="2" spans="1:6">
      <c r="C2" s="23" t="s">
        <v>14</v>
      </c>
      <c r="D2" s="23" t="s">
        <v>16</v>
      </c>
    </row>
    <row r="3" spans="1:6">
      <c r="A3" s="1" t="s">
        <v>6</v>
      </c>
    </row>
    <row r="4" spans="1:6" customFormat="1" ht="14"/>
    <row r="5" spans="1:6">
      <c r="A5" s="3" t="s">
        <v>12</v>
      </c>
      <c r="B5" s="20">
        <v>0.08</v>
      </c>
    </row>
    <row r="6" spans="1:6">
      <c r="A6" s="4" t="s">
        <v>4</v>
      </c>
      <c r="B6" s="21">
        <v>0.35</v>
      </c>
    </row>
    <row r="7" spans="1:6">
      <c r="A7" s="4" t="s">
        <v>8</v>
      </c>
      <c r="B7" s="21">
        <f>F7/1000</f>
        <v>4.2000000000000003E-2</v>
      </c>
      <c r="F7" s="2">
        <v>42</v>
      </c>
    </row>
    <row r="8" spans="1:6">
      <c r="A8" s="5" t="s">
        <v>11</v>
      </c>
      <c r="B8" s="22">
        <f>F8/1000</f>
        <v>6.4000000000000001E-2</v>
      </c>
      <c r="F8" s="2">
        <v>64</v>
      </c>
    </row>
    <row r="9" spans="1:6">
      <c r="C9" s="25" t="s">
        <v>17</v>
      </c>
      <c r="D9" s="24">
        <f>E42</f>
        <v>674121.05388057709</v>
      </c>
    </row>
    <row r="10" spans="1:6">
      <c r="A10" s="1" t="s">
        <v>7</v>
      </c>
    </row>
    <row r="11" spans="1:6">
      <c r="A11" s="1"/>
    </row>
    <row r="12" spans="1:6">
      <c r="A12" s="6"/>
      <c r="B12" s="7"/>
      <c r="C12" s="7" t="s">
        <v>9</v>
      </c>
      <c r="D12" s="7" t="s">
        <v>10</v>
      </c>
      <c r="E12" s="8"/>
    </row>
    <row r="13" spans="1:6">
      <c r="A13" s="9" t="s">
        <v>1</v>
      </c>
      <c r="B13" s="10" t="s">
        <v>2</v>
      </c>
      <c r="C13" s="10" t="s">
        <v>3</v>
      </c>
      <c r="D13" s="10" t="s">
        <v>3</v>
      </c>
      <c r="E13" s="11" t="s">
        <v>5</v>
      </c>
    </row>
    <row r="14" spans="1:6">
      <c r="A14" s="12">
        <v>22</v>
      </c>
      <c r="B14" s="13">
        <v>50000</v>
      </c>
      <c r="C14" s="13">
        <f t="shared" ref="C14:C39" si="0">B14*$B$5</f>
        <v>4000</v>
      </c>
      <c r="D14" s="13">
        <f t="shared" ref="D14:D39" si="1">$B$6*C14</f>
        <v>1400</v>
      </c>
      <c r="E14" s="14">
        <f>C14+D14</f>
        <v>5400</v>
      </c>
    </row>
    <row r="15" spans="1:6">
      <c r="A15" s="12">
        <v>23</v>
      </c>
      <c r="B15" s="15">
        <f t="shared" ref="B15:B42" si="2" xml:space="preserve"> B14*(1+$B$7)</f>
        <v>52100</v>
      </c>
      <c r="C15" s="13">
        <f t="shared" si="0"/>
        <v>4168</v>
      </c>
      <c r="D15" s="13">
        <f t="shared" si="1"/>
        <v>1458.8</v>
      </c>
      <c r="E15" s="14">
        <f>E14*(1+$B$8) + C15+D15</f>
        <v>11372.4</v>
      </c>
    </row>
    <row r="16" spans="1:6">
      <c r="A16" s="12">
        <v>24</v>
      </c>
      <c r="B16" s="15">
        <f t="shared" si="2"/>
        <v>54288.200000000004</v>
      </c>
      <c r="C16" s="13">
        <f t="shared" si="0"/>
        <v>4343.0560000000005</v>
      </c>
      <c r="D16" s="13">
        <f t="shared" si="1"/>
        <v>1520.0696</v>
      </c>
      <c r="E16" s="14">
        <f t="shared" ref="E16:E39" si="3">E15*(1+$B$8) + C16+D16</f>
        <v>17963.359199999999</v>
      </c>
    </row>
    <row r="17" spans="1:5">
      <c r="A17" s="12">
        <v>25</v>
      </c>
      <c r="B17" s="15">
        <f t="shared" si="2"/>
        <v>56568.304400000008</v>
      </c>
      <c r="C17" s="13">
        <f t="shared" si="0"/>
        <v>4525.4643520000009</v>
      </c>
      <c r="D17" s="13">
        <f t="shared" si="1"/>
        <v>1583.9125232000001</v>
      </c>
      <c r="E17" s="14">
        <f t="shared" si="3"/>
        <v>25222.391064000003</v>
      </c>
    </row>
    <row r="18" spans="1:5">
      <c r="A18" s="12">
        <v>26</v>
      </c>
      <c r="B18" s="15">
        <f t="shared" si="2"/>
        <v>58944.173184800013</v>
      </c>
      <c r="C18" s="13">
        <f t="shared" si="0"/>
        <v>4715.5338547840011</v>
      </c>
      <c r="D18" s="13">
        <f t="shared" si="1"/>
        <v>1650.4368491744003</v>
      </c>
      <c r="E18" s="14">
        <f t="shared" si="3"/>
        <v>33202.594796054407</v>
      </c>
    </row>
    <row r="19" spans="1:5">
      <c r="A19" s="12">
        <v>27</v>
      </c>
      <c r="B19" s="15">
        <f t="shared" si="2"/>
        <v>61419.828458561613</v>
      </c>
      <c r="C19" s="13">
        <f t="shared" si="0"/>
        <v>4913.5862766849295</v>
      </c>
      <c r="D19" s="13">
        <f t="shared" si="1"/>
        <v>1719.7551968397252</v>
      </c>
      <c r="E19" s="14">
        <f t="shared" si="3"/>
        <v>41960.902336526546</v>
      </c>
    </row>
    <row r="20" spans="1:5">
      <c r="A20" s="12">
        <v>28</v>
      </c>
      <c r="B20" s="15">
        <f t="shared" si="2"/>
        <v>63999.461253821202</v>
      </c>
      <c r="C20" s="13">
        <f t="shared" si="0"/>
        <v>5119.9569003056959</v>
      </c>
      <c r="D20" s="13">
        <f t="shared" si="1"/>
        <v>1791.9849151069934</v>
      </c>
      <c r="E20" s="14">
        <f t="shared" si="3"/>
        <v>51558.341901476939</v>
      </c>
    </row>
    <row r="21" spans="1:5">
      <c r="A21" s="12">
        <v>29</v>
      </c>
      <c r="B21" s="15">
        <f t="shared" si="2"/>
        <v>66687.4386264817</v>
      </c>
      <c r="C21" s="13">
        <f t="shared" si="0"/>
        <v>5334.9950901185357</v>
      </c>
      <c r="D21" s="13">
        <f t="shared" si="1"/>
        <v>1867.2482815414874</v>
      </c>
      <c r="E21" s="14">
        <f t="shared" si="3"/>
        <v>62060.319154831486</v>
      </c>
    </row>
    <row r="22" spans="1:5">
      <c r="A22" s="12">
        <v>30</v>
      </c>
      <c r="B22" s="15">
        <f t="shared" si="2"/>
        <v>69488.311048793941</v>
      </c>
      <c r="C22" s="13">
        <f t="shared" si="0"/>
        <v>5559.0648839035157</v>
      </c>
      <c r="D22" s="13">
        <f t="shared" si="1"/>
        <v>1945.6727093662303</v>
      </c>
      <c r="E22" s="14">
        <f t="shared" si="3"/>
        <v>73536.91717401045</v>
      </c>
    </row>
    <row r="23" spans="1:5">
      <c r="A23" s="12">
        <v>31</v>
      </c>
      <c r="B23" s="15">
        <f t="shared" si="2"/>
        <v>72406.820112843285</v>
      </c>
      <c r="C23" s="13">
        <f t="shared" si="0"/>
        <v>5792.5456090274629</v>
      </c>
      <c r="D23" s="13">
        <f t="shared" si="1"/>
        <v>2027.3909631596118</v>
      </c>
      <c r="E23" s="14">
        <f t="shared" si="3"/>
        <v>86063.216445334212</v>
      </c>
    </row>
    <row r="24" spans="1:5">
      <c r="A24" s="12">
        <v>32</v>
      </c>
      <c r="B24" s="15">
        <f t="shared" si="2"/>
        <v>75447.906557582712</v>
      </c>
      <c r="C24" s="13">
        <f t="shared" si="0"/>
        <v>6035.832524606617</v>
      </c>
      <c r="D24" s="13">
        <f t="shared" si="1"/>
        <v>2112.5413836123157</v>
      </c>
      <c r="E24" s="14">
        <f t="shared" si="3"/>
        <v>99719.636206054551</v>
      </c>
    </row>
    <row r="25" spans="1:5">
      <c r="A25" s="12">
        <v>33</v>
      </c>
      <c r="B25" s="15">
        <f t="shared" si="2"/>
        <v>78616.71863300119</v>
      </c>
      <c r="C25" s="13">
        <f t="shared" si="0"/>
        <v>6289.337490640095</v>
      </c>
      <c r="D25" s="13">
        <f t="shared" si="1"/>
        <v>2201.2681217240329</v>
      </c>
      <c r="E25" s="14">
        <f t="shared" si="3"/>
        <v>114592.29853560618</v>
      </c>
    </row>
    <row r="26" spans="1:5">
      <c r="A26" s="12">
        <v>34</v>
      </c>
      <c r="B26" s="15">
        <f t="shared" si="2"/>
        <v>81918.620815587245</v>
      </c>
      <c r="C26" s="13">
        <f t="shared" si="0"/>
        <v>6553.4896652469797</v>
      </c>
      <c r="D26" s="13">
        <f t="shared" si="1"/>
        <v>2293.7213828364429</v>
      </c>
      <c r="E26" s="14">
        <f t="shared" si="3"/>
        <v>130773.41668996841</v>
      </c>
    </row>
    <row r="27" spans="1:5">
      <c r="A27" s="12">
        <v>35</v>
      </c>
      <c r="B27" s="15">
        <f t="shared" si="2"/>
        <v>85359.202889841908</v>
      </c>
      <c r="C27" s="13">
        <f t="shared" si="0"/>
        <v>6828.736231187353</v>
      </c>
      <c r="D27" s="13">
        <f t="shared" si="1"/>
        <v>2390.0576809155732</v>
      </c>
      <c r="E27" s="14">
        <f t="shared" si="3"/>
        <v>148361.70927022933</v>
      </c>
    </row>
    <row r="28" spans="1:5">
      <c r="A28" s="12">
        <v>36</v>
      </c>
      <c r="B28" s="15">
        <f t="shared" si="2"/>
        <v>88944.289411215272</v>
      </c>
      <c r="C28" s="13">
        <f t="shared" si="0"/>
        <v>7115.5431528972222</v>
      </c>
      <c r="D28" s="13">
        <f t="shared" si="1"/>
        <v>2490.4401035140277</v>
      </c>
      <c r="E28" s="14">
        <f t="shared" si="3"/>
        <v>167462.84191993525</v>
      </c>
    </row>
    <row r="29" spans="1:5">
      <c r="A29" s="12">
        <v>37</v>
      </c>
      <c r="B29" s="15">
        <f t="shared" si="2"/>
        <v>92679.949566486321</v>
      </c>
      <c r="C29" s="13">
        <f t="shared" si="0"/>
        <v>7414.3959653189058</v>
      </c>
      <c r="D29" s="13">
        <f t="shared" si="1"/>
        <v>2595.0385878616171</v>
      </c>
      <c r="E29" s="14">
        <f t="shared" si="3"/>
        <v>188189.89835599161</v>
      </c>
    </row>
    <row r="30" spans="1:5">
      <c r="A30" s="12">
        <v>38</v>
      </c>
      <c r="B30" s="15">
        <f t="shared" si="2"/>
        <v>96572.507448278746</v>
      </c>
      <c r="C30" s="13">
        <f t="shared" si="0"/>
        <v>7725.8005958622998</v>
      </c>
      <c r="D30" s="13">
        <f t="shared" si="1"/>
        <v>2704.0302085518047</v>
      </c>
      <c r="E30" s="14">
        <f t="shared" si="3"/>
        <v>210663.88265518917</v>
      </c>
    </row>
    <row r="31" spans="1:5">
      <c r="A31" s="12">
        <v>39</v>
      </c>
      <c r="B31" s="15">
        <f t="shared" si="2"/>
        <v>100628.55276110646</v>
      </c>
      <c r="C31" s="13">
        <f t="shared" si="0"/>
        <v>8050.2842208885168</v>
      </c>
      <c r="D31" s="13">
        <f t="shared" si="1"/>
        <v>2817.5994773109805</v>
      </c>
      <c r="E31" s="14">
        <f t="shared" si="3"/>
        <v>235014.25484332078</v>
      </c>
    </row>
    <row r="32" spans="1:5">
      <c r="A32" s="12">
        <v>40</v>
      </c>
      <c r="B32" s="15">
        <f t="shared" si="2"/>
        <v>104854.95197707294</v>
      </c>
      <c r="C32" s="13">
        <f t="shared" si="0"/>
        <v>8388.396158165835</v>
      </c>
      <c r="D32" s="13">
        <f t="shared" si="1"/>
        <v>2935.9386553580421</v>
      </c>
      <c r="E32" s="14">
        <f t="shared" si="3"/>
        <v>261379.50196681719</v>
      </c>
    </row>
    <row r="33" spans="1:5">
      <c r="A33" s="12">
        <v>41</v>
      </c>
      <c r="B33" s="15">
        <f t="shared" si="2"/>
        <v>109258.85996011</v>
      </c>
      <c r="C33" s="13">
        <f t="shared" si="0"/>
        <v>8740.7087968087999</v>
      </c>
      <c r="D33" s="13">
        <f t="shared" si="1"/>
        <v>3059.2480788830799</v>
      </c>
      <c r="E33" s="14">
        <f t="shared" si="3"/>
        <v>289907.74696838541</v>
      </c>
    </row>
    <row r="34" spans="1:5">
      <c r="A34" s="12">
        <v>42</v>
      </c>
      <c r="B34" s="15">
        <f t="shared" si="2"/>
        <v>113847.73207843462</v>
      </c>
      <c r="C34" s="13">
        <f t="shared" si="0"/>
        <v>9107.8185662747692</v>
      </c>
      <c r="D34" s="13">
        <f t="shared" si="1"/>
        <v>3187.7364981961691</v>
      </c>
      <c r="E34" s="14">
        <f t="shared" si="3"/>
        <v>320757.39783883299</v>
      </c>
    </row>
    <row r="35" spans="1:5">
      <c r="A35" s="12">
        <v>43</v>
      </c>
      <c r="B35" s="15">
        <f t="shared" si="2"/>
        <v>118629.33682572888</v>
      </c>
      <c r="C35" s="13">
        <f t="shared" si="0"/>
        <v>9490.346946058311</v>
      </c>
      <c r="D35" s="13">
        <f t="shared" si="1"/>
        <v>3321.6214311204085</v>
      </c>
      <c r="E35" s="14">
        <f t="shared" si="3"/>
        <v>354097.83967769705</v>
      </c>
    </row>
    <row r="36" spans="1:5">
      <c r="A36" s="12">
        <v>44</v>
      </c>
      <c r="B36" s="15">
        <f t="shared" si="2"/>
        <v>123611.7689724095</v>
      </c>
      <c r="C36" s="13">
        <f t="shared" si="0"/>
        <v>9888.9415177927604</v>
      </c>
      <c r="D36" s="13">
        <f t="shared" si="1"/>
        <v>3461.129531227466</v>
      </c>
      <c r="E36" s="14">
        <f t="shared" si="3"/>
        <v>390110.17246608989</v>
      </c>
    </row>
    <row r="37" spans="1:5">
      <c r="A37" s="12">
        <v>45</v>
      </c>
      <c r="B37" s="15">
        <f t="shared" si="2"/>
        <v>128803.4632692507</v>
      </c>
      <c r="C37" s="13">
        <f t="shared" si="0"/>
        <v>10304.277061540057</v>
      </c>
      <c r="D37" s="13">
        <f t="shared" si="1"/>
        <v>3606.4969715390198</v>
      </c>
      <c r="E37" s="14">
        <f t="shared" si="3"/>
        <v>428987.99753699877</v>
      </c>
    </row>
    <row r="38" spans="1:5">
      <c r="A38" s="12">
        <v>46</v>
      </c>
      <c r="B38" s="15">
        <f t="shared" si="2"/>
        <v>134213.20872655924</v>
      </c>
      <c r="C38" s="13">
        <f t="shared" si="0"/>
        <v>10737.056698124739</v>
      </c>
      <c r="D38" s="13">
        <f t="shared" si="1"/>
        <v>3757.9698443436587</v>
      </c>
      <c r="E38" s="14">
        <f t="shared" si="3"/>
        <v>470938.25592183514</v>
      </c>
    </row>
    <row r="39" spans="1:5">
      <c r="A39" s="12">
        <v>47</v>
      </c>
      <c r="B39" s="15">
        <f t="shared" si="2"/>
        <v>139850.16349307474</v>
      </c>
      <c r="C39" s="13">
        <f t="shared" si="0"/>
        <v>11188.01307944598</v>
      </c>
      <c r="D39" s="13">
        <f t="shared" si="1"/>
        <v>3915.8045778060928</v>
      </c>
      <c r="E39" s="14">
        <f t="shared" si="3"/>
        <v>516182.1219580847</v>
      </c>
    </row>
    <row r="40" spans="1:5">
      <c r="A40" s="12">
        <v>48</v>
      </c>
      <c r="B40" s="15">
        <f t="shared" si="2"/>
        <v>145723.87035978388</v>
      </c>
      <c r="C40" s="13">
        <f t="shared" ref="C40:C42" si="4">B40*$B$5</f>
        <v>11657.909628782711</v>
      </c>
      <c r="D40" s="13">
        <f t="shared" ref="D40:D42" si="5">$B$6*C40</f>
        <v>4080.2683700739485</v>
      </c>
      <c r="E40" s="14">
        <f t="shared" ref="E40:E42" si="6">E39*(1+$B$8) + C40+D40</f>
        <v>564955.95576225873</v>
      </c>
    </row>
    <row r="41" spans="1:5">
      <c r="A41" s="12">
        <v>49</v>
      </c>
      <c r="B41" s="15">
        <f t="shared" si="2"/>
        <v>151844.2729148948</v>
      </c>
      <c r="C41" s="13">
        <f t="shared" si="4"/>
        <v>12147.541833191584</v>
      </c>
      <c r="D41" s="13">
        <f t="shared" si="5"/>
        <v>4251.6396416170546</v>
      </c>
      <c r="E41" s="14">
        <f t="shared" si="6"/>
        <v>617512.31840585195</v>
      </c>
    </row>
    <row r="42" spans="1:5">
      <c r="A42" s="16">
        <v>50</v>
      </c>
      <c r="B42" s="17">
        <f t="shared" si="2"/>
        <v>158221.73237732038</v>
      </c>
      <c r="C42" s="18">
        <f t="shared" si="4"/>
        <v>12657.738590185631</v>
      </c>
      <c r="D42" s="18">
        <f t="shared" si="5"/>
        <v>4430.2085065649708</v>
      </c>
      <c r="E42" s="19">
        <f t="shared" si="6"/>
        <v>674121.05388057709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2</xdr:col>
                    <xdr:colOff>304800</xdr:colOff>
                    <xdr:row>2</xdr:row>
                    <xdr:rowOff>25400</xdr:rowOff>
                  </from>
                  <to>
                    <xdr:col>2</xdr:col>
                    <xdr:colOff>558800</xdr:colOff>
                    <xdr:row>4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3</xdr:col>
                    <xdr:colOff>292100</xdr:colOff>
                    <xdr:row>2</xdr:row>
                    <xdr:rowOff>25400</xdr:rowOff>
                  </from>
                  <to>
                    <xdr:col>3</xdr:col>
                    <xdr:colOff>533400</xdr:colOff>
                    <xdr:row>7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2011-01-06T16:05:35Z</dcterms:created>
  <dcterms:modified xsi:type="dcterms:W3CDTF">2014-09-29T14:19:23Z</dcterms:modified>
</cp:coreProperties>
</file>