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310" activeTab="1"/>
  </bookViews>
  <sheets>
    <sheet name="Guidleline" sheetId="1" r:id="rId1"/>
    <sheet name="Cover" sheetId="4" r:id="rId2"/>
    <sheet name="FunctionList" sheetId="5" r:id="rId3"/>
    <sheet name="Test Report" sheetId="6" r:id="rId4"/>
    <sheet name="countCandidateByStatusLocation" sheetId="13" r:id="rId5"/>
    <sheet name="getListsCountCandidate" sheetId="14" r:id="rId6"/>
    <sheet name="displayLandingPageAsTable" sheetId="26" r:id="rId7"/>
    <sheet name="countClassByStatusLocation" sheetId="15" r:id="rId8"/>
    <sheet name="countTraineeByStatusLocation" sheetId="16" r:id="rId9"/>
    <sheet name="getListsCountClass" sheetId="17" r:id="rId10"/>
    <sheet name="getListsCountTrainee" sheetId="19" r:id="rId11"/>
    <sheet name="getDashboardVoByStatusLocation" sheetId="21" r:id="rId12"/>
    <sheet name="getAllStatusByDashboard" sheetId="22" r:id="rId13"/>
    <sheet name="tranferCandidate" sheetId="23" r:id="rId14"/>
    <sheet name="getCandidateById" sheetId="24" r:id="rId15"/>
    <sheet name="viewCandidateProfileController" sheetId="25" r:id="rId16"/>
    <sheet name="sendEmail" sheetId="27" r:id="rId17"/>
    <sheet name="tranferCandidateController" sheetId="28" r:id="rId18"/>
    <sheet name="saveCandidate" sheetId="42" r:id="rId19"/>
    <sheet name="getAllCandidate" sheetId="43" r:id="rId20"/>
    <sheet name="convertToCandidateProfile" sheetId="44" r:id="rId21"/>
    <sheet name="saveFileToDisk" sheetId="45" r:id="rId22"/>
    <sheet name="getFaculty" sheetId="46" r:id="rId23"/>
    <sheet name="getUniversity" sheetId="47" r:id="rId24"/>
    <sheet name="getGradurationYear" sheetId="48" r:id="rId25"/>
    <sheet name="getFileName" sheetId="49" r:id="rId26"/>
    <sheet name="getHistory" sheetId="50" r:id="rId27"/>
    <sheet name="convertToCandidate" sheetId="51" r:id="rId28"/>
    <sheet name="updateCandidate" sheetId="52" r:id="rId29"/>
    <sheet name="createCandidate" sheetId="53" r:id="rId30"/>
  </sheets>
  <externalReferences>
    <externalReference r:id="rId31"/>
    <externalReference r:id="rId32"/>
    <externalReference r:id="rId33"/>
  </externalReferences>
  <definedNames>
    <definedName name="ACTION" localSheetId="7">#REF!</definedName>
    <definedName name="ACTION" localSheetId="8">#REF!</definedName>
    <definedName name="ACTION" localSheetId="6">#REF!</definedName>
    <definedName name="ACTION" localSheetId="19">#REF!</definedName>
    <definedName name="ACTION" localSheetId="12">#REF!</definedName>
    <definedName name="ACTION" localSheetId="14">#REF!</definedName>
    <definedName name="ACTION" localSheetId="11">#REF!</definedName>
    <definedName name="ACTION" localSheetId="5">#REF!</definedName>
    <definedName name="ACTION" localSheetId="9">#REF!</definedName>
    <definedName name="ACTION" localSheetId="10">#REF!</definedName>
    <definedName name="ACTION" localSheetId="18">#REF!</definedName>
    <definedName name="ACTION" localSheetId="16">#REF!</definedName>
    <definedName name="ACTION" localSheetId="13">#REF!</definedName>
    <definedName name="ACTION" localSheetId="17">#REF!</definedName>
    <definedName name="ACTION" localSheetId="15">#REF!</definedName>
    <definedName name="ACTION">#REF!</definedName>
    <definedName name="candidate" localSheetId="18">saveCandidate!$D$25:$D$27</definedName>
    <definedName name="candidate_1" localSheetId="18">saveCandidate!#REF!</definedName>
    <definedName name="_xlnm.Print_Area" localSheetId="27">convertToCandidate!$A$1:$S$44</definedName>
    <definedName name="_xlnm.Print_Area" localSheetId="20">convertToCandidateProfile!$A$1:$S$43</definedName>
    <definedName name="_xlnm.Print_Area" localSheetId="4">countCandidateByStatusLocation!$A$1:$T$51</definedName>
    <definedName name="_xlnm.Print_Area" localSheetId="7">countClassByStatusLocation!$A$1:$T$51</definedName>
    <definedName name="_xlnm.Print_Area" localSheetId="8">countTraineeByStatusLocation!$A$1:$T$51</definedName>
    <definedName name="_xlnm.Print_Area" localSheetId="29">createCandidate!$A$1:$S$52</definedName>
    <definedName name="_xlnm.Print_Area" localSheetId="6">displayLandingPageAsTable!$A$1:$T$51</definedName>
    <definedName name="_xlnm.Print_Area" localSheetId="2">FunctionList!$A$1:$H$42</definedName>
    <definedName name="_xlnm.Print_Area" localSheetId="19">getAllCandidate!$A$1:$S$44</definedName>
    <definedName name="_xlnm.Print_Area" localSheetId="12">getAllStatusByDashboard!$A$1:$T$51</definedName>
    <definedName name="_xlnm.Print_Area" localSheetId="14">getCandidateById!$A$1:$T$37</definedName>
    <definedName name="_xlnm.Print_Area" localSheetId="11">getDashboardVoByStatusLocation!$A$1:$T$56</definedName>
    <definedName name="_xlnm.Print_Area" localSheetId="22">getFaculty!$A$1:$S$48</definedName>
    <definedName name="_xlnm.Print_Area" localSheetId="25">getFileName!$A$1:$S$46</definedName>
    <definedName name="_xlnm.Print_Area" localSheetId="24">getGradurationYear!$A$1:$S$42</definedName>
    <definedName name="_xlnm.Print_Area" localSheetId="26">getHistory!$A$1:$S$46</definedName>
    <definedName name="_xlnm.Print_Area" localSheetId="5">getListsCountCandidate!$A$1:$T$51</definedName>
    <definedName name="_xlnm.Print_Area" localSheetId="9">getListsCountClass!$A$1:$T$51</definedName>
    <definedName name="_xlnm.Print_Area" localSheetId="10">getListsCountTrainee!$A$1:$T$51</definedName>
    <definedName name="_xlnm.Print_Area" localSheetId="23">getUniversity!$A$1:$S$48</definedName>
    <definedName name="_xlnm.Print_Area" localSheetId="0">Guidleline!$A$1:$A$48</definedName>
    <definedName name="_xlnm.Print_Area" localSheetId="18">saveCandidate!$A$1:$T$48</definedName>
    <definedName name="_xlnm.Print_Area" localSheetId="21">saveFileToDisk!$A$1:$S$46</definedName>
    <definedName name="_xlnm.Print_Area" localSheetId="16">sendEmail!$A$1:$T$41</definedName>
    <definedName name="_xlnm.Print_Area" localSheetId="3">'Test Report'!$A$1:$I$49</definedName>
    <definedName name="_xlnm.Print_Area" localSheetId="13">tranferCandidate!$A$1:$T$51</definedName>
    <definedName name="_xlnm.Print_Area" localSheetId="17">tranferCandidateController!$A$1:$T$50</definedName>
    <definedName name="_xlnm.Print_Area" localSheetId="28">updateCandidate!$A$1:$S$52</definedName>
    <definedName name="_xlnm.Print_Area" localSheetId="15">viewCandidateProfileController!$A$1:$T$41</definedName>
    <definedName name="Z_2C0D9096_8D85_462A_A9B5_0B488ADB4269_.wvu.Cols" localSheetId="27" hidden="1">convertToCandidate!$E$1:$E$65536</definedName>
    <definedName name="Z_2C0D9096_8D85_462A_A9B5_0B488ADB4269_.wvu.Cols" localSheetId="20" hidden="1">convertToCandidateProfile!$E$1:$E$65536</definedName>
    <definedName name="Z_2C0D9096_8D85_462A_A9B5_0B488ADB4269_.wvu.Cols" localSheetId="4" hidden="1">countCandidateByStatusLocation!$E:$E</definedName>
    <definedName name="Z_2C0D9096_8D85_462A_A9B5_0B488ADB4269_.wvu.Cols" localSheetId="7" hidden="1">countClassByStatusLocation!$E:$E</definedName>
    <definedName name="Z_2C0D9096_8D85_462A_A9B5_0B488ADB4269_.wvu.Cols" localSheetId="8" hidden="1">countTraineeByStatusLocation!$E:$E</definedName>
    <definedName name="Z_2C0D9096_8D85_462A_A9B5_0B488ADB4269_.wvu.Cols" localSheetId="29" hidden="1">createCandidate!$E$1:$E$65536</definedName>
    <definedName name="Z_2C0D9096_8D85_462A_A9B5_0B488ADB4269_.wvu.Cols" localSheetId="6" hidden="1">displayLandingPageAsTable!$E:$E</definedName>
    <definedName name="Z_2C0D9096_8D85_462A_A9B5_0B488ADB4269_.wvu.Cols" localSheetId="19" hidden="1">getAllCandidate!$E$1:$E$65523</definedName>
    <definedName name="Z_2C0D9096_8D85_462A_A9B5_0B488ADB4269_.wvu.Cols" localSheetId="12" hidden="1">getAllStatusByDashboard!$E:$E</definedName>
    <definedName name="Z_2C0D9096_8D85_462A_A9B5_0B488ADB4269_.wvu.Cols" localSheetId="14" hidden="1">getCandidateById!$E$1:$E$65536</definedName>
    <definedName name="Z_2C0D9096_8D85_462A_A9B5_0B488ADB4269_.wvu.Cols" localSheetId="11" hidden="1">getDashboardVoByStatusLocation!$E:$E</definedName>
    <definedName name="Z_2C0D9096_8D85_462A_A9B5_0B488ADB4269_.wvu.Cols" localSheetId="22" hidden="1">getFaculty!$E$1:$E$65536</definedName>
    <definedName name="Z_2C0D9096_8D85_462A_A9B5_0B488ADB4269_.wvu.Cols" localSheetId="25" hidden="1">getFileName!$E$1:$E$65536</definedName>
    <definedName name="Z_2C0D9096_8D85_462A_A9B5_0B488ADB4269_.wvu.Cols" localSheetId="24" hidden="1">getGradurationYear!$E$1:$E$65536</definedName>
    <definedName name="Z_2C0D9096_8D85_462A_A9B5_0B488ADB4269_.wvu.Cols" localSheetId="26" hidden="1">getHistory!$E$1:$E$65536</definedName>
    <definedName name="Z_2C0D9096_8D85_462A_A9B5_0B488ADB4269_.wvu.Cols" localSheetId="5" hidden="1">getListsCountCandidate!$E:$E</definedName>
    <definedName name="Z_2C0D9096_8D85_462A_A9B5_0B488ADB4269_.wvu.Cols" localSheetId="9" hidden="1">getListsCountClass!$E:$E</definedName>
    <definedName name="Z_2C0D9096_8D85_462A_A9B5_0B488ADB4269_.wvu.Cols" localSheetId="10" hidden="1">getListsCountTrainee!$E:$E</definedName>
    <definedName name="Z_2C0D9096_8D85_462A_A9B5_0B488ADB4269_.wvu.Cols" localSheetId="23" hidden="1">getUniversity!$E$1:$E$65536</definedName>
    <definedName name="Z_2C0D9096_8D85_462A_A9B5_0B488ADB4269_.wvu.Cols" localSheetId="18" hidden="1">saveCandidate!$F$1:$F$65527</definedName>
    <definedName name="Z_2C0D9096_8D85_462A_A9B5_0B488ADB4269_.wvu.Cols" localSheetId="21" hidden="1">saveFileToDisk!$E$1:$E$65536</definedName>
    <definedName name="Z_2C0D9096_8D85_462A_A9B5_0B488ADB4269_.wvu.Cols" localSheetId="16" hidden="1">sendEmail!$E:$E</definedName>
    <definedName name="Z_2C0D9096_8D85_462A_A9B5_0B488ADB4269_.wvu.Cols" localSheetId="13" hidden="1">tranferCandidate!$E$1:$E$65536</definedName>
    <definedName name="Z_2C0D9096_8D85_462A_A9B5_0B488ADB4269_.wvu.Cols" localSheetId="17" hidden="1">tranferCandidateController!$E:$E</definedName>
    <definedName name="Z_2C0D9096_8D85_462A_A9B5_0B488ADB4269_.wvu.Cols" localSheetId="28" hidden="1">updateCandidate!$E$1:$E$65536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27" hidden="1">convertToCandidate!$E$1:$E$65536</definedName>
    <definedName name="Z_6F1DCD5D_5DAC_4817_BF40_2B66F6F593E6_.wvu.Cols" localSheetId="20" hidden="1">convertToCandidateProfile!$E$1:$E$65536</definedName>
    <definedName name="Z_6F1DCD5D_5DAC_4817_BF40_2B66F6F593E6_.wvu.Cols" localSheetId="4" hidden="1">countCandidateByStatusLocation!$E:$E</definedName>
    <definedName name="Z_6F1DCD5D_5DAC_4817_BF40_2B66F6F593E6_.wvu.Cols" localSheetId="7" hidden="1">countClassByStatusLocation!$E:$E</definedName>
    <definedName name="Z_6F1DCD5D_5DAC_4817_BF40_2B66F6F593E6_.wvu.Cols" localSheetId="8" hidden="1">countTraineeByStatusLocation!$E:$E</definedName>
    <definedName name="Z_6F1DCD5D_5DAC_4817_BF40_2B66F6F593E6_.wvu.Cols" localSheetId="29" hidden="1">createCandidate!$E$1:$E$65536</definedName>
    <definedName name="Z_6F1DCD5D_5DAC_4817_BF40_2B66F6F593E6_.wvu.Cols" localSheetId="6" hidden="1">displayLandingPageAsTable!$E:$E</definedName>
    <definedName name="Z_6F1DCD5D_5DAC_4817_BF40_2B66F6F593E6_.wvu.Cols" localSheetId="19" hidden="1">getAllCandidate!$E$1:$E$65523</definedName>
    <definedName name="Z_6F1DCD5D_5DAC_4817_BF40_2B66F6F593E6_.wvu.Cols" localSheetId="12" hidden="1">getAllStatusByDashboard!$E:$E</definedName>
    <definedName name="Z_6F1DCD5D_5DAC_4817_BF40_2B66F6F593E6_.wvu.Cols" localSheetId="14" hidden="1">getCandidateById!$E$1:$E$65536</definedName>
    <definedName name="Z_6F1DCD5D_5DAC_4817_BF40_2B66F6F593E6_.wvu.Cols" localSheetId="11" hidden="1">getDashboardVoByStatusLocation!$E:$E</definedName>
    <definedName name="Z_6F1DCD5D_5DAC_4817_BF40_2B66F6F593E6_.wvu.Cols" localSheetId="22" hidden="1">getFaculty!$E$1:$E$65536</definedName>
    <definedName name="Z_6F1DCD5D_5DAC_4817_BF40_2B66F6F593E6_.wvu.Cols" localSheetId="25" hidden="1">getFileName!$E$1:$E$65536</definedName>
    <definedName name="Z_6F1DCD5D_5DAC_4817_BF40_2B66F6F593E6_.wvu.Cols" localSheetId="24" hidden="1">getGradurationYear!$E$1:$E$65536</definedName>
    <definedName name="Z_6F1DCD5D_5DAC_4817_BF40_2B66F6F593E6_.wvu.Cols" localSheetId="26" hidden="1">getHistory!$E$1:$E$65536</definedName>
    <definedName name="Z_6F1DCD5D_5DAC_4817_BF40_2B66F6F593E6_.wvu.Cols" localSheetId="5" hidden="1">getListsCountCandidate!$E:$E</definedName>
    <definedName name="Z_6F1DCD5D_5DAC_4817_BF40_2B66F6F593E6_.wvu.Cols" localSheetId="9" hidden="1">getListsCountClass!$E:$E</definedName>
    <definedName name="Z_6F1DCD5D_5DAC_4817_BF40_2B66F6F593E6_.wvu.Cols" localSheetId="10" hidden="1">getListsCountTrainee!$E:$E</definedName>
    <definedName name="Z_6F1DCD5D_5DAC_4817_BF40_2B66F6F593E6_.wvu.Cols" localSheetId="23" hidden="1">getUniversity!$E$1:$E$65536</definedName>
    <definedName name="Z_6F1DCD5D_5DAC_4817_BF40_2B66F6F593E6_.wvu.Cols" localSheetId="18" hidden="1">saveCandidate!$F$1:$F$65527</definedName>
    <definedName name="Z_6F1DCD5D_5DAC_4817_BF40_2B66F6F593E6_.wvu.Cols" localSheetId="21" hidden="1">saveFileToDisk!$E$1:$E$65536</definedName>
    <definedName name="Z_6F1DCD5D_5DAC_4817_BF40_2B66F6F593E6_.wvu.Cols" localSheetId="16" hidden="1">sendEmail!$E:$E</definedName>
    <definedName name="Z_6F1DCD5D_5DAC_4817_BF40_2B66F6F593E6_.wvu.Cols" localSheetId="13" hidden="1">tranferCandidate!$E$1:$E$65536</definedName>
    <definedName name="Z_6F1DCD5D_5DAC_4817_BF40_2B66F6F593E6_.wvu.Cols" localSheetId="17" hidden="1">tranferCandidateController!$E:$E</definedName>
    <definedName name="Z_6F1DCD5D_5DAC_4817_BF40_2B66F6F593E6_.wvu.Cols" localSheetId="28" hidden="1">updateCandidate!$E$1:$E$65536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27" hidden="1">convertToCandidate!$E$1:$E$65536</definedName>
    <definedName name="Z_BE54E0AD_3725_4423_92D7_4F1C045BE1BC_.wvu.Cols" localSheetId="20" hidden="1">convertToCandidateProfile!$E$1:$E$65536</definedName>
    <definedName name="Z_BE54E0AD_3725_4423_92D7_4F1C045BE1BC_.wvu.Cols" localSheetId="4" hidden="1">countCandidateByStatusLocation!$E:$E</definedName>
    <definedName name="Z_BE54E0AD_3725_4423_92D7_4F1C045BE1BC_.wvu.Cols" localSheetId="7" hidden="1">countClassByStatusLocation!$E:$E</definedName>
    <definedName name="Z_BE54E0AD_3725_4423_92D7_4F1C045BE1BC_.wvu.Cols" localSheetId="8" hidden="1">countTraineeByStatusLocation!$E:$E</definedName>
    <definedName name="Z_BE54E0AD_3725_4423_92D7_4F1C045BE1BC_.wvu.Cols" localSheetId="29" hidden="1">createCandidate!$E$1:$E$65536</definedName>
    <definedName name="Z_BE54E0AD_3725_4423_92D7_4F1C045BE1BC_.wvu.Cols" localSheetId="6" hidden="1">displayLandingPageAsTable!$E:$E</definedName>
    <definedName name="Z_BE54E0AD_3725_4423_92D7_4F1C045BE1BC_.wvu.Cols" localSheetId="19" hidden="1">getAllCandidate!$E$1:$E$65523</definedName>
    <definedName name="Z_BE54E0AD_3725_4423_92D7_4F1C045BE1BC_.wvu.Cols" localSheetId="12" hidden="1">getAllStatusByDashboard!$E:$E</definedName>
    <definedName name="Z_BE54E0AD_3725_4423_92D7_4F1C045BE1BC_.wvu.Cols" localSheetId="14" hidden="1">getCandidateById!$E$1:$E$65536</definedName>
    <definedName name="Z_BE54E0AD_3725_4423_92D7_4F1C045BE1BC_.wvu.Cols" localSheetId="11" hidden="1">getDashboardVoByStatusLocation!$E:$E</definedName>
    <definedName name="Z_BE54E0AD_3725_4423_92D7_4F1C045BE1BC_.wvu.Cols" localSheetId="22" hidden="1">getFaculty!$E$1:$E$65536</definedName>
    <definedName name="Z_BE54E0AD_3725_4423_92D7_4F1C045BE1BC_.wvu.Cols" localSheetId="25" hidden="1">getFileName!$E$1:$E$65536</definedName>
    <definedName name="Z_BE54E0AD_3725_4423_92D7_4F1C045BE1BC_.wvu.Cols" localSheetId="24" hidden="1">getGradurationYear!$E$1:$E$65536</definedName>
    <definedName name="Z_BE54E0AD_3725_4423_92D7_4F1C045BE1BC_.wvu.Cols" localSheetId="26" hidden="1">getHistory!$E$1:$E$65536</definedName>
    <definedName name="Z_BE54E0AD_3725_4423_92D7_4F1C045BE1BC_.wvu.Cols" localSheetId="5" hidden="1">getListsCountCandidate!$E:$E</definedName>
    <definedName name="Z_BE54E0AD_3725_4423_92D7_4F1C045BE1BC_.wvu.Cols" localSheetId="9" hidden="1">getListsCountClass!$E:$E</definedName>
    <definedName name="Z_BE54E0AD_3725_4423_92D7_4F1C045BE1BC_.wvu.Cols" localSheetId="10" hidden="1">getListsCountTrainee!$E:$E</definedName>
    <definedName name="Z_BE54E0AD_3725_4423_92D7_4F1C045BE1BC_.wvu.Cols" localSheetId="23" hidden="1">getUniversity!$E$1:$E$65536</definedName>
    <definedName name="Z_BE54E0AD_3725_4423_92D7_4F1C045BE1BC_.wvu.Cols" localSheetId="18" hidden="1">saveCandidate!$F$1:$F$65527</definedName>
    <definedName name="Z_BE54E0AD_3725_4423_92D7_4F1C045BE1BC_.wvu.Cols" localSheetId="21" hidden="1">saveFileToDisk!$E$1:$E$65536</definedName>
    <definedName name="Z_BE54E0AD_3725_4423_92D7_4F1C045BE1BC_.wvu.Cols" localSheetId="16" hidden="1">sendEmail!$E:$E</definedName>
    <definedName name="Z_BE54E0AD_3725_4423_92D7_4F1C045BE1BC_.wvu.Cols" localSheetId="13" hidden="1">tranferCandidate!$E$1:$E$65536</definedName>
    <definedName name="Z_BE54E0AD_3725_4423_92D7_4F1C045BE1BC_.wvu.Cols" localSheetId="17" hidden="1">tranferCandidateController!$E:$E</definedName>
    <definedName name="Z_BE54E0AD_3725_4423_92D7_4F1C045BE1BC_.wvu.Cols" localSheetId="28" hidden="1">updateCandidate!$E$1:$E$65536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6"/>
  <c r="H24"/>
  <c r="G24"/>
  <c r="F24"/>
  <c r="E24"/>
  <c r="D24"/>
  <c r="C24"/>
  <c r="I23"/>
  <c r="H23"/>
  <c r="G23"/>
  <c r="F23"/>
  <c r="E23"/>
  <c r="D23"/>
  <c r="C23"/>
  <c r="O7" i="47" l="1"/>
  <c r="N7"/>
  <c r="M7"/>
  <c r="L7"/>
  <c r="C7"/>
  <c r="F7" s="1"/>
  <c r="A7"/>
  <c r="L4"/>
  <c r="O7" i="53"/>
  <c r="L4" s="1"/>
  <c r="N7"/>
  <c r="M7"/>
  <c r="L7"/>
  <c r="C7"/>
  <c r="A7"/>
  <c r="F7" s="1"/>
  <c r="O7" i="52"/>
  <c r="L4" s="1"/>
  <c r="N7"/>
  <c r="M7"/>
  <c r="L7"/>
  <c r="C7"/>
  <c r="A7"/>
  <c r="F7" s="1"/>
  <c r="O7" i="51"/>
  <c r="L4" s="1"/>
  <c r="N7"/>
  <c r="M7"/>
  <c r="L7"/>
  <c r="C7"/>
  <c r="A7"/>
  <c r="F7" s="1"/>
  <c r="O7" i="50"/>
  <c r="L4" s="1"/>
  <c r="N7"/>
  <c r="M7"/>
  <c r="L7"/>
  <c r="C7"/>
  <c r="A7"/>
  <c r="O7" i="49"/>
  <c r="L4" s="1"/>
  <c r="N7"/>
  <c r="M7"/>
  <c r="L7"/>
  <c r="C7"/>
  <c r="A7"/>
  <c r="F7" s="1"/>
  <c r="O7" i="48"/>
  <c r="L4" s="1"/>
  <c r="N7"/>
  <c r="M7"/>
  <c r="L7"/>
  <c r="C7"/>
  <c r="A7"/>
  <c r="F7" s="1"/>
  <c r="O7" i="46"/>
  <c r="L4" s="1"/>
  <c r="N7"/>
  <c r="M7"/>
  <c r="L7"/>
  <c r="C7"/>
  <c r="A7"/>
  <c r="F7" s="1"/>
  <c r="O7" i="45"/>
  <c r="L4" s="1"/>
  <c r="N7"/>
  <c r="M7"/>
  <c r="L7"/>
  <c r="C7"/>
  <c r="A7"/>
  <c r="F7" s="1"/>
  <c r="O7" i="44"/>
  <c r="L4" s="1"/>
  <c r="N7"/>
  <c r="M7"/>
  <c r="L7"/>
  <c r="C7"/>
  <c r="A7"/>
  <c r="F7" s="1"/>
  <c r="O7" i="23"/>
  <c r="N7"/>
  <c r="M7"/>
  <c r="L7"/>
  <c r="C7"/>
  <c r="A7"/>
  <c r="O7" i="28"/>
  <c r="L4" s="1"/>
  <c r="N7"/>
  <c r="M7"/>
  <c r="L7"/>
  <c r="C7"/>
  <c r="A7"/>
  <c r="L2"/>
  <c r="C2"/>
  <c r="O7" i="27"/>
  <c r="N7"/>
  <c r="M7"/>
  <c r="L7"/>
  <c r="C7"/>
  <c r="A7"/>
  <c r="F7" s="1"/>
  <c r="L4"/>
  <c r="I22" i="6"/>
  <c r="F22"/>
  <c r="E22"/>
  <c r="I21"/>
  <c r="H21"/>
  <c r="D21"/>
  <c r="O7" i="43"/>
  <c r="N7"/>
  <c r="M7"/>
  <c r="G21" i="6" s="1"/>
  <c r="L7" i="43"/>
  <c r="F21" i="6" s="1"/>
  <c r="C7" i="43"/>
  <c r="A7"/>
  <c r="F7" s="1"/>
  <c r="E21" i="6" s="1"/>
  <c r="P7" i="42"/>
  <c r="O7"/>
  <c r="N7"/>
  <c r="H22" i="6" s="1"/>
  <c r="M7" i="42"/>
  <c r="G22" i="6" s="1"/>
  <c r="C7" i="42"/>
  <c r="D22" i="6" s="1"/>
  <c r="A7" i="42"/>
  <c r="C22" i="6" s="1"/>
  <c r="F7" i="28" l="1"/>
  <c r="E20" i="6" s="1"/>
  <c r="F7" i="23"/>
  <c r="F7" i="50"/>
  <c r="G7" i="42"/>
  <c r="C21" i="6"/>
  <c r="I20"/>
  <c r="H20"/>
  <c r="G20"/>
  <c r="F20"/>
  <c r="D20"/>
  <c r="C20"/>
  <c r="I19"/>
  <c r="H19"/>
  <c r="F19"/>
  <c r="G19"/>
  <c r="D19"/>
  <c r="C19"/>
  <c r="I18"/>
  <c r="H18"/>
  <c r="G18"/>
  <c r="F18"/>
  <c r="E18"/>
  <c r="D18"/>
  <c r="C18"/>
  <c r="I16"/>
  <c r="H16"/>
  <c r="G16"/>
  <c r="F16"/>
  <c r="E16"/>
  <c r="D16"/>
  <c r="C16"/>
  <c r="E19" l="1"/>
  <c r="O7" i="26"/>
  <c r="I15" i="6" s="1"/>
  <c r="N7" i="26"/>
  <c r="H15" i="6" s="1"/>
  <c r="M7" i="26"/>
  <c r="G15" i="6" s="1"/>
  <c r="L7" i="26"/>
  <c r="F15" i="6" s="1"/>
  <c r="C7" i="26"/>
  <c r="D15" i="6" s="1"/>
  <c r="A7" i="26"/>
  <c r="O7" i="25"/>
  <c r="I17" i="6" s="1"/>
  <c r="N7" i="25"/>
  <c r="H17" i="6" s="1"/>
  <c r="M7" i="25"/>
  <c r="G17" i="6" s="1"/>
  <c r="L7" i="25"/>
  <c r="F17" i="6" s="1"/>
  <c r="C7" i="25"/>
  <c r="D17" i="6" s="1"/>
  <c r="A7" i="25"/>
  <c r="O7" i="24"/>
  <c r="N7"/>
  <c r="M7"/>
  <c r="L7"/>
  <c r="C7"/>
  <c r="A7"/>
  <c r="B6" i="4"/>
  <c r="E4" i="5"/>
  <c r="E5"/>
  <c r="O7" i="22"/>
  <c r="N7"/>
  <c r="M7"/>
  <c r="L7"/>
  <c r="C7"/>
  <c r="A7"/>
  <c r="F7" s="1"/>
  <c r="O7" i="21"/>
  <c r="N7"/>
  <c r="M7"/>
  <c r="L7"/>
  <c r="C7"/>
  <c r="A7"/>
  <c r="O7" i="19"/>
  <c r="N7"/>
  <c r="M7"/>
  <c r="L7"/>
  <c r="C7"/>
  <c r="A7"/>
  <c r="O7" i="17"/>
  <c r="N7"/>
  <c r="M7"/>
  <c r="L7"/>
  <c r="C7"/>
  <c r="A7"/>
  <c r="O7" i="16"/>
  <c r="N7"/>
  <c r="M7"/>
  <c r="L7"/>
  <c r="C7"/>
  <c r="A7"/>
  <c r="O7" i="15"/>
  <c r="I14" i="6" s="1"/>
  <c r="N7" i="15"/>
  <c r="H14" i="6" s="1"/>
  <c r="M7" i="15"/>
  <c r="G14" i="6" s="1"/>
  <c r="L7" i="15"/>
  <c r="F14" i="6" s="1"/>
  <c r="C7" i="15"/>
  <c r="D14" i="6" s="1"/>
  <c r="A7" i="15"/>
  <c r="C14" i="6" s="1"/>
  <c r="O7" i="14"/>
  <c r="I13" i="6" s="1"/>
  <c r="N7" i="14"/>
  <c r="H13" i="6" s="1"/>
  <c r="M7" i="14"/>
  <c r="G13" i="6" s="1"/>
  <c r="L7" i="14"/>
  <c r="F13" i="6" s="1"/>
  <c r="C7" i="14"/>
  <c r="D13" i="6" s="1"/>
  <c r="A7" i="14"/>
  <c r="C13" i="6" s="1"/>
  <c r="O7" i="13"/>
  <c r="I12" i="6" s="1"/>
  <c r="N7" i="13"/>
  <c r="H12" i="6" s="1"/>
  <c r="M7" i="13"/>
  <c r="G12" i="6" s="1"/>
  <c r="L7" i="13"/>
  <c r="F12" i="6" s="1"/>
  <c r="C7" i="13"/>
  <c r="D12" i="6" s="1"/>
  <c r="A7" i="13"/>
  <c r="C12" i="6" s="1"/>
  <c r="F7" i="17" l="1"/>
  <c r="F7" i="25"/>
  <c r="E17" i="6" s="1"/>
  <c r="C17"/>
  <c r="F7" i="19"/>
  <c r="F7" i="26"/>
  <c r="E15" i="6" s="1"/>
  <c r="C15"/>
  <c r="F7" i="24"/>
  <c r="F7" i="14"/>
  <c r="E13" i="6" s="1"/>
  <c r="F7" i="16"/>
  <c r="F7" i="15"/>
  <c r="E14" i="6" s="1"/>
  <c r="F7" i="13"/>
  <c r="E12" i="6" s="1"/>
  <c r="F7" i="21"/>
  <c r="H25" i="6"/>
  <c r="B4"/>
  <c r="B5"/>
  <c r="B6" s="1"/>
  <c r="E25" l="1"/>
  <c r="F25"/>
  <c r="D25"/>
  <c r="I25"/>
  <c r="D31" s="1"/>
  <c r="C25"/>
  <c r="G25"/>
  <c r="D29" l="1"/>
  <c r="D30"/>
  <c r="D28"/>
  <c r="D27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nnections.xml><?xml version="1.0" encoding="utf-8"?>
<connections xmlns="http://schemas.openxmlformats.org/spreadsheetml/2006/main">
  <connection id="1" name="candidate" type="6" refreshedVersion="6" background="1" saveData="1">
    <textPr codePage="1258" sourceFile="C:\Users\MyPC\Desktop\candidat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<sst xmlns="http://schemas.openxmlformats.org/spreadsheetml/2006/main" count="2508" uniqueCount="360">
  <si>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</si>
  <si>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</si>
  <si>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</si>
  <si>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</si>
  <si>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</si>
  <si>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</si>
  <si>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</si>
  <si>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</si>
  <si>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</si>
  <si>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</si>
  <si>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</si>
  <si>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</si>
  <si>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</si>
  <si>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</si>
  <si>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</si>
  <si>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</si>
  <si>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</si>
  <si>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</si>
  <si>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</si>
  <si>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</si>
  <si>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</si>
  <si>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</si>
  <si>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</si>
  <si>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</si>
  <si>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</si>
  <si>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</si>
  <si>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</si>
  <si>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</si>
  <si>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</si>
  <si>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</si>
  <si>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</si>
  <si>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</si>
  <si>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</si>
  <si>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</si>
  <si>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</si>
  <si>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</si>
  <si>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</si>
  <si>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</si>
  <si>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</si>
  <si>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</si>
  <si>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</si>
  <si>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</si>
  <si>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</si>
  <si>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</si>
  <si>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</si>
  <si>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</si>
  <si>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</si>
  <si>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</si>
  <si>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</si>
  <si>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</si>
  <si>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</si>
  <si>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</si>
  <si>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</si>
  <si>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</si>
  <si>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</si>
  <si>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</si>
  <si>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</si>
  <si>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</si>
  <si>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</si>
  <si>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</si>
  <si>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</si>
  <si>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</si>
  <si>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</si>
  <si>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</si>
  <si>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</si>
  <si>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</si>
  <si>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</si>
  <si>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</si>
  <si>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</si>
  <si>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</si>
  <si>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</si>
  <si>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</si>
  <si>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</si>
  <si>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</si>
  <si>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</si>
  <si>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</si>
  <si>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</si>
  <si>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</si>
  <si>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</si>
  <si>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</si>
  <si>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</si>
  <si>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</si>
  <si>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</si>
  <si>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</si>
  <si>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</si>
  <si>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</si>
  <si>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</si>
  <si>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</si>
  <si>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</si>
  <si>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</si>
  <si>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</si>
  <si>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</si>
  <si>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</si>
  <si>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</si>
  <si>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</si>
  <si>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</si>
  <si>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</si>
  <si>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</si>
  <si>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</si>
  <si>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</si>
  <si>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</si>
  <si>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</si>
  <si>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</si>
  <si>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</si>
  <si>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</si>
  <si>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</si>
  <si>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</si>
  <si>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</si>
  <si>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</si>
  <si>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</si>
  <si>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</si>
  <si>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</si>
  <si>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</si>
  <si>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</si>
  <si>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</si>
  <si>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</si>
  <si>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</si>
  <si>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</si>
  <si>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</si>
  <si>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</si>
  <si>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</si>
  <si>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</si>
  <si>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</si>
  <si>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</si>
  <si>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</si>
  <si>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</si>
  <si>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</si>
  <si>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</si>
  <si>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</si>
  <si>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</si>
  <si>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</si>
  <si>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</si>
  <si>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</si>
  <si>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</si>
  <si>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</si>
  <si>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</si>
  <si>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</si>
  <si>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</si>
  <si>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</si>
  <si>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</si>
  <si>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</si>
  <si>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</si>
  <si>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</si>
  <si>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</si>
  <si>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</si>
  <si>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</si>
  <si>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</si>
  <si>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</si>
  <si>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</si>
  <si>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</si>
  <si>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</si>
  <si>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</si>
  <si>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</si>
  <si>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</si>
  <si>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</si>
  <si>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[{status=Enrooled, skill=Java, value=3}]</t>
  </si>
  <si>
    <t>[{status=Enrolled, skill=Java, value=4}]</t>
  </si>
  <si>
    <t>[{status=Enrolled, skill=Empty, value=0}]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</si>
  <si>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</si>
  <si>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</si>
  <si>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</si>
  <si>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</si>
  <si>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</si>
  <si>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</si>
  <si>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</si>
  <si>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</si>
  <si>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</si>
  <si>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</si>
  <si>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</si>
  <si>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</si>
  <si>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</si>
  <si>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</si>
  <si>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</si>
  <si>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</si>
  <si>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</si>
  <si>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</si>
  <si>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</si>
  <si>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</si>
  <si>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</si>
  <si>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</si>
  <si>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</si>
  <si>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</si>
  <si>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</si>
  <si>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</si>
  <si>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</si>
  <si>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</si>
  <si>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</si>
  <si>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</si>
  <si>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</si>
  <si>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</si>
  <si>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</si>
  <si>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</si>
  <si>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</si>
  <si>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</si>
  <si>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</si>
  <si>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</si>
  <si>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</si>
  <si>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</si>
  <si>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</si>
  <si>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</si>
  <si>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</si>
  <si>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</si>
  <si>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</si>
  <si>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</si>
  <si>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</si>
  <si>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</si>
  <si>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</si>
  <si>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</si>
  <si>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</si>
  <si>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</si>
  <si>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</si>
  <si>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</si>
  <si>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[{status=New, skill=Empty, value=0}]</t>
  </si>
  <si>
    <t>[{status=Planning, skill=Empty, value=0}]</t>
  </si>
  <si>
    <t>[[{status=New, skill=Empty, value=0}]]</t>
  </si>
  <si>
    <t>1.1</t>
  </si>
  <si>
    <t>findByStatusLocation-CPS,
getListAllByStatusLocation-CPS</t>
  </si>
  <si>
    <t>add pass/fail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</si>
  <si>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</si>
  <si>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</si>
  <si>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</si>
  <si>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</si>
  <si>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</si>
  <si>
    <t>tranferCandidate-CC</t>
  </si>
  <si>
    <t>sendEmail</t>
  </si>
  <si>
    <t>FA, Campus Link, Intership</t>
  </si>
  <si>
    <t>candidate</t>
  </si>
  <si>
    <t>candidate.csv</t>
  </si>
  <si>
    <t>Email đã được gửi</t>
  </si>
  <si>
    <t>Email chưa được gửi</t>
  </si>
  <si>
    <t>MessagingException</t>
  </si>
  <si>
    <t>Bảng Trainee đã được lưu</t>
  </si>
  <si>
    <t>FA, Intership, Campus Link</t>
  </si>
  <si>
    <t>1.2</t>
  </si>
  <si>
    <t>add pass/fail displayLandingPageAsTable</t>
  </si>
  <si>
    <t>employeeId</t>
  </si>
  <si>
    <t>DatetimeParseException</t>
  </si>
  <si>
    <t>NumberFormatException</t>
  </si>
  <si>
    <t>CandidateService</t>
  </si>
  <si>
    <t>CandidateProfileServiceImpl</t>
  </si>
  <si>
    <t>getGradurationYear</t>
  </si>
  <si>
    <t>saveFileToDisk</t>
  </si>
  <si>
    <t>ThaiNV15</t>
  </si>
  <si>
    <t>file</t>
  </si>
  <si>
    <t>empty</t>
  </si>
  <si>
    <t>facultyId</t>
  </si>
  <si>
    <t>facultyOtherName</t>
  </si>
  <si>
    <t>universityId</t>
  </si>
  <si>
    <t>universityOtherName</t>
  </si>
  <si>
    <t>gradurationYear</t>
  </si>
  <si>
    <t>1.3</t>
  </si>
  <si>
    <t>save, update, getGenderBooleanFromString, getGradurationYear, getCvName, getOrInsertBeforeGetUniversity, getOrInsertBeforeGetFaculty, saveFileToDisk, saveOrUpdateWithCandidate, saveOrUpdateWithCandidate, processCreateCandidate</t>
  </si>
  <si>
    <t>add test case of thainv15</t>
  </si>
  <si>
    <t>countCandidateByStatusLocation</t>
  </si>
  <si>
    <t>getListsCountCandidateByStatusLocation</t>
  </si>
  <si>
    <t>getListsCountCandidate</t>
  </si>
  <si>
    <t>countClassByStatusLocation</t>
  </si>
  <si>
    <t>countTraineeByStatusLocation</t>
  </si>
  <si>
    <t>getListsCountClass</t>
  </si>
  <si>
    <t>getListsCountClassByStatusLocation</t>
  </si>
  <si>
    <t>getListsCountTrainee</t>
  </si>
  <si>
    <t>getListsCountTraineeByStatusLocation</t>
  </si>
  <si>
    <t>CandidateProfileService</t>
  </si>
  <si>
    <t>tranferCandidateController</t>
  </si>
  <si>
    <t>LongNV35</t>
  </si>
  <si>
    <t>Database</t>
  </si>
  <si>
    <t>user authen available in db</t>
  </si>
  <si>
    <t>candidate available in db</t>
  </si>
  <si>
    <t>User Authen</t>
  </si>
  <si>
    <t>username</t>
  </si>
  <si>
    <t>dieunt1</t>
  </si>
  <si>
    <t>longnv35</t>
  </si>
  <si>
    <t>user</t>
  </si>
  <si>
    <t>roles</t>
  </si>
  <si>
    <t>ADMIN</t>
  </si>
  <si>
    <t>USER</t>
  </si>
  <si>
    <t>AccessDeniedException</t>
  </si>
  <si>
    <t>N/A</t>
    <phoneticPr fontId="0"/>
  </si>
  <si>
    <t>Bảng Candidate trong database</t>
  </si>
  <si>
    <t>có 15 record</t>
  </si>
  <si>
    <t>không có record nào</t>
  </si>
  <si>
    <t>saveCandidate</t>
  </si>
  <si>
    <t>getAllCandidate</t>
  </si>
  <si>
    <t>1.4</t>
  </si>
  <si>
    <t>FuncionList, Test Report</t>
  </si>
  <si>
    <t>update FuntionList, Test Report</t>
  </si>
  <si>
    <t>N/A</t>
    <phoneticPr fontId="0"/>
  </si>
  <si>
    <t>convertToCandidateProfile</t>
  </si>
  <si>
    <t>input</t>
  </si>
  <si>
    <t>convertCandidateProfile1.csv</t>
  </si>
  <si>
    <t>convertCandidateProfile2.csv</t>
  </si>
  <si>
    <t>convertCandidateProfile3.csv</t>
  </si>
  <si>
    <t>candidateProfile</t>
  </si>
  <si>
    <t>Message1.csv</t>
  </si>
  <si>
    <t>Message2.csv</t>
  </si>
  <si>
    <t>file name: cv.pdf</t>
  </si>
  <si>
    <t>not empty</t>
  </si>
  <si>
    <t>exception</t>
  </si>
  <si>
    <t>IllegalStateException</t>
  </si>
  <si>
    <t>IOException</t>
  </si>
  <si>
    <t>NA</t>
  </si>
  <si>
    <t>getFaculty</t>
  </si>
  <si>
    <t>faculty name exist: "faculty name"</t>
  </si>
  <si>
    <t>exist in DB</t>
  </si>
  <si>
    <t>not exist in DB</t>
  </si>
  <si>
    <t>"faculty other name"</t>
  </si>
  <si>
    <t>faculty ("faculty name")</t>
  </si>
  <si>
    <t>faculty (""university other name"")</t>
  </si>
  <si>
    <t>HibernateException</t>
  </si>
  <si>
    <t>getUniversity</t>
  </si>
  <si>
    <t>university name exist: "HaUI"</t>
  </si>
  <si>
    <t>"university other name"</t>
  </si>
  <si>
    <t>getFileName</t>
  </si>
  <si>
    <t>new file name: cv1.pdf</t>
  </si>
  <si>
    <t>previous file name: cv2.pdf</t>
  </si>
  <si>
    <t>"cv1.pdf"</t>
  </si>
  <si>
    <t>"cv2.pdf"</t>
  </si>
  <si>
    <t>getHistory</t>
  </si>
  <si>
    <t>date time now: 2020/12/04 06:30:30</t>
  </si>
  <si>
    <t>employee name: thainv1</t>
  </si>
  <si>
    <t>"2020/12/04 06:30:30 - Updated By - thaiinv1"</t>
  </si>
  <si>
    <t>"2020/12/04 06:30:30 - Created By - thaiinv1"</t>
  </si>
  <si>
    <t>convertToCandidate</t>
  </si>
  <si>
    <t>params1.csv</t>
  </si>
  <si>
    <t>params2.csv</t>
  </si>
  <si>
    <t>params3.csv</t>
  </si>
  <si>
    <t>params4.csv</t>
  </si>
  <si>
    <t>updateCandidate</t>
  </si>
  <si>
    <t>updateCandidate1.csv</t>
  </si>
  <si>
    <t>updateCandidate2.csv</t>
  </si>
  <si>
    <t>updateCandidate3.csv</t>
  </si>
  <si>
    <t>updateCandidate4.csv</t>
  </si>
  <si>
    <t>updateCandidate5.csv</t>
  </si>
  <si>
    <t>updateCandidate6.csv</t>
  </si>
  <si>
    <t>"redirect:/listcandidate"</t>
  </si>
  <si>
    <t>Message3.csv</t>
  </si>
  <si>
    <t>Message4.csv</t>
  </si>
  <si>
    <t>Message5.csv</t>
  </si>
  <si>
    <t>createCandidate</t>
  </si>
  <si>
    <t>createCandidate1.csv</t>
  </si>
  <si>
    <t>createCandidate2.csv</t>
  </si>
  <si>
    <t>createCandidate3.csv</t>
  </si>
  <si>
    <t>createCandidate4.csv</t>
  </si>
  <si>
    <t>createCandidate5.csv</t>
  </si>
  <si>
    <t>createCandidate6.csv</t>
  </si>
  <si>
    <t>"redirect:/view_create_candidate"</t>
  </si>
  <si>
    <t>CandidateServiceImpl</t>
  </si>
  <si>
    <t>getfileName</t>
  </si>
  <si>
    <t>date now: 10-04-2020</t>
  </si>
  <si>
    <t>"10-04-2020"</t>
  </si>
  <si>
    <t>"10-04/2020"</t>
  </si>
  <si>
    <t>"10-04-2021"</t>
  </si>
  <si>
    <t>university (name="HaUI")</t>
  </si>
  <si>
    <t>university (name="university other name")</t>
  </si>
  <si>
    <t>F</t>
  </si>
  <si>
    <t>UTCID12</t>
  </si>
  <si>
    <t>csv\sendEmailServiceImpl\candidateForSendEmail.csv</t>
  </si>
  <si>
    <t>ClassBathService</t>
  </si>
  <si>
    <t>TraineeService</t>
  </si>
  <si>
    <t>1.5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</si>
</sst>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mm/dd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  <font>
      <sz val="12"/>
      <name val="Cambria"/>
      <family val="1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68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0" fontId="30" fillId="24" borderId="0" xfId="40" applyFont="1" applyFill="1" applyAlignment="1">
      <alignment horizontal="center"/>
    </xf>
    <xf numFmtId="49" fontId="24" fillId="24" borderId="15" xfId="40" applyNumberFormat="1" applyFont="1" applyFill="1" applyBorder="1" applyAlignment="1">
      <alignment horizontal="left" vertical="center" wrapText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0" fontId="52" fillId="30" borderId="0" xfId="0" applyFont="1" applyFill="1">
      <alignment vertical="center"/>
    </xf>
    <xf numFmtId="0" fontId="50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0" fillId="0" borderId="42" xfId="40" applyFont="1" applyBorder="1" applyAlignment="1">
      <alignment horizontal="center"/>
    </xf>
    <xf numFmtId="0" fontId="49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0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3" fillId="0" borderId="0" xfId="40" applyFont="1" applyFill="1" applyBorder="1" applyAlignment="1">
      <alignment vertical="top"/>
    </xf>
    <xf numFmtId="0" fontId="50" fillId="0" borderId="53" xfId="40" applyFont="1" applyBorder="1" applyAlignment="1">
      <alignment horizontal="center"/>
    </xf>
    <xf numFmtId="0" fontId="53" fillId="30" borderId="54" xfId="40" applyFont="1" applyFill="1" applyBorder="1" applyAlignment="1">
      <alignment vertical="center"/>
    </xf>
    <xf numFmtId="0" fontId="50" fillId="0" borderId="56" xfId="40" applyFont="1" applyBorder="1" applyAlignment="1">
      <alignment horizontal="center"/>
    </xf>
    <xf numFmtId="0" fontId="50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3" fillId="30" borderId="54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center"/>
    </xf>
    <xf numFmtId="0" fontId="53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3" fillId="30" borderId="65" xfId="40" applyFont="1" applyFill="1" applyBorder="1" applyAlignment="1">
      <alignment horizontal="left"/>
    </xf>
    <xf numFmtId="0" fontId="54" fillId="30" borderId="65" xfId="40" applyFont="1" applyFill="1" applyBorder="1"/>
    <xf numFmtId="0" fontId="54" fillId="30" borderId="65" xfId="40" applyFont="1" applyFill="1" applyBorder="1" applyAlignment="1">
      <alignment horizontal="right"/>
    </xf>
    <xf numFmtId="0" fontId="53" fillId="30" borderId="65" xfId="40" applyFont="1" applyFill="1" applyBorder="1" applyAlignment="1">
      <alignment vertical="top" textRotation="180"/>
    </xf>
    <xf numFmtId="0" fontId="53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5" fillId="0" borderId="33" xfId="40" applyFont="1" applyBorder="1" applyAlignment="1">
      <alignment horizontal="center"/>
    </xf>
    <xf numFmtId="0" fontId="55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3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3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3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53" fillId="30" borderId="59" xfId="47" applyFont="1" applyFill="1" applyBorder="1" applyAlignment="1">
      <alignment vertical="top"/>
    </xf>
    <xf numFmtId="0" fontId="50" fillId="0" borderId="53" xfId="47" applyFont="1" applyBorder="1" applyAlignment="1">
      <alignment horizontal="center"/>
    </xf>
    <xf numFmtId="0" fontId="50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49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0" fillId="0" borderId="56" xfId="47" applyFont="1" applyBorder="1" applyAlignment="1">
      <alignment horizontal="center"/>
    </xf>
    <xf numFmtId="0" fontId="50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0" fillId="0" borderId="55" xfId="47" applyFont="1" applyBorder="1" applyAlignment="1">
      <alignment horizontal="center"/>
    </xf>
    <xf numFmtId="0" fontId="50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3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3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3" fillId="30" borderId="66" xfId="47" applyFont="1" applyFill="1" applyBorder="1" applyAlignment="1">
      <alignment vertical="top" textRotation="180"/>
    </xf>
    <xf numFmtId="0" fontId="53" fillId="30" borderId="65" xfId="47" applyFont="1" applyFill="1" applyBorder="1" applyAlignment="1">
      <alignment vertical="top" textRotation="180"/>
    </xf>
    <xf numFmtId="0" fontId="54" fillId="30" borderId="65" xfId="47" applyFont="1" applyFill="1" applyBorder="1"/>
    <xf numFmtId="0" fontId="54" fillId="30" borderId="65" xfId="47" applyFont="1" applyFill="1" applyBorder="1" applyAlignment="1">
      <alignment horizontal="right"/>
    </xf>
    <xf numFmtId="0" fontId="53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4" fillId="30" borderId="60" xfId="47" applyFont="1" applyFill="1" applyBorder="1"/>
    <xf numFmtId="0" fontId="53" fillId="30" borderId="61" xfId="47" applyFont="1" applyFill="1" applyBorder="1" applyAlignment="1">
      <alignment horizontal="left"/>
    </xf>
    <xf numFmtId="0" fontId="54" fillId="30" borderId="61" xfId="47" applyFont="1" applyFill="1" applyBorder="1"/>
    <xf numFmtId="0" fontId="54" fillId="30" borderId="61" xfId="47" applyFont="1" applyFill="1" applyBorder="1" applyAlignment="1">
      <alignment horizontal="right"/>
    </xf>
    <xf numFmtId="0" fontId="53" fillId="30" borderId="61" xfId="47" applyFont="1" applyFill="1" applyBorder="1" applyAlignment="1">
      <alignment vertical="top" textRotation="180"/>
    </xf>
    <xf numFmtId="0" fontId="53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49" fontId="13" fillId="24" borderId="15" xfId="34" applyNumberFormat="1" applyFill="1" applyBorder="1" applyAlignment="1">
      <alignment horizontal="left" vertical="center" wrapText="1"/>
    </xf>
    <xf numFmtId="14" fontId="44" fillId="0" borderId="16" xfId="40" applyNumberFormat="1" applyFont="1" applyBorder="1" applyAlignment="1">
      <alignment vertical="top" wrapText="1"/>
    </xf>
    <xf numFmtId="0" fontId="24" fillId="0" borderId="15" xfId="40" applyFont="1" applyBorder="1" applyAlignment="1">
      <alignment vertical="top" wrapText="1"/>
    </xf>
    <xf numFmtId="0" fontId="34" fillId="27" borderId="31" xfId="47" applyFont="1" applyFill="1" applyBorder="1" applyAlignment="1">
      <alignment horizontal="right" vertical="top" wrapText="1"/>
    </xf>
    <xf numFmtId="0" fontId="55" fillId="0" borderId="33" xfId="47" applyFont="1" applyBorder="1" applyAlignment="1">
      <alignment horizontal="center"/>
    </xf>
    <xf numFmtId="0" fontId="55" fillId="0" borderId="42" xfId="47" applyFont="1" applyBorder="1" applyAlignment="1">
      <alignment horizontal="center"/>
    </xf>
    <xf numFmtId="0" fontId="34" fillId="27" borderId="30" xfId="47" applyFont="1" applyFill="1" applyBorder="1"/>
    <xf numFmtId="0" fontId="34" fillId="28" borderId="51" xfId="47" applyFont="1" applyFill="1" applyBorder="1" applyAlignment="1">
      <alignment horizontal="left"/>
    </xf>
    <xf numFmtId="0" fontId="50" fillId="0" borderId="51" xfId="47" applyFont="1" applyBorder="1" applyAlignment="1">
      <alignment horizontal="center"/>
    </xf>
    <xf numFmtId="0" fontId="50" fillId="0" borderId="57" xfId="47" applyFont="1" applyBorder="1" applyAlignment="1">
      <alignment horizontal="center"/>
    </xf>
    <xf numFmtId="1" fontId="27" fillId="26" borderId="12" xfId="47" applyNumberFormat="1" applyFont="1" applyFill="1" applyBorder="1" applyAlignment="1">
      <alignment horizontal="center" vertical="center"/>
    </xf>
    <xf numFmtId="1" fontId="27" fillId="26" borderId="21" xfId="47" applyNumberFormat="1" applyFont="1" applyFill="1" applyBorder="1" applyAlignment="1">
      <alignment horizontal="center" vertical="center" wrapText="1"/>
    </xf>
    <xf numFmtId="1" fontId="27" fillId="26" borderId="21" xfId="47" applyNumberFormat="1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 wrapText="1"/>
    </xf>
    <xf numFmtId="0" fontId="27" fillId="26" borderId="22" xfId="47" applyFont="1" applyFill="1" applyBorder="1" applyAlignment="1">
      <alignment horizontal="center" vertical="center"/>
    </xf>
    <xf numFmtId="0" fontId="27" fillId="26" borderId="14" xfId="47" applyFont="1" applyFill="1" applyBorder="1" applyAlignment="1">
      <alignment horizontal="center" vertical="center"/>
    </xf>
    <xf numFmtId="1" fontId="24" fillId="24" borderId="16" xfId="47" applyNumberFormat="1" applyFont="1" applyFill="1" applyBorder="1" applyAlignment="1">
      <alignment horizontal="center" vertical="center"/>
    </xf>
    <xf numFmtId="1" fontId="24" fillId="24" borderId="23" xfId="47" applyNumberFormat="1" applyFont="1" applyFill="1" applyBorder="1" applyAlignment="1">
      <alignment vertical="center"/>
    </xf>
    <xf numFmtId="49" fontId="24" fillId="24" borderId="15" xfId="47" applyNumberFormat="1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/>
    </xf>
    <xf numFmtId="0" fontId="24" fillId="24" borderId="15" xfId="47" applyFont="1" applyFill="1" applyBorder="1" applyAlignment="1">
      <alignment horizontal="left" vertical="center"/>
    </xf>
    <xf numFmtId="0" fontId="56" fillId="24" borderId="15" xfId="34" applyFont="1" applyFill="1" applyBorder="1" applyAlignment="1">
      <alignment horizontal="left" vertical="center"/>
    </xf>
    <xf numFmtId="0" fontId="13" fillId="24" borderId="15" xfId="34" applyFill="1" applyBorder="1" applyAlignment="1">
      <alignment horizontal="left" vertical="center"/>
    </xf>
    <xf numFmtId="1" fontId="24" fillId="24" borderId="24" xfId="47" applyNumberFormat="1" applyFont="1" applyFill="1" applyBorder="1" applyAlignment="1">
      <alignment vertical="center"/>
    </xf>
    <xf numFmtId="0" fontId="24" fillId="24" borderId="19" xfId="47" applyFont="1" applyFill="1" applyBorder="1" applyAlignment="1">
      <alignment horizontal="left" vertical="center"/>
    </xf>
    <xf numFmtId="49" fontId="24" fillId="24" borderId="19" xfId="47" applyNumberFormat="1" applyFont="1" applyFill="1" applyBorder="1" applyAlignment="1">
      <alignment horizontal="left" vertical="center" wrapText="1"/>
    </xf>
    <xf numFmtId="0" fontId="24" fillId="24" borderId="20" xfId="47" applyFont="1" applyFill="1" applyBorder="1" applyAlignment="1">
      <alignment horizontal="left" vertical="center"/>
    </xf>
    <xf numFmtId="0" fontId="57" fillId="0" borderId="42" xfId="47" applyFont="1" applyBorder="1" applyAlignment="1">
      <alignment horizontal="center"/>
    </xf>
    <xf numFmtId="0" fontId="57" fillId="0" borderId="56" xfId="47" applyFont="1" applyBorder="1" applyAlignment="1">
      <alignment horizontal="center"/>
    </xf>
    <xf numFmtId="0" fontId="57" fillId="0" borderId="33" xfId="47" applyFont="1" applyBorder="1" applyAlignment="1">
      <alignment horizontal="center"/>
    </xf>
    <xf numFmtId="0" fontId="57" fillId="0" borderId="53" xfId="47" applyFont="1" applyBorder="1" applyAlignment="1">
      <alignment horizontal="center"/>
    </xf>
    <xf numFmtId="14" fontId="34" fillId="27" borderId="31" xfId="47" applyNumberFormat="1" applyFont="1" applyFill="1" applyBorder="1" applyAlignment="1">
      <alignment horizontal="right" vertical="top"/>
    </xf>
    <xf numFmtId="1" fontId="24" fillId="24" borderId="93" xfId="47" applyNumberFormat="1" applyFont="1" applyFill="1" applyBorder="1" applyAlignment="1">
      <alignment vertical="center"/>
    </xf>
    <xf numFmtId="0" fontId="24" fillId="24" borderId="94" xfId="47" applyFont="1" applyFill="1" applyBorder="1" applyAlignment="1">
      <alignment horizontal="left" vertical="center"/>
    </xf>
    <xf numFmtId="49" fontId="24" fillId="24" borderId="94" xfId="47" applyNumberFormat="1" applyFont="1" applyFill="1" applyBorder="1" applyAlignment="1">
      <alignment horizontal="left" vertical="center" wrapText="1"/>
    </xf>
    <xf numFmtId="0" fontId="24" fillId="24" borderId="95" xfId="47" applyFont="1" applyFill="1" applyBorder="1" applyAlignment="1">
      <alignment horizontal="left" vertical="center"/>
    </xf>
    <xf numFmtId="0" fontId="34" fillId="0" borderId="52" xfId="47" applyFont="1" applyFill="1" applyBorder="1" applyAlignment="1">
      <alignment horizontal="left"/>
    </xf>
    <xf numFmtId="1" fontId="24" fillId="24" borderId="23" xfId="47" applyNumberFormat="1" applyFont="1" applyFill="1" applyBorder="1" applyAlignment="1">
      <alignment vertical="center" wrapText="1"/>
    </xf>
    <xf numFmtId="0" fontId="13" fillId="24" borderId="15" xfId="34" applyNumberFormat="1" applyFill="1" applyBorder="1" applyAlignment="1" applyProtection="1">
      <alignment horizontal="left" vertical="center" wrapText="1"/>
    </xf>
    <xf numFmtId="0" fontId="56" fillId="24" borderId="15" xfId="34" applyNumberFormat="1" applyFont="1" applyFill="1" applyBorder="1" applyAlignment="1" applyProtection="1">
      <alignment horizontal="left" vertical="center" wrapText="1"/>
    </xf>
    <xf numFmtId="0" fontId="24" fillId="24" borderId="15" xfId="47" applyFont="1" applyFill="1" applyBorder="1" applyAlignment="1">
      <alignment horizontal="left" vertical="center" wrapText="1"/>
    </xf>
    <xf numFmtId="1" fontId="24" fillId="24" borderId="24" xfId="47" applyNumberFormat="1" applyFont="1" applyFill="1" applyBorder="1" applyAlignment="1">
      <alignment vertical="center" wrapText="1"/>
    </xf>
    <xf numFmtId="0" fontId="24" fillId="24" borderId="94" xfId="47" applyFont="1" applyFill="1" applyBorder="1" applyAlignment="1">
      <alignment horizontal="left" vertical="center" wrapText="1"/>
    </xf>
    <xf numFmtId="0" fontId="24" fillId="24" borderId="19" xfId="47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 wrapText="1"/>
    </xf>
    <xf numFmtId="1" fontId="24" fillId="24" borderId="93" xfId="47" applyNumberFormat="1" applyFont="1" applyFill="1" applyBorder="1" applyAlignment="1">
      <alignment vertical="center" wrapText="1"/>
    </xf>
    <xf numFmtId="0" fontId="24" fillId="24" borderId="95" xfId="47" applyFont="1" applyFill="1" applyBorder="1" applyAlignment="1">
      <alignment horizontal="left" vertical="center" wrapText="1"/>
    </xf>
    <xf numFmtId="0" fontId="24" fillId="24" borderId="20" xfId="47" applyFont="1" applyFill="1" applyBorder="1" applyAlignment="1">
      <alignment horizontal="left" vertical="center" wrapText="1"/>
    </xf>
    <xf numFmtId="49" fontId="13" fillId="24" borderId="94" xfId="34" applyNumberFormat="1" applyFill="1" applyBorder="1" applyAlignment="1">
      <alignment horizontal="left" vertical="center" wrapText="1"/>
    </xf>
    <xf numFmtId="0" fontId="34" fillId="0" borderId="52" xfId="47" applyFont="1" applyFill="1" applyBorder="1" applyAlignment="1">
      <alignment horizontal="left"/>
    </xf>
    <xf numFmtId="0" fontId="37" fillId="31" borderId="0" xfId="47" applyFont="1" applyFill="1" applyBorder="1" applyAlignment="1">
      <alignment horizontal="right"/>
    </xf>
    <xf numFmtId="0" fontId="13" fillId="27" borderId="31" xfId="34" applyFill="1" applyBorder="1" applyAlignment="1">
      <alignment horizontal="right" vertical="top"/>
    </xf>
    <xf numFmtId="0" fontId="34" fillId="31" borderId="42" xfId="47" applyFont="1" applyFill="1" applyBorder="1" applyAlignment="1">
      <alignment horizontal="left"/>
    </xf>
    <xf numFmtId="0" fontId="34" fillId="31" borderId="33" xfId="47" applyFont="1" applyFill="1" applyBorder="1" applyAlignment="1">
      <alignment horizontal="left"/>
    </xf>
    <xf numFmtId="0" fontId="34" fillId="31" borderId="33" xfId="47" applyFont="1" applyFill="1" applyBorder="1"/>
    <xf numFmtId="49" fontId="13" fillId="24" borderId="19" xfId="34" applyNumberFormat="1" applyFill="1" applyBorder="1" applyAlignment="1">
      <alignment horizontal="left" vertical="center" wrapText="1"/>
    </xf>
    <xf numFmtId="0" fontId="34" fillId="24" borderId="46" xfId="47" applyFont="1" applyFill="1" applyBorder="1" applyAlignment="1">
      <alignment horizontal="center" vertical="center"/>
    </xf>
    <xf numFmtId="0" fontId="56" fillId="0" borderId="0" xfId="34" applyFont="1" applyAlignment="1">
      <alignment vertical="center"/>
    </xf>
    <xf numFmtId="0" fontId="13" fillId="27" borderId="41" xfId="34" applyFill="1" applyBorder="1" applyAlignment="1">
      <alignment horizontal="right" vertical="top"/>
    </xf>
    <xf numFmtId="0" fontId="13" fillId="27" borderId="31" xfId="34" applyFill="1" applyBorder="1" applyAlignment="1">
      <alignment horizontal="right"/>
    </xf>
    <xf numFmtId="0" fontId="49" fillId="27" borderId="40" xfId="47" applyFont="1" applyFill="1" applyBorder="1" applyAlignment="1"/>
    <xf numFmtId="0" fontId="34" fillId="28" borderId="42" xfId="47" applyFont="1" applyFill="1" applyBorder="1"/>
    <xf numFmtId="0" fontId="34" fillId="27" borderId="40" xfId="47" applyFont="1" applyFill="1" applyBorder="1" applyAlignment="1"/>
    <xf numFmtId="14" fontId="34" fillId="27" borderId="41" xfId="47" applyNumberFormat="1" applyFont="1" applyFill="1" applyBorder="1" applyAlignment="1">
      <alignment horizontal="right" vertical="top"/>
    </xf>
    <xf numFmtId="0" fontId="53" fillId="30" borderId="0" xfId="47" applyFont="1" applyFill="1" applyBorder="1" applyAlignment="1">
      <alignment vertical="center"/>
    </xf>
    <xf numFmtId="0" fontId="35" fillId="27" borderId="40" xfId="47" applyFont="1" applyFill="1" applyBorder="1" applyAlignment="1">
      <alignment horizontal="left" vertical="top"/>
    </xf>
    <xf numFmtId="0" fontId="35" fillId="0" borderId="0" xfId="47" applyFont="1"/>
    <xf numFmtId="0" fontId="37" fillId="28" borderId="0" xfId="47" applyFont="1" applyFill="1" applyAlignment="1">
      <alignment horizontal="right"/>
    </xf>
    <xf numFmtId="0" fontId="35" fillId="27" borderId="39" xfId="47" applyFont="1" applyFill="1" applyBorder="1"/>
    <xf numFmtId="0" fontId="35" fillId="27" borderId="40" xfId="47" applyFont="1" applyFill="1" applyBorder="1"/>
    <xf numFmtId="0" fontId="35" fillId="27" borderId="29" xfId="47" applyFont="1" applyFill="1" applyBorder="1"/>
    <xf numFmtId="0" fontId="34" fillId="27" borderId="40" xfId="47" applyFont="1" applyFill="1" applyBorder="1"/>
    <xf numFmtId="0" fontId="34" fillId="0" borderId="52" xfId="47" applyFont="1" applyBorder="1" applyAlignment="1">
      <alignment horizontal="left"/>
    </xf>
    <xf numFmtId="0" fontId="53" fillId="0" borderId="0" xfId="47" applyFont="1" applyAlignment="1">
      <alignment vertical="top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49" fontId="34" fillId="24" borderId="69" xfId="39" applyNumberFormat="1" applyFont="1" applyFill="1" applyBorder="1" applyAlignment="1">
      <alignment horizontal="center"/>
    </xf>
    <xf numFmtId="0" fontId="34" fillId="24" borderId="70" xfId="39" applyFont="1" applyFill="1" applyBorder="1" applyAlignment="1">
      <alignment horizontal="center"/>
    </xf>
    <xf numFmtId="0" fontId="34" fillId="24" borderId="71" xfId="39" applyFont="1" applyFill="1" applyBorder="1" applyAlignment="1">
      <alignment horizontal="center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4" fillId="24" borderId="88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4" fillId="0" borderId="38" xfId="47" applyFont="1" applyBorder="1" applyAlignment="1">
      <alignment horizontal="left" vertical="top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0" xfId="47" applyFont="1" applyBorder="1" applyAlignment="1">
      <alignment horizontal="right"/>
    </xf>
    <xf numFmtId="0" fontId="34" fillId="0" borderId="52" xfId="47" applyFont="1" applyFill="1" applyBorder="1" applyAlignment="1">
      <alignment horizontal="left"/>
    </xf>
    <xf numFmtId="0" fontId="34" fillId="0" borderId="33" xfId="47" applyFont="1" applyBorder="1" applyAlignment="1">
      <alignment horizontal="left"/>
    </xf>
    <xf numFmtId="0" fontId="34" fillId="0" borderId="33" xfId="47" applyFont="1" applyBorder="1" applyAlignment="1">
      <alignment horizontal="left" vertical="top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  <xf numFmtId="0" fontId="35" fillId="24" borderId="91" xfId="48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49" fontId="37" fillId="24" borderId="70" xfId="48" applyNumberFormat="1" applyFont="1" applyFill="1" applyBorder="1" applyAlignment="1">
      <alignment horizontal="left" wrapText="1"/>
    </xf>
    <xf numFmtId="0" fontId="34" fillId="0" borderId="52" xfId="47" applyFont="1" applyBorder="1" applyAlignment="1">
      <alignment horizontal="lef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704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31-4844-BF8C-19A252AA22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31</c:v>
                </c:pt>
                <c:pt idx="1">
                  <c:v>60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31-4844-BF8C-19A252AA224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631-4844-BF8C-19A252AA224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31-4844-BF8C-19A252AA224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631-4844-BF8C-19A252AA224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3631-4844-BF8C-19A252AA224D}"/>
              </c:ext>
            </c:extLst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31</c:v>
                </c:pt>
                <c:pt idx="1">
                  <c:v>60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631-4844-BF8C-19A252AA224D}"/>
            </c:ext>
          </c:extLst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412"/>
          <c:y val="0.39453207020997477"/>
          <c:w val="8.4183673469387682E-2"/>
          <c:h val="0.316406660104988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78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92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7B-4343-8D66-64682AB75C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7B-4343-8D66-64682AB75C2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37B-4343-8D66-64682AB75C2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37B-4343-8D66-64682AB75C2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37B-4343-8D66-64682AB75C25}"/>
              </c:ext>
            </c:extLst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92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37B-4343-8D66-64682AB75C25}"/>
            </c:ext>
          </c:extLst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519"/>
          <c:y val="0.43873600780139627"/>
          <c:w val="0.1905829596412556"/>
          <c:h val="0.300395671884889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>
          <a:extLst>
            <a:ext uri="{FF2B5EF4-FFF2-40B4-BE49-F238E27FC236}">
              <a16:creationId xmlns:a16="http://schemas.microsoft.com/office/drawing/2014/main" xmlns="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>
          <a:extLst>
            <a:ext uri="{FF2B5EF4-FFF2-40B4-BE49-F238E27FC236}">
              <a16:creationId xmlns:a16="http://schemas.microsoft.com/office/drawing/2014/main" xmlns="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ck\Testcase\ProjectCode_Unit%20Test%20Case_ThaiNV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sv/ProjectCode_Unit%20Test%20Case_ThaiNV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name="candida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csv\sendEmailServiceImpl\candidateForSendEmail.csv" TargetMode="External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candidate.csv" TargetMode="External"/><Relationship Id="rId5" Type="http://schemas.openxmlformats.org/officeDocument/2006/relationships/comments" Target="../comments16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8.xml"/><Relationship Id="rId3" Type="http://schemas.openxmlformats.org/officeDocument/2006/relationships/hyperlink" Target="candidateProfileServiceImpl\convertCandidateProfile3.csv" TargetMode="External"/><Relationship Id="rId7" Type="http://schemas.openxmlformats.org/officeDocument/2006/relationships/vmlDrawing" Target="../drawings/vmlDrawing18.vml"/><Relationship Id="rId2" Type="http://schemas.openxmlformats.org/officeDocument/2006/relationships/hyperlink" Target="candidateProfileServiceImpl\convertCandidateProfile2.csv" TargetMode="External"/><Relationship Id="rId1" Type="http://schemas.openxmlformats.org/officeDocument/2006/relationships/hyperlink" Target="candidateProfileServiceImpl\convertCandidateProfile1.csv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candidateProfileServiceImpl\Message2.csv" TargetMode="External"/><Relationship Id="rId4" Type="http://schemas.openxmlformats.org/officeDocument/2006/relationships/hyperlink" Target="candidateProfileServiceImpl\Message1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5.vml"/><Relationship Id="rId3" Type="http://schemas.openxmlformats.org/officeDocument/2006/relationships/hyperlink" Target="candidateServiceImpl\params3.csv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candidateServiceImpl\params2.csv" TargetMode="External"/><Relationship Id="rId1" Type="http://schemas.openxmlformats.org/officeDocument/2006/relationships/hyperlink" Target="candidateServiceImpl\params1.csv" TargetMode="External"/><Relationship Id="rId6" Type="http://schemas.openxmlformats.org/officeDocument/2006/relationships/hyperlink" Target="candidateServiceImpl\Message2.csv" TargetMode="External"/><Relationship Id="rId5" Type="http://schemas.openxmlformats.org/officeDocument/2006/relationships/hyperlink" Target="candidateServiceImpl\Message1.csv" TargetMode="External"/><Relationship Id="rId4" Type="http://schemas.openxmlformats.org/officeDocument/2006/relationships/hyperlink" Target="candidateServiceImpl\params4.csv" TargetMode="External"/><Relationship Id="rId9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6.vml"/><Relationship Id="rId3" Type="http://schemas.openxmlformats.org/officeDocument/2006/relationships/hyperlink" Target="candidateController\upd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29.bin"/><Relationship Id="rId2" Type="http://schemas.openxmlformats.org/officeDocument/2006/relationships/hyperlink" Target="candidateController\updateCandidate2.csv" TargetMode="External"/><Relationship Id="rId1" Type="http://schemas.openxmlformats.org/officeDocument/2006/relationships/hyperlink" Target="candidateController\updateCandidate1.csv" TargetMode="External"/><Relationship Id="rId6" Type="http://schemas.openxmlformats.org/officeDocument/2006/relationships/hyperlink" Target="candidateController\upd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upd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upd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7.vml"/><Relationship Id="rId3" Type="http://schemas.openxmlformats.org/officeDocument/2006/relationships/hyperlink" Target="candidateController\cre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30.bin"/><Relationship Id="rId2" Type="http://schemas.openxmlformats.org/officeDocument/2006/relationships/hyperlink" Target="candidateController\createCandidate2.csv" TargetMode="External"/><Relationship Id="rId1" Type="http://schemas.openxmlformats.org/officeDocument/2006/relationships/hyperlink" Target="candidateController\createCandidate1.csv" TargetMode="External"/><Relationship Id="rId6" Type="http://schemas.openxmlformats.org/officeDocument/2006/relationships/hyperlink" Target="candidateController\cre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cre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cre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opLeftCell="A22" workbookViewId="0">
      <selection activeCell="A59" sqref="A59"/>
    </sheetView>
  </sheetViews>
  <sheetFormatPr defaultRowHeight="14.25"/>
  <cols>
    <col min="1" max="1" width="119.375" style="104" customWidth="1"/>
    <col min="2" max="16384" width="9" style="104"/>
  </cols>
  <sheetData>
    <row r="1" spans="1:1" s="101" customFormat="1" ht="22.5">
      <c r="A1" s="100" t="s">
        <v>83</v>
      </c>
    </row>
    <row r="2" spans="1:1" s="101" customFormat="1" ht="22.5">
      <c r="A2" s="100"/>
    </row>
    <row r="3" spans="1:1" s="102" customFormat="1" ht="18">
      <c r="A3" s="105" t="s">
        <v>100</v>
      </c>
    </row>
    <row r="4" spans="1:1" ht="15" customHeight="1">
      <c r="A4" s="108" t="s">
        <v>81</v>
      </c>
    </row>
    <row r="5" spans="1:1" ht="15" customHeight="1">
      <c r="A5" s="108" t="s">
        <v>105</v>
      </c>
    </row>
    <row r="6" spans="1:1" ht="38.25">
      <c r="A6" s="109" t="s">
        <v>120</v>
      </c>
    </row>
    <row r="7" spans="1:1" ht="29.25" customHeight="1">
      <c r="A7" s="109" t="s">
        <v>123</v>
      </c>
    </row>
    <row r="8" spans="1:1" ht="30" customHeight="1">
      <c r="A8" s="110" t="s">
        <v>107</v>
      </c>
    </row>
    <row r="9" spans="1:1" s="113" customFormat="1" ht="16.5" customHeight="1">
      <c r="A9" s="112" t="s">
        <v>121</v>
      </c>
    </row>
    <row r="10" spans="1:1" ht="16.5" customHeight="1">
      <c r="A10" s="103"/>
    </row>
    <row r="11" spans="1:1" s="102" customFormat="1" ht="18">
      <c r="A11" s="105" t="s">
        <v>82</v>
      </c>
    </row>
    <row r="12" spans="1:1" s="106" customFormat="1" ht="15">
      <c r="A12" s="111" t="s">
        <v>66</v>
      </c>
    </row>
    <row r="13" spans="1:1" ht="25.5">
      <c r="A13" s="108" t="s">
        <v>108</v>
      </c>
    </row>
    <row r="14" spans="1:1">
      <c r="A14" s="108" t="s">
        <v>109</v>
      </c>
    </row>
    <row r="15" spans="1:1">
      <c r="A15" s="109" t="s">
        <v>110</v>
      </c>
    </row>
    <row r="16" spans="1:1">
      <c r="A16" s="103"/>
    </row>
    <row r="17" spans="1:4" s="106" customFormat="1" ht="15">
      <c r="A17" s="111" t="s">
        <v>85</v>
      </c>
    </row>
    <row r="18" spans="1:4">
      <c r="A18" s="108" t="s">
        <v>86</v>
      </c>
      <c r="B18" s="103"/>
    </row>
    <row r="19" spans="1:4">
      <c r="A19" s="111" t="s">
        <v>111</v>
      </c>
    </row>
    <row r="20" spans="1:4">
      <c r="A20" s="108" t="s">
        <v>87</v>
      </c>
      <c r="B20" s="103"/>
    </row>
    <row r="21" spans="1:4" ht="25.5">
      <c r="A21" s="109" t="s">
        <v>88</v>
      </c>
    </row>
    <row r="22" spans="1:4">
      <c r="A22" s="108" t="s">
        <v>89</v>
      </c>
      <c r="B22" s="107"/>
    </row>
    <row r="23" spans="1:4">
      <c r="A23" s="108" t="s">
        <v>90</v>
      </c>
      <c r="B23" s="103"/>
    </row>
    <row r="24" spans="1:4">
      <c r="A24" s="108" t="s">
        <v>124</v>
      </c>
      <c r="B24" s="103"/>
    </row>
    <row r="25" spans="1:4">
      <c r="A25" s="108" t="s">
        <v>91</v>
      </c>
      <c r="B25" s="103"/>
      <c r="C25" s="103" t="s">
        <v>62</v>
      </c>
      <c r="D25" s="103" t="s">
        <v>62</v>
      </c>
    </row>
    <row r="26" spans="1:4">
      <c r="A26" s="108" t="s">
        <v>63</v>
      </c>
    </row>
    <row r="27" spans="1:4">
      <c r="A27" s="108" t="s">
        <v>101</v>
      </c>
      <c r="B27" s="103"/>
    </row>
    <row r="28" spans="1:4">
      <c r="A28" s="108" t="s">
        <v>102</v>
      </c>
    </row>
    <row r="29" spans="1:4">
      <c r="A29" s="108" t="s">
        <v>103</v>
      </c>
    </row>
    <row r="30" spans="1:4">
      <c r="A30" s="108" t="s">
        <v>104</v>
      </c>
      <c r="B30" s="103"/>
      <c r="C30" s="103" t="s">
        <v>62</v>
      </c>
    </row>
    <row r="31" spans="1:4">
      <c r="A31" s="111" t="s">
        <v>112</v>
      </c>
    </row>
    <row r="32" spans="1:4" ht="30" customHeight="1">
      <c r="A32" s="109" t="s">
        <v>92</v>
      </c>
    </row>
    <row r="33" spans="1:2">
      <c r="A33" s="108" t="s">
        <v>64</v>
      </c>
    </row>
    <row r="34" spans="1:2">
      <c r="A34" s="108" t="s">
        <v>93</v>
      </c>
    </row>
    <row r="35" spans="1:2">
      <c r="A35" s="108" t="s">
        <v>94</v>
      </c>
      <c r="B35" s="103"/>
    </row>
    <row r="36" spans="1:2">
      <c r="A36" s="108" t="s">
        <v>95</v>
      </c>
      <c r="B36" s="103"/>
    </row>
    <row r="37" spans="1:2">
      <c r="A37" s="111" t="s">
        <v>113</v>
      </c>
    </row>
    <row r="38" spans="1:2">
      <c r="A38" s="108" t="s">
        <v>96</v>
      </c>
    </row>
    <row r="39" spans="1:2" ht="38.25">
      <c r="A39" s="110" t="s">
        <v>106</v>
      </c>
      <c r="B39" s="103"/>
    </row>
    <row r="40" spans="1:2">
      <c r="A40" s="110"/>
      <c r="B40" s="103"/>
    </row>
    <row r="41" spans="1:2" s="106" customFormat="1" ht="15">
      <c r="A41" s="111" t="s">
        <v>97</v>
      </c>
    </row>
    <row r="42" spans="1:2">
      <c r="A42" s="108" t="s">
        <v>114</v>
      </c>
    </row>
    <row r="43" spans="1:2">
      <c r="A43" s="108" t="s">
        <v>115</v>
      </c>
    </row>
    <row r="44" spans="1:2">
      <c r="A44" s="108" t="s">
        <v>116</v>
      </c>
    </row>
    <row r="45" spans="1:2">
      <c r="A45" s="108" t="s">
        <v>117</v>
      </c>
    </row>
    <row r="46" spans="1:2">
      <c r="A46" s="108" t="s">
        <v>118</v>
      </c>
    </row>
    <row r="47" spans="1:2">
      <c r="A47" s="108" t="s">
        <v>119</v>
      </c>
    </row>
    <row r="48" spans="1:2">
      <c r="A48" s="103" t="s">
        <v>65</v>
      </c>
    </row>
    <row r="49" spans="1:1">
      <c r="A49" s="103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D9" sqref="D9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258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259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10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158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160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161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162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163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164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1"/>
  <sheetViews>
    <sheetView topLeftCell="A13" zoomScale="110" zoomScaleNormal="110" workbookViewId="0">
      <selection activeCell="T9" sqref="T9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260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261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10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167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172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168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169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165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165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COUNTIF(F43:HQ43,"P")</f>
        <v>0</v>
      </c>
      <c r="B7" s="382"/>
      <c r="C7" s="383">
        <f>COUNTIF(F43:HQ43,"F")</f>
        <v>0</v>
      </c>
      <c r="D7" s="384"/>
      <c r="E7" s="382"/>
      <c r="F7" s="383">
        <f>SUM(O7,- A7,- C7)</f>
        <v>11</v>
      </c>
      <c r="G7" s="384"/>
      <c r="H7" s="384"/>
      <c r="I7" s="384"/>
      <c r="J7" s="384"/>
      <c r="K7" s="385"/>
      <c r="L7" s="125">
        <f>COUNTIF(E42:HQ42,"N")</f>
        <v>5</v>
      </c>
      <c r="M7" s="125">
        <f>COUNTIF(E42:HQ42,"A")</f>
        <v>6</v>
      </c>
      <c r="N7" s="125">
        <f>COUNTIF(E42:HQ42,"B")</f>
        <v>0</v>
      </c>
      <c r="O7" s="386">
        <f>COUNTA(E9:HT9)</f>
        <v>11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 t="s">
        <v>50</v>
      </c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173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6.5">
      <c r="A14" s="143"/>
      <c r="B14" s="76" t="s">
        <v>166</v>
      </c>
      <c r="C14" s="77"/>
      <c r="D14" s="165"/>
      <c r="E14" s="8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18"/>
      <c r="Q14" s="118"/>
      <c r="R14" s="118"/>
      <c r="S14" s="118"/>
      <c r="T14" s="142"/>
    </row>
    <row r="15" spans="1:23" ht="16.5">
      <c r="A15" s="143"/>
      <c r="B15" s="76"/>
      <c r="C15" s="77"/>
      <c r="D15" s="165" t="s">
        <v>174</v>
      </c>
      <c r="E15" s="81"/>
      <c r="F15" s="79"/>
      <c r="G15" s="79" t="s">
        <v>98</v>
      </c>
      <c r="H15" s="79" t="s">
        <v>98</v>
      </c>
      <c r="I15" s="79" t="s">
        <v>98</v>
      </c>
      <c r="J15" s="79" t="s">
        <v>98</v>
      </c>
      <c r="K15" s="79" t="s">
        <v>98</v>
      </c>
      <c r="L15" s="79" t="s">
        <v>98</v>
      </c>
      <c r="M15" s="79" t="s">
        <v>98</v>
      </c>
      <c r="N15" s="79" t="s">
        <v>98</v>
      </c>
      <c r="O15" s="79" t="s">
        <v>98</v>
      </c>
      <c r="P15" s="118"/>
      <c r="Q15" s="118"/>
      <c r="R15" s="118"/>
      <c r="S15" s="118"/>
      <c r="T15" s="142"/>
    </row>
    <row r="16" spans="1:23" ht="13.5" customHeight="1">
      <c r="A16" s="143" t="s">
        <v>128</v>
      </c>
      <c r="B16" s="76"/>
      <c r="C16" s="77"/>
      <c r="D16" s="78" t="s">
        <v>52</v>
      </c>
      <c r="E16" s="82"/>
      <c r="F16" s="79"/>
      <c r="G16" s="79"/>
      <c r="H16" s="79"/>
      <c r="I16" s="79"/>
      <c r="J16" s="79"/>
      <c r="K16" s="79"/>
      <c r="L16" s="79"/>
      <c r="M16" s="79"/>
      <c r="N16" s="118"/>
      <c r="O16" s="118"/>
      <c r="P16" s="79" t="s">
        <v>98</v>
      </c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/>
      <c r="E17" s="82"/>
      <c r="F17" s="79"/>
      <c r="G17" s="79"/>
      <c r="H17" s="79"/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 t="s">
        <v>131</v>
      </c>
      <c r="C18" s="77"/>
      <c r="D18" s="78"/>
      <c r="E18" s="82"/>
      <c r="F18" s="79"/>
      <c r="G18" s="79"/>
      <c r="H18" s="79"/>
      <c r="I18" s="79"/>
      <c r="J18" s="79"/>
      <c r="K18" s="79"/>
      <c r="L18" s="79"/>
      <c r="M18" s="79"/>
      <c r="N18" s="118"/>
      <c r="O18" s="118"/>
      <c r="P18" s="118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133</v>
      </c>
      <c r="E19" s="82"/>
      <c r="F19" s="79" t="s">
        <v>98</v>
      </c>
      <c r="G19" s="79" t="s">
        <v>98</v>
      </c>
      <c r="H19" s="79" t="s">
        <v>98</v>
      </c>
      <c r="I19" s="79" t="s">
        <v>98</v>
      </c>
      <c r="J19" s="79" t="s">
        <v>98</v>
      </c>
      <c r="K19" s="79"/>
      <c r="L19" s="79"/>
      <c r="M19" s="79"/>
      <c r="N19" s="118"/>
      <c r="O19" s="118"/>
      <c r="P19" s="118"/>
      <c r="Q19" s="118"/>
      <c r="R19" s="118"/>
      <c r="S19" s="118"/>
      <c r="T19" s="142"/>
    </row>
    <row r="20" spans="1:21" ht="13.5" customHeight="1">
      <c r="A20" s="143"/>
      <c r="B20" s="76"/>
      <c r="C20" s="77"/>
      <c r="D20" s="78" t="s">
        <v>134</v>
      </c>
      <c r="E20" s="82"/>
      <c r="F20" s="79"/>
      <c r="G20" s="79"/>
      <c r="H20" s="79"/>
      <c r="I20" s="79"/>
      <c r="J20" s="79"/>
      <c r="K20" s="79" t="s">
        <v>98</v>
      </c>
      <c r="L20" s="79" t="s">
        <v>98</v>
      </c>
      <c r="M20" s="79"/>
      <c r="N20" s="118"/>
      <c r="O20" s="118"/>
      <c r="P20" s="79" t="s">
        <v>98</v>
      </c>
      <c r="Q20" s="118"/>
      <c r="R20" s="118"/>
      <c r="S20" s="118"/>
      <c r="T20" s="142"/>
    </row>
    <row r="21" spans="1:21" ht="13.5" customHeight="1">
      <c r="A21" s="143"/>
      <c r="B21" s="76"/>
      <c r="C21" s="77"/>
      <c r="D21" s="403" t="s">
        <v>52</v>
      </c>
      <c r="E21" s="403"/>
      <c r="F21" s="79"/>
      <c r="G21" s="79"/>
      <c r="H21" s="79"/>
      <c r="I21" s="79"/>
      <c r="J21" s="79"/>
      <c r="K21" s="79"/>
      <c r="L21" s="79"/>
      <c r="M21" s="79" t="s">
        <v>98</v>
      </c>
      <c r="N21" s="79" t="s">
        <v>98</v>
      </c>
      <c r="O21" s="79"/>
      <c r="P21" s="166"/>
      <c r="Q21" s="118"/>
      <c r="R21" s="118"/>
      <c r="S21" s="118"/>
      <c r="T21" s="142"/>
    </row>
    <row r="22" spans="1:21" ht="13.5" customHeight="1">
      <c r="A22" s="143"/>
      <c r="B22" s="76"/>
      <c r="C22" s="77"/>
      <c r="D22" s="78" t="s">
        <v>51</v>
      </c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 t="s">
        <v>98</v>
      </c>
      <c r="P22" s="166"/>
      <c r="Q22" s="118"/>
      <c r="R22" s="118"/>
      <c r="S22" s="118"/>
      <c r="T22" s="142"/>
      <c r="U22" s="119"/>
    </row>
    <row r="23" spans="1:21" ht="13.5" customHeight="1">
      <c r="A23" s="143"/>
      <c r="B23" s="76" t="s">
        <v>135</v>
      </c>
      <c r="C23" s="77"/>
      <c r="D23" s="78"/>
      <c r="E23" s="82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166"/>
      <c r="Q23" s="118"/>
      <c r="R23" s="118"/>
      <c r="S23" s="118"/>
      <c r="T23" s="142"/>
      <c r="U23" s="119"/>
    </row>
    <row r="24" spans="1:21" ht="13.5" customHeight="1">
      <c r="A24" s="143"/>
      <c r="B24" s="76"/>
      <c r="C24" s="77"/>
      <c r="D24" s="78" t="s">
        <v>136</v>
      </c>
      <c r="E24" s="82"/>
      <c r="F24" s="79" t="s">
        <v>98</v>
      </c>
      <c r="G24" s="79" t="s">
        <v>98</v>
      </c>
      <c r="H24" s="79"/>
      <c r="I24" s="79"/>
      <c r="J24" s="79"/>
      <c r="K24" s="79" t="s">
        <v>98</v>
      </c>
      <c r="L24" s="79"/>
      <c r="M24" s="79" t="s">
        <v>98</v>
      </c>
      <c r="N24" s="79"/>
      <c r="O24" s="79" t="s">
        <v>98</v>
      </c>
      <c r="P24" s="166"/>
      <c r="Q24" s="118"/>
      <c r="R24" s="118"/>
      <c r="S24" s="118"/>
      <c r="T24" s="142"/>
      <c r="U24" s="119"/>
    </row>
    <row r="25" spans="1:21" ht="13.5" customHeight="1">
      <c r="A25" s="143"/>
      <c r="B25" s="76"/>
      <c r="C25" s="77"/>
      <c r="D25" s="78" t="s">
        <v>134</v>
      </c>
      <c r="E25" s="82"/>
      <c r="F25" s="79"/>
      <c r="G25" s="79"/>
      <c r="H25" s="79" t="s">
        <v>98</v>
      </c>
      <c r="I25" s="79"/>
      <c r="J25" s="79"/>
      <c r="K25" s="79"/>
      <c r="L25" s="79" t="s">
        <v>98</v>
      </c>
      <c r="M25" s="79"/>
      <c r="N25" s="79"/>
      <c r="O25" s="79"/>
      <c r="P25" s="166" t="s">
        <v>98</v>
      </c>
      <c r="Q25" s="118"/>
      <c r="R25" s="118"/>
      <c r="S25" s="118"/>
      <c r="T25" s="142"/>
    </row>
    <row r="26" spans="1:21" ht="13.5" customHeight="1">
      <c r="A26" s="143"/>
      <c r="B26" s="76"/>
      <c r="C26" s="77"/>
      <c r="D26" s="403" t="s">
        <v>52</v>
      </c>
      <c r="E26" s="403"/>
      <c r="F26" s="79"/>
      <c r="G26" s="79"/>
      <c r="H26" s="79"/>
      <c r="I26" s="79" t="s">
        <v>98</v>
      </c>
      <c r="J26" s="118"/>
      <c r="K26" s="118"/>
      <c r="L26" s="118"/>
      <c r="M26" s="118"/>
      <c r="N26" s="79" t="s">
        <v>98</v>
      </c>
      <c r="O26" s="79"/>
      <c r="P26" s="166"/>
      <c r="Q26" s="118"/>
      <c r="R26" s="118"/>
      <c r="S26" s="118"/>
      <c r="T26" s="142"/>
    </row>
    <row r="27" spans="1:21" ht="13.5" customHeight="1">
      <c r="A27" s="143"/>
      <c r="B27" s="76"/>
      <c r="C27" s="77"/>
      <c r="D27" s="78" t="s">
        <v>51</v>
      </c>
      <c r="E27" s="82"/>
      <c r="F27" s="79"/>
      <c r="G27" s="79"/>
      <c r="H27" s="79"/>
      <c r="I27" s="79"/>
      <c r="J27" s="79" t="s">
        <v>98</v>
      </c>
      <c r="K27" s="79"/>
      <c r="L27" s="79"/>
      <c r="M27" s="118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43"/>
      <c r="B28" s="76"/>
      <c r="C28" s="77"/>
      <c r="D28" s="78"/>
      <c r="E28" s="82"/>
      <c r="F28" s="79"/>
      <c r="G28" s="79"/>
      <c r="H28" s="79"/>
      <c r="I28" s="79"/>
      <c r="J28" s="79"/>
      <c r="K28" s="79"/>
      <c r="L28" s="79"/>
      <c r="M28" s="118"/>
      <c r="N28" s="79"/>
      <c r="O28" s="79"/>
      <c r="P28" s="166"/>
      <c r="Q28" s="118"/>
      <c r="R28" s="118"/>
      <c r="S28" s="118"/>
      <c r="T28" s="142"/>
    </row>
    <row r="29" spans="1:21" ht="13.5" customHeight="1" thickBot="1">
      <c r="A29" s="143"/>
      <c r="B29" s="76"/>
      <c r="C29" s="77"/>
      <c r="D29" s="78"/>
      <c r="E29" s="82"/>
      <c r="F29" s="79"/>
      <c r="G29" s="79"/>
      <c r="H29" s="79"/>
      <c r="I29" s="79"/>
      <c r="J29" s="79"/>
      <c r="K29" s="79"/>
      <c r="L29" s="79"/>
      <c r="M29" s="118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3" t="s">
        <v>77</v>
      </c>
      <c r="B30" s="83" t="s">
        <v>78</v>
      </c>
      <c r="C30" s="84"/>
      <c r="D30" s="85"/>
      <c r="E30" s="86"/>
      <c r="F30" s="120"/>
      <c r="G30" s="120"/>
      <c r="H30" s="79"/>
      <c r="I30" s="120"/>
      <c r="J30" s="120"/>
      <c r="K30" s="120"/>
      <c r="L30" s="120"/>
      <c r="M30" s="120"/>
      <c r="N30" s="87"/>
      <c r="O30" s="87"/>
      <c r="P30" s="167"/>
      <c r="Q30" s="120"/>
      <c r="R30" s="120"/>
      <c r="S30" s="120"/>
      <c r="T30" s="144"/>
    </row>
    <row r="31" spans="1:21" ht="13.5" customHeight="1">
      <c r="A31" s="152"/>
      <c r="B31" s="88"/>
      <c r="C31" s="89"/>
      <c r="D31" s="78" t="s">
        <v>160</v>
      </c>
      <c r="E31" s="91"/>
      <c r="F31" s="79" t="s">
        <v>98</v>
      </c>
      <c r="G31" s="79"/>
      <c r="H31" s="79"/>
      <c r="I31" s="79" t="s">
        <v>98</v>
      </c>
      <c r="J31" s="79" t="s">
        <v>98</v>
      </c>
      <c r="K31" s="79"/>
      <c r="L31" s="79"/>
      <c r="M31" s="79" t="s">
        <v>98</v>
      </c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89"/>
      <c r="D32" s="78" t="s">
        <v>161</v>
      </c>
      <c r="E32" s="91"/>
      <c r="F32" s="79"/>
      <c r="G32" s="79" t="s">
        <v>98</v>
      </c>
      <c r="H32" s="79"/>
      <c r="I32" s="79"/>
      <c r="J32" s="79"/>
      <c r="K32" s="79"/>
      <c r="L32" s="79"/>
      <c r="M32" s="79"/>
      <c r="N32" s="79"/>
      <c r="O32" s="79"/>
      <c r="P32" s="166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78" t="s">
        <v>162</v>
      </c>
      <c r="E33" s="92"/>
      <c r="F33" s="79"/>
      <c r="G33" s="79"/>
      <c r="H33" s="79" t="s">
        <v>98</v>
      </c>
      <c r="I33" s="79"/>
      <c r="J33" s="79"/>
      <c r="K33" s="79"/>
      <c r="L33" s="79"/>
      <c r="M33" s="79"/>
      <c r="N33" s="79"/>
      <c r="O33" s="79"/>
      <c r="P33" s="166"/>
      <c r="Q33" s="118"/>
      <c r="R33" s="118"/>
      <c r="S33" s="118"/>
      <c r="T33" s="142"/>
    </row>
    <row r="34" spans="1:20" ht="13.5" customHeight="1">
      <c r="A34" s="152"/>
      <c r="B34" s="88"/>
      <c r="C34" s="121"/>
      <c r="D34" s="90" t="s">
        <v>145</v>
      </c>
      <c r="E34" s="92"/>
      <c r="F34" s="118"/>
      <c r="G34" s="118"/>
      <c r="H34" s="118"/>
      <c r="I34" s="118"/>
      <c r="J34" s="118"/>
      <c r="K34" s="118"/>
      <c r="L34" s="118"/>
      <c r="M34" s="118"/>
      <c r="N34" s="79"/>
      <c r="O34" s="79" t="s">
        <v>98</v>
      </c>
      <c r="P34" s="166"/>
      <c r="Q34" s="118"/>
      <c r="R34" s="118"/>
      <c r="S34" s="118"/>
      <c r="T34" s="142"/>
    </row>
    <row r="35" spans="1:20" ht="13.5" customHeight="1">
      <c r="A35" s="152"/>
      <c r="B35" s="88"/>
      <c r="C35" s="121"/>
      <c r="D35" s="90" t="s">
        <v>146</v>
      </c>
      <c r="E35" s="92"/>
      <c r="F35" s="79"/>
      <c r="G35" s="79"/>
      <c r="H35" s="79"/>
      <c r="I35" s="79"/>
      <c r="J35" s="79"/>
      <c r="K35" s="79"/>
      <c r="L35" s="79"/>
      <c r="M35" s="79"/>
      <c r="N35" s="79" t="s">
        <v>98</v>
      </c>
      <c r="O35" s="79"/>
      <c r="P35" s="166"/>
      <c r="Q35" s="118"/>
      <c r="R35" s="118"/>
      <c r="S35" s="118"/>
      <c r="T35" s="142"/>
    </row>
    <row r="36" spans="1:20" ht="13.5" customHeight="1">
      <c r="A36" s="152"/>
      <c r="B36" s="88"/>
      <c r="C36" s="121"/>
      <c r="D36" s="90" t="s">
        <v>163</v>
      </c>
      <c r="E36" s="92"/>
      <c r="F36" s="79"/>
      <c r="G36" s="79"/>
      <c r="H36" s="79"/>
      <c r="I36" s="79"/>
      <c r="J36" s="79"/>
      <c r="K36" s="79" t="s">
        <v>98</v>
      </c>
      <c r="L36" s="79"/>
      <c r="M36" s="79"/>
      <c r="N36" s="79"/>
      <c r="O36" s="79"/>
      <c r="P36" s="118"/>
      <c r="Q36" s="118"/>
      <c r="R36" s="118"/>
      <c r="S36" s="118"/>
      <c r="T36" s="142"/>
    </row>
    <row r="37" spans="1:20" ht="13.5" customHeight="1">
      <c r="A37" s="152"/>
      <c r="B37" s="88"/>
      <c r="C37" s="121"/>
      <c r="D37" s="90" t="s">
        <v>164</v>
      </c>
      <c r="E37" s="92"/>
      <c r="F37" s="118"/>
      <c r="G37" s="118"/>
      <c r="H37" s="118"/>
      <c r="I37" s="118"/>
      <c r="J37" s="118"/>
      <c r="K37" s="118"/>
      <c r="L37" s="79" t="s">
        <v>98</v>
      </c>
      <c r="M37" s="118"/>
      <c r="N37" s="118"/>
      <c r="O37" s="118"/>
      <c r="P37" s="118"/>
      <c r="Q37" s="118"/>
      <c r="R37" s="118"/>
      <c r="S37" s="118"/>
      <c r="T37" s="142"/>
    </row>
    <row r="38" spans="1:20" ht="13.5" customHeight="1">
      <c r="A38" s="152"/>
      <c r="B38" s="88"/>
      <c r="C38" s="121"/>
      <c r="D38" s="90" t="s">
        <v>175</v>
      </c>
      <c r="E38" s="92"/>
      <c r="F38" s="118"/>
      <c r="G38" s="118"/>
      <c r="H38" s="118"/>
      <c r="I38" s="118"/>
      <c r="J38" s="118"/>
      <c r="K38" s="118"/>
      <c r="L38" s="79"/>
      <c r="M38" s="118"/>
      <c r="N38" s="118"/>
      <c r="O38" s="118"/>
      <c r="P38" s="79" t="s">
        <v>98</v>
      </c>
      <c r="Q38" s="118"/>
      <c r="R38" s="118"/>
      <c r="S38" s="118"/>
      <c r="T38" s="142"/>
    </row>
    <row r="39" spans="1:20" ht="13.5" customHeight="1">
      <c r="A39" s="152"/>
      <c r="B39" s="88" t="s">
        <v>79</v>
      </c>
      <c r="C39" s="121"/>
      <c r="D39" s="90"/>
      <c r="E39" s="92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42"/>
    </row>
    <row r="40" spans="1:20" ht="13.5" customHeight="1">
      <c r="A40" s="152"/>
      <c r="B40" s="88" t="s">
        <v>80</v>
      </c>
      <c r="C40" s="164"/>
      <c r="D40" s="90"/>
      <c r="E40" s="92"/>
      <c r="F40" s="79"/>
      <c r="G40" s="79"/>
      <c r="H40" s="79"/>
      <c r="I40" s="79"/>
      <c r="J40" s="79"/>
      <c r="K40" s="79"/>
      <c r="L40" s="79"/>
      <c r="M40" s="79"/>
      <c r="N40" s="118"/>
      <c r="O40" s="118"/>
      <c r="P40" s="118"/>
      <c r="Q40" s="118"/>
      <c r="R40" s="118"/>
      <c r="S40" s="118"/>
      <c r="T40" s="142"/>
    </row>
    <row r="41" spans="1:20" ht="13.5" customHeight="1" thickBot="1">
      <c r="A41" s="152"/>
      <c r="B41" s="134"/>
      <c r="C41" s="135"/>
      <c r="D41" s="90" t="s">
        <v>129</v>
      </c>
      <c r="E41" s="137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45"/>
    </row>
    <row r="42" spans="1:20" ht="13.5" customHeight="1" thickTop="1">
      <c r="A42" s="153" t="s">
        <v>53</v>
      </c>
      <c r="B42" s="404" t="s">
        <v>54</v>
      </c>
      <c r="C42" s="404"/>
      <c r="D42" s="404"/>
      <c r="E42" s="163"/>
      <c r="F42" s="93" t="s">
        <v>55</v>
      </c>
      <c r="G42" s="93" t="s">
        <v>55</v>
      </c>
      <c r="H42" s="93" t="s">
        <v>55</v>
      </c>
      <c r="I42" s="93" t="s">
        <v>57</v>
      </c>
      <c r="J42" s="93" t="s">
        <v>57</v>
      </c>
      <c r="K42" s="93" t="s">
        <v>55</v>
      </c>
      <c r="L42" s="93" t="s">
        <v>55</v>
      </c>
      <c r="M42" s="93" t="s">
        <v>57</v>
      </c>
      <c r="N42" s="140" t="s">
        <v>57</v>
      </c>
      <c r="O42" s="140" t="s">
        <v>57</v>
      </c>
      <c r="P42" s="140" t="s">
        <v>57</v>
      </c>
      <c r="Q42" s="140"/>
      <c r="R42" s="140"/>
      <c r="S42" s="140"/>
      <c r="T42" s="146"/>
    </row>
    <row r="43" spans="1:20" ht="13.5" customHeight="1">
      <c r="A43" s="152"/>
      <c r="B43" s="405" t="s">
        <v>58</v>
      </c>
      <c r="C43" s="405"/>
      <c r="D43" s="405"/>
      <c r="E43" s="94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47"/>
    </row>
    <row r="44" spans="1:20" ht="13.5" customHeight="1">
      <c r="A44" s="152"/>
      <c r="B44" s="406" t="s">
        <v>60</v>
      </c>
      <c r="C44" s="406"/>
      <c r="D44" s="406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48"/>
    </row>
    <row r="45" spans="1:20" ht="11.25" thickBot="1">
      <c r="A45" s="155"/>
      <c r="B45" s="407" t="s">
        <v>61</v>
      </c>
      <c r="C45" s="407"/>
      <c r="D45" s="407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1"/>
    </row>
    <row r="46" spans="1:20" ht="11.25" thickTop="1">
      <c r="A46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1"/>
  <sheetViews>
    <sheetView topLeftCell="A4" zoomScale="110" zoomScaleNormal="110" workbookViewId="0">
      <selection activeCell="J13" sqref="J1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176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176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4</v>
      </c>
      <c r="G7" s="384"/>
      <c r="H7" s="384"/>
      <c r="I7" s="384"/>
      <c r="J7" s="384"/>
      <c r="K7" s="385"/>
      <c r="L7" s="125">
        <f>COUNTIF(E37:HQ37,"N")</f>
        <v>2</v>
      </c>
      <c r="M7" s="125">
        <f>COUNTIF(E37:HQ37,"A")</f>
        <v>2</v>
      </c>
      <c r="N7" s="125">
        <f>COUNTIF(E37:HQ37,"B")</f>
        <v>0</v>
      </c>
      <c r="O7" s="386">
        <f>COUNTA(E9:HT9)</f>
        <v>4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16.5">
      <c r="A13" s="143"/>
      <c r="B13" s="76"/>
      <c r="C13" s="77"/>
      <c r="D13" s="165" t="s">
        <v>177</v>
      </c>
      <c r="E13" s="81"/>
      <c r="F13" s="79"/>
      <c r="G13" s="79" t="s">
        <v>98</v>
      </c>
      <c r="H13" s="79" t="s">
        <v>98</v>
      </c>
      <c r="I13" s="79" t="s">
        <v>98</v>
      </c>
      <c r="J13" s="79"/>
      <c r="K13" s="79"/>
      <c r="L13" s="79"/>
      <c r="M13" s="79"/>
      <c r="N13" s="79"/>
      <c r="O13" s="79"/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166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178</v>
      </c>
      <c r="E16" s="82"/>
      <c r="F16" s="79" t="s">
        <v>98</v>
      </c>
      <c r="G16" s="79" t="s">
        <v>98</v>
      </c>
      <c r="H16" s="79"/>
      <c r="I16" s="79"/>
      <c r="J16" s="79"/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52</v>
      </c>
      <c r="E17" s="82"/>
      <c r="F17" s="79"/>
      <c r="G17" s="79"/>
      <c r="H17" s="79" t="s">
        <v>98</v>
      </c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51</v>
      </c>
      <c r="E18" s="403"/>
      <c r="F18" s="79"/>
      <c r="G18" s="79"/>
      <c r="H18" s="79"/>
      <c r="I18" s="79" t="s">
        <v>98</v>
      </c>
      <c r="J18" s="79"/>
      <c r="K18" s="79"/>
      <c r="L18" s="79"/>
      <c r="M18" s="79"/>
      <c r="N18" s="79"/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/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/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/>
      <c r="E21" s="82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/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/>
      <c r="E23" s="403"/>
      <c r="F23" s="79"/>
      <c r="G23" s="79"/>
      <c r="H23" s="79"/>
      <c r="I23" s="79"/>
      <c r="J23" s="118"/>
      <c r="K23" s="118"/>
      <c r="L23" s="118"/>
      <c r="M23" s="118"/>
      <c r="N23" s="79"/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/>
      <c r="E24" s="82"/>
      <c r="F24" s="79"/>
      <c r="G24" s="79"/>
      <c r="H24" s="79"/>
      <c r="I24" s="79"/>
      <c r="J24" s="79"/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179</v>
      </c>
      <c r="E27" s="91"/>
      <c r="F27" s="79"/>
      <c r="G27" s="79" t="s">
        <v>98</v>
      </c>
      <c r="H27" s="79"/>
      <c r="I27" s="79"/>
      <c r="J27" s="79"/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175</v>
      </c>
      <c r="E28" s="91"/>
      <c r="F28" s="79" t="s">
        <v>98</v>
      </c>
      <c r="G28" s="79"/>
      <c r="H28" s="79" t="s">
        <v>98</v>
      </c>
      <c r="I28" s="79" t="s">
        <v>98</v>
      </c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/>
      <c r="E29" s="92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/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/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/>
      <c r="E31" s="92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/>
      <c r="E32" s="92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57</v>
      </c>
      <c r="I37" s="93" t="s">
        <v>57</v>
      </c>
      <c r="J37" s="93"/>
      <c r="K37" s="93"/>
      <c r="L37" s="93"/>
      <c r="M37" s="93"/>
      <c r="N37" s="140"/>
      <c r="O37" s="140"/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1"/>
  <sheetViews>
    <sheetView workbookViewId="0">
      <selection activeCell="K14" sqref="K1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198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198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23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-7.7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COUNTIF(F38:HQ38,"P")</f>
        <v>8</v>
      </c>
      <c r="B7" s="440"/>
      <c r="C7" s="441">
        <f>COUNTIF(F38:HQ38,"F")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COUNTIF(E37:HQ37,"N")</f>
        <v>1</v>
      </c>
      <c r="M7" s="231">
        <f>COUNTIF(E37:HQ37,"A")</f>
        <v>7</v>
      </c>
      <c r="N7" s="231">
        <f>COUNTIF(E37:HQ37,"B")</f>
        <v>0</v>
      </c>
      <c r="O7" s="444">
        <f>COUNTA(E9:HT9)</f>
        <v>8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8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194</v>
      </c>
      <c r="E13" s="214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8"/>
      <c r="Q14" s="188"/>
      <c r="R14" s="188"/>
      <c r="S14" s="188"/>
      <c r="T14" s="187"/>
    </row>
    <row r="15" spans="1:23" ht="13.5" customHeight="1">
      <c r="A15" s="209"/>
      <c r="B15" s="211" t="s">
        <v>193</v>
      </c>
      <c r="C15" s="210"/>
      <c r="D15" s="194"/>
      <c r="E15" s="214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192</v>
      </c>
      <c r="E16" s="214"/>
      <c r="F16" s="189" t="s">
        <v>98</v>
      </c>
      <c r="G16" s="189" t="s">
        <v>98</v>
      </c>
      <c r="H16" s="189" t="s">
        <v>98</v>
      </c>
      <c r="I16" s="189" t="s">
        <v>98</v>
      </c>
      <c r="J16" s="189"/>
      <c r="K16" s="189"/>
      <c r="L16" s="189"/>
      <c r="M16" s="189"/>
      <c r="N16" s="189"/>
      <c r="O16" s="189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194" t="s">
        <v>191</v>
      </c>
      <c r="E17" s="214"/>
      <c r="F17" s="189"/>
      <c r="G17" s="189"/>
      <c r="H17" s="189"/>
      <c r="I17" s="189"/>
      <c r="J17" s="189" t="s">
        <v>98</v>
      </c>
      <c r="K17" s="189" t="s">
        <v>98</v>
      </c>
      <c r="L17" s="189" t="s">
        <v>98</v>
      </c>
      <c r="M17" s="189" t="s">
        <v>98</v>
      </c>
      <c r="N17" s="189"/>
      <c r="O17" s="189"/>
      <c r="P17" s="188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4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1" ht="13.5" customHeight="1">
      <c r="A19" s="209" t="s">
        <v>128</v>
      </c>
      <c r="B19" s="211" t="s">
        <v>190</v>
      </c>
      <c r="C19" s="210"/>
      <c r="D19" s="194"/>
      <c r="E19" s="21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7"/>
    </row>
    <row r="20" spans="1:21" ht="13.5" customHeight="1">
      <c r="A20" s="209"/>
      <c r="B20" s="211"/>
      <c r="C20" s="210"/>
      <c r="D20" s="194">
        <v>1</v>
      </c>
      <c r="E20" s="213"/>
      <c r="F20" s="189" t="s">
        <v>98</v>
      </c>
      <c r="G20" s="189"/>
      <c r="H20" s="189"/>
      <c r="I20" s="189"/>
      <c r="J20" s="189" t="s">
        <v>98</v>
      </c>
      <c r="K20" s="189"/>
      <c r="L20" s="189"/>
      <c r="M20" s="189"/>
      <c r="N20" s="189"/>
      <c r="O20" s="189"/>
      <c r="P20" s="188"/>
      <c r="Q20" s="188"/>
      <c r="R20" s="188"/>
      <c r="S20" s="188"/>
      <c r="T20" s="187"/>
    </row>
    <row r="21" spans="1:21" ht="13.5" customHeight="1">
      <c r="A21" s="209"/>
      <c r="B21" s="211"/>
      <c r="C21" s="210"/>
      <c r="D21" s="194">
        <v>0</v>
      </c>
      <c r="E21" s="213"/>
      <c r="F21" s="189"/>
      <c r="G21" s="189" t="s">
        <v>98</v>
      </c>
      <c r="H21" s="189"/>
      <c r="I21" s="189"/>
      <c r="J21" s="189"/>
      <c r="K21" s="189" t="s">
        <v>98</v>
      </c>
      <c r="L21" s="189"/>
      <c r="M21" s="189"/>
      <c r="N21" s="189"/>
      <c r="O21" s="189"/>
      <c r="P21" s="188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>
        <v>100</v>
      </c>
      <c r="E22" s="213"/>
      <c r="F22" s="189"/>
      <c r="G22" s="189"/>
      <c r="H22" s="189" t="s">
        <v>98</v>
      </c>
      <c r="I22" s="189"/>
      <c r="J22" s="189"/>
      <c r="K22" s="189"/>
      <c r="L22" s="189" t="s">
        <v>98</v>
      </c>
      <c r="M22" s="189"/>
      <c r="N22" s="189"/>
      <c r="O22" s="189"/>
      <c r="P22" s="188"/>
      <c r="Q22" s="188"/>
      <c r="R22" s="188"/>
      <c r="S22" s="188"/>
      <c r="T22" s="187"/>
    </row>
    <row r="23" spans="1:21" ht="13.5" customHeight="1">
      <c r="A23" s="209"/>
      <c r="B23" s="211"/>
      <c r="C23" s="210"/>
      <c r="D23" s="194">
        <v>-100</v>
      </c>
      <c r="E23" s="213"/>
      <c r="F23" s="189"/>
      <c r="G23" s="189"/>
      <c r="H23" s="189"/>
      <c r="I23" s="189" t="s">
        <v>98</v>
      </c>
      <c r="J23" s="189"/>
      <c r="K23" s="189"/>
      <c r="L23" s="189"/>
      <c r="M23" s="189" t="s">
        <v>98</v>
      </c>
      <c r="N23" s="189"/>
      <c r="O23" s="189"/>
      <c r="P23" s="188"/>
      <c r="Q23" s="188"/>
      <c r="R23" s="188"/>
      <c r="S23" s="188"/>
      <c r="T23" s="187"/>
    </row>
    <row r="24" spans="1:21" ht="13.5" customHeight="1">
      <c r="A24" s="209"/>
      <c r="B24" s="211" t="s">
        <v>189</v>
      </c>
      <c r="C24" s="210"/>
      <c r="D24" s="194"/>
      <c r="E24" s="213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7"/>
      <c r="U24" s="212"/>
    </row>
    <row r="25" spans="1:21" ht="13.5" customHeight="1">
      <c r="A25" s="209"/>
      <c r="B25" s="211"/>
      <c r="C25" s="210"/>
      <c r="D25" s="194" t="s">
        <v>188</v>
      </c>
      <c r="E25" s="194" t="s">
        <v>188</v>
      </c>
      <c r="F25" s="189" t="s">
        <v>98</v>
      </c>
      <c r="G25" s="189" t="s">
        <v>98</v>
      </c>
      <c r="H25" s="189" t="s">
        <v>98</v>
      </c>
      <c r="I25" s="189" t="s">
        <v>98</v>
      </c>
      <c r="J25" s="189" t="s">
        <v>98</v>
      </c>
      <c r="K25" s="189"/>
      <c r="L25" s="189"/>
      <c r="M25" s="189"/>
      <c r="N25" s="189"/>
      <c r="O25" s="189"/>
      <c r="P25" s="188"/>
      <c r="Q25" s="188"/>
      <c r="R25" s="188"/>
      <c r="S25" s="188"/>
      <c r="T25" s="187"/>
    </row>
    <row r="26" spans="1:21" ht="13.5" customHeight="1">
      <c r="A26" s="209"/>
      <c r="B26" s="211"/>
      <c r="C26" s="210"/>
      <c r="D26" s="194" t="s">
        <v>52</v>
      </c>
      <c r="E26" s="194" t="s">
        <v>52</v>
      </c>
      <c r="F26" s="189"/>
      <c r="G26" s="189"/>
      <c r="H26" s="189"/>
      <c r="I26" s="189"/>
      <c r="J26" s="189"/>
      <c r="K26" s="189" t="s">
        <v>98</v>
      </c>
      <c r="L26" s="189" t="s">
        <v>98</v>
      </c>
      <c r="M26" s="189" t="s">
        <v>98</v>
      </c>
      <c r="N26" s="189"/>
      <c r="O26" s="189"/>
      <c r="P26" s="188"/>
      <c r="Q26" s="188"/>
      <c r="R26" s="188"/>
      <c r="S26" s="188"/>
      <c r="T26" s="187"/>
    </row>
    <row r="27" spans="1:21" ht="13.5" customHeight="1" thickBot="1">
      <c r="A27" s="209"/>
      <c r="B27" s="208"/>
      <c r="C27" s="207"/>
      <c r="D27" s="206"/>
      <c r="E27" s="205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3"/>
    </row>
    <row r="28" spans="1:21" ht="13.5" customHeight="1" thickTop="1">
      <c r="A28" s="186" t="s">
        <v>77</v>
      </c>
      <c r="B28" s="202" t="s">
        <v>78</v>
      </c>
      <c r="C28" s="201"/>
      <c r="D28" s="200"/>
      <c r="E28" s="199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7"/>
    </row>
    <row r="29" spans="1:21" ht="13.5" customHeight="1">
      <c r="A29" s="179"/>
      <c r="B29" s="193"/>
      <c r="C29" s="196"/>
      <c r="D29" s="194" t="s">
        <v>187</v>
      </c>
      <c r="E29" s="195"/>
      <c r="F29" s="189" t="s">
        <v>98</v>
      </c>
      <c r="G29" s="189"/>
      <c r="H29" s="189"/>
      <c r="I29" s="189"/>
      <c r="J29" s="189"/>
      <c r="K29" s="189"/>
      <c r="L29" s="189"/>
      <c r="M29" s="189"/>
      <c r="N29" s="189"/>
      <c r="O29" s="189"/>
      <c r="P29" s="188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4" t="s">
        <v>186</v>
      </c>
      <c r="E30" s="190"/>
      <c r="F30" s="189"/>
      <c r="G30" s="189" t="s">
        <v>98</v>
      </c>
      <c r="H30" s="189" t="s">
        <v>98</v>
      </c>
      <c r="I30" s="189" t="s">
        <v>98</v>
      </c>
      <c r="J30" s="189" t="s">
        <v>98</v>
      </c>
      <c r="K30" s="189" t="s">
        <v>98</v>
      </c>
      <c r="L30" s="189" t="s">
        <v>98</v>
      </c>
      <c r="M30" s="189" t="s">
        <v>98</v>
      </c>
      <c r="N30" s="189"/>
      <c r="O30" s="189"/>
      <c r="P30" s="188"/>
      <c r="Q30" s="188"/>
      <c r="R30" s="188"/>
      <c r="S30" s="188"/>
      <c r="T30" s="187"/>
    </row>
    <row r="31" spans="1:21" ht="13.5" customHeight="1">
      <c r="A31" s="179"/>
      <c r="B31" s="193" t="s">
        <v>79</v>
      </c>
      <c r="C31" s="192"/>
      <c r="D31" s="191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4" t="s">
        <v>79</v>
      </c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4" t="s">
        <v>185</v>
      </c>
      <c r="E33" s="190"/>
      <c r="F33" s="189"/>
      <c r="G33" s="189"/>
      <c r="H33" s="189"/>
      <c r="I33" s="189"/>
      <c r="J33" s="189" t="s">
        <v>98</v>
      </c>
      <c r="K33" s="189"/>
      <c r="L33" s="189"/>
      <c r="M33" s="189"/>
      <c r="N33" s="189"/>
      <c r="O33" s="189"/>
      <c r="P33" s="188"/>
      <c r="Q33" s="188"/>
      <c r="R33" s="188"/>
      <c r="S33" s="188"/>
      <c r="T33" s="187"/>
    </row>
    <row r="34" spans="1:20" ht="13.5" customHeight="1">
      <c r="A34" s="179"/>
      <c r="B34" s="193"/>
      <c r="C34" s="192"/>
      <c r="D34" s="194" t="s">
        <v>184</v>
      </c>
      <c r="E34" s="190"/>
      <c r="F34" s="189"/>
      <c r="G34" s="189" t="s">
        <v>98</v>
      </c>
      <c r="H34" s="189" t="s">
        <v>98</v>
      </c>
      <c r="I34" s="189" t="s">
        <v>98</v>
      </c>
      <c r="J34" s="189"/>
      <c r="K34" s="189" t="s">
        <v>98</v>
      </c>
      <c r="L34" s="189" t="s">
        <v>98</v>
      </c>
      <c r="M34" s="189" t="s">
        <v>98</v>
      </c>
      <c r="N34" s="189"/>
      <c r="O34" s="189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192"/>
      <c r="D35" s="191"/>
      <c r="E35" s="190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193"/>
      <c r="C36" s="192"/>
      <c r="D36" s="191" t="s">
        <v>286</v>
      </c>
      <c r="E36" s="190"/>
      <c r="F36" s="189" t="s">
        <v>98</v>
      </c>
      <c r="G36" s="189" t="s">
        <v>98</v>
      </c>
      <c r="H36" s="189" t="s">
        <v>98</v>
      </c>
      <c r="I36" s="189" t="s">
        <v>98</v>
      </c>
      <c r="J36" s="189" t="s">
        <v>98</v>
      </c>
      <c r="K36" s="189" t="s">
        <v>98</v>
      </c>
      <c r="L36" s="189" t="s">
        <v>98</v>
      </c>
      <c r="M36" s="189" t="s">
        <v>98</v>
      </c>
      <c r="N36" s="189"/>
      <c r="O36" s="189"/>
      <c r="P36" s="188"/>
      <c r="Q36" s="188"/>
      <c r="R36" s="188"/>
      <c r="S36" s="188"/>
      <c r="T36" s="187"/>
    </row>
    <row r="37" spans="1:20" ht="13.5" customHeight="1" thickTop="1">
      <c r="A37" s="186" t="s">
        <v>53</v>
      </c>
      <c r="B37" s="453" t="s">
        <v>54</v>
      </c>
      <c r="C37" s="453"/>
      <c r="D37" s="453"/>
      <c r="E37" s="313"/>
      <c r="F37" s="184" t="s">
        <v>55</v>
      </c>
      <c r="G37" s="184" t="s">
        <v>57</v>
      </c>
      <c r="H37" s="184" t="s">
        <v>57</v>
      </c>
      <c r="I37" s="184" t="s">
        <v>57</v>
      </c>
      <c r="J37" s="184" t="s">
        <v>57</v>
      </c>
      <c r="K37" s="184" t="s">
        <v>57</v>
      </c>
      <c r="L37" s="184" t="s">
        <v>57</v>
      </c>
      <c r="M37" s="184" t="s">
        <v>57</v>
      </c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54" t="s">
        <v>58</v>
      </c>
      <c r="C38" s="454"/>
      <c r="D38" s="454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 t="s">
        <v>59</v>
      </c>
      <c r="L38" s="181" t="s">
        <v>59</v>
      </c>
      <c r="M38" s="181" t="s">
        <v>59</v>
      </c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55" t="s">
        <v>60</v>
      </c>
      <c r="C39" s="455"/>
      <c r="D39" s="455"/>
      <c r="E39" s="178"/>
      <c r="F39" s="177">
        <v>43925</v>
      </c>
      <c r="G39" s="177">
        <v>43926</v>
      </c>
      <c r="H39" s="177">
        <v>43927</v>
      </c>
      <c r="I39" s="177">
        <v>43928</v>
      </c>
      <c r="J39" s="177">
        <v>43929</v>
      </c>
      <c r="K39" s="177">
        <v>43930</v>
      </c>
      <c r="L39" s="177">
        <v>43931</v>
      </c>
      <c r="M39" s="177">
        <v>43932</v>
      </c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46" t="s">
        <v>61</v>
      </c>
      <c r="C40" s="446"/>
      <c r="D40" s="446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7"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dataValidations count="3">
    <dataValidation type="list" allowBlank="1" showInputMessage="1" showErrorMessage="1" sqref="WVN983050:WWB98307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F10:T36">
      <formula1>"O, "</formula1>
    </dataValidation>
    <dataValidation type="list" allowBlank="1" showInputMessage="1" showErrorMessage="1" sqref="WVN983078:WWB98307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F38:T38">
      <formula1>"P,F,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41" sqref="V41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64" t="s">
        <v>68</v>
      </c>
      <c r="B2" s="456"/>
      <c r="C2" s="457" t="s">
        <v>199</v>
      </c>
      <c r="D2" s="465"/>
      <c r="E2" s="239"/>
      <c r="F2" s="456" t="s">
        <v>22</v>
      </c>
      <c r="G2" s="456"/>
      <c r="H2" s="456"/>
      <c r="I2" s="456"/>
      <c r="J2" s="456"/>
      <c r="K2" s="456"/>
      <c r="L2" s="457" t="s">
        <v>199</v>
      </c>
      <c r="M2" s="457"/>
      <c r="N2" s="457"/>
      <c r="O2" s="457"/>
      <c r="P2" s="457"/>
      <c r="Q2" s="457"/>
      <c r="R2" s="457"/>
      <c r="S2" s="457"/>
      <c r="T2" s="458"/>
    </row>
    <row r="3" spans="1:23" ht="13.5" customHeight="1">
      <c r="A3" s="459" t="s">
        <v>69</v>
      </c>
      <c r="B3" s="460"/>
      <c r="C3" s="423" t="s">
        <v>196</v>
      </c>
      <c r="D3" s="424"/>
      <c r="E3" s="425"/>
      <c r="F3" s="461" t="s">
        <v>70</v>
      </c>
      <c r="G3" s="462"/>
      <c r="H3" s="462"/>
      <c r="I3" s="462"/>
      <c r="J3" s="462"/>
      <c r="K3" s="463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8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-9.1999999999999993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COUNTIF(F29:HQ29,"P")</f>
        <v>10</v>
      </c>
      <c r="B7" s="440"/>
      <c r="C7" s="441">
        <f>COUNTIF(F29:HQ29,"F")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44">
        <f>COUNTA(E9:HT9)</f>
        <v>10</v>
      </c>
      <c r="P7" s="442"/>
      <c r="Q7" s="442"/>
      <c r="R7" s="442"/>
      <c r="S7" s="442"/>
      <c r="T7" s="445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204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52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197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53" t="s">
        <v>54</v>
      </c>
      <c r="C28" s="453"/>
      <c r="D28" s="453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54" t="s">
        <v>58</v>
      </c>
      <c r="C29" s="454"/>
      <c r="D29" s="454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55" t="s">
        <v>60</v>
      </c>
      <c r="C30" s="455"/>
      <c r="D30" s="455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46" t="s">
        <v>61</v>
      </c>
      <c r="C31" s="446"/>
      <c r="D31" s="446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  <mergeCell ref="F2:K2"/>
    <mergeCell ref="L2:T2"/>
    <mergeCell ref="A3:B3"/>
    <mergeCell ref="C3:E3"/>
    <mergeCell ref="F3:K3"/>
    <mergeCell ref="L3:N3"/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"/>
  <sheetViews>
    <sheetView topLeftCell="A11" workbookViewId="0">
      <selection activeCell="K18" sqref="K18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64" t="s">
        <v>68</v>
      </c>
      <c r="B2" s="456"/>
      <c r="C2" s="457" t="s">
        <v>210</v>
      </c>
      <c r="D2" s="465"/>
      <c r="E2" s="239"/>
      <c r="F2" s="456" t="s">
        <v>22</v>
      </c>
      <c r="G2" s="456"/>
      <c r="H2" s="456"/>
      <c r="I2" s="456"/>
      <c r="J2" s="456"/>
      <c r="K2" s="456"/>
      <c r="L2" s="457" t="s">
        <v>210</v>
      </c>
      <c r="M2" s="457"/>
      <c r="N2" s="457"/>
      <c r="O2" s="457"/>
      <c r="P2" s="457"/>
      <c r="Q2" s="457"/>
      <c r="R2" s="457"/>
      <c r="S2" s="457"/>
      <c r="T2" s="458"/>
    </row>
    <row r="3" spans="1:23" ht="13.5" customHeight="1">
      <c r="A3" s="459" t="s">
        <v>69</v>
      </c>
      <c r="B3" s="460"/>
      <c r="C3" s="423" t="s">
        <v>196</v>
      </c>
      <c r="D3" s="424"/>
      <c r="E3" s="425"/>
      <c r="F3" s="461" t="s">
        <v>70</v>
      </c>
      <c r="G3" s="462"/>
      <c r="H3" s="462"/>
      <c r="I3" s="462"/>
      <c r="J3" s="462"/>
      <c r="K3" s="463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14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-8.3000000000000007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COUNTIF(F29:HQ29,"P")</f>
        <v>10</v>
      </c>
      <c r="B7" s="440"/>
      <c r="C7" s="441">
        <f>COUNTIF(F29:HQ29,"F")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44">
        <f>COUNTA(E9:HT9)</f>
        <v>10</v>
      </c>
      <c r="P7" s="442"/>
      <c r="Q7" s="442"/>
      <c r="R7" s="442"/>
      <c r="S7" s="442"/>
      <c r="T7" s="445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207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208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209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53" t="s">
        <v>54</v>
      </c>
      <c r="C28" s="453"/>
      <c r="D28" s="453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54" t="s">
        <v>58</v>
      </c>
      <c r="C29" s="454"/>
      <c r="D29" s="454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55" t="s">
        <v>60</v>
      </c>
      <c r="C30" s="455"/>
      <c r="D30" s="455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46" t="s">
        <v>61</v>
      </c>
      <c r="C31" s="446"/>
      <c r="D31" s="446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1"/>
  <sheetViews>
    <sheetView workbookViewId="0">
      <selection activeCell="N15" sqref="N15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224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224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IF([1]FunctionList!E6&lt;&gt;"N/A",SUM(C4*[1]FunctionList!E6/1000,- O7),"N/A")</f>
        <v>-2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COUNTIF(F28:HQ28,"P")</f>
        <v>4</v>
      </c>
      <c r="B7" s="440"/>
      <c r="C7" s="441">
        <f>COUNTIF(F28:HQ28,"F")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COUNTIF(E27:HQ27,"N")</f>
        <v>1</v>
      </c>
      <c r="M7" s="231">
        <f>COUNTIF(E27:HQ27,"A")</f>
        <v>3</v>
      </c>
      <c r="N7" s="231">
        <f>COUNTIF(E27:HQ27,"B")</f>
        <v>0</v>
      </c>
      <c r="O7" s="444">
        <f>COUNTA(E9:HT9)</f>
        <v>4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 t="s">
        <v>128</v>
      </c>
      <c r="B11" s="211" t="s">
        <v>189</v>
      </c>
      <c r="C11" s="210"/>
      <c r="D11" s="194"/>
      <c r="E11" s="214"/>
      <c r="F11" s="189"/>
      <c r="G11" s="189"/>
      <c r="H11" s="189"/>
      <c r="I11" s="189"/>
      <c r="J11" s="188"/>
      <c r="K11" s="189"/>
      <c r="L11" s="189"/>
      <c r="M11" s="189"/>
      <c r="N11" s="189"/>
      <c r="O11" s="189"/>
      <c r="P11" s="189"/>
      <c r="Q11" s="188"/>
      <c r="R11" s="188"/>
      <c r="S11" s="188"/>
      <c r="T11" s="187"/>
    </row>
    <row r="12" spans="1:23" ht="13.5" customHeight="1">
      <c r="A12" s="209"/>
      <c r="B12" s="211"/>
      <c r="C12" s="210"/>
      <c r="D12" s="194" t="s">
        <v>225</v>
      </c>
      <c r="E12" s="214"/>
      <c r="F12" s="189" t="s">
        <v>98</v>
      </c>
      <c r="G12" s="189" t="s">
        <v>98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52</v>
      </c>
      <c r="E13" s="214"/>
      <c r="F13" s="189"/>
      <c r="G13" s="189"/>
      <c r="H13" s="189" t="s">
        <v>98</v>
      </c>
      <c r="I13" s="189" t="s">
        <v>98</v>
      </c>
      <c r="J13" s="188"/>
      <c r="K13" s="189"/>
      <c r="L13" s="189"/>
      <c r="M13" s="189"/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226</v>
      </c>
      <c r="C15" s="210"/>
      <c r="D15" s="194"/>
      <c r="E15" s="213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321" t="s">
        <v>356</v>
      </c>
      <c r="E16" s="213"/>
      <c r="F16" s="189" t="s">
        <v>98</v>
      </c>
      <c r="G16" s="189"/>
      <c r="H16" s="189" t="s">
        <v>98</v>
      </c>
      <c r="I16" s="189"/>
      <c r="J16" s="188"/>
      <c r="K16" s="189"/>
      <c r="L16" s="189"/>
      <c r="M16" s="189"/>
      <c r="N16" s="189"/>
      <c r="O16" s="188"/>
      <c r="P16" s="189"/>
      <c r="Q16" s="188"/>
      <c r="R16" s="188"/>
      <c r="S16" s="188"/>
      <c r="T16" s="187"/>
    </row>
    <row r="17" spans="1:20" ht="13.5" customHeight="1" thickBot="1">
      <c r="A17" s="209"/>
      <c r="B17" s="211"/>
      <c r="C17" s="210"/>
      <c r="D17" s="194" t="s">
        <v>52</v>
      </c>
      <c r="E17" s="213"/>
      <c r="F17" s="189"/>
      <c r="G17" s="189" t="s">
        <v>98</v>
      </c>
      <c r="H17" s="189"/>
      <c r="I17" s="189" t="s">
        <v>98</v>
      </c>
      <c r="J17" s="188"/>
      <c r="K17" s="189"/>
      <c r="L17" s="189"/>
      <c r="M17" s="189"/>
      <c r="N17" s="189"/>
      <c r="O17" s="188"/>
      <c r="P17" s="189"/>
      <c r="Q17" s="188"/>
      <c r="R17" s="188"/>
      <c r="S17" s="188"/>
      <c r="T17" s="187"/>
    </row>
    <row r="18" spans="1:20" ht="13.5" customHeight="1">
      <c r="A18" s="186" t="s">
        <v>77</v>
      </c>
      <c r="B18" s="202" t="s">
        <v>78</v>
      </c>
      <c r="C18" s="201"/>
      <c r="D18" s="200"/>
      <c r="E18" s="199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7"/>
    </row>
    <row r="19" spans="1:20" ht="13.5" customHeight="1">
      <c r="A19" s="179"/>
      <c r="B19" s="193"/>
      <c r="C19" s="196"/>
      <c r="D19" s="194" t="s">
        <v>228</v>
      </c>
      <c r="E19" s="195"/>
      <c r="F19" s="189" t="s">
        <v>98</v>
      </c>
      <c r="G19" s="189"/>
      <c r="H19" s="189" t="s">
        <v>98</v>
      </c>
      <c r="I19" s="189"/>
      <c r="J19" s="198"/>
      <c r="K19" s="189"/>
      <c r="L19" s="189"/>
      <c r="M19" s="189"/>
      <c r="N19" s="189"/>
      <c r="O19" s="189"/>
      <c r="P19" s="189"/>
      <c r="Q19" s="188"/>
      <c r="R19" s="188"/>
      <c r="S19" s="188"/>
      <c r="T19" s="187"/>
    </row>
    <row r="20" spans="1:20" ht="13.5" customHeight="1">
      <c r="A20" s="179"/>
      <c r="B20" s="193"/>
      <c r="C20" s="192"/>
      <c r="D20" s="194" t="s">
        <v>229</v>
      </c>
      <c r="E20" s="190"/>
      <c r="F20" s="189"/>
      <c r="G20" s="189" t="s">
        <v>98</v>
      </c>
      <c r="H20" s="189"/>
      <c r="I20" s="189" t="s">
        <v>98</v>
      </c>
      <c r="J20" s="189"/>
      <c r="K20" s="189"/>
      <c r="L20" s="189"/>
      <c r="M20" s="189"/>
      <c r="N20" s="189"/>
      <c r="O20" s="189"/>
      <c r="P20" s="189"/>
      <c r="Q20" s="188"/>
      <c r="R20" s="188"/>
      <c r="S20" s="188"/>
      <c r="T20" s="187"/>
    </row>
    <row r="21" spans="1:20" ht="13.5" customHeight="1">
      <c r="A21" s="179"/>
      <c r="B21" s="193" t="s">
        <v>79</v>
      </c>
      <c r="C21" s="192"/>
      <c r="D21" s="191"/>
      <c r="E21" s="190"/>
      <c r="F21" s="188"/>
      <c r="G21" s="188"/>
      <c r="H21" s="188"/>
      <c r="I21" s="188"/>
      <c r="J21" s="198"/>
      <c r="K21" s="188"/>
      <c r="L21" s="188"/>
      <c r="M21" s="188"/>
      <c r="N21" s="188"/>
      <c r="O21" s="188"/>
      <c r="P21" s="188"/>
      <c r="Q21" s="188"/>
      <c r="R21" s="188"/>
      <c r="S21" s="188"/>
      <c r="T21" s="187"/>
    </row>
    <row r="22" spans="1:20" ht="13.5" customHeight="1">
      <c r="A22" s="179"/>
      <c r="B22" s="193"/>
      <c r="C22" s="192"/>
      <c r="D22" s="194" t="s">
        <v>79</v>
      </c>
      <c r="E22" s="190"/>
      <c r="F22" s="189"/>
      <c r="G22" s="189"/>
      <c r="H22" s="189"/>
      <c r="I22" s="189"/>
      <c r="J22" s="198"/>
      <c r="K22" s="189"/>
      <c r="L22" s="189"/>
      <c r="M22" s="189"/>
      <c r="N22" s="189"/>
      <c r="O22" s="189"/>
      <c r="P22" s="189"/>
      <c r="Q22" s="188"/>
      <c r="R22" s="188"/>
      <c r="S22" s="188"/>
      <c r="T22" s="187"/>
    </row>
    <row r="23" spans="1:20" ht="13.5" customHeight="1">
      <c r="A23" s="179"/>
      <c r="B23" s="193"/>
      <c r="C23" s="192"/>
      <c r="D23" s="194" t="s">
        <v>230</v>
      </c>
      <c r="E23" s="190"/>
      <c r="F23" s="189"/>
      <c r="G23" s="189"/>
      <c r="H23" s="189"/>
      <c r="I23" s="189"/>
      <c r="J23" s="198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179"/>
      <c r="B24" s="193"/>
      <c r="C24" s="192"/>
      <c r="D24" s="194" t="s">
        <v>184</v>
      </c>
      <c r="E24" s="190"/>
      <c r="F24" s="189"/>
      <c r="G24" s="189" t="s">
        <v>98</v>
      </c>
      <c r="H24" s="189"/>
      <c r="I24" s="189" t="s">
        <v>98</v>
      </c>
      <c r="J24" s="189"/>
      <c r="K24" s="189"/>
      <c r="L24" s="189"/>
      <c r="M24" s="189"/>
      <c r="N24" s="189"/>
      <c r="O24" s="189"/>
      <c r="P24" s="189"/>
      <c r="Q24" s="188"/>
      <c r="R24" s="188"/>
      <c r="S24" s="188"/>
      <c r="T24" s="187"/>
    </row>
    <row r="25" spans="1:20" ht="13.5" customHeight="1">
      <c r="A25" s="179"/>
      <c r="B25" s="193" t="s">
        <v>80</v>
      </c>
      <c r="C25" s="192"/>
      <c r="D25" s="191"/>
      <c r="E25" s="190"/>
      <c r="F25" s="188"/>
      <c r="G25" s="188"/>
      <c r="H25" s="188"/>
      <c r="I25" s="188"/>
      <c r="J25" s="198"/>
      <c r="K25" s="188"/>
      <c r="L25" s="188"/>
      <c r="M25" s="188"/>
      <c r="N25" s="188"/>
      <c r="O25" s="188"/>
      <c r="P25" s="188"/>
      <c r="Q25" s="188"/>
      <c r="R25" s="188"/>
      <c r="S25" s="188"/>
      <c r="T25" s="187"/>
    </row>
    <row r="26" spans="1:20" ht="13.5" customHeight="1" thickBot="1">
      <c r="A26" s="179"/>
      <c r="B26" s="193"/>
      <c r="C26" s="192"/>
      <c r="D26" s="191" t="s">
        <v>286</v>
      </c>
      <c r="E26" s="190"/>
      <c r="F26" s="189" t="s">
        <v>98</v>
      </c>
      <c r="G26" s="189" t="s">
        <v>98</v>
      </c>
      <c r="H26" s="189" t="s">
        <v>98</v>
      </c>
      <c r="I26" s="189" t="s">
        <v>98</v>
      </c>
      <c r="J26" s="189"/>
      <c r="K26" s="189"/>
      <c r="L26" s="189"/>
      <c r="M26" s="189"/>
      <c r="N26" s="189"/>
      <c r="O26" s="189"/>
      <c r="P26" s="189"/>
      <c r="Q26" s="188"/>
      <c r="R26" s="188"/>
      <c r="S26" s="188"/>
      <c r="T26" s="187"/>
    </row>
    <row r="27" spans="1:20" ht="13.5" customHeight="1" thickTop="1">
      <c r="A27" s="186" t="s">
        <v>53</v>
      </c>
      <c r="B27" s="453" t="s">
        <v>54</v>
      </c>
      <c r="C27" s="453"/>
      <c r="D27" s="453"/>
      <c r="E27" s="313"/>
      <c r="F27" s="184" t="s">
        <v>55</v>
      </c>
      <c r="G27" s="184" t="s">
        <v>57</v>
      </c>
      <c r="H27" s="184" t="s">
        <v>57</v>
      </c>
      <c r="I27" s="184" t="s">
        <v>57</v>
      </c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3"/>
    </row>
    <row r="28" spans="1:20" ht="13.5" customHeight="1">
      <c r="A28" s="179"/>
      <c r="B28" s="454" t="s">
        <v>58</v>
      </c>
      <c r="C28" s="454"/>
      <c r="D28" s="454"/>
      <c r="E28" s="182"/>
      <c r="F28" s="181" t="s">
        <v>59</v>
      </c>
      <c r="G28" s="181" t="s">
        <v>59</v>
      </c>
      <c r="H28" s="181" t="s">
        <v>59</v>
      </c>
      <c r="I28" s="181" t="s">
        <v>59</v>
      </c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0"/>
    </row>
    <row r="29" spans="1:20" ht="13.5" customHeight="1">
      <c r="A29" s="179"/>
      <c r="B29" s="455" t="s">
        <v>60</v>
      </c>
      <c r="C29" s="455"/>
      <c r="D29" s="455"/>
      <c r="E29" s="178"/>
      <c r="F29" s="177">
        <v>43925</v>
      </c>
      <c r="G29" s="177">
        <v>43926</v>
      </c>
      <c r="H29" s="177">
        <v>43927</v>
      </c>
      <c r="I29" s="177">
        <v>43928</v>
      </c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6"/>
    </row>
    <row r="30" spans="1:20" ht="11.25" thickBot="1">
      <c r="A30" s="175"/>
      <c r="B30" s="446" t="s">
        <v>61</v>
      </c>
      <c r="C30" s="446"/>
      <c r="D30" s="446"/>
      <c r="E30" s="174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2"/>
    </row>
    <row r="31" spans="1:20" ht="11.25" thickTop="1">
      <c r="A31" s="171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7:D27"/>
    <mergeCell ref="B28:D28"/>
    <mergeCell ref="B29:D29"/>
    <mergeCell ref="B30:D30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"P,F,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>
      <formula1>"N,A,B, "</formula1>
    </dataValidation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>
      <formula1>"O,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I18" sqref="I18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tr">
        <f>[1]FunctionList!E11</f>
        <v>tranferCandidate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tr">
        <f>[1]FunctionList!D11</f>
        <v>tranferCandidate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24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IF([1]FunctionList!E6&lt;&gt;"N/A",SUM(C4*[1]FunctionList!E6/1000,- O7),"N/A")</f>
        <v>-9.6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COUNTIF(F37:HQ37,"P")</f>
        <v>11</v>
      </c>
      <c r="B7" s="440"/>
      <c r="C7" s="441">
        <f>COUNTIF(F37:HQ37,"F")</f>
        <v>1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COUNTIF(E36:HQ36,"N")</f>
        <v>1</v>
      </c>
      <c r="M7" s="231">
        <f>COUNTIF(E36:HQ36,"A")</f>
        <v>11</v>
      </c>
      <c r="N7" s="231">
        <f>COUNTIF(E36:HQ36,"B")</f>
        <v>0</v>
      </c>
      <c r="O7" s="444">
        <f>COUNTA(E9:HT9)</f>
        <v>12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 t="s">
        <v>48</v>
      </c>
      <c r="O9" s="225" t="s">
        <v>49</v>
      </c>
      <c r="P9" s="225" t="s">
        <v>50</v>
      </c>
      <c r="Q9" s="225" t="s">
        <v>355</v>
      </c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/>
      <c r="K12" s="189"/>
      <c r="L12" s="189"/>
      <c r="M12" s="189"/>
      <c r="N12" s="189" t="s">
        <v>98</v>
      </c>
      <c r="O12" s="189" t="s">
        <v>98</v>
      </c>
      <c r="P12" s="189" t="s">
        <v>98</v>
      </c>
      <c r="Q12" s="189" t="s">
        <v>98</v>
      </c>
      <c r="R12" s="188"/>
      <c r="S12" s="188"/>
      <c r="T12" s="187"/>
    </row>
    <row r="13" spans="1:23" ht="13.5" customHeight="1">
      <c r="A13" s="209"/>
      <c r="B13" s="211"/>
      <c r="C13" s="210"/>
      <c r="D13" s="194" t="s">
        <v>231</v>
      </c>
      <c r="E13" s="214"/>
      <c r="F13" s="189"/>
      <c r="G13" s="189"/>
      <c r="H13" s="189"/>
      <c r="I13" s="189"/>
      <c r="J13" s="189" t="s">
        <v>98</v>
      </c>
      <c r="K13" s="189" t="s">
        <v>98</v>
      </c>
      <c r="L13" s="189" t="s">
        <v>98</v>
      </c>
      <c r="M13" s="189" t="s">
        <v>98</v>
      </c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 t="s">
        <v>128</v>
      </c>
      <c r="B14" s="211" t="s">
        <v>193</v>
      </c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8"/>
      <c r="R14" s="188"/>
      <c r="S14" s="188"/>
      <c r="T14" s="187"/>
    </row>
    <row r="15" spans="1:23" ht="13.5" customHeight="1">
      <c r="A15" s="209"/>
      <c r="B15" s="211"/>
      <c r="C15" s="210"/>
      <c r="D15" s="194" t="s">
        <v>192</v>
      </c>
      <c r="E15" s="214"/>
      <c r="F15" s="189" t="s">
        <v>98</v>
      </c>
      <c r="G15" s="189" t="s">
        <v>98</v>
      </c>
      <c r="H15" s="189" t="s">
        <v>98</v>
      </c>
      <c r="I15" s="189" t="s">
        <v>98</v>
      </c>
      <c r="J15" s="189"/>
      <c r="K15" s="189"/>
      <c r="L15" s="189"/>
      <c r="M15" s="189"/>
      <c r="N15" s="189"/>
      <c r="O15" s="189"/>
      <c r="P15" s="189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191</v>
      </c>
      <c r="E16" s="214"/>
      <c r="F16" s="189"/>
      <c r="G16" s="189"/>
      <c r="H16" s="189"/>
      <c r="I16" s="189"/>
      <c r="J16" s="189" t="s">
        <v>98</v>
      </c>
      <c r="K16" s="189" t="s">
        <v>98</v>
      </c>
      <c r="L16" s="189" t="s">
        <v>98</v>
      </c>
      <c r="M16" s="189" t="s">
        <v>98</v>
      </c>
      <c r="N16" s="189" t="s">
        <v>98</v>
      </c>
      <c r="O16" s="189" t="s">
        <v>98</v>
      </c>
      <c r="P16" s="189" t="s">
        <v>98</v>
      </c>
      <c r="Q16" s="189" t="s">
        <v>98</v>
      </c>
      <c r="R16" s="188"/>
      <c r="S16" s="188"/>
      <c r="T16" s="187"/>
    </row>
    <row r="17" spans="1:20" ht="13.5" customHeight="1">
      <c r="A17" s="209"/>
      <c r="B17" s="211"/>
      <c r="C17" s="210"/>
      <c r="D17" s="194"/>
      <c r="E17" s="214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7"/>
    </row>
    <row r="18" spans="1:20" ht="13.5" customHeight="1">
      <c r="A18" s="209"/>
      <c r="B18" s="211" t="s">
        <v>190</v>
      </c>
      <c r="C18" s="210"/>
      <c r="D18" s="194"/>
      <c r="E18" s="213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0" ht="13.5" customHeight="1">
      <c r="A19" s="209"/>
      <c r="B19" s="211"/>
      <c r="C19" s="210"/>
      <c r="D19" s="194">
        <v>1</v>
      </c>
      <c r="E19" s="213"/>
      <c r="F19" s="189" t="s">
        <v>98</v>
      </c>
      <c r="G19" s="189"/>
      <c r="H19" s="189"/>
      <c r="I19" s="189"/>
      <c r="J19" s="189" t="s">
        <v>98</v>
      </c>
      <c r="K19" s="189"/>
      <c r="L19" s="189"/>
      <c r="M19" s="189"/>
      <c r="N19" s="189" t="s">
        <v>98</v>
      </c>
      <c r="O19" s="188"/>
      <c r="P19" s="189"/>
      <c r="Q19" s="188"/>
      <c r="R19" s="188"/>
      <c r="S19" s="188"/>
      <c r="T19" s="187"/>
    </row>
    <row r="20" spans="1:20" ht="13.5" customHeight="1">
      <c r="A20" s="209"/>
      <c r="B20" s="211"/>
      <c r="C20" s="210"/>
      <c r="D20" s="194">
        <v>0</v>
      </c>
      <c r="E20" s="213"/>
      <c r="F20" s="189"/>
      <c r="G20" s="189" t="s">
        <v>98</v>
      </c>
      <c r="H20" s="189"/>
      <c r="I20" s="189"/>
      <c r="J20" s="189"/>
      <c r="K20" s="189" t="s">
        <v>98</v>
      </c>
      <c r="L20" s="189"/>
      <c r="M20" s="189"/>
      <c r="N20" s="189"/>
      <c r="O20" s="189" t="s">
        <v>98</v>
      </c>
      <c r="P20" s="189"/>
      <c r="Q20" s="189"/>
      <c r="R20" s="188"/>
      <c r="S20" s="188"/>
      <c r="T20" s="187"/>
    </row>
    <row r="21" spans="1:20" ht="13.5" customHeight="1">
      <c r="A21" s="209"/>
      <c r="B21" s="211"/>
      <c r="C21" s="210"/>
      <c r="D21" s="194">
        <v>100</v>
      </c>
      <c r="E21" s="213"/>
      <c r="F21" s="189"/>
      <c r="G21" s="189"/>
      <c r="H21" s="189" t="s">
        <v>98</v>
      </c>
      <c r="I21" s="189"/>
      <c r="J21" s="189"/>
      <c r="K21" s="189"/>
      <c r="L21" s="189" t="s">
        <v>98</v>
      </c>
      <c r="M21" s="189"/>
      <c r="N21" s="189"/>
      <c r="O21" s="189"/>
      <c r="P21" s="189" t="s">
        <v>98</v>
      </c>
      <c r="Q21" s="189"/>
      <c r="R21" s="188"/>
      <c r="S21" s="188"/>
      <c r="T21" s="187"/>
    </row>
    <row r="22" spans="1:20" ht="13.5" customHeight="1">
      <c r="A22" s="209"/>
      <c r="B22" s="211"/>
      <c r="C22" s="210"/>
      <c r="D22" s="194">
        <v>-100</v>
      </c>
      <c r="E22" s="213"/>
      <c r="F22" s="189"/>
      <c r="G22" s="189"/>
      <c r="H22" s="189"/>
      <c r="I22" s="189" t="s">
        <v>98</v>
      </c>
      <c r="J22" s="189"/>
      <c r="K22" s="189"/>
      <c r="L22" s="189"/>
      <c r="M22" s="189" t="s">
        <v>98</v>
      </c>
      <c r="N22" s="189"/>
      <c r="O22" s="189"/>
      <c r="P22" s="189"/>
      <c r="Q22" s="189" t="s">
        <v>98</v>
      </c>
      <c r="R22" s="188"/>
      <c r="S22" s="188"/>
      <c r="T22" s="187"/>
    </row>
    <row r="23" spans="1:20" ht="13.5" customHeight="1">
      <c r="A23" s="209"/>
      <c r="B23" s="211"/>
      <c r="C23" s="210"/>
      <c r="D23" s="194" t="s">
        <v>52</v>
      </c>
      <c r="E23" s="213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209"/>
      <c r="B24" s="219" t="s">
        <v>189</v>
      </c>
      <c r="C24" s="218"/>
      <c r="D24" s="217"/>
      <c r="E24" s="213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198"/>
      <c r="R24" s="198"/>
      <c r="S24" s="198"/>
      <c r="T24" s="197"/>
    </row>
    <row r="25" spans="1:20" ht="13.5" customHeight="1">
      <c r="A25" s="209"/>
      <c r="B25" s="219"/>
      <c r="C25" s="218"/>
      <c r="D25" s="217" t="s">
        <v>232</v>
      </c>
      <c r="E25" s="213"/>
      <c r="F25" s="249" t="s">
        <v>98</v>
      </c>
      <c r="G25" s="249" t="s">
        <v>98</v>
      </c>
      <c r="H25" s="249" t="s">
        <v>98</v>
      </c>
      <c r="I25" s="249" t="s">
        <v>98</v>
      </c>
      <c r="J25" s="249"/>
      <c r="K25" s="249"/>
      <c r="L25" s="249"/>
      <c r="M25" s="249"/>
      <c r="N25" s="249" t="s">
        <v>98</v>
      </c>
      <c r="O25" s="249" t="s">
        <v>98</v>
      </c>
      <c r="P25" s="249" t="s">
        <v>98</v>
      </c>
      <c r="Q25" s="249" t="s">
        <v>98</v>
      </c>
      <c r="R25" s="198"/>
      <c r="S25" s="198"/>
      <c r="T25" s="197"/>
    </row>
    <row r="26" spans="1:20" ht="13.5" customHeight="1" thickBot="1">
      <c r="A26" s="209"/>
      <c r="B26" s="219"/>
      <c r="C26" s="218"/>
      <c r="D26" s="217" t="s">
        <v>52</v>
      </c>
      <c r="E26" s="213"/>
      <c r="F26" s="249"/>
      <c r="G26" s="249"/>
      <c r="H26" s="249"/>
      <c r="I26" s="249"/>
      <c r="J26" s="249" t="s">
        <v>98</v>
      </c>
      <c r="K26" s="249" t="s">
        <v>98</v>
      </c>
      <c r="L26" s="249" t="s">
        <v>98</v>
      </c>
      <c r="M26" s="249" t="s">
        <v>98</v>
      </c>
      <c r="N26" s="249"/>
      <c r="O26" s="249"/>
      <c r="P26" s="249"/>
      <c r="Q26" s="198"/>
      <c r="R26" s="198"/>
      <c r="S26" s="198"/>
      <c r="T26" s="197"/>
    </row>
    <row r="27" spans="1:20" ht="13.5" customHeight="1">
      <c r="A27" s="186" t="s">
        <v>77</v>
      </c>
      <c r="B27" s="202" t="s">
        <v>78</v>
      </c>
      <c r="C27" s="201"/>
      <c r="D27" s="200"/>
      <c r="E27" s="199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7"/>
    </row>
    <row r="28" spans="1:20" ht="13.5" customHeight="1">
      <c r="A28" s="179"/>
      <c r="B28" s="193"/>
      <c r="C28" s="196"/>
      <c r="D28" s="194" t="s">
        <v>207</v>
      </c>
      <c r="E28" s="195"/>
      <c r="F28" s="189" t="s">
        <v>98</v>
      </c>
      <c r="G28" s="189"/>
      <c r="H28" s="189"/>
      <c r="I28" s="189"/>
      <c r="J28" s="198"/>
      <c r="K28" s="189"/>
      <c r="L28" s="189"/>
      <c r="M28" s="189"/>
      <c r="N28" s="189"/>
      <c r="O28" s="189"/>
      <c r="P28" s="189"/>
      <c r="Q28" s="188"/>
      <c r="R28" s="188"/>
      <c r="S28" s="188"/>
      <c r="T28" s="187"/>
    </row>
    <row r="29" spans="1:20" ht="13.5" customHeight="1">
      <c r="A29" s="179"/>
      <c r="B29" s="193"/>
      <c r="C29" s="192"/>
      <c r="D29" s="194" t="s">
        <v>208</v>
      </c>
      <c r="E29" s="190"/>
      <c r="F29" s="189"/>
      <c r="G29" s="189" t="s">
        <v>98</v>
      </c>
      <c r="H29" s="189" t="s">
        <v>98</v>
      </c>
      <c r="I29" s="189" t="s">
        <v>98</v>
      </c>
      <c r="J29" s="189" t="s">
        <v>98</v>
      </c>
      <c r="K29" s="189" t="s">
        <v>98</v>
      </c>
      <c r="L29" s="189" t="s">
        <v>98</v>
      </c>
      <c r="M29" s="189" t="s">
        <v>98</v>
      </c>
      <c r="N29" s="189" t="s">
        <v>98</v>
      </c>
      <c r="O29" s="189" t="s">
        <v>98</v>
      </c>
      <c r="P29" s="189" t="s">
        <v>98</v>
      </c>
      <c r="Q29" s="189" t="s">
        <v>98</v>
      </c>
      <c r="R29" s="188"/>
      <c r="S29" s="188"/>
      <c r="T29" s="187"/>
    </row>
    <row r="30" spans="1:20" ht="13.5" customHeight="1">
      <c r="A30" s="179"/>
      <c r="B30" s="193" t="s">
        <v>79</v>
      </c>
      <c r="C30" s="192"/>
      <c r="D30" s="191"/>
      <c r="E30" s="190"/>
      <c r="F30" s="188"/>
      <c r="G30" s="188"/>
      <c r="H30" s="188"/>
      <c r="I30" s="188"/>
      <c r="J30" s="198"/>
      <c r="K30" s="188"/>
      <c r="L30" s="188"/>
      <c r="M30" s="188"/>
      <c r="N30" s="188"/>
      <c r="O30" s="188"/>
      <c r="P30" s="188"/>
      <c r="Q30" s="188"/>
      <c r="R30" s="188"/>
      <c r="S30" s="188"/>
      <c r="T30" s="187"/>
    </row>
    <row r="31" spans="1:20" ht="13.5" customHeight="1">
      <c r="A31" s="179"/>
      <c r="B31" s="193"/>
      <c r="C31" s="192"/>
      <c r="D31" s="194" t="s">
        <v>79</v>
      </c>
      <c r="E31" s="190"/>
      <c r="F31" s="189"/>
      <c r="G31" s="189"/>
      <c r="H31" s="189"/>
      <c r="I31" s="189"/>
      <c r="J31" s="198"/>
      <c r="K31" s="189"/>
      <c r="L31" s="189"/>
      <c r="M31" s="189"/>
      <c r="N31" s="189"/>
      <c r="O31" s="189"/>
      <c r="P31" s="189"/>
      <c r="Q31" s="188"/>
      <c r="R31" s="188"/>
      <c r="S31" s="188"/>
      <c r="T31" s="187"/>
    </row>
    <row r="32" spans="1:20" ht="13.5" customHeight="1">
      <c r="A32" s="179"/>
      <c r="B32" s="193"/>
      <c r="C32" s="192"/>
      <c r="D32" s="194" t="s">
        <v>185</v>
      </c>
      <c r="E32" s="190"/>
      <c r="F32" s="189"/>
      <c r="G32" s="189"/>
      <c r="H32" s="189"/>
      <c r="I32" s="189"/>
      <c r="J32" s="198"/>
      <c r="K32" s="189"/>
      <c r="L32" s="189"/>
      <c r="M32" s="189"/>
      <c r="N32" s="189" t="s">
        <v>98</v>
      </c>
      <c r="O32" s="189" t="s">
        <v>98</v>
      </c>
      <c r="P32" s="189" t="s">
        <v>98</v>
      </c>
      <c r="Q32" s="189" t="s">
        <v>98</v>
      </c>
      <c r="R32" s="188"/>
      <c r="S32" s="188"/>
      <c r="T32" s="187"/>
    </row>
    <row r="33" spans="1:20" ht="13.5" customHeight="1">
      <c r="A33" s="179"/>
      <c r="B33" s="193"/>
      <c r="C33" s="192"/>
      <c r="D33" s="194" t="s">
        <v>184</v>
      </c>
      <c r="E33" s="190"/>
      <c r="F33" s="189"/>
      <c r="G33" s="189" t="s">
        <v>98</v>
      </c>
      <c r="H33" s="189" t="s">
        <v>98</v>
      </c>
      <c r="I33" s="189" t="s">
        <v>98</v>
      </c>
      <c r="J33" s="189" t="s">
        <v>98</v>
      </c>
      <c r="K33" s="189" t="s">
        <v>98</v>
      </c>
      <c r="L33" s="189" t="s">
        <v>98</v>
      </c>
      <c r="M33" s="189" t="s">
        <v>98</v>
      </c>
      <c r="N33" s="189"/>
      <c r="O33" s="189"/>
      <c r="P33" s="189"/>
      <c r="Q33" s="188"/>
      <c r="R33" s="188"/>
      <c r="S33" s="188"/>
      <c r="T33" s="187"/>
    </row>
    <row r="34" spans="1:20" ht="13.5" customHeight="1">
      <c r="A34" s="179"/>
      <c r="B34" s="193" t="s">
        <v>80</v>
      </c>
      <c r="C34" s="192"/>
      <c r="D34" s="191"/>
      <c r="E34" s="190"/>
      <c r="F34" s="188"/>
      <c r="G34" s="188"/>
      <c r="H34" s="188"/>
      <c r="I34" s="188"/>
      <c r="J34" s="19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 thickBot="1">
      <c r="A35" s="179"/>
      <c r="B35" s="193"/>
      <c r="C35" s="192"/>
      <c r="D35" s="191" t="s">
        <v>286</v>
      </c>
      <c r="E35" s="190"/>
      <c r="F35" s="189" t="s">
        <v>98</v>
      </c>
      <c r="G35" s="189" t="s">
        <v>98</v>
      </c>
      <c r="H35" s="189" t="s">
        <v>98</v>
      </c>
      <c r="I35" s="189" t="s">
        <v>98</v>
      </c>
      <c r="J35" s="189" t="s">
        <v>98</v>
      </c>
      <c r="K35" s="189" t="s">
        <v>98</v>
      </c>
      <c r="L35" s="189" t="s">
        <v>98</v>
      </c>
      <c r="M35" s="189" t="s">
        <v>98</v>
      </c>
      <c r="N35" s="189" t="s">
        <v>98</v>
      </c>
      <c r="O35" s="189" t="s">
        <v>98</v>
      </c>
      <c r="P35" s="189" t="s">
        <v>98</v>
      </c>
      <c r="Q35" s="189" t="s">
        <v>98</v>
      </c>
      <c r="R35" s="188"/>
      <c r="S35" s="188"/>
      <c r="T35" s="187"/>
    </row>
    <row r="36" spans="1:20" ht="13.5" customHeight="1" thickTop="1">
      <c r="A36" s="186" t="s">
        <v>53</v>
      </c>
      <c r="B36" s="453" t="s">
        <v>54</v>
      </c>
      <c r="C36" s="453"/>
      <c r="D36" s="453"/>
      <c r="E36" s="313"/>
      <c r="F36" s="184" t="s">
        <v>55</v>
      </c>
      <c r="G36" s="184" t="s">
        <v>57</v>
      </c>
      <c r="H36" s="184" t="s">
        <v>57</v>
      </c>
      <c r="I36" s="184" t="s">
        <v>57</v>
      </c>
      <c r="J36" s="184" t="s">
        <v>57</v>
      </c>
      <c r="K36" s="184" t="s">
        <v>57</v>
      </c>
      <c r="L36" s="184" t="s">
        <v>57</v>
      </c>
      <c r="M36" s="184" t="s">
        <v>57</v>
      </c>
      <c r="N36" s="184" t="s">
        <v>57</v>
      </c>
      <c r="O36" s="184" t="s">
        <v>57</v>
      </c>
      <c r="P36" s="184" t="s">
        <v>57</v>
      </c>
      <c r="Q36" s="184" t="s">
        <v>57</v>
      </c>
      <c r="R36" s="184"/>
      <c r="S36" s="184"/>
      <c r="T36" s="183"/>
    </row>
    <row r="37" spans="1:20" ht="13.5" customHeight="1">
      <c r="A37" s="179"/>
      <c r="B37" s="454" t="s">
        <v>58</v>
      </c>
      <c r="C37" s="454"/>
      <c r="D37" s="454"/>
      <c r="E37" s="182"/>
      <c r="F37" s="181" t="s">
        <v>59</v>
      </c>
      <c r="G37" s="181" t="s">
        <v>59</v>
      </c>
      <c r="H37" s="181" t="s">
        <v>59</v>
      </c>
      <c r="I37" s="181" t="s">
        <v>59</v>
      </c>
      <c r="J37" s="181" t="s">
        <v>354</v>
      </c>
      <c r="K37" s="181" t="s">
        <v>59</v>
      </c>
      <c r="L37" s="181" t="s">
        <v>59</v>
      </c>
      <c r="M37" s="181" t="s">
        <v>59</v>
      </c>
      <c r="N37" s="181" t="s">
        <v>59</v>
      </c>
      <c r="O37" s="181" t="s">
        <v>59</v>
      </c>
      <c r="P37" s="181" t="s">
        <v>59</v>
      </c>
      <c r="Q37" s="181" t="s">
        <v>59</v>
      </c>
      <c r="R37" s="181"/>
      <c r="S37" s="181"/>
      <c r="T37" s="180"/>
    </row>
    <row r="38" spans="1:20" ht="13.5" customHeight="1">
      <c r="A38" s="179"/>
      <c r="B38" s="455" t="s">
        <v>60</v>
      </c>
      <c r="C38" s="455"/>
      <c r="D38" s="455"/>
      <c r="E38" s="178"/>
      <c r="F38" s="177">
        <v>43925</v>
      </c>
      <c r="G38" s="177">
        <v>43925</v>
      </c>
      <c r="H38" s="177">
        <v>43925</v>
      </c>
      <c r="I38" s="177">
        <v>43925</v>
      </c>
      <c r="J38" s="177">
        <v>43925</v>
      </c>
      <c r="K38" s="177">
        <v>43925</v>
      </c>
      <c r="L38" s="177">
        <v>43925</v>
      </c>
      <c r="M38" s="177">
        <v>43925</v>
      </c>
      <c r="N38" s="177">
        <v>43925</v>
      </c>
      <c r="O38" s="177">
        <v>43925</v>
      </c>
      <c r="P38" s="177">
        <v>43925</v>
      </c>
      <c r="Q38" s="177">
        <v>43925</v>
      </c>
      <c r="R38" s="177"/>
      <c r="S38" s="177"/>
      <c r="T38" s="176"/>
    </row>
    <row r="39" spans="1:20" ht="11.25" thickBot="1">
      <c r="A39" s="175"/>
      <c r="B39" s="446" t="s">
        <v>61</v>
      </c>
      <c r="C39" s="446"/>
      <c r="D39" s="446"/>
      <c r="E39" s="174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2"/>
    </row>
    <row r="40" spans="1:20" ht="11.25" thickTop="1">
      <c r="A40" s="171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6:D36"/>
    <mergeCell ref="B37:D37"/>
    <mergeCell ref="B38:D38"/>
    <mergeCell ref="B39:D39"/>
    <mergeCell ref="A6:B6"/>
    <mergeCell ref="C6:E6"/>
  </mergeCells>
  <dataValidations count="3">
    <dataValidation type="list" allowBlank="1" showInputMessage="1" showErrorMessage="1" sqref="WVN983050:WWB98307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F10:T35">
      <formula1>"O,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"P,F, "</formula1>
    </dataValidation>
    <dataValidation type="list" allowBlank="1" showInputMessage="1" showErrorMessage="1" sqref="WVN983076:WWB98307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F36:T3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38"/>
  <sheetViews>
    <sheetView topLeftCell="A13"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21.375" style="168" customWidth="1"/>
    <col min="5" max="5" width="23.875" style="169" customWidth="1"/>
    <col min="6" max="6" width="2.875" style="168" customWidth="1"/>
    <col min="7" max="7" width="3.25" style="168" customWidth="1"/>
    <col min="8" max="8" width="3" style="168" customWidth="1"/>
    <col min="9" max="9" width="2.875" style="168" customWidth="1"/>
    <col min="10" max="11" width="2.875" style="168" bestFit="1" customWidth="1"/>
    <col min="12" max="21" width="2.875" style="168" customWidth="1"/>
    <col min="22" max="257" width="9" style="168"/>
    <col min="258" max="258" width="8.125" style="168" customWidth="1"/>
    <col min="259" max="259" width="13.375" style="168" customWidth="1"/>
    <col min="260" max="260" width="10.75" style="168" customWidth="1"/>
    <col min="261" max="261" width="11.375" style="168" customWidth="1"/>
    <col min="262" max="262" width="2.875" style="168" customWidth="1"/>
    <col min="263" max="264" width="2.875" style="168" bestFit="1" customWidth="1"/>
    <col min="265" max="265" width="2.875" style="168" customWidth="1"/>
    <col min="266" max="267" width="2.875" style="168" bestFit="1" customWidth="1"/>
    <col min="268" max="277" width="2.875" style="168" customWidth="1"/>
    <col min="278" max="513" width="9" style="168"/>
    <col min="514" max="514" width="8.125" style="168" customWidth="1"/>
    <col min="515" max="515" width="13.375" style="168" customWidth="1"/>
    <col min="516" max="516" width="10.75" style="168" customWidth="1"/>
    <col min="517" max="517" width="11.375" style="168" customWidth="1"/>
    <col min="518" max="518" width="2.875" style="168" customWidth="1"/>
    <col min="519" max="520" width="2.875" style="168" bestFit="1" customWidth="1"/>
    <col min="521" max="521" width="2.875" style="168" customWidth="1"/>
    <col min="522" max="523" width="2.875" style="168" bestFit="1" customWidth="1"/>
    <col min="524" max="533" width="2.875" style="168" customWidth="1"/>
    <col min="534" max="769" width="9" style="168"/>
    <col min="770" max="770" width="8.125" style="168" customWidth="1"/>
    <col min="771" max="771" width="13.375" style="168" customWidth="1"/>
    <col min="772" max="772" width="10.75" style="168" customWidth="1"/>
    <col min="773" max="773" width="11.375" style="168" customWidth="1"/>
    <col min="774" max="774" width="2.875" style="168" customWidth="1"/>
    <col min="775" max="776" width="2.875" style="168" bestFit="1" customWidth="1"/>
    <col min="777" max="777" width="2.875" style="168" customWidth="1"/>
    <col min="778" max="779" width="2.875" style="168" bestFit="1" customWidth="1"/>
    <col min="780" max="789" width="2.875" style="168" customWidth="1"/>
    <col min="790" max="1025" width="9" style="168"/>
    <col min="1026" max="1026" width="8.125" style="168" customWidth="1"/>
    <col min="1027" max="1027" width="13.375" style="168" customWidth="1"/>
    <col min="1028" max="1028" width="10.75" style="168" customWidth="1"/>
    <col min="1029" max="1029" width="11.375" style="168" customWidth="1"/>
    <col min="1030" max="1030" width="2.875" style="168" customWidth="1"/>
    <col min="1031" max="1032" width="2.875" style="168" bestFit="1" customWidth="1"/>
    <col min="1033" max="1033" width="2.875" style="168" customWidth="1"/>
    <col min="1034" max="1035" width="2.875" style="168" bestFit="1" customWidth="1"/>
    <col min="1036" max="1045" width="2.875" style="168" customWidth="1"/>
    <col min="1046" max="1281" width="9" style="168"/>
    <col min="1282" max="1282" width="8.125" style="168" customWidth="1"/>
    <col min="1283" max="1283" width="13.375" style="168" customWidth="1"/>
    <col min="1284" max="1284" width="10.75" style="168" customWidth="1"/>
    <col min="1285" max="1285" width="11.375" style="168" customWidth="1"/>
    <col min="1286" max="1286" width="2.875" style="168" customWidth="1"/>
    <col min="1287" max="1288" width="2.875" style="168" bestFit="1" customWidth="1"/>
    <col min="1289" max="1289" width="2.875" style="168" customWidth="1"/>
    <col min="1290" max="1291" width="2.875" style="168" bestFit="1" customWidth="1"/>
    <col min="1292" max="1301" width="2.875" style="168" customWidth="1"/>
    <col min="1302" max="1537" width="9" style="168"/>
    <col min="1538" max="1538" width="8.125" style="168" customWidth="1"/>
    <col min="1539" max="1539" width="13.375" style="168" customWidth="1"/>
    <col min="1540" max="1540" width="10.75" style="168" customWidth="1"/>
    <col min="1541" max="1541" width="11.375" style="168" customWidth="1"/>
    <col min="1542" max="1542" width="2.875" style="168" customWidth="1"/>
    <col min="1543" max="1544" width="2.875" style="168" bestFit="1" customWidth="1"/>
    <col min="1545" max="1545" width="2.875" style="168" customWidth="1"/>
    <col min="1546" max="1547" width="2.875" style="168" bestFit="1" customWidth="1"/>
    <col min="1548" max="1557" width="2.875" style="168" customWidth="1"/>
    <col min="1558" max="1793" width="9" style="168"/>
    <col min="1794" max="1794" width="8.125" style="168" customWidth="1"/>
    <col min="1795" max="1795" width="13.375" style="168" customWidth="1"/>
    <col min="1796" max="1796" width="10.75" style="168" customWidth="1"/>
    <col min="1797" max="1797" width="11.375" style="168" customWidth="1"/>
    <col min="1798" max="1798" width="2.875" style="168" customWidth="1"/>
    <col min="1799" max="1800" width="2.875" style="168" bestFit="1" customWidth="1"/>
    <col min="1801" max="1801" width="2.875" style="168" customWidth="1"/>
    <col min="1802" max="1803" width="2.875" style="168" bestFit="1" customWidth="1"/>
    <col min="1804" max="1813" width="2.875" style="168" customWidth="1"/>
    <col min="1814" max="2049" width="9" style="168"/>
    <col min="2050" max="2050" width="8.125" style="168" customWidth="1"/>
    <col min="2051" max="2051" width="13.375" style="168" customWidth="1"/>
    <col min="2052" max="2052" width="10.75" style="168" customWidth="1"/>
    <col min="2053" max="2053" width="11.375" style="168" customWidth="1"/>
    <col min="2054" max="2054" width="2.875" style="168" customWidth="1"/>
    <col min="2055" max="2056" width="2.875" style="168" bestFit="1" customWidth="1"/>
    <col min="2057" max="2057" width="2.875" style="168" customWidth="1"/>
    <col min="2058" max="2059" width="2.875" style="168" bestFit="1" customWidth="1"/>
    <col min="2060" max="2069" width="2.875" style="168" customWidth="1"/>
    <col min="2070" max="2305" width="9" style="168"/>
    <col min="2306" max="2306" width="8.125" style="168" customWidth="1"/>
    <col min="2307" max="2307" width="13.375" style="168" customWidth="1"/>
    <col min="2308" max="2308" width="10.75" style="168" customWidth="1"/>
    <col min="2309" max="2309" width="11.375" style="168" customWidth="1"/>
    <col min="2310" max="2310" width="2.875" style="168" customWidth="1"/>
    <col min="2311" max="2312" width="2.875" style="168" bestFit="1" customWidth="1"/>
    <col min="2313" max="2313" width="2.875" style="168" customWidth="1"/>
    <col min="2314" max="2315" width="2.875" style="168" bestFit="1" customWidth="1"/>
    <col min="2316" max="2325" width="2.875" style="168" customWidth="1"/>
    <col min="2326" max="2561" width="9" style="168"/>
    <col min="2562" max="2562" width="8.125" style="168" customWidth="1"/>
    <col min="2563" max="2563" width="13.375" style="168" customWidth="1"/>
    <col min="2564" max="2564" width="10.75" style="168" customWidth="1"/>
    <col min="2565" max="2565" width="11.375" style="168" customWidth="1"/>
    <col min="2566" max="2566" width="2.875" style="168" customWidth="1"/>
    <col min="2567" max="2568" width="2.875" style="168" bestFit="1" customWidth="1"/>
    <col min="2569" max="2569" width="2.875" style="168" customWidth="1"/>
    <col min="2570" max="2571" width="2.875" style="168" bestFit="1" customWidth="1"/>
    <col min="2572" max="2581" width="2.875" style="168" customWidth="1"/>
    <col min="2582" max="2817" width="9" style="168"/>
    <col min="2818" max="2818" width="8.125" style="168" customWidth="1"/>
    <col min="2819" max="2819" width="13.375" style="168" customWidth="1"/>
    <col min="2820" max="2820" width="10.75" style="168" customWidth="1"/>
    <col min="2821" max="2821" width="11.375" style="168" customWidth="1"/>
    <col min="2822" max="2822" width="2.875" style="168" customWidth="1"/>
    <col min="2823" max="2824" width="2.875" style="168" bestFit="1" customWidth="1"/>
    <col min="2825" max="2825" width="2.875" style="168" customWidth="1"/>
    <col min="2826" max="2827" width="2.875" style="168" bestFit="1" customWidth="1"/>
    <col min="2828" max="2837" width="2.875" style="168" customWidth="1"/>
    <col min="2838" max="3073" width="9" style="168"/>
    <col min="3074" max="3074" width="8.125" style="168" customWidth="1"/>
    <col min="3075" max="3075" width="13.375" style="168" customWidth="1"/>
    <col min="3076" max="3076" width="10.75" style="168" customWidth="1"/>
    <col min="3077" max="3077" width="11.375" style="168" customWidth="1"/>
    <col min="3078" max="3078" width="2.875" style="168" customWidth="1"/>
    <col min="3079" max="3080" width="2.875" style="168" bestFit="1" customWidth="1"/>
    <col min="3081" max="3081" width="2.875" style="168" customWidth="1"/>
    <col min="3082" max="3083" width="2.875" style="168" bestFit="1" customWidth="1"/>
    <col min="3084" max="3093" width="2.875" style="168" customWidth="1"/>
    <col min="3094" max="3329" width="9" style="168"/>
    <col min="3330" max="3330" width="8.125" style="168" customWidth="1"/>
    <col min="3331" max="3331" width="13.375" style="168" customWidth="1"/>
    <col min="3332" max="3332" width="10.75" style="168" customWidth="1"/>
    <col min="3333" max="3333" width="11.375" style="168" customWidth="1"/>
    <col min="3334" max="3334" width="2.875" style="168" customWidth="1"/>
    <col min="3335" max="3336" width="2.875" style="168" bestFit="1" customWidth="1"/>
    <col min="3337" max="3337" width="2.875" style="168" customWidth="1"/>
    <col min="3338" max="3339" width="2.875" style="168" bestFit="1" customWidth="1"/>
    <col min="3340" max="3349" width="2.875" style="168" customWidth="1"/>
    <col min="3350" max="3585" width="9" style="168"/>
    <col min="3586" max="3586" width="8.125" style="168" customWidth="1"/>
    <col min="3587" max="3587" width="13.375" style="168" customWidth="1"/>
    <col min="3588" max="3588" width="10.75" style="168" customWidth="1"/>
    <col min="3589" max="3589" width="11.375" style="168" customWidth="1"/>
    <col min="3590" max="3590" width="2.875" style="168" customWidth="1"/>
    <col min="3591" max="3592" width="2.875" style="168" bestFit="1" customWidth="1"/>
    <col min="3593" max="3593" width="2.875" style="168" customWidth="1"/>
    <col min="3594" max="3595" width="2.875" style="168" bestFit="1" customWidth="1"/>
    <col min="3596" max="3605" width="2.875" style="168" customWidth="1"/>
    <col min="3606" max="3841" width="9" style="168"/>
    <col min="3842" max="3842" width="8.125" style="168" customWidth="1"/>
    <col min="3843" max="3843" width="13.375" style="168" customWidth="1"/>
    <col min="3844" max="3844" width="10.75" style="168" customWidth="1"/>
    <col min="3845" max="3845" width="11.375" style="168" customWidth="1"/>
    <col min="3846" max="3846" width="2.875" style="168" customWidth="1"/>
    <col min="3847" max="3848" width="2.875" style="168" bestFit="1" customWidth="1"/>
    <col min="3849" max="3849" width="2.875" style="168" customWidth="1"/>
    <col min="3850" max="3851" width="2.875" style="168" bestFit="1" customWidth="1"/>
    <col min="3852" max="3861" width="2.875" style="168" customWidth="1"/>
    <col min="3862" max="4097" width="9" style="168"/>
    <col min="4098" max="4098" width="8.125" style="168" customWidth="1"/>
    <col min="4099" max="4099" width="13.375" style="168" customWidth="1"/>
    <col min="4100" max="4100" width="10.75" style="168" customWidth="1"/>
    <col min="4101" max="4101" width="11.375" style="168" customWidth="1"/>
    <col min="4102" max="4102" width="2.875" style="168" customWidth="1"/>
    <col min="4103" max="4104" width="2.875" style="168" bestFit="1" customWidth="1"/>
    <col min="4105" max="4105" width="2.875" style="168" customWidth="1"/>
    <col min="4106" max="4107" width="2.875" style="168" bestFit="1" customWidth="1"/>
    <col min="4108" max="4117" width="2.875" style="168" customWidth="1"/>
    <col min="4118" max="4353" width="9" style="168"/>
    <col min="4354" max="4354" width="8.125" style="168" customWidth="1"/>
    <col min="4355" max="4355" width="13.375" style="168" customWidth="1"/>
    <col min="4356" max="4356" width="10.75" style="168" customWidth="1"/>
    <col min="4357" max="4357" width="11.375" style="168" customWidth="1"/>
    <col min="4358" max="4358" width="2.875" style="168" customWidth="1"/>
    <col min="4359" max="4360" width="2.875" style="168" bestFit="1" customWidth="1"/>
    <col min="4361" max="4361" width="2.875" style="168" customWidth="1"/>
    <col min="4362" max="4363" width="2.875" style="168" bestFit="1" customWidth="1"/>
    <col min="4364" max="4373" width="2.875" style="168" customWidth="1"/>
    <col min="4374" max="4609" width="9" style="168"/>
    <col min="4610" max="4610" width="8.125" style="168" customWidth="1"/>
    <col min="4611" max="4611" width="13.375" style="168" customWidth="1"/>
    <col min="4612" max="4612" width="10.75" style="168" customWidth="1"/>
    <col min="4613" max="4613" width="11.375" style="168" customWidth="1"/>
    <col min="4614" max="4614" width="2.875" style="168" customWidth="1"/>
    <col min="4615" max="4616" width="2.875" style="168" bestFit="1" customWidth="1"/>
    <col min="4617" max="4617" width="2.875" style="168" customWidth="1"/>
    <col min="4618" max="4619" width="2.875" style="168" bestFit="1" customWidth="1"/>
    <col min="4620" max="4629" width="2.875" style="168" customWidth="1"/>
    <col min="4630" max="4865" width="9" style="168"/>
    <col min="4866" max="4866" width="8.125" style="168" customWidth="1"/>
    <col min="4867" max="4867" width="13.375" style="168" customWidth="1"/>
    <col min="4868" max="4868" width="10.75" style="168" customWidth="1"/>
    <col min="4869" max="4869" width="11.375" style="168" customWidth="1"/>
    <col min="4870" max="4870" width="2.875" style="168" customWidth="1"/>
    <col min="4871" max="4872" width="2.875" style="168" bestFit="1" customWidth="1"/>
    <col min="4873" max="4873" width="2.875" style="168" customWidth="1"/>
    <col min="4874" max="4875" width="2.875" style="168" bestFit="1" customWidth="1"/>
    <col min="4876" max="4885" width="2.875" style="168" customWidth="1"/>
    <col min="4886" max="5121" width="9" style="168"/>
    <col min="5122" max="5122" width="8.125" style="168" customWidth="1"/>
    <col min="5123" max="5123" width="13.375" style="168" customWidth="1"/>
    <col min="5124" max="5124" width="10.75" style="168" customWidth="1"/>
    <col min="5125" max="5125" width="11.375" style="168" customWidth="1"/>
    <col min="5126" max="5126" width="2.875" style="168" customWidth="1"/>
    <col min="5127" max="5128" width="2.875" style="168" bestFit="1" customWidth="1"/>
    <col min="5129" max="5129" width="2.875" style="168" customWidth="1"/>
    <col min="5130" max="5131" width="2.875" style="168" bestFit="1" customWidth="1"/>
    <col min="5132" max="5141" width="2.875" style="168" customWidth="1"/>
    <col min="5142" max="5377" width="9" style="168"/>
    <col min="5378" max="5378" width="8.125" style="168" customWidth="1"/>
    <col min="5379" max="5379" width="13.375" style="168" customWidth="1"/>
    <col min="5380" max="5380" width="10.75" style="168" customWidth="1"/>
    <col min="5381" max="5381" width="11.375" style="168" customWidth="1"/>
    <col min="5382" max="5382" width="2.875" style="168" customWidth="1"/>
    <col min="5383" max="5384" width="2.875" style="168" bestFit="1" customWidth="1"/>
    <col min="5385" max="5385" width="2.875" style="168" customWidth="1"/>
    <col min="5386" max="5387" width="2.875" style="168" bestFit="1" customWidth="1"/>
    <col min="5388" max="5397" width="2.875" style="168" customWidth="1"/>
    <col min="5398" max="5633" width="9" style="168"/>
    <col min="5634" max="5634" width="8.125" style="168" customWidth="1"/>
    <col min="5635" max="5635" width="13.375" style="168" customWidth="1"/>
    <col min="5636" max="5636" width="10.75" style="168" customWidth="1"/>
    <col min="5637" max="5637" width="11.375" style="168" customWidth="1"/>
    <col min="5638" max="5638" width="2.875" style="168" customWidth="1"/>
    <col min="5639" max="5640" width="2.875" style="168" bestFit="1" customWidth="1"/>
    <col min="5641" max="5641" width="2.875" style="168" customWidth="1"/>
    <col min="5642" max="5643" width="2.875" style="168" bestFit="1" customWidth="1"/>
    <col min="5644" max="5653" width="2.875" style="168" customWidth="1"/>
    <col min="5654" max="5889" width="9" style="168"/>
    <col min="5890" max="5890" width="8.125" style="168" customWidth="1"/>
    <col min="5891" max="5891" width="13.375" style="168" customWidth="1"/>
    <col min="5892" max="5892" width="10.75" style="168" customWidth="1"/>
    <col min="5893" max="5893" width="11.375" style="168" customWidth="1"/>
    <col min="5894" max="5894" width="2.875" style="168" customWidth="1"/>
    <col min="5895" max="5896" width="2.875" style="168" bestFit="1" customWidth="1"/>
    <col min="5897" max="5897" width="2.875" style="168" customWidth="1"/>
    <col min="5898" max="5899" width="2.875" style="168" bestFit="1" customWidth="1"/>
    <col min="5900" max="5909" width="2.875" style="168" customWidth="1"/>
    <col min="5910" max="6145" width="9" style="168"/>
    <col min="6146" max="6146" width="8.125" style="168" customWidth="1"/>
    <col min="6147" max="6147" width="13.375" style="168" customWidth="1"/>
    <col min="6148" max="6148" width="10.75" style="168" customWidth="1"/>
    <col min="6149" max="6149" width="11.375" style="168" customWidth="1"/>
    <col min="6150" max="6150" width="2.875" style="168" customWidth="1"/>
    <col min="6151" max="6152" width="2.875" style="168" bestFit="1" customWidth="1"/>
    <col min="6153" max="6153" width="2.875" style="168" customWidth="1"/>
    <col min="6154" max="6155" width="2.875" style="168" bestFit="1" customWidth="1"/>
    <col min="6156" max="6165" width="2.875" style="168" customWidth="1"/>
    <col min="6166" max="6401" width="9" style="168"/>
    <col min="6402" max="6402" width="8.125" style="168" customWidth="1"/>
    <col min="6403" max="6403" width="13.375" style="168" customWidth="1"/>
    <col min="6404" max="6404" width="10.75" style="168" customWidth="1"/>
    <col min="6405" max="6405" width="11.375" style="168" customWidth="1"/>
    <col min="6406" max="6406" width="2.875" style="168" customWidth="1"/>
    <col min="6407" max="6408" width="2.875" style="168" bestFit="1" customWidth="1"/>
    <col min="6409" max="6409" width="2.875" style="168" customWidth="1"/>
    <col min="6410" max="6411" width="2.875" style="168" bestFit="1" customWidth="1"/>
    <col min="6412" max="6421" width="2.875" style="168" customWidth="1"/>
    <col min="6422" max="6657" width="9" style="168"/>
    <col min="6658" max="6658" width="8.125" style="168" customWidth="1"/>
    <col min="6659" max="6659" width="13.375" style="168" customWidth="1"/>
    <col min="6660" max="6660" width="10.75" style="168" customWidth="1"/>
    <col min="6661" max="6661" width="11.375" style="168" customWidth="1"/>
    <col min="6662" max="6662" width="2.875" style="168" customWidth="1"/>
    <col min="6663" max="6664" width="2.875" style="168" bestFit="1" customWidth="1"/>
    <col min="6665" max="6665" width="2.875" style="168" customWidth="1"/>
    <col min="6666" max="6667" width="2.875" style="168" bestFit="1" customWidth="1"/>
    <col min="6668" max="6677" width="2.875" style="168" customWidth="1"/>
    <col min="6678" max="6913" width="9" style="168"/>
    <col min="6914" max="6914" width="8.125" style="168" customWidth="1"/>
    <col min="6915" max="6915" width="13.375" style="168" customWidth="1"/>
    <col min="6916" max="6916" width="10.75" style="168" customWidth="1"/>
    <col min="6917" max="6917" width="11.375" style="168" customWidth="1"/>
    <col min="6918" max="6918" width="2.875" style="168" customWidth="1"/>
    <col min="6919" max="6920" width="2.875" style="168" bestFit="1" customWidth="1"/>
    <col min="6921" max="6921" width="2.875" style="168" customWidth="1"/>
    <col min="6922" max="6923" width="2.875" style="168" bestFit="1" customWidth="1"/>
    <col min="6924" max="6933" width="2.875" style="168" customWidth="1"/>
    <col min="6934" max="7169" width="9" style="168"/>
    <col min="7170" max="7170" width="8.125" style="168" customWidth="1"/>
    <col min="7171" max="7171" width="13.375" style="168" customWidth="1"/>
    <col min="7172" max="7172" width="10.75" style="168" customWidth="1"/>
    <col min="7173" max="7173" width="11.375" style="168" customWidth="1"/>
    <col min="7174" max="7174" width="2.875" style="168" customWidth="1"/>
    <col min="7175" max="7176" width="2.875" style="168" bestFit="1" customWidth="1"/>
    <col min="7177" max="7177" width="2.875" style="168" customWidth="1"/>
    <col min="7178" max="7179" width="2.875" style="168" bestFit="1" customWidth="1"/>
    <col min="7180" max="7189" width="2.875" style="168" customWidth="1"/>
    <col min="7190" max="7425" width="9" style="168"/>
    <col min="7426" max="7426" width="8.125" style="168" customWidth="1"/>
    <col min="7427" max="7427" width="13.375" style="168" customWidth="1"/>
    <col min="7428" max="7428" width="10.75" style="168" customWidth="1"/>
    <col min="7429" max="7429" width="11.375" style="168" customWidth="1"/>
    <col min="7430" max="7430" width="2.875" style="168" customWidth="1"/>
    <col min="7431" max="7432" width="2.875" style="168" bestFit="1" customWidth="1"/>
    <col min="7433" max="7433" width="2.875" style="168" customWidth="1"/>
    <col min="7434" max="7435" width="2.875" style="168" bestFit="1" customWidth="1"/>
    <col min="7436" max="7445" width="2.875" style="168" customWidth="1"/>
    <col min="7446" max="7681" width="9" style="168"/>
    <col min="7682" max="7682" width="8.125" style="168" customWidth="1"/>
    <col min="7683" max="7683" width="13.375" style="168" customWidth="1"/>
    <col min="7684" max="7684" width="10.75" style="168" customWidth="1"/>
    <col min="7685" max="7685" width="11.375" style="168" customWidth="1"/>
    <col min="7686" max="7686" width="2.875" style="168" customWidth="1"/>
    <col min="7687" max="7688" width="2.875" style="168" bestFit="1" customWidth="1"/>
    <col min="7689" max="7689" width="2.875" style="168" customWidth="1"/>
    <col min="7690" max="7691" width="2.875" style="168" bestFit="1" customWidth="1"/>
    <col min="7692" max="7701" width="2.875" style="168" customWidth="1"/>
    <col min="7702" max="7937" width="9" style="168"/>
    <col min="7938" max="7938" width="8.125" style="168" customWidth="1"/>
    <col min="7939" max="7939" width="13.375" style="168" customWidth="1"/>
    <col min="7940" max="7940" width="10.75" style="168" customWidth="1"/>
    <col min="7941" max="7941" width="11.375" style="168" customWidth="1"/>
    <col min="7942" max="7942" width="2.875" style="168" customWidth="1"/>
    <col min="7943" max="7944" width="2.875" style="168" bestFit="1" customWidth="1"/>
    <col min="7945" max="7945" width="2.875" style="168" customWidth="1"/>
    <col min="7946" max="7947" width="2.875" style="168" bestFit="1" customWidth="1"/>
    <col min="7948" max="7957" width="2.875" style="168" customWidth="1"/>
    <col min="7958" max="8193" width="9" style="168"/>
    <col min="8194" max="8194" width="8.125" style="168" customWidth="1"/>
    <col min="8195" max="8195" width="13.375" style="168" customWidth="1"/>
    <col min="8196" max="8196" width="10.75" style="168" customWidth="1"/>
    <col min="8197" max="8197" width="11.375" style="168" customWidth="1"/>
    <col min="8198" max="8198" width="2.875" style="168" customWidth="1"/>
    <col min="8199" max="8200" width="2.875" style="168" bestFit="1" customWidth="1"/>
    <col min="8201" max="8201" width="2.875" style="168" customWidth="1"/>
    <col min="8202" max="8203" width="2.875" style="168" bestFit="1" customWidth="1"/>
    <col min="8204" max="8213" width="2.875" style="168" customWidth="1"/>
    <col min="8214" max="8449" width="9" style="168"/>
    <col min="8450" max="8450" width="8.125" style="168" customWidth="1"/>
    <col min="8451" max="8451" width="13.375" style="168" customWidth="1"/>
    <col min="8452" max="8452" width="10.75" style="168" customWidth="1"/>
    <col min="8453" max="8453" width="11.375" style="168" customWidth="1"/>
    <col min="8454" max="8454" width="2.875" style="168" customWidth="1"/>
    <col min="8455" max="8456" width="2.875" style="168" bestFit="1" customWidth="1"/>
    <col min="8457" max="8457" width="2.875" style="168" customWidth="1"/>
    <col min="8458" max="8459" width="2.875" style="168" bestFit="1" customWidth="1"/>
    <col min="8460" max="8469" width="2.875" style="168" customWidth="1"/>
    <col min="8470" max="8705" width="9" style="168"/>
    <col min="8706" max="8706" width="8.125" style="168" customWidth="1"/>
    <col min="8707" max="8707" width="13.375" style="168" customWidth="1"/>
    <col min="8708" max="8708" width="10.75" style="168" customWidth="1"/>
    <col min="8709" max="8709" width="11.375" style="168" customWidth="1"/>
    <col min="8710" max="8710" width="2.875" style="168" customWidth="1"/>
    <col min="8711" max="8712" width="2.875" style="168" bestFit="1" customWidth="1"/>
    <col min="8713" max="8713" width="2.875" style="168" customWidth="1"/>
    <col min="8714" max="8715" width="2.875" style="168" bestFit="1" customWidth="1"/>
    <col min="8716" max="8725" width="2.875" style="168" customWidth="1"/>
    <col min="8726" max="8961" width="9" style="168"/>
    <col min="8962" max="8962" width="8.125" style="168" customWidth="1"/>
    <col min="8963" max="8963" width="13.375" style="168" customWidth="1"/>
    <col min="8964" max="8964" width="10.75" style="168" customWidth="1"/>
    <col min="8965" max="8965" width="11.375" style="168" customWidth="1"/>
    <col min="8966" max="8966" width="2.875" style="168" customWidth="1"/>
    <col min="8967" max="8968" width="2.875" style="168" bestFit="1" customWidth="1"/>
    <col min="8969" max="8969" width="2.875" style="168" customWidth="1"/>
    <col min="8970" max="8971" width="2.875" style="168" bestFit="1" customWidth="1"/>
    <col min="8972" max="8981" width="2.875" style="168" customWidth="1"/>
    <col min="8982" max="9217" width="9" style="168"/>
    <col min="9218" max="9218" width="8.125" style="168" customWidth="1"/>
    <col min="9219" max="9219" width="13.375" style="168" customWidth="1"/>
    <col min="9220" max="9220" width="10.75" style="168" customWidth="1"/>
    <col min="9221" max="9221" width="11.375" style="168" customWidth="1"/>
    <col min="9222" max="9222" width="2.875" style="168" customWidth="1"/>
    <col min="9223" max="9224" width="2.875" style="168" bestFit="1" customWidth="1"/>
    <col min="9225" max="9225" width="2.875" style="168" customWidth="1"/>
    <col min="9226" max="9227" width="2.875" style="168" bestFit="1" customWidth="1"/>
    <col min="9228" max="9237" width="2.875" style="168" customWidth="1"/>
    <col min="9238" max="9473" width="9" style="168"/>
    <col min="9474" max="9474" width="8.125" style="168" customWidth="1"/>
    <col min="9475" max="9475" width="13.375" style="168" customWidth="1"/>
    <col min="9476" max="9476" width="10.75" style="168" customWidth="1"/>
    <col min="9477" max="9477" width="11.375" style="168" customWidth="1"/>
    <col min="9478" max="9478" width="2.875" style="168" customWidth="1"/>
    <col min="9479" max="9480" width="2.875" style="168" bestFit="1" customWidth="1"/>
    <col min="9481" max="9481" width="2.875" style="168" customWidth="1"/>
    <col min="9482" max="9483" width="2.875" style="168" bestFit="1" customWidth="1"/>
    <col min="9484" max="9493" width="2.875" style="168" customWidth="1"/>
    <col min="9494" max="9729" width="9" style="168"/>
    <col min="9730" max="9730" width="8.125" style="168" customWidth="1"/>
    <col min="9731" max="9731" width="13.375" style="168" customWidth="1"/>
    <col min="9732" max="9732" width="10.75" style="168" customWidth="1"/>
    <col min="9733" max="9733" width="11.375" style="168" customWidth="1"/>
    <col min="9734" max="9734" width="2.875" style="168" customWidth="1"/>
    <col min="9735" max="9736" width="2.875" style="168" bestFit="1" customWidth="1"/>
    <col min="9737" max="9737" width="2.875" style="168" customWidth="1"/>
    <col min="9738" max="9739" width="2.875" style="168" bestFit="1" customWidth="1"/>
    <col min="9740" max="9749" width="2.875" style="168" customWidth="1"/>
    <col min="9750" max="9985" width="9" style="168"/>
    <col min="9986" max="9986" width="8.125" style="168" customWidth="1"/>
    <col min="9987" max="9987" width="13.375" style="168" customWidth="1"/>
    <col min="9988" max="9988" width="10.75" style="168" customWidth="1"/>
    <col min="9989" max="9989" width="11.375" style="168" customWidth="1"/>
    <col min="9990" max="9990" width="2.875" style="168" customWidth="1"/>
    <col min="9991" max="9992" width="2.875" style="168" bestFit="1" customWidth="1"/>
    <col min="9993" max="9993" width="2.875" style="168" customWidth="1"/>
    <col min="9994" max="9995" width="2.875" style="168" bestFit="1" customWidth="1"/>
    <col min="9996" max="10005" width="2.875" style="168" customWidth="1"/>
    <col min="10006" max="10241" width="9" style="168"/>
    <col min="10242" max="10242" width="8.125" style="168" customWidth="1"/>
    <col min="10243" max="10243" width="13.375" style="168" customWidth="1"/>
    <col min="10244" max="10244" width="10.75" style="168" customWidth="1"/>
    <col min="10245" max="10245" width="11.375" style="168" customWidth="1"/>
    <col min="10246" max="10246" width="2.875" style="168" customWidth="1"/>
    <col min="10247" max="10248" width="2.875" style="168" bestFit="1" customWidth="1"/>
    <col min="10249" max="10249" width="2.875" style="168" customWidth="1"/>
    <col min="10250" max="10251" width="2.875" style="168" bestFit="1" customWidth="1"/>
    <col min="10252" max="10261" width="2.875" style="168" customWidth="1"/>
    <col min="10262" max="10497" width="9" style="168"/>
    <col min="10498" max="10498" width="8.125" style="168" customWidth="1"/>
    <col min="10499" max="10499" width="13.375" style="168" customWidth="1"/>
    <col min="10500" max="10500" width="10.75" style="168" customWidth="1"/>
    <col min="10501" max="10501" width="11.375" style="168" customWidth="1"/>
    <col min="10502" max="10502" width="2.875" style="168" customWidth="1"/>
    <col min="10503" max="10504" width="2.875" style="168" bestFit="1" customWidth="1"/>
    <col min="10505" max="10505" width="2.875" style="168" customWidth="1"/>
    <col min="10506" max="10507" width="2.875" style="168" bestFit="1" customWidth="1"/>
    <col min="10508" max="10517" width="2.875" style="168" customWidth="1"/>
    <col min="10518" max="10753" width="9" style="168"/>
    <col min="10754" max="10754" width="8.125" style="168" customWidth="1"/>
    <col min="10755" max="10755" width="13.375" style="168" customWidth="1"/>
    <col min="10756" max="10756" width="10.75" style="168" customWidth="1"/>
    <col min="10757" max="10757" width="11.375" style="168" customWidth="1"/>
    <col min="10758" max="10758" width="2.875" style="168" customWidth="1"/>
    <col min="10759" max="10760" width="2.875" style="168" bestFit="1" customWidth="1"/>
    <col min="10761" max="10761" width="2.875" style="168" customWidth="1"/>
    <col min="10762" max="10763" width="2.875" style="168" bestFit="1" customWidth="1"/>
    <col min="10764" max="10773" width="2.875" style="168" customWidth="1"/>
    <col min="10774" max="11009" width="9" style="168"/>
    <col min="11010" max="11010" width="8.125" style="168" customWidth="1"/>
    <col min="11011" max="11011" width="13.375" style="168" customWidth="1"/>
    <col min="11012" max="11012" width="10.75" style="168" customWidth="1"/>
    <col min="11013" max="11013" width="11.375" style="168" customWidth="1"/>
    <col min="11014" max="11014" width="2.875" style="168" customWidth="1"/>
    <col min="11015" max="11016" width="2.875" style="168" bestFit="1" customWidth="1"/>
    <col min="11017" max="11017" width="2.875" style="168" customWidth="1"/>
    <col min="11018" max="11019" width="2.875" style="168" bestFit="1" customWidth="1"/>
    <col min="11020" max="11029" width="2.875" style="168" customWidth="1"/>
    <col min="11030" max="11265" width="9" style="168"/>
    <col min="11266" max="11266" width="8.125" style="168" customWidth="1"/>
    <col min="11267" max="11267" width="13.375" style="168" customWidth="1"/>
    <col min="11268" max="11268" width="10.75" style="168" customWidth="1"/>
    <col min="11269" max="11269" width="11.375" style="168" customWidth="1"/>
    <col min="11270" max="11270" width="2.875" style="168" customWidth="1"/>
    <col min="11271" max="11272" width="2.875" style="168" bestFit="1" customWidth="1"/>
    <col min="11273" max="11273" width="2.875" style="168" customWidth="1"/>
    <col min="11274" max="11275" width="2.875" style="168" bestFit="1" customWidth="1"/>
    <col min="11276" max="11285" width="2.875" style="168" customWidth="1"/>
    <col min="11286" max="11521" width="9" style="168"/>
    <col min="11522" max="11522" width="8.125" style="168" customWidth="1"/>
    <col min="11523" max="11523" width="13.375" style="168" customWidth="1"/>
    <col min="11524" max="11524" width="10.75" style="168" customWidth="1"/>
    <col min="11525" max="11525" width="11.375" style="168" customWidth="1"/>
    <col min="11526" max="11526" width="2.875" style="168" customWidth="1"/>
    <col min="11527" max="11528" width="2.875" style="168" bestFit="1" customWidth="1"/>
    <col min="11529" max="11529" width="2.875" style="168" customWidth="1"/>
    <col min="11530" max="11531" width="2.875" style="168" bestFit="1" customWidth="1"/>
    <col min="11532" max="11541" width="2.875" style="168" customWidth="1"/>
    <col min="11542" max="11777" width="9" style="168"/>
    <col min="11778" max="11778" width="8.125" style="168" customWidth="1"/>
    <col min="11779" max="11779" width="13.375" style="168" customWidth="1"/>
    <col min="11780" max="11780" width="10.75" style="168" customWidth="1"/>
    <col min="11781" max="11781" width="11.375" style="168" customWidth="1"/>
    <col min="11782" max="11782" width="2.875" style="168" customWidth="1"/>
    <col min="11783" max="11784" width="2.875" style="168" bestFit="1" customWidth="1"/>
    <col min="11785" max="11785" width="2.875" style="168" customWidth="1"/>
    <col min="11786" max="11787" width="2.875" style="168" bestFit="1" customWidth="1"/>
    <col min="11788" max="11797" width="2.875" style="168" customWidth="1"/>
    <col min="11798" max="12033" width="9" style="168"/>
    <col min="12034" max="12034" width="8.125" style="168" customWidth="1"/>
    <col min="12035" max="12035" width="13.375" style="168" customWidth="1"/>
    <col min="12036" max="12036" width="10.75" style="168" customWidth="1"/>
    <col min="12037" max="12037" width="11.375" style="168" customWidth="1"/>
    <col min="12038" max="12038" width="2.875" style="168" customWidth="1"/>
    <col min="12039" max="12040" width="2.875" style="168" bestFit="1" customWidth="1"/>
    <col min="12041" max="12041" width="2.875" style="168" customWidth="1"/>
    <col min="12042" max="12043" width="2.875" style="168" bestFit="1" customWidth="1"/>
    <col min="12044" max="12053" width="2.875" style="168" customWidth="1"/>
    <col min="12054" max="12289" width="9" style="168"/>
    <col min="12290" max="12290" width="8.125" style="168" customWidth="1"/>
    <col min="12291" max="12291" width="13.375" style="168" customWidth="1"/>
    <col min="12292" max="12292" width="10.75" style="168" customWidth="1"/>
    <col min="12293" max="12293" width="11.375" style="168" customWidth="1"/>
    <col min="12294" max="12294" width="2.875" style="168" customWidth="1"/>
    <col min="12295" max="12296" width="2.875" style="168" bestFit="1" customWidth="1"/>
    <col min="12297" max="12297" width="2.875" style="168" customWidth="1"/>
    <col min="12298" max="12299" width="2.875" style="168" bestFit="1" customWidth="1"/>
    <col min="12300" max="12309" width="2.875" style="168" customWidth="1"/>
    <col min="12310" max="12545" width="9" style="168"/>
    <col min="12546" max="12546" width="8.125" style="168" customWidth="1"/>
    <col min="12547" max="12547" width="13.375" style="168" customWidth="1"/>
    <col min="12548" max="12548" width="10.75" style="168" customWidth="1"/>
    <col min="12549" max="12549" width="11.375" style="168" customWidth="1"/>
    <col min="12550" max="12550" width="2.875" style="168" customWidth="1"/>
    <col min="12551" max="12552" width="2.875" style="168" bestFit="1" customWidth="1"/>
    <col min="12553" max="12553" width="2.875" style="168" customWidth="1"/>
    <col min="12554" max="12555" width="2.875" style="168" bestFit="1" customWidth="1"/>
    <col min="12556" max="12565" width="2.875" style="168" customWidth="1"/>
    <col min="12566" max="12801" width="9" style="168"/>
    <col min="12802" max="12802" width="8.125" style="168" customWidth="1"/>
    <col min="12803" max="12803" width="13.375" style="168" customWidth="1"/>
    <col min="12804" max="12804" width="10.75" style="168" customWidth="1"/>
    <col min="12805" max="12805" width="11.375" style="168" customWidth="1"/>
    <col min="12806" max="12806" width="2.875" style="168" customWidth="1"/>
    <col min="12807" max="12808" width="2.875" style="168" bestFit="1" customWidth="1"/>
    <col min="12809" max="12809" width="2.875" style="168" customWidth="1"/>
    <col min="12810" max="12811" width="2.875" style="168" bestFit="1" customWidth="1"/>
    <col min="12812" max="12821" width="2.875" style="168" customWidth="1"/>
    <col min="12822" max="13057" width="9" style="168"/>
    <col min="13058" max="13058" width="8.125" style="168" customWidth="1"/>
    <col min="13059" max="13059" width="13.375" style="168" customWidth="1"/>
    <col min="13060" max="13060" width="10.75" style="168" customWidth="1"/>
    <col min="13061" max="13061" width="11.375" style="168" customWidth="1"/>
    <col min="13062" max="13062" width="2.875" style="168" customWidth="1"/>
    <col min="13063" max="13064" width="2.875" style="168" bestFit="1" customWidth="1"/>
    <col min="13065" max="13065" width="2.875" style="168" customWidth="1"/>
    <col min="13066" max="13067" width="2.875" style="168" bestFit="1" customWidth="1"/>
    <col min="13068" max="13077" width="2.875" style="168" customWidth="1"/>
    <col min="13078" max="13313" width="9" style="168"/>
    <col min="13314" max="13314" width="8.125" style="168" customWidth="1"/>
    <col min="13315" max="13315" width="13.375" style="168" customWidth="1"/>
    <col min="13316" max="13316" width="10.75" style="168" customWidth="1"/>
    <col min="13317" max="13317" width="11.375" style="168" customWidth="1"/>
    <col min="13318" max="13318" width="2.875" style="168" customWidth="1"/>
    <col min="13319" max="13320" width="2.875" style="168" bestFit="1" customWidth="1"/>
    <col min="13321" max="13321" width="2.875" style="168" customWidth="1"/>
    <col min="13322" max="13323" width="2.875" style="168" bestFit="1" customWidth="1"/>
    <col min="13324" max="13333" width="2.875" style="168" customWidth="1"/>
    <col min="13334" max="13569" width="9" style="168"/>
    <col min="13570" max="13570" width="8.125" style="168" customWidth="1"/>
    <col min="13571" max="13571" width="13.375" style="168" customWidth="1"/>
    <col min="13572" max="13572" width="10.75" style="168" customWidth="1"/>
    <col min="13573" max="13573" width="11.375" style="168" customWidth="1"/>
    <col min="13574" max="13574" width="2.875" style="168" customWidth="1"/>
    <col min="13575" max="13576" width="2.875" style="168" bestFit="1" customWidth="1"/>
    <col min="13577" max="13577" width="2.875" style="168" customWidth="1"/>
    <col min="13578" max="13579" width="2.875" style="168" bestFit="1" customWidth="1"/>
    <col min="13580" max="13589" width="2.875" style="168" customWidth="1"/>
    <col min="13590" max="13825" width="9" style="168"/>
    <col min="13826" max="13826" width="8.125" style="168" customWidth="1"/>
    <col min="13827" max="13827" width="13.375" style="168" customWidth="1"/>
    <col min="13828" max="13828" width="10.75" style="168" customWidth="1"/>
    <col min="13829" max="13829" width="11.375" style="168" customWidth="1"/>
    <col min="13830" max="13830" width="2.875" style="168" customWidth="1"/>
    <col min="13831" max="13832" width="2.875" style="168" bestFit="1" customWidth="1"/>
    <col min="13833" max="13833" width="2.875" style="168" customWidth="1"/>
    <col min="13834" max="13835" width="2.875" style="168" bestFit="1" customWidth="1"/>
    <col min="13836" max="13845" width="2.875" style="168" customWidth="1"/>
    <col min="13846" max="14081" width="9" style="168"/>
    <col min="14082" max="14082" width="8.125" style="168" customWidth="1"/>
    <col min="14083" max="14083" width="13.375" style="168" customWidth="1"/>
    <col min="14084" max="14084" width="10.75" style="168" customWidth="1"/>
    <col min="14085" max="14085" width="11.375" style="168" customWidth="1"/>
    <col min="14086" max="14086" width="2.875" style="168" customWidth="1"/>
    <col min="14087" max="14088" width="2.875" style="168" bestFit="1" customWidth="1"/>
    <col min="14089" max="14089" width="2.875" style="168" customWidth="1"/>
    <col min="14090" max="14091" width="2.875" style="168" bestFit="1" customWidth="1"/>
    <col min="14092" max="14101" width="2.875" style="168" customWidth="1"/>
    <col min="14102" max="14337" width="9" style="168"/>
    <col min="14338" max="14338" width="8.125" style="168" customWidth="1"/>
    <col min="14339" max="14339" width="13.375" style="168" customWidth="1"/>
    <col min="14340" max="14340" width="10.75" style="168" customWidth="1"/>
    <col min="14341" max="14341" width="11.375" style="168" customWidth="1"/>
    <col min="14342" max="14342" width="2.875" style="168" customWidth="1"/>
    <col min="14343" max="14344" width="2.875" style="168" bestFit="1" customWidth="1"/>
    <col min="14345" max="14345" width="2.875" style="168" customWidth="1"/>
    <col min="14346" max="14347" width="2.875" style="168" bestFit="1" customWidth="1"/>
    <col min="14348" max="14357" width="2.875" style="168" customWidth="1"/>
    <col min="14358" max="14593" width="9" style="168"/>
    <col min="14594" max="14594" width="8.125" style="168" customWidth="1"/>
    <col min="14595" max="14595" width="13.375" style="168" customWidth="1"/>
    <col min="14596" max="14596" width="10.75" style="168" customWidth="1"/>
    <col min="14597" max="14597" width="11.375" style="168" customWidth="1"/>
    <col min="14598" max="14598" width="2.875" style="168" customWidth="1"/>
    <col min="14599" max="14600" width="2.875" style="168" bestFit="1" customWidth="1"/>
    <col min="14601" max="14601" width="2.875" style="168" customWidth="1"/>
    <col min="14602" max="14603" width="2.875" style="168" bestFit="1" customWidth="1"/>
    <col min="14604" max="14613" width="2.875" style="168" customWidth="1"/>
    <col min="14614" max="14849" width="9" style="168"/>
    <col min="14850" max="14850" width="8.125" style="168" customWidth="1"/>
    <col min="14851" max="14851" width="13.375" style="168" customWidth="1"/>
    <col min="14852" max="14852" width="10.75" style="168" customWidth="1"/>
    <col min="14853" max="14853" width="11.375" style="168" customWidth="1"/>
    <col min="14854" max="14854" width="2.875" style="168" customWidth="1"/>
    <col min="14855" max="14856" width="2.875" style="168" bestFit="1" customWidth="1"/>
    <col min="14857" max="14857" width="2.875" style="168" customWidth="1"/>
    <col min="14858" max="14859" width="2.875" style="168" bestFit="1" customWidth="1"/>
    <col min="14860" max="14869" width="2.875" style="168" customWidth="1"/>
    <col min="14870" max="15105" width="9" style="168"/>
    <col min="15106" max="15106" width="8.125" style="168" customWidth="1"/>
    <col min="15107" max="15107" width="13.375" style="168" customWidth="1"/>
    <col min="15108" max="15108" width="10.75" style="168" customWidth="1"/>
    <col min="15109" max="15109" width="11.375" style="168" customWidth="1"/>
    <col min="15110" max="15110" width="2.875" style="168" customWidth="1"/>
    <col min="15111" max="15112" width="2.875" style="168" bestFit="1" customWidth="1"/>
    <col min="15113" max="15113" width="2.875" style="168" customWidth="1"/>
    <col min="15114" max="15115" width="2.875" style="168" bestFit="1" customWidth="1"/>
    <col min="15116" max="15125" width="2.875" style="168" customWidth="1"/>
    <col min="15126" max="15361" width="9" style="168"/>
    <col min="15362" max="15362" width="8.125" style="168" customWidth="1"/>
    <col min="15363" max="15363" width="13.375" style="168" customWidth="1"/>
    <col min="15364" max="15364" width="10.75" style="168" customWidth="1"/>
    <col min="15365" max="15365" width="11.375" style="168" customWidth="1"/>
    <col min="15366" max="15366" width="2.875" style="168" customWidth="1"/>
    <col min="15367" max="15368" width="2.875" style="168" bestFit="1" customWidth="1"/>
    <col min="15369" max="15369" width="2.875" style="168" customWidth="1"/>
    <col min="15370" max="15371" width="2.875" style="168" bestFit="1" customWidth="1"/>
    <col min="15372" max="15381" width="2.875" style="168" customWidth="1"/>
    <col min="15382" max="15617" width="9" style="168"/>
    <col min="15618" max="15618" width="8.125" style="168" customWidth="1"/>
    <col min="15619" max="15619" width="13.375" style="168" customWidth="1"/>
    <col min="15620" max="15620" width="10.75" style="168" customWidth="1"/>
    <col min="15621" max="15621" width="11.375" style="168" customWidth="1"/>
    <col min="15622" max="15622" width="2.875" style="168" customWidth="1"/>
    <col min="15623" max="15624" width="2.875" style="168" bestFit="1" customWidth="1"/>
    <col min="15625" max="15625" width="2.875" style="168" customWidth="1"/>
    <col min="15626" max="15627" width="2.875" style="168" bestFit="1" customWidth="1"/>
    <col min="15628" max="15637" width="2.875" style="168" customWidth="1"/>
    <col min="15638" max="15873" width="9" style="168"/>
    <col min="15874" max="15874" width="8.125" style="168" customWidth="1"/>
    <col min="15875" max="15875" width="13.375" style="168" customWidth="1"/>
    <col min="15876" max="15876" width="10.75" style="168" customWidth="1"/>
    <col min="15877" max="15877" width="11.375" style="168" customWidth="1"/>
    <col min="15878" max="15878" width="2.875" style="168" customWidth="1"/>
    <col min="15879" max="15880" width="2.875" style="168" bestFit="1" customWidth="1"/>
    <col min="15881" max="15881" width="2.875" style="168" customWidth="1"/>
    <col min="15882" max="15883" width="2.875" style="168" bestFit="1" customWidth="1"/>
    <col min="15884" max="15893" width="2.875" style="168" customWidth="1"/>
    <col min="15894" max="16129" width="9" style="168"/>
    <col min="16130" max="16130" width="8.125" style="168" customWidth="1"/>
    <col min="16131" max="16131" width="13.375" style="168" customWidth="1"/>
    <col min="16132" max="16132" width="10.75" style="168" customWidth="1"/>
    <col min="16133" max="16133" width="11.375" style="168" customWidth="1"/>
    <col min="16134" max="16134" width="2.875" style="168" customWidth="1"/>
    <col min="16135" max="16136" width="2.875" style="168" bestFit="1" customWidth="1"/>
    <col min="16137" max="16137" width="2.875" style="168" customWidth="1"/>
    <col min="16138" max="16139" width="2.875" style="168" bestFit="1" customWidth="1"/>
    <col min="16140" max="16149" width="2.875" style="168" customWidth="1"/>
    <col min="16150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281</v>
      </c>
      <c r="D2" s="466"/>
      <c r="E2" s="414"/>
      <c r="F2" s="415"/>
      <c r="G2" s="416" t="s">
        <v>22</v>
      </c>
      <c r="H2" s="417"/>
      <c r="I2" s="417"/>
      <c r="J2" s="417"/>
      <c r="K2" s="417"/>
      <c r="L2" s="417"/>
      <c r="M2" s="418" t="s">
        <v>281</v>
      </c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264</v>
      </c>
      <c r="D3" s="424"/>
      <c r="E3" s="424"/>
      <c r="F3" s="425"/>
      <c r="G3" s="426" t="s">
        <v>70</v>
      </c>
      <c r="H3" s="427"/>
      <c r="I3" s="427"/>
      <c r="J3" s="427"/>
      <c r="K3" s="427"/>
      <c r="L3" s="428"/>
      <c r="M3" s="424"/>
      <c r="N3" s="424"/>
      <c r="O3" s="42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3</v>
      </c>
      <c r="D4" s="430"/>
      <c r="E4" s="430"/>
      <c r="F4" s="232"/>
      <c r="G4" s="426" t="s">
        <v>72</v>
      </c>
      <c r="H4" s="427"/>
      <c r="I4" s="427"/>
      <c r="J4" s="427"/>
      <c r="K4" s="427"/>
      <c r="L4" s="428"/>
      <c r="M4" s="431">
        <v>-10</v>
      </c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4"/>
      <c r="G5" s="435"/>
      <c r="H5" s="435"/>
      <c r="I5" s="435"/>
      <c r="J5" s="435"/>
      <c r="K5" s="435"/>
      <c r="L5" s="435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37"/>
      <c r="F6" s="450"/>
      <c r="G6" s="449" t="s">
        <v>31</v>
      </c>
      <c r="H6" s="437"/>
      <c r="I6" s="437"/>
      <c r="J6" s="437"/>
      <c r="K6" s="437"/>
      <c r="L6" s="451"/>
      <c r="M6" s="437" t="s">
        <v>74</v>
      </c>
      <c r="N6" s="437"/>
      <c r="O6" s="437"/>
      <c r="P6" s="436" t="s">
        <v>32</v>
      </c>
      <c r="Q6" s="437"/>
      <c r="R6" s="437"/>
      <c r="S6" s="437"/>
      <c r="T6" s="438"/>
      <c r="V6" s="216"/>
    </row>
    <row r="7" spans="1:23" ht="13.5" customHeight="1" thickBot="1">
      <c r="A7" s="439">
        <f>COUNTIF(G35:HQ35,"P")</f>
        <v>4</v>
      </c>
      <c r="B7" s="440"/>
      <c r="C7" s="441">
        <f>COUNTIF(G35:HQ35,"F")</f>
        <v>0</v>
      </c>
      <c r="D7" s="442"/>
      <c r="E7" s="442"/>
      <c r="F7" s="440"/>
      <c r="G7" s="441">
        <f>SUM(P7,- A7,- C7)</f>
        <v>0</v>
      </c>
      <c r="H7" s="442"/>
      <c r="I7" s="442"/>
      <c r="J7" s="442"/>
      <c r="K7" s="442"/>
      <c r="L7" s="443"/>
      <c r="M7" s="231">
        <f>COUNTIF(F34:HQ34,"N")</f>
        <v>1</v>
      </c>
      <c r="N7" s="231">
        <f>COUNTIF(F34:HQ34,"A")</f>
        <v>3</v>
      </c>
      <c r="O7" s="231">
        <f>COUNTIF(F34:HQ34,"B")</f>
        <v>0</v>
      </c>
      <c r="P7" s="444">
        <f>COUNTA(F9:HT9)</f>
        <v>4</v>
      </c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6"/>
      <c r="E9" s="227"/>
      <c r="F9" s="226"/>
      <c r="G9" s="225" t="s">
        <v>40</v>
      </c>
      <c r="H9" s="225" t="s">
        <v>41</v>
      </c>
      <c r="I9" s="225" t="s">
        <v>42</v>
      </c>
      <c r="J9" s="225" t="s">
        <v>43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8"/>
      <c r="E10" s="217"/>
      <c r="F10" s="314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2"/>
    </row>
    <row r="11" spans="1:23" ht="13.5" customHeight="1">
      <c r="A11" s="209"/>
      <c r="B11" s="219" t="s">
        <v>265</v>
      </c>
      <c r="C11" s="218"/>
      <c r="D11" s="218"/>
      <c r="E11" s="217"/>
      <c r="F11" s="314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2"/>
    </row>
    <row r="12" spans="1:23" ht="13.5" customHeight="1">
      <c r="A12" s="209"/>
      <c r="B12" s="219"/>
      <c r="C12" s="218" t="s">
        <v>266</v>
      </c>
      <c r="D12" s="218"/>
      <c r="E12" s="217"/>
      <c r="F12" s="314"/>
      <c r="G12" s="291" t="s">
        <v>98</v>
      </c>
      <c r="H12" s="291" t="s">
        <v>98</v>
      </c>
      <c r="I12" s="291"/>
      <c r="J12" s="291" t="s">
        <v>98</v>
      </c>
      <c r="K12" s="291"/>
      <c r="L12" s="291"/>
      <c r="M12" s="291"/>
      <c r="N12" s="291"/>
      <c r="O12" s="291"/>
      <c r="P12" s="291"/>
      <c r="Q12" s="291"/>
      <c r="R12" s="291"/>
      <c r="S12" s="291"/>
      <c r="T12" s="292"/>
    </row>
    <row r="13" spans="1:23" ht="13.5" customHeight="1">
      <c r="A13" s="209"/>
      <c r="B13" s="219"/>
      <c r="C13" s="218" t="s">
        <v>267</v>
      </c>
      <c r="D13" s="218"/>
      <c r="E13" s="217"/>
      <c r="F13" s="314"/>
      <c r="G13" s="291"/>
      <c r="H13" s="291"/>
      <c r="I13" s="291"/>
      <c r="J13" s="291" t="s">
        <v>98</v>
      </c>
      <c r="K13" s="291"/>
      <c r="L13" s="291"/>
      <c r="M13" s="291"/>
      <c r="N13" s="291"/>
      <c r="O13" s="291"/>
      <c r="P13" s="291"/>
      <c r="Q13" s="291"/>
      <c r="R13" s="291"/>
      <c r="S13" s="291"/>
      <c r="T13" s="292"/>
    </row>
    <row r="14" spans="1:23" ht="13.5" customHeight="1">
      <c r="A14" s="209"/>
      <c r="B14" s="219"/>
      <c r="C14" s="218"/>
      <c r="D14" s="218"/>
      <c r="E14" s="217"/>
      <c r="F14" s="314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2"/>
    </row>
    <row r="15" spans="1:23" ht="13.5" customHeight="1">
      <c r="A15" s="209"/>
      <c r="B15" s="219"/>
      <c r="C15" s="218"/>
      <c r="D15" s="218"/>
      <c r="E15" s="217"/>
      <c r="F15" s="314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2"/>
    </row>
    <row r="16" spans="1:23" ht="13.5" customHeight="1">
      <c r="A16" s="209" t="s">
        <v>128</v>
      </c>
      <c r="B16" s="211" t="s">
        <v>268</v>
      </c>
      <c r="C16" s="210"/>
      <c r="D16" s="210"/>
      <c r="E16" s="194"/>
      <c r="F16" s="21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4"/>
    </row>
    <row r="17" spans="1:20" ht="13.5" customHeight="1">
      <c r="A17" s="209"/>
      <c r="B17" s="211"/>
      <c r="C17" s="210" t="s">
        <v>269</v>
      </c>
      <c r="D17" s="210"/>
      <c r="E17" s="194"/>
      <c r="F17" s="214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4"/>
    </row>
    <row r="18" spans="1:20" ht="13.5" customHeight="1">
      <c r="A18" s="209"/>
      <c r="B18" s="211"/>
      <c r="C18" s="210"/>
      <c r="D18" s="210"/>
      <c r="E18" s="194" t="s">
        <v>270</v>
      </c>
      <c r="F18" s="214"/>
      <c r="G18" s="293" t="s">
        <v>98</v>
      </c>
      <c r="H18" s="293"/>
      <c r="I18" s="293"/>
      <c r="J18" s="293" t="s">
        <v>98</v>
      </c>
      <c r="K18" s="293"/>
      <c r="L18" s="293"/>
      <c r="M18" s="293"/>
      <c r="N18" s="293"/>
      <c r="O18" s="293"/>
      <c r="P18" s="293"/>
      <c r="Q18" s="293"/>
      <c r="R18" s="293"/>
      <c r="S18" s="293"/>
      <c r="T18" s="294"/>
    </row>
    <row r="19" spans="1:20" ht="13.5" customHeight="1">
      <c r="A19" s="209"/>
      <c r="B19" s="211"/>
      <c r="C19" s="210"/>
      <c r="D19" s="210"/>
      <c r="E19" s="295" t="s">
        <v>271</v>
      </c>
      <c r="F19" s="214"/>
      <c r="G19" s="293"/>
      <c r="H19" s="293" t="s">
        <v>98</v>
      </c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4"/>
    </row>
    <row r="20" spans="1:20" ht="13.5" customHeight="1">
      <c r="A20" s="209"/>
      <c r="B20" s="211"/>
      <c r="C20" s="210"/>
      <c r="D20" s="210"/>
      <c r="E20" s="295" t="s">
        <v>272</v>
      </c>
      <c r="F20" s="214"/>
      <c r="G20" s="293"/>
      <c r="H20" s="293"/>
      <c r="I20" s="293" t="s">
        <v>98</v>
      </c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4"/>
    </row>
    <row r="21" spans="1:20" ht="13.5" customHeight="1">
      <c r="A21" s="209"/>
      <c r="B21" s="211"/>
      <c r="C21" s="210" t="s">
        <v>273</v>
      </c>
      <c r="D21" s="210"/>
      <c r="E21" s="295"/>
      <c r="F21" s="214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4"/>
    </row>
    <row r="22" spans="1:20" ht="13.5" customHeight="1">
      <c r="A22" s="209"/>
      <c r="B22" s="211"/>
      <c r="C22" s="210"/>
      <c r="D22" s="210"/>
      <c r="E22" s="295" t="s">
        <v>274</v>
      </c>
      <c r="F22" s="214"/>
      <c r="G22" s="293" t="s">
        <v>98</v>
      </c>
      <c r="H22" s="293"/>
      <c r="I22" s="293"/>
      <c r="J22" s="293" t="s">
        <v>98</v>
      </c>
      <c r="K22" s="293"/>
      <c r="L22" s="293"/>
      <c r="M22" s="293"/>
      <c r="N22" s="293"/>
      <c r="O22" s="293"/>
      <c r="P22" s="293"/>
      <c r="Q22" s="293"/>
      <c r="R22" s="293"/>
      <c r="S22" s="293"/>
      <c r="T22" s="294"/>
    </row>
    <row r="23" spans="1:20" ht="13.5" customHeight="1">
      <c r="A23" s="209"/>
      <c r="B23" s="211"/>
      <c r="C23" s="210"/>
      <c r="D23" s="210"/>
      <c r="E23" s="295" t="s">
        <v>275</v>
      </c>
      <c r="F23" s="214"/>
      <c r="G23" s="293"/>
      <c r="H23" s="293" t="s">
        <v>98</v>
      </c>
      <c r="I23" s="293" t="s">
        <v>98</v>
      </c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4"/>
    </row>
    <row r="24" spans="1:20" ht="13.5" customHeight="1">
      <c r="A24" s="209"/>
      <c r="B24" s="211" t="s">
        <v>204</v>
      </c>
      <c r="C24" s="210"/>
      <c r="D24" s="210"/>
      <c r="E24" s="194"/>
      <c r="F24" s="214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4"/>
    </row>
    <row r="25" spans="1:20" ht="16.5" thickBot="1">
      <c r="A25" s="209"/>
      <c r="B25" s="211"/>
      <c r="C25" s="210"/>
      <c r="D25" s="210"/>
      <c r="E25" s="315" t="s">
        <v>227</v>
      </c>
      <c r="F25" s="214"/>
      <c r="G25" s="293" t="s">
        <v>98</v>
      </c>
      <c r="H25" s="293" t="s">
        <v>98</v>
      </c>
      <c r="I25" s="293" t="s">
        <v>98</v>
      </c>
      <c r="J25" s="293" t="s">
        <v>98</v>
      </c>
      <c r="K25" s="293"/>
      <c r="L25" s="293"/>
      <c r="M25" s="293"/>
      <c r="N25" s="293"/>
      <c r="O25" s="293"/>
      <c r="P25" s="293"/>
      <c r="Q25" s="293"/>
      <c r="R25" s="293"/>
      <c r="S25" s="293"/>
      <c r="T25" s="294"/>
    </row>
    <row r="26" spans="1:20" ht="15.75">
      <c r="A26" s="186" t="s">
        <v>77</v>
      </c>
      <c r="B26" s="202" t="s">
        <v>78</v>
      </c>
      <c r="C26" s="201"/>
      <c r="D26" s="201"/>
      <c r="E26" s="200"/>
      <c r="F26" s="316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2"/>
    </row>
    <row r="27" spans="1:20" ht="15.75">
      <c r="A27" s="179"/>
      <c r="B27" s="193"/>
      <c r="C27" s="196"/>
      <c r="D27" s="196"/>
      <c r="E27" s="194" t="b">
        <v>1</v>
      </c>
      <c r="F27" s="317"/>
      <c r="G27" s="293" t="s">
        <v>98</v>
      </c>
      <c r="H27" s="293"/>
      <c r="I27" s="293"/>
      <c r="J27" s="293"/>
      <c r="K27" s="291"/>
      <c r="L27" s="293"/>
      <c r="M27" s="293"/>
      <c r="N27" s="293"/>
      <c r="O27" s="293"/>
      <c r="P27" s="293"/>
      <c r="Q27" s="293"/>
      <c r="R27" s="293"/>
      <c r="S27" s="293"/>
      <c r="T27" s="294"/>
    </row>
    <row r="28" spans="1:20" ht="13.5" customHeight="1">
      <c r="A28" s="179"/>
      <c r="B28" s="193"/>
      <c r="C28" s="192"/>
      <c r="D28" s="192"/>
      <c r="E28" s="194" t="b">
        <v>0</v>
      </c>
      <c r="F28" s="318"/>
      <c r="G28" s="293"/>
      <c r="H28" s="293" t="s">
        <v>98</v>
      </c>
      <c r="I28" s="293"/>
      <c r="J28" s="293" t="s">
        <v>98</v>
      </c>
      <c r="K28" s="293"/>
      <c r="L28" s="293"/>
      <c r="M28" s="293"/>
      <c r="N28" s="293"/>
      <c r="O28" s="293"/>
      <c r="P28" s="293"/>
      <c r="Q28" s="293"/>
      <c r="R28" s="293"/>
      <c r="S28" s="293"/>
      <c r="T28" s="294"/>
    </row>
    <row r="29" spans="1:20" ht="13.5" customHeight="1">
      <c r="A29" s="179"/>
      <c r="B29" s="193" t="s">
        <v>79</v>
      </c>
      <c r="C29" s="192"/>
      <c r="D29" s="192"/>
      <c r="E29" s="191"/>
      <c r="F29" s="318"/>
      <c r="G29" s="293"/>
      <c r="H29" s="293"/>
      <c r="I29" s="293"/>
      <c r="J29" s="293"/>
      <c r="K29" s="291"/>
      <c r="L29" s="293"/>
      <c r="M29" s="293"/>
      <c r="N29" s="293"/>
      <c r="O29" s="293"/>
      <c r="P29" s="293"/>
      <c r="Q29" s="293"/>
      <c r="R29" s="293"/>
      <c r="S29" s="293"/>
      <c r="T29" s="294"/>
    </row>
    <row r="30" spans="1:20" ht="13.5" customHeight="1">
      <c r="A30" s="179"/>
      <c r="B30" s="193"/>
      <c r="C30" s="192"/>
      <c r="D30" s="192"/>
      <c r="E30" s="194" t="s">
        <v>276</v>
      </c>
      <c r="F30" s="318"/>
      <c r="G30" s="293"/>
      <c r="H30" s="293" t="s">
        <v>98</v>
      </c>
      <c r="I30" s="293" t="s">
        <v>98</v>
      </c>
      <c r="J30" s="293"/>
      <c r="K30" s="291"/>
      <c r="L30" s="293"/>
      <c r="M30" s="293"/>
      <c r="N30" s="293"/>
      <c r="O30" s="293"/>
      <c r="P30" s="293"/>
      <c r="Q30" s="293"/>
      <c r="R30" s="293"/>
      <c r="S30" s="293"/>
      <c r="T30" s="294"/>
    </row>
    <row r="31" spans="1:20" ht="13.5" customHeight="1">
      <c r="A31" s="179"/>
      <c r="B31" s="193"/>
      <c r="C31" s="192"/>
      <c r="D31" s="192"/>
      <c r="E31" s="194"/>
      <c r="F31" s="318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4"/>
    </row>
    <row r="32" spans="1:20" ht="13.5" customHeight="1">
      <c r="A32" s="179"/>
      <c r="B32" s="193" t="s">
        <v>80</v>
      </c>
      <c r="C32" s="192"/>
      <c r="D32" s="192"/>
      <c r="E32" s="191"/>
      <c r="F32" s="318"/>
      <c r="G32" s="293"/>
      <c r="H32" s="293"/>
      <c r="I32" s="293"/>
      <c r="J32" s="293"/>
      <c r="K32" s="291"/>
      <c r="L32" s="293"/>
      <c r="M32" s="293"/>
      <c r="N32" s="293"/>
      <c r="O32" s="293"/>
      <c r="P32" s="293"/>
      <c r="Q32" s="293"/>
      <c r="R32" s="293"/>
      <c r="S32" s="293"/>
      <c r="T32" s="294"/>
    </row>
    <row r="33" spans="1:20" ht="13.5" customHeight="1" thickBot="1">
      <c r="A33" s="179"/>
      <c r="B33" s="193"/>
      <c r="C33" s="192"/>
      <c r="D33" s="192"/>
      <c r="E33" s="191" t="s">
        <v>277</v>
      </c>
      <c r="F33" s="318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4"/>
    </row>
    <row r="34" spans="1:20" ht="13.5" customHeight="1" thickTop="1">
      <c r="A34" s="186" t="s">
        <v>53</v>
      </c>
      <c r="B34" s="453" t="s">
        <v>54</v>
      </c>
      <c r="C34" s="453"/>
      <c r="D34" s="453"/>
      <c r="E34" s="453"/>
      <c r="F34" s="300"/>
      <c r="G34" s="184" t="s">
        <v>55</v>
      </c>
      <c r="H34" s="184" t="s">
        <v>57</v>
      </c>
      <c r="I34" s="184" t="s">
        <v>57</v>
      </c>
      <c r="J34" s="184" t="s">
        <v>57</v>
      </c>
      <c r="K34" s="184"/>
      <c r="L34" s="184"/>
      <c r="M34" s="184"/>
      <c r="N34" s="184"/>
      <c r="O34" s="184"/>
      <c r="P34" s="184"/>
      <c r="Q34" s="184"/>
      <c r="R34" s="184"/>
      <c r="S34" s="184"/>
      <c r="T34" s="183"/>
    </row>
    <row r="35" spans="1:20" ht="13.5" customHeight="1">
      <c r="A35" s="179"/>
      <c r="B35" s="454" t="s">
        <v>58</v>
      </c>
      <c r="C35" s="454"/>
      <c r="D35" s="454"/>
      <c r="E35" s="454"/>
      <c r="F35" s="182"/>
      <c r="G35" s="181" t="s">
        <v>59</v>
      </c>
      <c r="H35" s="181" t="s">
        <v>59</v>
      </c>
      <c r="I35" s="181" t="s">
        <v>59</v>
      </c>
      <c r="J35" s="181" t="s">
        <v>59</v>
      </c>
      <c r="K35" s="181"/>
      <c r="L35" s="181"/>
      <c r="M35" s="181"/>
      <c r="N35" s="181"/>
      <c r="O35" s="181"/>
      <c r="P35" s="181"/>
      <c r="Q35" s="181"/>
      <c r="R35" s="181"/>
      <c r="S35" s="181"/>
      <c r="T35" s="180"/>
    </row>
    <row r="36" spans="1:20" ht="13.5" customHeight="1">
      <c r="A36" s="179"/>
      <c r="B36" s="455" t="s">
        <v>60</v>
      </c>
      <c r="C36" s="455"/>
      <c r="D36" s="455"/>
      <c r="E36" s="455"/>
      <c r="F36" s="178"/>
      <c r="G36" s="177">
        <v>43925</v>
      </c>
      <c r="H36" s="177">
        <v>43926</v>
      </c>
      <c r="I36" s="177">
        <v>43926</v>
      </c>
      <c r="J36" s="177">
        <v>43926</v>
      </c>
      <c r="K36" s="177"/>
      <c r="L36" s="177"/>
      <c r="M36" s="177"/>
      <c r="N36" s="177"/>
      <c r="O36" s="177"/>
      <c r="P36" s="177"/>
      <c r="Q36" s="177"/>
      <c r="R36" s="177"/>
      <c r="S36" s="177"/>
      <c r="T36" s="176"/>
    </row>
    <row r="37" spans="1:20" ht="11.25" thickBot="1">
      <c r="A37" s="175"/>
      <c r="B37" s="446" t="s">
        <v>61</v>
      </c>
      <c r="C37" s="446"/>
      <c r="D37" s="446"/>
      <c r="E37" s="446"/>
      <c r="F37" s="174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2"/>
    </row>
    <row r="38" spans="1:20" ht="11.25" thickTop="1">
      <c r="A38" s="171"/>
    </row>
  </sheetData>
  <mergeCells count="27">
    <mergeCell ref="B34:E34"/>
    <mergeCell ref="B35:E35"/>
    <mergeCell ref="B36:E36"/>
    <mergeCell ref="B37:E37"/>
    <mergeCell ref="A6:B6"/>
    <mergeCell ref="C6:F6"/>
    <mergeCell ref="G6:L6"/>
    <mergeCell ref="M6:O6"/>
    <mergeCell ref="P6:T6"/>
    <mergeCell ref="A7:B7"/>
    <mergeCell ref="C7:F7"/>
    <mergeCell ref="G7:L7"/>
    <mergeCell ref="P7:T7"/>
    <mergeCell ref="A4:B4"/>
    <mergeCell ref="C4:E4"/>
    <mergeCell ref="G4:L4"/>
    <mergeCell ref="M4:T4"/>
    <mergeCell ref="A5:B5"/>
    <mergeCell ref="C5:T5"/>
    <mergeCell ref="A2:B2"/>
    <mergeCell ref="C2:F2"/>
    <mergeCell ref="G2:L2"/>
    <mergeCell ref="M2:T2"/>
    <mergeCell ref="A3:B3"/>
    <mergeCell ref="C3:F3"/>
    <mergeCell ref="G3:L3"/>
    <mergeCell ref="M3:O3"/>
  </mergeCells>
  <hyperlinks>
    <hyperlink ref="E2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8"/>
  <sheetViews>
    <sheetView tabSelected="1" workbookViewId="0">
      <selection activeCell="E17" sqref="E1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38" t="s">
        <v>0</v>
      </c>
      <c r="C2" s="338"/>
      <c r="D2" s="338"/>
      <c r="E2" s="338"/>
      <c r="F2" s="338"/>
    </row>
    <row r="3" spans="1:6">
      <c r="A3" s="4"/>
      <c r="B3" s="5"/>
      <c r="E3" s="6"/>
    </row>
    <row r="4" spans="1:6" ht="14.25" customHeight="1">
      <c r="A4" s="114" t="s">
        <v>1</v>
      </c>
      <c r="B4" s="339" t="s">
        <v>180</v>
      </c>
      <c r="C4" s="339"/>
      <c r="D4" s="339"/>
      <c r="E4" s="162" t="s">
        <v>2</v>
      </c>
      <c r="F4" s="7" t="s">
        <v>182</v>
      </c>
    </row>
    <row r="5" spans="1:6" ht="14.25" customHeight="1">
      <c r="A5" s="114" t="s">
        <v>3</v>
      </c>
      <c r="B5" s="339" t="s">
        <v>181</v>
      </c>
      <c r="C5" s="339"/>
      <c r="D5" s="339"/>
      <c r="E5" s="114" t="s">
        <v>4</v>
      </c>
      <c r="F5" s="7"/>
    </row>
    <row r="6" spans="1:6" ht="15.75" customHeight="1">
      <c r="A6" s="340" t="s">
        <v>5</v>
      </c>
      <c r="B6" s="341" t="str">
        <f>B5&amp;"_"&amp;"XXX"&amp;"_"&amp;"vx.x"</f>
        <v>FAMS_XXX_vx.x</v>
      </c>
      <c r="C6" s="341"/>
      <c r="D6" s="341"/>
      <c r="E6" s="114" t="s">
        <v>6</v>
      </c>
      <c r="F6" s="97" t="s">
        <v>7</v>
      </c>
    </row>
    <row r="7" spans="1:6" ht="13.5" customHeight="1">
      <c r="A7" s="340"/>
      <c r="B7" s="341"/>
      <c r="C7" s="341"/>
      <c r="D7" s="341"/>
      <c r="E7" s="114" t="s">
        <v>8</v>
      </c>
      <c r="F7" s="98">
        <v>1.1000000000000001</v>
      </c>
    </row>
    <row r="8" spans="1:6">
      <c r="A8" s="11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16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64">
        <v>43929</v>
      </c>
      <c r="B12" s="19" t="s">
        <v>215</v>
      </c>
      <c r="C12" s="265" t="s">
        <v>216</v>
      </c>
      <c r="D12" s="20"/>
      <c r="E12" s="21" t="s">
        <v>217</v>
      </c>
      <c r="F12" s="99" t="s">
        <v>15</v>
      </c>
    </row>
    <row r="13" spans="1:6" s="18" customFormat="1" ht="21.75" customHeight="1">
      <c r="A13" s="264">
        <v>43930</v>
      </c>
      <c r="B13" s="19" t="s">
        <v>233</v>
      </c>
      <c r="C13" s="265" t="s">
        <v>218</v>
      </c>
      <c r="D13" s="20"/>
      <c r="E13" s="20" t="s">
        <v>234</v>
      </c>
      <c r="F13" s="23"/>
    </row>
    <row r="14" spans="1:6" s="18" customFormat="1" ht="19.5" customHeight="1">
      <c r="A14" s="264">
        <v>43930</v>
      </c>
      <c r="B14" s="19" t="s">
        <v>250</v>
      </c>
      <c r="C14" s="265" t="s">
        <v>251</v>
      </c>
      <c r="D14" s="20"/>
      <c r="E14" s="20" t="s">
        <v>252</v>
      </c>
      <c r="F14" s="23"/>
    </row>
    <row r="15" spans="1:6" s="18" customFormat="1" ht="21.75" customHeight="1">
      <c r="A15" s="22">
        <v>43933</v>
      </c>
      <c r="B15" s="19" t="s">
        <v>283</v>
      </c>
      <c r="C15" s="265" t="s">
        <v>284</v>
      </c>
      <c r="D15" s="20"/>
      <c r="E15" s="20" t="s">
        <v>285</v>
      </c>
      <c r="F15" s="23"/>
    </row>
    <row r="16" spans="1:6" s="18" customFormat="1" ht="19.5" customHeight="1">
      <c r="A16" s="22">
        <v>43934</v>
      </c>
      <c r="B16" s="19" t="s">
        <v>359</v>
      </c>
      <c r="C16" s="265" t="s">
        <v>284</v>
      </c>
      <c r="D16" s="20"/>
      <c r="E16" s="20" t="s">
        <v>285</v>
      </c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L2" sqref="L2:S2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282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282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264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10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-10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COUNTIF(F31:HP31,"P")</f>
        <v>2</v>
      </c>
      <c r="B7" s="440"/>
      <c r="C7" s="441">
        <f>COUNTIF(F31:HP31,"F")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COUNTIF(E30:HP30,"N")</f>
        <v>1</v>
      </c>
      <c r="M7" s="231">
        <f>COUNTIF(E30:HP30,"A")</f>
        <v>1</v>
      </c>
      <c r="N7" s="231">
        <f>COUNTIF(E30:HP30,"B")</f>
        <v>0</v>
      </c>
      <c r="O7" s="444">
        <f>COUNTA(E9:HS9)</f>
        <v>2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314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209" t="s">
        <v>128</v>
      </c>
      <c r="B11" s="211"/>
      <c r="C11" s="210" t="s">
        <v>278</v>
      </c>
      <c r="D11" s="194"/>
      <c r="E11" s="214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4"/>
    </row>
    <row r="12" spans="1:22" ht="13.5" customHeight="1">
      <c r="A12" s="209"/>
      <c r="B12" s="211"/>
      <c r="C12" s="210"/>
      <c r="D12" s="194" t="s">
        <v>279</v>
      </c>
      <c r="E12" s="214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4"/>
    </row>
    <row r="13" spans="1:22" ht="13.5" customHeight="1">
      <c r="A13" s="209"/>
      <c r="B13" s="211"/>
      <c r="C13" s="210"/>
      <c r="D13" s="194" t="s">
        <v>280</v>
      </c>
      <c r="E13" s="214"/>
      <c r="F13" s="293" t="s">
        <v>98</v>
      </c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4"/>
    </row>
    <row r="14" spans="1:22" ht="13.5" customHeight="1">
      <c r="A14" s="209"/>
      <c r="B14" s="211"/>
      <c r="C14" s="210"/>
      <c r="D14" s="295"/>
      <c r="E14" s="214"/>
      <c r="F14" s="293"/>
      <c r="G14" s="293" t="s">
        <v>98</v>
      </c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4"/>
    </row>
    <row r="15" spans="1:22" ht="13.5" customHeight="1">
      <c r="A15" s="209"/>
      <c r="B15" s="211"/>
      <c r="C15" s="210"/>
      <c r="D15" s="295"/>
      <c r="E15" s="214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4"/>
    </row>
    <row r="16" spans="1:22" ht="13.5" customHeight="1">
      <c r="A16" s="209"/>
      <c r="B16" s="211"/>
      <c r="C16" s="210"/>
      <c r="D16" s="295"/>
      <c r="E16" s="214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19" ht="13.5" customHeight="1">
      <c r="A17" s="209"/>
      <c r="B17" s="211"/>
      <c r="C17" s="210"/>
      <c r="D17" s="295"/>
      <c r="E17" s="214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19" ht="13.5" customHeight="1">
      <c r="A18" s="209"/>
      <c r="B18" s="211"/>
      <c r="C18" s="210"/>
      <c r="D18" s="295"/>
      <c r="E18" s="214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209"/>
      <c r="B19" s="211"/>
      <c r="C19" s="210"/>
      <c r="D19" s="194"/>
      <c r="E19" s="214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209"/>
      <c r="B20" s="211"/>
      <c r="C20" s="210"/>
      <c r="D20" s="194"/>
      <c r="E20" s="214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 thickBot="1">
      <c r="A21" s="209"/>
      <c r="B21" s="211"/>
      <c r="C21" s="210"/>
      <c r="D21" s="194"/>
      <c r="E21" s="214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86" t="s">
        <v>77</v>
      </c>
      <c r="B22" s="202" t="s">
        <v>278</v>
      </c>
      <c r="C22" s="201"/>
      <c r="D22" s="200"/>
      <c r="E22" s="316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19" ht="13.5" customHeight="1">
      <c r="A23" s="179"/>
      <c r="B23" s="193"/>
      <c r="C23" s="196"/>
      <c r="D23" s="194" t="s">
        <v>280</v>
      </c>
      <c r="E23" s="317"/>
      <c r="F23" s="293" t="s">
        <v>98</v>
      </c>
      <c r="G23" s="293" t="s">
        <v>98</v>
      </c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194"/>
      <c r="E24" s="318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193" t="s">
        <v>79</v>
      </c>
      <c r="C25" s="192"/>
      <c r="D25" s="191"/>
      <c r="E25" s="318"/>
      <c r="F25" s="293"/>
      <c r="G25" s="293"/>
      <c r="H25" s="293"/>
      <c r="I25" s="293"/>
      <c r="J25" s="291"/>
      <c r="K25" s="293"/>
      <c r="L25" s="293"/>
      <c r="M25" s="293"/>
      <c r="N25" s="293"/>
      <c r="O25" s="293"/>
      <c r="P25" s="293"/>
      <c r="Q25" s="293"/>
      <c r="R25" s="293"/>
      <c r="S25" s="294"/>
    </row>
    <row r="26" spans="1:19" ht="13.5" customHeight="1">
      <c r="A26" s="179"/>
      <c r="B26" s="193"/>
      <c r="C26" s="192"/>
      <c r="D26" s="194" t="s">
        <v>129</v>
      </c>
      <c r="E26" s="318"/>
      <c r="F26" s="293"/>
      <c r="G26" s="293"/>
      <c r="H26" s="293"/>
      <c r="I26" s="293"/>
      <c r="J26" s="291"/>
      <c r="K26" s="293"/>
      <c r="L26" s="293"/>
      <c r="M26" s="293"/>
      <c r="N26" s="293"/>
      <c r="O26" s="293"/>
      <c r="P26" s="293"/>
      <c r="Q26" s="293"/>
      <c r="R26" s="293"/>
      <c r="S26" s="294"/>
    </row>
    <row r="27" spans="1:19" ht="13.5" customHeight="1">
      <c r="A27" s="179"/>
      <c r="B27" s="193"/>
      <c r="C27" s="192"/>
      <c r="D27" s="194"/>
      <c r="E27" s="318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4"/>
    </row>
    <row r="28" spans="1:19" ht="13.5" customHeight="1">
      <c r="A28" s="179"/>
      <c r="B28" s="193" t="s">
        <v>80</v>
      </c>
      <c r="C28" s="192"/>
      <c r="D28" s="191"/>
      <c r="E28" s="318"/>
      <c r="F28" s="293"/>
      <c r="G28" s="293"/>
      <c r="H28" s="293"/>
      <c r="I28" s="293"/>
      <c r="J28" s="291"/>
      <c r="K28" s="293"/>
      <c r="L28" s="293"/>
      <c r="M28" s="293"/>
      <c r="N28" s="293"/>
      <c r="O28" s="293"/>
      <c r="P28" s="293"/>
      <c r="Q28" s="293"/>
      <c r="R28" s="293"/>
      <c r="S28" s="294"/>
    </row>
    <row r="29" spans="1:19" ht="13.5" customHeight="1" thickBot="1">
      <c r="A29" s="179"/>
      <c r="B29" s="193"/>
      <c r="C29" s="192"/>
      <c r="D29" s="191" t="s">
        <v>277</v>
      </c>
      <c r="E29" s="318"/>
      <c r="F29" s="293"/>
      <c r="G29" s="293"/>
      <c r="H29" s="293"/>
      <c r="I29" s="293"/>
      <c r="J29" s="293"/>
      <c r="K29" s="293"/>
      <c r="L29" s="293"/>
      <c r="M29" s="293"/>
      <c r="N29" s="293"/>
      <c r="O29" s="293"/>
      <c r="P29" s="293"/>
      <c r="Q29" s="293"/>
      <c r="R29" s="293"/>
      <c r="S29" s="294"/>
    </row>
    <row r="30" spans="1:19" ht="13.5" customHeight="1" thickTop="1">
      <c r="A30" s="186" t="s">
        <v>53</v>
      </c>
      <c r="B30" s="453" t="s">
        <v>54</v>
      </c>
      <c r="C30" s="453"/>
      <c r="D30" s="453"/>
      <c r="E30" s="300"/>
      <c r="F30" s="184" t="s">
        <v>55</v>
      </c>
      <c r="G30" s="184" t="s">
        <v>57</v>
      </c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3"/>
    </row>
    <row r="31" spans="1:19" ht="13.5" customHeight="1">
      <c r="A31" s="179"/>
      <c r="B31" s="454" t="s">
        <v>58</v>
      </c>
      <c r="C31" s="454"/>
      <c r="D31" s="454"/>
      <c r="E31" s="182"/>
      <c r="F31" s="181" t="s">
        <v>59</v>
      </c>
      <c r="G31" s="181" t="s">
        <v>59</v>
      </c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0"/>
    </row>
    <row r="32" spans="1:19" ht="13.5" customHeight="1">
      <c r="A32" s="179"/>
      <c r="B32" s="455" t="s">
        <v>60</v>
      </c>
      <c r="C32" s="455"/>
      <c r="D32" s="455"/>
      <c r="E32" s="178"/>
      <c r="F32" s="177">
        <v>43925</v>
      </c>
      <c r="G32" s="177">
        <v>43926</v>
      </c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6"/>
    </row>
    <row r="33" spans="1:19" ht="11.25" thickBot="1">
      <c r="A33" s="175"/>
      <c r="B33" s="446" t="s">
        <v>61</v>
      </c>
      <c r="C33" s="446"/>
      <c r="D33" s="446"/>
      <c r="E33" s="174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2"/>
    </row>
    <row r="34" spans="1:19" ht="11.25" thickTop="1">
      <c r="A34" s="171"/>
    </row>
  </sheetData>
  <mergeCells count="27">
    <mergeCell ref="B30:D30"/>
    <mergeCell ref="B31:D31"/>
    <mergeCell ref="B32:D32"/>
    <mergeCell ref="B33:D33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33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287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287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COUNTIF(F21:HP21,"P")</f>
        <v>0</v>
      </c>
      <c r="B7" s="440"/>
      <c r="C7" s="441">
        <f>COUNTIF(F21:HP21,"F")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231">
        <f>COUNTIF(E20:HP20,"N")</f>
        <v>2</v>
      </c>
      <c r="M7" s="231">
        <f>COUNTIF(E20:HP20,"A")</f>
        <v>1</v>
      </c>
      <c r="N7" s="231">
        <f>COUNTIF(E20:HP20,"B")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289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290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 thickBot="1">
      <c r="A13" s="179"/>
      <c r="B13" s="219"/>
      <c r="C13" s="218"/>
      <c r="D13" s="322" t="s">
        <v>291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86" t="s">
        <v>77</v>
      </c>
      <c r="B14" s="202" t="s">
        <v>78</v>
      </c>
      <c r="C14" s="201"/>
      <c r="D14" s="200"/>
      <c r="E14" s="199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193"/>
      <c r="C15" s="196"/>
      <c r="D15" s="194" t="s">
        <v>52</v>
      </c>
      <c r="E15" s="195"/>
      <c r="F15" s="293"/>
      <c r="G15" s="293" t="s">
        <v>98</v>
      </c>
      <c r="H15" s="293" t="s">
        <v>98</v>
      </c>
      <c r="I15" s="293"/>
      <c r="J15" s="291"/>
      <c r="K15" s="293"/>
      <c r="L15" s="293"/>
      <c r="M15" s="293"/>
      <c r="N15" s="293"/>
      <c r="O15" s="293"/>
      <c r="P15" s="293"/>
      <c r="Q15" s="293"/>
      <c r="R15" s="293"/>
      <c r="S15" s="294"/>
    </row>
    <row r="16" spans="1:22" ht="13.5" customHeight="1">
      <c r="A16" s="179"/>
      <c r="B16" s="193"/>
      <c r="C16" s="196"/>
      <c r="D16" s="194" t="s">
        <v>292</v>
      </c>
      <c r="E16" s="195"/>
      <c r="F16" s="293" t="s">
        <v>98</v>
      </c>
      <c r="G16" s="293"/>
      <c r="H16" s="293"/>
      <c r="I16" s="293"/>
      <c r="J16" s="291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22" ht="13.5" customHeight="1">
      <c r="A17" s="179"/>
      <c r="B17" s="193" t="s">
        <v>80</v>
      </c>
      <c r="C17" s="192"/>
      <c r="D17" s="191"/>
      <c r="E17" s="190"/>
      <c r="F17" s="293"/>
      <c r="G17" s="293"/>
      <c r="H17" s="293"/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193"/>
      <c r="C18" s="192"/>
      <c r="D18" s="323" t="s">
        <v>293</v>
      </c>
      <c r="E18" s="190"/>
      <c r="F18" s="293"/>
      <c r="G18" s="293" t="s">
        <v>98</v>
      </c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 thickBot="1">
      <c r="A19" s="179"/>
      <c r="B19" s="202"/>
      <c r="C19" s="324"/>
      <c r="D19" s="323" t="s">
        <v>294</v>
      </c>
      <c r="E19" s="325"/>
      <c r="F19" s="291"/>
      <c r="G19" s="291"/>
      <c r="H19" s="291" t="s">
        <v>98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 thickTop="1">
      <c r="A20" s="186" t="s">
        <v>53</v>
      </c>
      <c r="B20" s="453" t="s">
        <v>54</v>
      </c>
      <c r="C20" s="453"/>
      <c r="D20" s="453"/>
      <c r="E20" s="313"/>
      <c r="F20" s="184" t="s">
        <v>55</v>
      </c>
      <c r="G20" s="184" t="s">
        <v>57</v>
      </c>
      <c r="H20" s="184" t="s">
        <v>55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3"/>
    </row>
    <row r="21" spans="1:22" ht="13.5" customHeight="1">
      <c r="A21" s="179"/>
      <c r="B21" s="454" t="s">
        <v>58</v>
      </c>
      <c r="C21" s="454"/>
      <c r="D21" s="454"/>
      <c r="E21" s="182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0"/>
    </row>
    <row r="22" spans="1:22" ht="13.5" customHeight="1">
      <c r="A22" s="179"/>
      <c r="B22" s="455" t="s">
        <v>60</v>
      </c>
      <c r="C22" s="455"/>
      <c r="D22" s="455"/>
      <c r="E22" s="178"/>
      <c r="F22" s="177">
        <v>43925</v>
      </c>
      <c r="G22" s="177">
        <v>43926</v>
      </c>
      <c r="H22" s="177">
        <v>43927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6"/>
    </row>
    <row r="23" spans="1:22" ht="13.5" customHeight="1" thickBot="1">
      <c r="A23" s="175"/>
      <c r="B23" s="446" t="s">
        <v>61</v>
      </c>
      <c r="C23" s="446"/>
      <c r="D23" s="446"/>
      <c r="E23" s="174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2"/>
    </row>
    <row r="24" spans="1:22" s="170" customFormat="1" ht="13.5" customHeight="1" thickTop="1">
      <c r="A24" s="171"/>
      <c r="C24" s="168"/>
      <c r="D24" s="169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0:D20"/>
    <mergeCell ref="B21:D21"/>
    <mergeCell ref="B22:D22"/>
    <mergeCell ref="B23:D23"/>
    <mergeCell ref="A6:B6"/>
    <mergeCell ref="C6:E6"/>
  </mergeCells>
  <hyperlinks>
    <hyperlink ref="D11" r:id="rId1"/>
    <hyperlink ref="D12" r:id="rId2"/>
    <hyperlink ref="D13" r:id="rId3"/>
    <hyperlink ref="D18" r:id="rId4"/>
    <hyperlink ref="D19" r:id="rId5"/>
  </hyperlinks>
  <pageMargins left="0.75" right="0.75" top="0.75" bottom="0.75" header="0.5" footer="0.5"/>
  <pageSetup paperSize="9" orientation="portrait" horizontalDpi="300" verticalDpi="300" r:id="rId6"/>
  <headerFooter alignWithMargins="0">
    <oddFooter>&amp;L&amp;"Tahoma,Regular"&amp;10 02ae-BM/PM/HDCV/FSOFT v2/1&amp;C&amp;"Tahoma,Regular"&amp;10Internal use&amp;R&amp;"Tahoma,Regular"&amp;10&amp;P/&amp;N</oddFooter>
  </headerFooter>
  <legacyDrawing r:id="rId7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241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241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0</v>
      </c>
      <c r="B7" s="440"/>
      <c r="C7" s="441">
        <f>COUNTIF(F24:HP24,"F")</f>
        <v>0</v>
      </c>
      <c r="D7" s="442"/>
      <c r="E7" s="440"/>
      <c r="F7" s="441">
        <f>SUM(O7,- A7,- C7)</f>
        <v>4</v>
      </c>
      <c r="G7" s="442"/>
      <c r="H7" s="442"/>
      <c r="I7" s="442"/>
      <c r="J7" s="442"/>
      <c r="K7" s="443"/>
      <c r="L7" s="231">
        <f>COUNTIF(E23:HP23,"N")</f>
        <v>2</v>
      </c>
      <c r="M7" s="231">
        <f>COUNTIF(E23:HP23,"A")</f>
        <v>2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295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243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244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 thickBot="1">
      <c r="A14" s="179"/>
      <c r="B14" s="219"/>
      <c r="C14" s="218"/>
      <c r="D14" s="217" t="s">
        <v>296</v>
      </c>
      <c r="E14" s="215"/>
      <c r="F14" s="291"/>
      <c r="G14" s="291" t="s">
        <v>98</v>
      </c>
      <c r="H14" s="291" t="s">
        <v>98</v>
      </c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02"/>
      <c r="C16" s="201"/>
      <c r="D16" s="200" t="b">
        <v>1</v>
      </c>
      <c r="E16" s="199"/>
      <c r="F16" s="291"/>
      <c r="G16" s="291"/>
      <c r="H16" s="291"/>
      <c r="I16" s="291" t="s">
        <v>98</v>
      </c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193"/>
      <c r="C17" s="196"/>
      <c r="D17" s="194" t="b">
        <v>0</v>
      </c>
      <c r="E17" s="195"/>
      <c r="F17" s="293" t="s">
        <v>98</v>
      </c>
      <c r="G17" s="293" t="s">
        <v>98</v>
      </c>
      <c r="H17" s="293" t="s">
        <v>98</v>
      </c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202" t="s">
        <v>297</v>
      </c>
      <c r="C18" s="326"/>
      <c r="D18" s="327"/>
      <c r="E18" s="19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202"/>
      <c r="C19" s="326"/>
      <c r="D19" s="327" t="s">
        <v>298</v>
      </c>
      <c r="E19" s="199"/>
      <c r="F19" s="291"/>
      <c r="G19" s="291" t="s">
        <v>98</v>
      </c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202"/>
      <c r="C20" s="326"/>
      <c r="D20" s="327" t="s">
        <v>299</v>
      </c>
      <c r="E20" s="199"/>
      <c r="F20" s="291"/>
      <c r="G20" s="291"/>
      <c r="H20" s="291" t="s">
        <v>98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2"/>
    </row>
    <row r="21" spans="1:22" ht="13.5" customHeight="1">
      <c r="A21" s="179"/>
      <c r="B21" s="202" t="s">
        <v>80</v>
      </c>
      <c r="C21" s="326"/>
      <c r="D21" s="327"/>
      <c r="E21" s="199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2"/>
    </row>
    <row r="22" spans="1:22" ht="13.5" customHeight="1" thickBot="1">
      <c r="A22" s="179"/>
      <c r="B22" s="202"/>
      <c r="C22" s="326"/>
      <c r="D22" s="327" t="s">
        <v>300</v>
      </c>
      <c r="E22" s="199"/>
      <c r="F22" s="291"/>
      <c r="G22" s="291" t="s">
        <v>98</v>
      </c>
      <c r="H22" s="291" t="s">
        <v>98</v>
      </c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57</v>
      </c>
      <c r="H23" s="184" t="s">
        <v>57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38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301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301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COUNTIF(F26:HP26,"P")</f>
        <v>0</v>
      </c>
      <c r="B7" s="440"/>
      <c r="C7" s="441">
        <f>COUNTIF(F26:HP26,"F")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231">
        <f>COUNTIF(E25:HP25,"N")</f>
        <v>2</v>
      </c>
      <c r="M7" s="231">
        <f>COUNTIF(E25:HP25,"A")</f>
        <v>1</v>
      </c>
      <c r="N7" s="231">
        <f>COUNTIF(E25:HP25,"B")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302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245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303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304</v>
      </c>
      <c r="E14" s="215"/>
      <c r="F14" s="291"/>
      <c r="G14" s="291" t="s">
        <v>98</v>
      </c>
      <c r="H14" s="291" t="s">
        <v>98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 t="s">
        <v>246</v>
      </c>
      <c r="C15" s="218"/>
      <c r="D15" s="217"/>
      <c r="E15" s="215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217" t="s">
        <v>305</v>
      </c>
      <c r="E16" s="215"/>
      <c r="F16" s="291"/>
      <c r="G16" s="291" t="s">
        <v>98</v>
      </c>
      <c r="H16" s="291" t="s">
        <v>98</v>
      </c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>
      <c r="A18" s="179"/>
      <c r="B18" s="202"/>
      <c r="C18" s="201"/>
      <c r="D18" s="200" t="s">
        <v>52</v>
      </c>
      <c r="E18" s="199"/>
      <c r="F18" s="291"/>
      <c r="G18" s="291"/>
      <c r="H18" s="291" t="s">
        <v>98</v>
      </c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193"/>
      <c r="C19" s="196"/>
      <c r="D19" s="194" t="s">
        <v>306</v>
      </c>
      <c r="E19" s="195"/>
      <c r="F19" s="293" t="s">
        <v>98</v>
      </c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22" ht="13.5" customHeight="1">
      <c r="A20" s="179"/>
      <c r="B20" s="193"/>
      <c r="C20" s="196"/>
      <c r="D20" s="295" t="s">
        <v>307</v>
      </c>
      <c r="E20" s="195"/>
      <c r="F20" s="293"/>
      <c r="G20" s="293" t="s">
        <v>98</v>
      </c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202" t="s">
        <v>297</v>
      </c>
      <c r="C21" s="326"/>
      <c r="D21" s="327"/>
      <c r="E21" s="199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2"/>
    </row>
    <row r="22" spans="1:22" ht="13.5" customHeight="1">
      <c r="A22" s="179"/>
      <c r="B22" s="202"/>
      <c r="C22" s="326"/>
      <c r="D22" s="327" t="s">
        <v>308</v>
      </c>
      <c r="E22" s="199"/>
      <c r="F22" s="291"/>
      <c r="G22" s="291"/>
      <c r="H22" s="291" t="s">
        <v>98</v>
      </c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>
      <c r="A23" s="179"/>
      <c r="B23" s="202" t="s">
        <v>80</v>
      </c>
      <c r="C23" s="326"/>
      <c r="D23" s="327"/>
      <c r="E23" s="199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2"/>
    </row>
    <row r="24" spans="1:22" ht="13.5" customHeight="1" thickBot="1">
      <c r="A24" s="179"/>
      <c r="B24" s="202"/>
      <c r="C24" s="326"/>
      <c r="D24" s="327" t="s">
        <v>300</v>
      </c>
      <c r="E24" s="199"/>
      <c r="F24" s="291"/>
      <c r="G24" s="291"/>
      <c r="H24" s="291" t="s">
        <v>98</v>
      </c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2"/>
    </row>
    <row r="25" spans="1:22" ht="13.5" customHeight="1" thickTop="1">
      <c r="A25" s="186" t="s">
        <v>53</v>
      </c>
      <c r="B25" s="453" t="s">
        <v>54</v>
      </c>
      <c r="C25" s="453"/>
      <c r="D25" s="453"/>
      <c r="E25" s="313"/>
      <c r="F25" s="184" t="s">
        <v>55</v>
      </c>
      <c r="G25" s="184" t="s">
        <v>55</v>
      </c>
      <c r="H25" s="184" t="s">
        <v>57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3"/>
    </row>
    <row r="26" spans="1:22" ht="13.5" customHeight="1">
      <c r="A26" s="179"/>
      <c r="B26" s="454" t="s">
        <v>58</v>
      </c>
      <c r="C26" s="454"/>
      <c r="D26" s="454"/>
      <c r="E26" s="182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0"/>
    </row>
    <row r="27" spans="1:22" ht="13.5" customHeight="1">
      <c r="A27" s="179"/>
      <c r="B27" s="455" t="s">
        <v>60</v>
      </c>
      <c r="C27" s="455"/>
      <c r="D27" s="455"/>
      <c r="E27" s="178"/>
      <c r="F27" s="177">
        <v>43925</v>
      </c>
      <c r="G27" s="177">
        <v>43926</v>
      </c>
      <c r="H27" s="177">
        <v>43927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6"/>
    </row>
    <row r="28" spans="1:22" ht="13.5" customHeight="1" thickBot="1">
      <c r="A28" s="175"/>
      <c r="B28" s="446" t="s">
        <v>61</v>
      </c>
      <c r="C28" s="446"/>
      <c r="D28" s="446"/>
      <c r="E28" s="174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2"/>
    </row>
    <row r="29" spans="1:22" s="170" customFormat="1" ht="13.5" customHeight="1" thickTop="1">
      <c r="A29" s="171"/>
      <c r="C29" s="168"/>
      <c r="D29" s="169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</row>
    <row r="37" spans="1:22" s="170" customFormat="1" ht="10.5">
      <c r="A37" s="168"/>
      <c r="C37" s="168"/>
      <c r="D37" s="169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</row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5:D25"/>
    <mergeCell ref="B26:D26"/>
    <mergeCell ref="B27:D27"/>
    <mergeCell ref="B28:D2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39"/>
  <sheetViews>
    <sheetView topLeftCell="A4" workbookViewId="0">
      <selection activeCell="V17" sqref="V17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1" ht="13.5" customHeight="1" thickBot="1">
      <c r="A1" s="236"/>
      <c r="B1" s="235"/>
    </row>
    <row r="2" spans="1:21" ht="13.5" customHeight="1">
      <c r="A2" s="411" t="s">
        <v>68</v>
      </c>
      <c r="B2" s="412"/>
      <c r="C2" s="413" t="s">
        <v>309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309</v>
      </c>
      <c r="M2" s="419"/>
      <c r="N2" s="419"/>
      <c r="O2" s="419"/>
      <c r="P2" s="419"/>
      <c r="Q2" s="419"/>
      <c r="R2" s="419"/>
      <c r="S2" s="420"/>
      <c r="U2" s="216"/>
    </row>
    <row r="3" spans="1:21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1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IF([3]FunctionList!E6&lt;&gt;"N/A",SUM(C4*[3]FunctionList!E6/1000,-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1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1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1" ht="13.5" customHeight="1" thickBot="1">
      <c r="A7" s="439">
        <f>COUNTIF(F27:HP27,"P")</f>
        <v>0</v>
      </c>
      <c r="B7" s="440"/>
      <c r="C7" s="441">
        <f>COUNTIF(F27:HP27,"F")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320">
        <f>COUNTIF(E26:HP26,"N")</f>
        <v>2</v>
      </c>
      <c r="M7" s="320">
        <f>COUNTIF(E26:HP26,"A")</f>
        <v>1</v>
      </c>
      <c r="N7" s="320">
        <f>COUNTIF(E26:HP26,"B")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1" ht="11.25" thickBot="1"/>
    <row r="9" spans="1:21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330"/>
      <c r="U9" s="216"/>
    </row>
    <row r="10" spans="1:21" ht="13.5" customHeight="1" thickBot="1">
      <c r="A10" s="220" t="s">
        <v>75</v>
      </c>
      <c r="B10" s="219" t="s">
        <v>76</v>
      </c>
      <c r="C10" s="218"/>
      <c r="D10" s="217"/>
      <c r="E10" s="33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1" ht="13.5" customHeight="1" thickBot="1">
      <c r="A11" s="220"/>
      <c r="B11" s="219" t="s">
        <v>310</v>
      </c>
      <c r="C11" s="218"/>
      <c r="D11" s="217"/>
      <c r="E11" s="33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1" ht="13.5" customHeight="1">
      <c r="A12" s="186" t="s">
        <v>288</v>
      </c>
      <c r="B12" s="219" t="s">
        <v>247</v>
      </c>
      <c r="C12" s="218"/>
      <c r="D12" s="217"/>
      <c r="E12" s="33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1" ht="13.5" customHeight="1">
      <c r="A13" s="179"/>
      <c r="B13" s="219"/>
      <c r="C13" s="218"/>
      <c r="D13" s="217" t="s">
        <v>303</v>
      </c>
      <c r="E13" s="331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1" ht="13.5" customHeight="1">
      <c r="A14" s="179"/>
      <c r="B14" s="219"/>
      <c r="C14" s="218"/>
      <c r="D14" s="217" t="s">
        <v>304</v>
      </c>
      <c r="E14" s="331"/>
      <c r="F14" s="291"/>
      <c r="G14" s="291" t="s">
        <v>98</v>
      </c>
      <c r="H14" s="291" t="s">
        <v>98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1" ht="13.5" customHeight="1">
      <c r="A15" s="179"/>
      <c r="B15" s="219" t="s">
        <v>248</v>
      </c>
      <c r="C15" s="218"/>
      <c r="D15" s="217"/>
      <c r="E15" s="33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1" ht="13.5" customHeight="1">
      <c r="A16" s="179"/>
      <c r="B16" s="219"/>
      <c r="C16" s="218"/>
      <c r="D16" s="217" t="s">
        <v>311</v>
      </c>
      <c r="E16" s="331"/>
      <c r="F16" s="291"/>
      <c r="G16" s="291" t="s">
        <v>98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 thickBot="1">
      <c r="A17" s="179"/>
      <c r="B17" s="219"/>
      <c r="C17" s="218"/>
      <c r="D17" s="217" t="s">
        <v>51</v>
      </c>
      <c r="E17" s="331"/>
      <c r="F17" s="291"/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>
      <c r="A18" s="186" t="s">
        <v>77</v>
      </c>
      <c r="B18" s="332" t="s">
        <v>78</v>
      </c>
      <c r="C18" s="333"/>
      <c r="D18" s="200"/>
      <c r="E18" s="19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332"/>
      <c r="C19" s="333"/>
      <c r="D19" s="200" t="s">
        <v>52</v>
      </c>
      <c r="E19" s="199"/>
      <c r="F19" s="291"/>
      <c r="G19" s="291"/>
      <c r="H19" s="291" t="s">
        <v>98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334"/>
      <c r="C20" s="269"/>
      <c r="D20" s="194" t="s">
        <v>352</v>
      </c>
      <c r="E20" s="195"/>
      <c r="F20" s="293" t="s">
        <v>98</v>
      </c>
      <c r="G20" s="293"/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334"/>
      <c r="C21" s="269"/>
      <c r="D21" s="295" t="s">
        <v>353</v>
      </c>
      <c r="E21" s="195"/>
      <c r="F21" s="293"/>
      <c r="G21" s="293" t="s">
        <v>98</v>
      </c>
      <c r="H21" s="293"/>
      <c r="I21" s="293"/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>
      <c r="A22" s="179"/>
      <c r="B22" s="332" t="s">
        <v>297</v>
      </c>
      <c r="C22" s="335"/>
      <c r="D22" s="327"/>
      <c r="E22" s="199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>
      <c r="A23" s="179"/>
      <c r="B23" s="332"/>
      <c r="C23" s="335"/>
      <c r="D23" s="327" t="s">
        <v>185</v>
      </c>
      <c r="E23" s="199"/>
      <c r="F23" s="291"/>
      <c r="G23" s="291"/>
      <c r="H23" s="291" t="s">
        <v>98</v>
      </c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2"/>
    </row>
    <row r="24" spans="1:22" ht="13.5" customHeight="1">
      <c r="A24" s="179"/>
      <c r="B24" s="332" t="s">
        <v>80</v>
      </c>
      <c r="C24" s="335"/>
      <c r="D24" s="327"/>
      <c r="E24" s="199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2"/>
    </row>
    <row r="25" spans="1:22" ht="13.5" customHeight="1" thickBot="1">
      <c r="A25" s="179"/>
      <c r="B25" s="332"/>
      <c r="C25" s="335"/>
      <c r="D25" s="327" t="s">
        <v>300</v>
      </c>
      <c r="E25" s="199"/>
      <c r="F25" s="291"/>
      <c r="G25" s="291"/>
      <c r="H25" s="291" t="s">
        <v>98</v>
      </c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22" ht="13.5" customHeight="1" thickTop="1">
      <c r="A26" s="186" t="s">
        <v>53</v>
      </c>
      <c r="B26" s="467" t="s">
        <v>54</v>
      </c>
      <c r="C26" s="467"/>
      <c r="D26" s="467"/>
      <c r="E26" s="336"/>
      <c r="F26" s="184" t="s">
        <v>55</v>
      </c>
      <c r="G26" s="184" t="s">
        <v>55</v>
      </c>
      <c r="H26" s="184" t="s">
        <v>57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3"/>
    </row>
    <row r="27" spans="1:22" ht="13.5" customHeight="1">
      <c r="A27" s="179"/>
      <c r="B27" s="454" t="s">
        <v>58</v>
      </c>
      <c r="C27" s="454"/>
      <c r="D27" s="454"/>
      <c r="E27" s="182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0"/>
    </row>
    <row r="28" spans="1:22" ht="13.5" customHeight="1">
      <c r="A28" s="179"/>
      <c r="B28" s="455" t="s">
        <v>60</v>
      </c>
      <c r="C28" s="455"/>
      <c r="D28" s="455"/>
      <c r="E28" s="178"/>
      <c r="F28" s="177">
        <v>43925</v>
      </c>
      <c r="G28" s="177">
        <v>43926</v>
      </c>
      <c r="H28" s="177">
        <v>43927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6"/>
    </row>
    <row r="29" spans="1:22" ht="13.5" customHeight="1" thickBot="1">
      <c r="A29" s="175"/>
      <c r="B29" s="446" t="s">
        <v>61</v>
      </c>
      <c r="C29" s="446"/>
      <c r="D29" s="446"/>
      <c r="E29" s="174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2"/>
    </row>
    <row r="30" spans="1:22" s="170" customFormat="1" ht="13.5" customHeight="1" thickTop="1">
      <c r="A30" s="337"/>
      <c r="C30" s="168"/>
      <c r="D30" s="169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</row>
    <row r="37" spans="1:22" ht="10.5"/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  <row r="39" spans="1:22" s="170" customFormat="1" ht="13.5" customHeight="1">
      <c r="A39" s="168"/>
      <c r="C39" s="168"/>
      <c r="D39" s="169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</row>
  </sheetData>
  <mergeCells count="27">
    <mergeCell ref="B29:D29"/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6:D26"/>
    <mergeCell ref="B27:D27"/>
    <mergeCell ref="B28:D2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M17" sqref="M17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240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240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COUNTIF(F20:HP20,"P")</f>
        <v>3</v>
      </c>
      <c r="B7" s="440"/>
      <c r="C7" s="441">
        <f>COUNTIF(F20:HP20,"F")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COUNTIF(E19:HP19,"N")</f>
        <v>3</v>
      </c>
      <c r="M7" s="231">
        <f>COUNTIF(E19:HP19,"A")</f>
        <v>0</v>
      </c>
      <c r="N7" s="231">
        <f>COUNTIF(E19:HP19,"B")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348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249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349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350</v>
      </c>
      <c r="E14" s="215"/>
      <c r="F14" s="291"/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 thickBot="1">
      <c r="A15" s="179"/>
      <c r="B15" s="219"/>
      <c r="C15" s="218"/>
      <c r="D15" s="217" t="s">
        <v>351</v>
      </c>
      <c r="E15" s="215"/>
      <c r="F15" s="291"/>
      <c r="G15" s="291"/>
      <c r="H15" s="291" t="s">
        <v>98</v>
      </c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86" t="s">
        <v>77</v>
      </c>
      <c r="B16" s="202" t="s">
        <v>78</v>
      </c>
      <c r="C16" s="201"/>
      <c r="D16" s="200"/>
      <c r="E16" s="199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193"/>
      <c r="C17" s="196"/>
      <c r="D17" s="194" t="s">
        <v>52</v>
      </c>
      <c r="E17" s="195"/>
      <c r="F17" s="293"/>
      <c r="G17" s="293" t="s">
        <v>98</v>
      </c>
      <c r="H17" s="293" t="s">
        <v>98</v>
      </c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 thickBot="1">
      <c r="A18" s="179"/>
      <c r="B18" s="193"/>
      <c r="C18" s="196"/>
      <c r="D18" s="295">
        <v>43931</v>
      </c>
      <c r="E18" s="195"/>
      <c r="F18" s="293" t="s">
        <v>98</v>
      </c>
      <c r="G18" s="293"/>
      <c r="H18" s="293"/>
      <c r="I18" s="293"/>
      <c r="J18" s="291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 thickTop="1">
      <c r="A19" s="186" t="s">
        <v>53</v>
      </c>
      <c r="B19" s="453" t="s">
        <v>54</v>
      </c>
      <c r="C19" s="453"/>
      <c r="D19" s="453"/>
      <c r="E19" s="313"/>
      <c r="F19" s="184" t="s">
        <v>55</v>
      </c>
      <c r="G19" s="184" t="s">
        <v>55</v>
      </c>
      <c r="H19" s="184" t="s">
        <v>55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3"/>
    </row>
    <row r="20" spans="1:22" ht="13.5" customHeight="1">
      <c r="A20" s="179"/>
      <c r="B20" s="454" t="s">
        <v>58</v>
      </c>
      <c r="C20" s="454"/>
      <c r="D20" s="454"/>
      <c r="E20" s="182"/>
      <c r="F20" s="181" t="s">
        <v>59</v>
      </c>
      <c r="G20" s="181" t="s">
        <v>59</v>
      </c>
      <c r="H20" s="181" t="s">
        <v>59</v>
      </c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0"/>
    </row>
    <row r="21" spans="1:22" ht="13.5" customHeight="1">
      <c r="A21" s="179"/>
      <c r="B21" s="455" t="s">
        <v>60</v>
      </c>
      <c r="C21" s="455"/>
      <c r="D21" s="455"/>
      <c r="E21" s="178"/>
      <c r="F21" s="177">
        <v>43925</v>
      </c>
      <c r="G21" s="177">
        <v>43926</v>
      </c>
      <c r="H21" s="177">
        <v>43927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6"/>
    </row>
    <row r="22" spans="1:22" ht="13.5" customHeight="1" thickBot="1">
      <c r="A22" s="175"/>
      <c r="B22" s="446" t="s">
        <v>61</v>
      </c>
      <c r="C22" s="446"/>
      <c r="D22" s="446"/>
      <c r="E22" s="174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2"/>
    </row>
    <row r="23" spans="1:22" s="170" customFormat="1" ht="13.5" customHeight="1" thickTop="1">
      <c r="A23" s="171"/>
      <c r="C23" s="168"/>
      <c r="D23" s="169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</row>
    <row r="31" spans="1:22" s="170" customFormat="1" ht="10.5">
      <c r="A31" s="168"/>
      <c r="C31" s="168"/>
      <c r="D31" s="169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19:D19"/>
    <mergeCell ref="B20:D20"/>
    <mergeCell ref="B21:D21"/>
    <mergeCell ref="B22:D22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H25" sqref="H25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312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312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4</v>
      </c>
      <c r="B7" s="440"/>
      <c r="C7" s="441">
        <f>COUNTIF(F24:HP24,"F")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328"/>
      <c r="B11" s="329" t="s">
        <v>313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 thickBot="1">
      <c r="A12" s="328"/>
      <c r="B12" s="329" t="s">
        <v>314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86" t="s">
        <v>288</v>
      </c>
      <c r="B13" s="219" t="s">
        <v>243</v>
      </c>
      <c r="C13" s="218"/>
      <c r="D13" s="217"/>
      <c r="E13" s="215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244</v>
      </c>
      <c r="E14" s="215"/>
      <c r="F14" s="291" t="s">
        <v>98</v>
      </c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217" t="s">
        <v>296</v>
      </c>
      <c r="E15" s="215"/>
      <c r="F15" s="291"/>
      <c r="G15" s="291"/>
      <c r="H15" s="291" t="s">
        <v>98</v>
      </c>
      <c r="I15" s="291" t="s">
        <v>98</v>
      </c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19" t="s">
        <v>190</v>
      </c>
      <c r="C16" s="218"/>
      <c r="D16" s="217"/>
      <c r="E16" s="215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219"/>
      <c r="C17" s="218"/>
      <c r="D17" s="217" t="s">
        <v>303</v>
      </c>
      <c r="E17" s="215"/>
      <c r="F17" s="291" t="s">
        <v>98</v>
      </c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 thickBot="1">
      <c r="A18" s="179"/>
      <c r="B18" s="219"/>
      <c r="C18" s="218"/>
      <c r="D18" s="217" t="s">
        <v>304</v>
      </c>
      <c r="E18" s="215"/>
      <c r="F18" s="291"/>
      <c r="G18" s="291" t="s">
        <v>98</v>
      </c>
      <c r="H18" s="291"/>
      <c r="I18" s="291" t="s">
        <v>98</v>
      </c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193"/>
      <c r="C20" s="196"/>
      <c r="D20" s="194" t="s">
        <v>51</v>
      </c>
      <c r="E20" s="195"/>
      <c r="F20" s="293"/>
      <c r="G20" s="293" t="s">
        <v>98</v>
      </c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193"/>
      <c r="C21" s="196"/>
      <c r="D21" s="194" t="s">
        <v>315</v>
      </c>
      <c r="E21" s="195"/>
      <c r="F21" s="293"/>
      <c r="G21" s="293"/>
      <c r="H21" s="293" t="s">
        <v>98</v>
      </c>
      <c r="I21" s="293" t="s">
        <v>98</v>
      </c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 thickBot="1">
      <c r="A22" s="179"/>
      <c r="B22" s="202"/>
      <c r="C22" s="326"/>
      <c r="D22" s="194" t="s">
        <v>316</v>
      </c>
      <c r="E22" s="199"/>
      <c r="F22" s="291" t="s">
        <v>98</v>
      </c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P22" sqref="P22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317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317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4</v>
      </c>
      <c r="B7" s="440"/>
      <c r="C7" s="441">
        <f>COUNTIF(F24:HP24,"F")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328"/>
      <c r="B11" s="329" t="s">
        <v>318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 thickBot="1">
      <c r="A12" s="209"/>
      <c r="B12" s="219" t="s">
        <v>319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86" t="s">
        <v>288</v>
      </c>
      <c r="B13" s="219" t="s">
        <v>235</v>
      </c>
      <c r="C13" s="218"/>
      <c r="D13" s="217"/>
      <c r="E13" s="215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303</v>
      </c>
      <c r="E14" s="215"/>
      <c r="F14" s="291" t="s">
        <v>98</v>
      </c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217" t="s">
        <v>304</v>
      </c>
      <c r="E15" s="215"/>
      <c r="F15" s="291"/>
      <c r="G15" s="291"/>
      <c r="H15" s="291" t="s">
        <v>98</v>
      </c>
      <c r="I15" s="291" t="s">
        <v>98</v>
      </c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19" t="s">
        <v>190</v>
      </c>
      <c r="C16" s="218"/>
      <c r="D16" s="217"/>
      <c r="E16" s="215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219"/>
      <c r="C17" s="218"/>
      <c r="D17" s="217" t="s">
        <v>303</v>
      </c>
      <c r="E17" s="215"/>
      <c r="F17" s="291" t="s">
        <v>98</v>
      </c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 thickBot="1">
      <c r="A18" s="179"/>
      <c r="B18" s="219"/>
      <c r="C18" s="218"/>
      <c r="D18" s="217" t="s">
        <v>304</v>
      </c>
      <c r="E18" s="215"/>
      <c r="F18" s="291"/>
      <c r="G18" s="291" t="s">
        <v>98</v>
      </c>
      <c r="H18" s="291"/>
      <c r="I18" s="291" t="s">
        <v>98</v>
      </c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193"/>
      <c r="C20" s="196"/>
      <c r="D20" s="194" t="s">
        <v>52</v>
      </c>
      <c r="E20" s="195"/>
      <c r="F20" s="293"/>
      <c r="G20" s="293"/>
      <c r="H20" s="293" t="s">
        <v>98</v>
      </c>
      <c r="I20" s="293" t="s">
        <v>98</v>
      </c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193"/>
      <c r="C21" s="196"/>
      <c r="D21" s="194" t="s">
        <v>320</v>
      </c>
      <c r="E21" s="195"/>
      <c r="F21" s="293" t="s">
        <v>98</v>
      </c>
      <c r="G21" s="293"/>
      <c r="H21" s="293"/>
      <c r="I21" s="293"/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 thickBot="1">
      <c r="A22" s="179"/>
      <c r="B22" s="202"/>
      <c r="C22" s="326"/>
      <c r="D22" s="217" t="s">
        <v>321</v>
      </c>
      <c r="E22" s="199"/>
      <c r="F22" s="291"/>
      <c r="G22" s="291" t="s">
        <v>98</v>
      </c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34"/>
  <sheetViews>
    <sheetView topLeftCell="A7"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322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322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COUNTIF(F21:HP21,"P")</f>
        <v>0</v>
      </c>
      <c r="B7" s="440"/>
      <c r="C7" s="441">
        <f>COUNTIF(F21:HP21,"F")</f>
        <v>0</v>
      </c>
      <c r="D7" s="442"/>
      <c r="E7" s="440"/>
      <c r="F7" s="441">
        <f>SUM(O7,- A7,- C7)</f>
        <v>4</v>
      </c>
      <c r="G7" s="442"/>
      <c r="H7" s="442"/>
      <c r="I7" s="442"/>
      <c r="J7" s="442"/>
      <c r="K7" s="443"/>
      <c r="L7" s="231">
        <f>COUNTIF(E21:HP21,"N")</f>
        <v>4</v>
      </c>
      <c r="M7" s="231">
        <f>COUNTIF(E21:HP21,"A")</f>
        <v>0</v>
      </c>
      <c r="N7" s="231">
        <f>COUNTIF(E21:HP21,"B")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323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324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325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 thickBot="1">
      <c r="A14" s="179"/>
      <c r="B14" s="219"/>
      <c r="C14" s="218"/>
      <c r="D14" s="322" t="s">
        <v>326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193"/>
      <c r="C16" s="196"/>
      <c r="D16" s="194" t="s">
        <v>52</v>
      </c>
      <c r="E16" s="195"/>
      <c r="F16" s="293"/>
      <c r="G16" s="293" t="s">
        <v>98</v>
      </c>
      <c r="H16" s="293" t="s">
        <v>98</v>
      </c>
      <c r="I16" s="293" t="s">
        <v>98</v>
      </c>
      <c r="J16" s="291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22" ht="13.5" customHeight="1">
      <c r="A17" s="179"/>
      <c r="B17" s="193"/>
      <c r="C17" s="196"/>
      <c r="D17" s="194" t="s">
        <v>226</v>
      </c>
      <c r="E17" s="195"/>
      <c r="F17" s="293" t="s">
        <v>98</v>
      </c>
      <c r="G17" s="293"/>
      <c r="H17" s="293"/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193" t="s">
        <v>80</v>
      </c>
      <c r="C18" s="192"/>
      <c r="D18" s="191"/>
      <c r="E18" s="190"/>
      <c r="F18" s="293"/>
      <c r="G18" s="293"/>
      <c r="H18" s="293"/>
      <c r="I18" s="293"/>
      <c r="J18" s="291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>
      <c r="A19" s="179"/>
      <c r="B19" s="193"/>
      <c r="C19" s="192"/>
      <c r="D19" s="323" t="s">
        <v>293</v>
      </c>
      <c r="E19" s="190"/>
      <c r="F19" s="293"/>
      <c r="G19" s="293" t="s">
        <v>98</v>
      </c>
      <c r="H19" s="293"/>
      <c r="I19" s="293" t="s">
        <v>98</v>
      </c>
      <c r="J19" s="293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22" ht="13.5" customHeight="1" thickBot="1">
      <c r="A20" s="179"/>
      <c r="B20" s="202"/>
      <c r="C20" s="324"/>
      <c r="D20" s="323" t="s">
        <v>294</v>
      </c>
      <c r="E20" s="325"/>
      <c r="F20" s="291"/>
      <c r="G20" s="291"/>
      <c r="H20" s="291" t="s">
        <v>98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2"/>
    </row>
    <row r="21" spans="1:22" ht="13.5" customHeight="1" thickTop="1">
      <c r="A21" s="186" t="s">
        <v>53</v>
      </c>
      <c r="B21" s="453" t="s">
        <v>54</v>
      </c>
      <c r="C21" s="453"/>
      <c r="D21" s="453"/>
      <c r="E21" s="313"/>
      <c r="F21" s="184" t="s">
        <v>55</v>
      </c>
      <c r="G21" s="184" t="s">
        <v>55</v>
      </c>
      <c r="H21" s="184" t="s">
        <v>55</v>
      </c>
      <c r="I21" s="184" t="s">
        <v>55</v>
      </c>
      <c r="J21" s="184"/>
      <c r="K21" s="184"/>
      <c r="L21" s="184"/>
      <c r="M21" s="184"/>
      <c r="N21" s="184"/>
      <c r="O21" s="184"/>
      <c r="P21" s="184"/>
      <c r="Q21" s="184"/>
      <c r="R21" s="184"/>
      <c r="S21" s="183"/>
    </row>
    <row r="22" spans="1:22" ht="13.5" customHeight="1">
      <c r="A22" s="179"/>
      <c r="B22" s="454" t="s">
        <v>58</v>
      </c>
      <c r="C22" s="454"/>
      <c r="D22" s="454"/>
      <c r="E22" s="182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0"/>
    </row>
    <row r="23" spans="1:22" ht="13.5" customHeight="1">
      <c r="A23" s="179"/>
      <c r="B23" s="455" t="s">
        <v>60</v>
      </c>
      <c r="C23" s="455"/>
      <c r="D23" s="455"/>
      <c r="E23" s="178"/>
      <c r="F23" s="177">
        <v>43925</v>
      </c>
      <c r="G23" s="177">
        <v>43926</v>
      </c>
      <c r="H23" s="177">
        <v>43927</v>
      </c>
      <c r="I23" s="177">
        <v>43928</v>
      </c>
      <c r="J23" s="177"/>
      <c r="K23" s="177"/>
      <c r="L23" s="177"/>
      <c r="M23" s="177"/>
      <c r="N23" s="177"/>
      <c r="O23" s="177"/>
      <c r="P23" s="177"/>
      <c r="Q23" s="177"/>
      <c r="R23" s="177"/>
      <c r="S23" s="176"/>
    </row>
    <row r="24" spans="1:22" ht="13.5" customHeight="1" thickBot="1">
      <c r="A24" s="175"/>
      <c r="B24" s="446" t="s">
        <v>61</v>
      </c>
      <c r="C24" s="446"/>
      <c r="D24" s="446"/>
      <c r="E24" s="174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2"/>
    </row>
    <row r="25" spans="1:22" s="170" customFormat="1" ht="13.5" customHeight="1" thickTop="1">
      <c r="A25" s="171"/>
      <c r="C25" s="168"/>
      <c r="D25" s="169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  <row r="34" spans="1:22" s="170" customFormat="1" ht="10.5">
      <c r="A34" s="168"/>
      <c r="C34" s="168"/>
      <c r="D34" s="169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1:D21"/>
    <mergeCell ref="B22:D22"/>
    <mergeCell ref="B23:D23"/>
    <mergeCell ref="B24:D24"/>
    <mergeCell ref="A6:B6"/>
    <mergeCell ref="C6:E6"/>
  </mergeCells>
  <hyperlinks>
    <hyperlink ref="D11" r:id="rId1"/>
    <hyperlink ref="D12" r:id="rId2"/>
    <hyperlink ref="D13" r:id="rId3"/>
    <hyperlink ref="D14" r:id="rId4"/>
    <hyperlink ref="D19" r:id="rId5"/>
    <hyperlink ref="D20" r:id="rId6"/>
  </hyperlinks>
  <pageMargins left="0.75" right="0.75" top="0.75" bottom="0.75" header="0.5" footer="0.5"/>
  <pageSetup paperSize="9" orientation="portrait" horizontalDpi="300" verticalDpi="300" r:id="rId7"/>
  <headerFooter alignWithMargins="0">
    <oddFooter>&amp;L&amp;"Tahoma,Regular"&amp;10 02ae-BM/PM/HDCV/FSOFT v2/1&amp;C&amp;"Tahoma,Regular"&amp;10Internal use&amp;R&amp;"Tahoma,Regular"&amp;10&amp;P/&amp;N</oddFooter>
  </headerFooter>
  <legacyDrawing r:id="rId8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327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327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-4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COUNTIF(F30:HP30,"P")</f>
        <v>0</v>
      </c>
      <c r="B7" s="440"/>
      <c r="C7" s="441">
        <f>COUNTIF(F30:HP30,"F")</f>
        <v>0</v>
      </c>
      <c r="D7" s="442"/>
      <c r="E7" s="440"/>
      <c r="F7" s="441">
        <f>SUM(O7,- A7,- C7)</f>
        <v>6</v>
      </c>
      <c r="G7" s="442"/>
      <c r="H7" s="442"/>
      <c r="I7" s="442"/>
      <c r="J7" s="442"/>
      <c r="K7" s="443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44">
        <f>COUNTA(E9:HS9)</f>
        <v>6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328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329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330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322" t="s">
        <v>331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322" t="s">
        <v>332</v>
      </c>
      <c r="E15" s="215"/>
      <c r="F15" s="291"/>
      <c r="G15" s="291"/>
      <c r="H15" s="291"/>
      <c r="I15" s="291"/>
      <c r="J15" s="291" t="s">
        <v>98</v>
      </c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322" t="s">
        <v>333</v>
      </c>
      <c r="E16" s="215"/>
      <c r="F16" s="291"/>
      <c r="G16" s="291"/>
      <c r="H16" s="291"/>
      <c r="I16" s="291"/>
      <c r="J16" s="291"/>
      <c r="K16" s="291" t="s">
        <v>98</v>
      </c>
      <c r="L16" s="291"/>
      <c r="M16" s="291"/>
      <c r="N16" s="291"/>
      <c r="O16" s="291"/>
      <c r="P16" s="291"/>
      <c r="Q16" s="291"/>
      <c r="R16" s="291"/>
      <c r="S16" s="292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19" ht="13.5" customHeight="1">
      <c r="A18" s="179"/>
      <c r="B18" s="193"/>
      <c r="C18" s="196"/>
      <c r="D18" s="194" t="s">
        <v>334</v>
      </c>
      <c r="E18" s="195"/>
      <c r="F18" s="293" t="s">
        <v>98</v>
      </c>
      <c r="G18" s="293" t="s">
        <v>98</v>
      </c>
      <c r="H18" s="293" t="s">
        <v>98</v>
      </c>
      <c r="I18" s="293" t="s">
        <v>98</v>
      </c>
      <c r="J18" s="291" t="s">
        <v>98</v>
      </c>
      <c r="K18" s="293" t="s">
        <v>98</v>
      </c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179"/>
      <c r="B19" s="193" t="s">
        <v>79</v>
      </c>
      <c r="C19" s="192"/>
      <c r="D19" s="191"/>
      <c r="E19" s="190"/>
      <c r="F19" s="293"/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179"/>
      <c r="B20" s="193"/>
      <c r="C20" s="192"/>
      <c r="D20" s="194" t="s">
        <v>236</v>
      </c>
      <c r="E20" s="190"/>
      <c r="F20" s="293"/>
      <c r="G20" s="293"/>
      <c r="H20" s="293"/>
      <c r="I20" s="293"/>
      <c r="J20" s="291"/>
      <c r="K20" s="293" t="s">
        <v>98</v>
      </c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>
      <c r="A21" s="179"/>
      <c r="B21" s="193"/>
      <c r="C21" s="192"/>
      <c r="D21" s="194" t="s">
        <v>237</v>
      </c>
      <c r="E21" s="190"/>
      <c r="F21" s="293"/>
      <c r="G21" s="293"/>
      <c r="H21" s="293" t="s">
        <v>98</v>
      </c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79"/>
      <c r="B22" s="193"/>
      <c r="C22" s="192"/>
      <c r="D22" s="194" t="s">
        <v>185</v>
      </c>
      <c r="E22" s="190"/>
      <c r="F22" s="293"/>
      <c r="G22" s="293"/>
      <c r="H22" s="293"/>
      <c r="I22" s="293"/>
      <c r="J22" s="291" t="s">
        <v>98</v>
      </c>
      <c r="K22" s="293"/>
      <c r="L22" s="293"/>
      <c r="M22" s="293"/>
      <c r="N22" s="293"/>
      <c r="O22" s="293"/>
      <c r="P22" s="293"/>
      <c r="Q22" s="293"/>
      <c r="R22" s="293"/>
      <c r="S22" s="294"/>
    </row>
    <row r="23" spans="1:19" ht="13.5" customHeight="1">
      <c r="A23" s="179"/>
      <c r="B23" s="193" t="s">
        <v>80</v>
      </c>
      <c r="C23" s="192"/>
      <c r="D23" s="191"/>
      <c r="E23" s="190"/>
      <c r="F23" s="293"/>
      <c r="G23" s="293"/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323" t="s">
        <v>293</v>
      </c>
      <c r="E24" s="190"/>
      <c r="F24" s="293" t="s">
        <v>98</v>
      </c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202"/>
      <c r="C25" s="324"/>
      <c r="D25" s="323" t="s">
        <v>294</v>
      </c>
      <c r="E25" s="325"/>
      <c r="F25" s="291"/>
      <c r="G25" s="291" t="s">
        <v>98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19" ht="13.5" customHeight="1">
      <c r="A26" s="179"/>
      <c r="B26" s="202"/>
      <c r="C26" s="324"/>
      <c r="D26" s="323" t="s">
        <v>335</v>
      </c>
      <c r="E26" s="325"/>
      <c r="F26" s="291"/>
      <c r="G26" s="291"/>
      <c r="H26" s="291" t="s">
        <v>98</v>
      </c>
      <c r="I26" s="291"/>
      <c r="J26" s="291"/>
      <c r="K26" s="291" t="s">
        <v>98</v>
      </c>
      <c r="L26" s="291"/>
      <c r="M26" s="291"/>
      <c r="N26" s="291"/>
      <c r="O26" s="291"/>
      <c r="P26" s="291"/>
      <c r="Q26" s="291"/>
      <c r="R26" s="291"/>
      <c r="S26" s="292"/>
    </row>
    <row r="27" spans="1:19" ht="13.5" customHeight="1">
      <c r="A27" s="179"/>
      <c r="B27" s="202"/>
      <c r="C27" s="324"/>
      <c r="D27" s="323" t="s">
        <v>336</v>
      </c>
      <c r="E27" s="325"/>
      <c r="F27" s="291"/>
      <c r="G27" s="291"/>
      <c r="H27" s="291"/>
      <c r="I27" s="291" t="s">
        <v>98</v>
      </c>
      <c r="J27" s="291"/>
      <c r="K27" s="291"/>
      <c r="L27" s="291"/>
      <c r="M27" s="291"/>
      <c r="N27" s="291"/>
      <c r="O27" s="291"/>
      <c r="P27" s="291"/>
      <c r="Q27" s="291"/>
      <c r="R27" s="291"/>
      <c r="S27" s="292"/>
    </row>
    <row r="28" spans="1:19" ht="13.5" customHeight="1" thickBot="1">
      <c r="A28" s="179"/>
      <c r="B28" s="202"/>
      <c r="C28" s="324"/>
      <c r="D28" s="323" t="s">
        <v>337</v>
      </c>
      <c r="E28" s="325"/>
      <c r="F28" s="291"/>
      <c r="G28" s="291"/>
      <c r="H28" s="291"/>
      <c r="I28" s="291"/>
      <c r="J28" s="291" t="s">
        <v>98</v>
      </c>
      <c r="K28" s="291"/>
      <c r="L28" s="291"/>
      <c r="M28" s="291"/>
      <c r="N28" s="291"/>
      <c r="O28" s="291"/>
      <c r="P28" s="291"/>
      <c r="Q28" s="291"/>
      <c r="R28" s="291"/>
      <c r="S28" s="292"/>
    </row>
    <row r="29" spans="1:19" ht="13.5" customHeight="1" thickTop="1">
      <c r="A29" s="186" t="s">
        <v>53</v>
      </c>
      <c r="B29" s="453" t="s">
        <v>54</v>
      </c>
      <c r="C29" s="453"/>
      <c r="D29" s="453"/>
      <c r="E29" s="313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54" t="s">
        <v>58</v>
      </c>
      <c r="C30" s="454"/>
      <c r="D30" s="454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55" t="s">
        <v>60</v>
      </c>
      <c r="C31" s="455"/>
      <c r="D31" s="455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46" t="s">
        <v>61</v>
      </c>
      <c r="C32" s="446"/>
      <c r="D32" s="446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9:D29"/>
    <mergeCell ref="B30:D30"/>
    <mergeCell ref="B31:D31"/>
    <mergeCell ref="B32:D32"/>
    <mergeCell ref="A6:B6"/>
    <mergeCell ref="C6:E6"/>
  </mergeCells>
  <hyperlinks>
    <hyperlink ref="D11" r:id="rId1"/>
    <hyperlink ref="D12" r:id="rId2"/>
    <hyperlink ref="D13" r:id="rId3"/>
    <hyperlink ref="D14" r:id="rId4"/>
    <hyperlink ref="D15" r:id="rId5"/>
    <hyperlink ref="D16" r:id="rId6"/>
    <hyperlink ref="D24" r:id="rId7"/>
    <hyperlink ref="D25" r:id="rId8"/>
    <hyperlink ref="D26" r:id="rId9"/>
    <hyperlink ref="D27" r:id="rId10"/>
    <hyperlink ref="D28" r:id="rId11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9"/>
  <sheetViews>
    <sheetView topLeftCell="A7" zoomScaleNormal="100" workbookViewId="0">
      <selection activeCell="D29" sqref="D29"/>
    </sheetView>
  </sheetViews>
  <sheetFormatPr defaultRowHeight="12.75"/>
  <cols>
    <col min="1" max="1" width="7.125" style="45" customWidth="1"/>
    <col min="2" max="2" width="14.75" style="45" customWidth="1"/>
    <col min="3" max="3" width="22.375" style="45" bestFit="1" customWidth="1"/>
    <col min="4" max="4" width="26.75" style="30" customWidth="1"/>
    <col min="5" max="5" width="34.375" style="31" customWidth="1"/>
    <col min="6" max="6" width="31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16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343" t="s">
        <v>1</v>
      </c>
      <c r="B4" s="343"/>
      <c r="C4" s="343"/>
      <c r="D4" s="343"/>
      <c r="E4" s="344" t="str">
        <f>Cover!B4</f>
        <v>Fresher Acandemy Management System</v>
      </c>
      <c r="F4" s="345"/>
      <c r="G4" s="345"/>
      <c r="H4" s="346"/>
    </row>
    <row r="5" spans="1:8" ht="14.25" customHeight="1">
      <c r="A5" s="343" t="s">
        <v>3</v>
      </c>
      <c r="B5" s="343"/>
      <c r="C5" s="343"/>
      <c r="D5" s="343"/>
      <c r="E5" s="344" t="str">
        <f>Cover!B5</f>
        <v>FAMS</v>
      </c>
      <c r="F5" s="345"/>
      <c r="G5" s="345"/>
      <c r="H5" s="346"/>
    </row>
    <row r="6" spans="1:8" ht="14.25" customHeight="1">
      <c r="A6" s="350" t="s">
        <v>84</v>
      </c>
      <c r="B6" s="351"/>
      <c r="C6" s="351"/>
      <c r="D6" s="352"/>
      <c r="E6" s="127">
        <v>100</v>
      </c>
      <c r="F6" s="128"/>
      <c r="G6" s="128"/>
      <c r="H6" s="129"/>
    </row>
    <row r="7" spans="1:8" s="35" customFormat="1" ht="12.75" customHeight="1">
      <c r="A7" s="342" t="s">
        <v>17</v>
      </c>
      <c r="B7" s="342"/>
      <c r="C7" s="342"/>
      <c r="D7" s="342"/>
      <c r="E7" s="347" t="s">
        <v>18</v>
      </c>
      <c r="F7" s="348"/>
      <c r="G7" s="348"/>
      <c r="H7" s="349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43" customFormat="1" ht="25.5">
      <c r="A10" s="273" t="s">
        <v>19</v>
      </c>
      <c r="B10" s="274" t="s">
        <v>20</v>
      </c>
      <c r="C10" s="275" t="s">
        <v>21</v>
      </c>
      <c r="D10" s="276" t="s">
        <v>22</v>
      </c>
      <c r="E10" s="277" t="s">
        <v>99</v>
      </c>
      <c r="F10" s="276" t="s">
        <v>23</v>
      </c>
      <c r="G10" s="278" t="s">
        <v>24</v>
      </c>
      <c r="H10" s="279" t="s">
        <v>25</v>
      </c>
    </row>
    <row r="11" spans="1:8" ht="13.5">
      <c r="A11" s="280">
        <v>1</v>
      </c>
      <c r="B11" s="281"/>
      <c r="C11" s="261" t="s">
        <v>262</v>
      </c>
      <c r="D11" s="282" t="s">
        <v>253</v>
      </c>
      <c r="E11" s="282" t="s">
        <v>253</v>
      </c>
      <c r="F11" s="263" t="s">
        <v>253</v>
      </c>
      <c r="G11" s="261"/>
      <c r="H11" s="283"/>
    </row>
    <row r="12" spans="1:8" ht="25.5">
      <c r="A12" s="280">
        <v>2</v>
      </c>
      <c r="B12" s="281"/>
      <c r="C12" s="261" t="s">
        <v>262</v>
      </c>
      <c r="D12" s="282" t="s">
        <v>254</v>
      </c>
      <c r="E12" s="282" t="s">
        <v>255</v>
      </c>
      <c r="F12" s="263" t="s">
        <v>255</v>
      </c>
      <c r="G12" s="261"/>
      <c r="H12" s="283"/>
    </row>
    <row r="13" spans="1:8" ht="13.5">
      <c r="A13" s="280">
        <v>3</v>
      </c>
      <c r="B13" s="281"/>
      <c r="C13" s="261" t="s">
        <v>357</v>
      </c>
      <c r="D13" s="282" t="s">
        <v>256</v>
      </c>
      <c r="E13" s="282" t="s">
        <v>256</v>
      </c>
      <c r="F13" s="263" t="s">
        <v>253</v>
      </c>
      <c r="G13" s="261"/>
      <c r="H13" s="283"/>
    </row>
    <row r="14" spans="1:8" ht="13.5">
      <c r="A14" s="280">
        <v>4</v>
      </c>
      <c r="B14" s="281"/>
      <c r="C14" s="261" t="s">
        <v>357</v>
      </c>
      <c r="D14" s="282" t="s">
        <v>259</v>
      </c>
      <c r="E14" s="282" t="s">
        <v>258</v>
      </c>
      <c r="F14" s="263" t="s">
        <v>258</v>
      </c>
      <c r="G14" s="261"/>
      <c r="H14" s="283"/>
    </row>
    <row r="15" spans="1:8" ht="13.5">
      <c r="A15" s="280">
        <v>5</v>
      </c>
      <c r="B15" s="281"/>
      <c r="C15" s="261" t="s">
        <v>358</v>
      </c>
      <c r="D15" s="282" t="s">
        <v>257</v>
      </c>
      <c r="E15" s="282" t="s">
        <v>257</v>
      </c>
      <c r="F15" s="263" t="s">
        <v>257</v>
      </c>
      <c r="G15" s="261"/>
      <c r="H15" s="283"/>
    </row>
    <row r="16" spans="1:8" ht="25.5">
      <c r="A16" s="280">
        <v>6</v>
      </c>
      <c r="B16" s="281"/>
      <c r="C16" s="261" t="s">
        <v>358</v>
      </c>
      <c r="D16" s="282" t="s">
        <v>261</v>
      </c>
      <c r="E16" s="282" t="s">
        <v>260</v>
      </c>
      <c r="F16" s="263" t="s">
        <v>260</v>
      </c>
      <c r="G16" s="261"/>
      <c r="H16" s="283"/>
    </row>
    <row r="17" spans="1:8" ht="13.5">
      <c r="A17" s="280">
        <v>7</v>
      </c>
      <c r="B17" s="281"/>
      <c r="C17" s="284" t="s">
        <v>222</v>
      </c>
      <c r="D17" s="282" t="s">
        <v>165</v>
      </c>
      <c r="E17" s="282" t="s">
        <v>165</v>
      </c>
      <c r="F17" s="263" t="s">
        <v>165</v>
      </c>
      <c r="G17" s="284"/>
      <c r="H17" s="283"/>
    </row>
    <row r="18" spans="1:8" ht="13.5">
      <c r="A18" s="280">
        <v>8</v>
      </c>
      <c r="B18" s="281"/>
      <c r="C18" s="284" t="s">
        <v>222</v>
      </c>
      <c r="D18" s="282" t="s">
        <v>176</v>
      </c>
      <c r="E18" s="282" t="s">
        <v>176</v>
      </c>
      <c r="F18" s="263" t="s">
        <v>176</v>
      </c>
      <c r="G18" s="284"/>
      <c r="H18" s="283"/>
    </row>
    <row r="19" spans="1:8" ht="13.5">
      <c r="A19" s="280">
        <v>9</v>
      </c>
      <c r="B19" s="281"/>
      <c r="C19" s="261" t="s">
        <v>262</v>
      </c>
      <c r="D19" s="282" t="s">
        <v>198</v>
      </c>
      <c r="E19" s="282" t="s">
        <v>198</v>
      </c>
      <c r="F19" s="263" t="s">
        <v>198</v>
      </c>
      <c r="G19" s="261"/>
      <c r="H19" s="283"/>
    </row>
    <row r="20" spans="1:8" ht="13.5">
      <c r="A20" s="280">
        <v>10</v>
      </c>
      <c r="B20" s="281"/>
      <c r="C20" s="261" t="s">
        <v>238</v>
      </c>
      <c r="D20" s="282" t="s">
        <v>199</v>
      </c>
      <c r="E20" s="282" t="s">
        <v>199</v>
      </c>
      <c r="F20" s="263" t="s">
        <v>199</v>
      </c>
      <c r="G20" s="261"/>
      <c r="H20" s="283"/>
    </row>
    <row r="21" spans="1:8" ht="13.5">
      <c r="A21" s="280">
        <v>11</v>
      </c>
      <c r="B21" s="281"/>
      <c r="C21" s="284" t="s">
        <v>211</v>
      </c>
      <c r="D21" s="282" t="s">
        <v>210</v>
      </c>
      <c r="E21" s="282" t="s">
        <v>210</v>
      </c>
      <c r="F21" s="286" t="s">
        <v>210</v>
      </c>
      <c r="G21" s="284"/>
      <c r="H21" s="283"/>
    </row>
    <row r="22" spans="1:8" ht="13.5">
      <c r="A22" s="280">
        <v>12</v>
      </c>
      <c r="B22" s="281"/>
      <c r="C22" s="284" t="s">
        <v>222</v>
      </c>
      <c r="D22" s="282" t="s">
        <v>218</v>
      </c>
      <c r="E22" s="282" t="s">
        <v>218</v>
      </c>
      <c r="F22" s="286" t="s">
        <v>218</v>
      </c>
      <c r="G22" s="284"/>
      <c r="H22" s="283"/>
    </row>
    <row r="23" spans="1:8">
      <c r="A23" s="280">
        <v>13</v>
      </c>
      <c r="B23" s="281"/>
      <c r="C23" s="284" t="s">
        <v>211</v>
      </c>
      <c r="D23" s="282" t="s">
        <v>198</v>
      </c>
      <c r="E23" s="282" t="s">
        <v>223</v>
      </c>
      <c r="F23" s="285" t="s">
        <v>223</v>
      </c>
      <c r="G23" s="284"/>
      <c r="H23" s="283"/>
    </row>
    <row r="24" spans="1:8" ht="38.25" customHeight="1">
      <c r="A24" s="280">
        <v>14</v>
      </c>
      <c r="B24" s="296"/>
      <c r="C24" s="301" t="s">
        <v>346</v>
      </c>
      <c r="D24" s="282" t="s">
        <v>322</v>
      </c>
      <c r="E24" s="282" t="s">
        <v>322</v>
      </c>
      <c r="F24" s="263" t="s">
        <v>322</v>
      </c>
      <c r="G24" s="297"/>
      <c r="H24" s="299"/>
    </row>
    <row r="25" spans="1:8" ht="13.5">
      <c r="A25" s="280">
        <v>15</v>
      </c>
      <c r="B25" s="296"/>
      <c r="C25" s="301" t="s">
        <v>346</v>
      </c>
      <c r="D25" s="282" t="s">
        <v>317</v>
      </c>
      <c r="E25" s="282" t="s">
        <v>317</v>
      </c>
      <c r="F25" s="263" t="s">
        <v>317</v>
      </c>
      <c r="G25" s="297"/>
      <c r="H25" s="299"/>
    </row>
    <row r="26" spans="1:8" ht="13.5">
      <c r="A26" s="280">
        <v>16</v>
      </c>
      <c r="B26" s="287"/>
      <c r="C26" s="301" t="s">
        <v>239</v>
      </c>
      <c r="D26" s="282" t="s">
        <v>312</v>
      </c>
      <c r="E26" s="282" t="s">
        <v>312</v>
      </c>
      <c r="F26" s="263" t="s">
        <v>312</v>
      </c>
      <c r="G26" s="288"/>
      <c r="H26" s="290"/>
    </row>
    <row r="27" spans="1:8" ht="13.5">
      <c r="A27" s="280">
        <v>17</v>
      </c>
      <c r="B27" s="301"/>
      <c r="C27" s="301" t="s">
        <v>239</v>
      </c>
      <c r="D27" s="282" t="s">
        <v>240</v>
      </c>
      <c r="E27" s="282" t="s">
        <v>240</v>
      </c>
      <c r="F27" s="263" t="s">
        <v>240</v>
      </c>
      <c r="G27" s="303"/>
      <c r="H27" s="308"/>
    </row>
    <row r="28" spans="1:8" ht="13.5">
      <c r="A28" s="280">
        <v>18</v>
      </c>
      <c r="B28" s="301"/>
      <c r="C28" s="301" t="s">
        <v>239</v>
      </c>
      <c r="D28" s="282" t="s">
        <v>309</v>
      </c>
      <c r="E28" s="282" t="s">
        <v>309</v>
      </c>
      <c r="F28" s="263" t="s">
        <v>309</v>
      </c>
      <c r="G28" s="303"/>
      <c r="H28" s="308"/>
    </row>
    <row r="29" spans="1:8" ht="13.5">
      <c r="A29" s="280">
        <v>19</v>
      </c>
      <c r="B29" s="301"/>
      <c r="C29" s="301" t="s">
        <v>239</v>
      </c>
      <c r="D29" s="282" t="s">
        <v>240</v>
      </c>
      <c r="E29" s="282" t="s">
        <v>240</v>
      </c>
      <c r="F29" s="302" t="s">
        <v>240</v>
      </c>
      <c r="G29" s="303"/>
      <c r="H29" s="308"/>
    </row>
    <row r="30" spans="1:8" ht="13.5">
      <c r="A30" s="280">
        <v>20</v>
      </c>
      <c r="B30" s="301"/>
      <c r="C30" s="301" t="s">
        <v>239</v>
      </c>
      <c r="D30" s="282" t="s">
        <v>347</v>
      </c>
      <c r="E30" s="282" t="s">
        <v>347</v>
      </c>
      <c r="F30" s="263" t="s">
        <v>347</v>
      </c>
      <c r="G30" s="304"/>
      <c r="H30" s="308"/>
    </row>
    <row r="31" spans="1:8" ht="13.5">
      <c r="A31" s="280">
        <v>21</v>
      </c>
      <c r="B31" s="301"/>
      <c r="C31" s="301" t="s">
        <v>239</v>
      </c>
      <c r="D31" s="282" t="s">
        <v>301</v>
      </c>
      <c r="E31" s="282" t="s">
        <v>301</v>
      </c>
      <c r="F31" s="263" t="s">
        <v>301</v>
      </c>
      <c r="G31" s="304"/>
      <c r="H31" s="308"/>
    </row>
    <row r="32" spans="1:8" ht="13.5">
      <c r="A32" s="280">
        <v>22</v>
      </c>
      <c r="B32" s="301"/>
      <c r="C32" s="301" t="s">
        <v>239</v>
      </c>
      <c r="D32" s="282" t="s">
        <v>241</v>
      </c>
      <c r="E32" s="282" t="s">
        <v>241</v>
      </c>
      <c r="F32" s="263" t="s">
        <v>241</v>
      </c>
      <c r="G32" s="304"/>
      <c r="H32" s="308"/>
    </row>
    <row r="33" spans="1:8" ht="13.5">
      <c r="A33" s="280">
        <v>23</v>
      </c>
      <c r="B33" s="301"/>
      <c r="C33" s="301" t="s">
        <v>239</v>
      </c>
      <c r="D33" s="282" t="s">
        <v>287</v>
      </c>
      <c r="E33" s="282" t="s">
        <v>287</v>
      </c>
      <c r="F33" s="263" t="s">
        <v>287</v>
      </c>
      <c r="G33" s="304"/>
      <c r="H33" s="308"/>
    </row>
    <row r="34" spans="1:8" ht="13.5">
      <c r="A34" s="280">
        <v>24</v>
      </c>
      <c r="B34" s="301"/>
      <c r="C34" s="305" t="s">
        <v>211</v>
      </c>
      <c r="D34" s="298" t="s">
        <v>338</v>
      </c>
      <c r="E34" s="298" t="s">
        <v>338</v>
      </c>
      <c r="F34" s="312" t="s">
        <v>338</v>
      </c>
      <c r="G34" s="304"/>
      <c r="H34" s="308"/>
    </row>
    <row r="35" spans="1:8" ht="13.5">
      <c r="A35" s="280">
        <v>25</v>
      </c>
      <c r="B35" s="301"/>
      <c r="C35" s="305" t="s">
        <v>211</v>
      </c>
      <c r="D35" s="298" t="s">
        <v>327</v>
      </c>
      <c r="E35" s="298" t="s">
        <v>327</v>
      </c>
      <c r="F35" s="312" t="s">
        <v>327</v>
      </c>
      <c r="G35" s="304"/>
      <c r="H35" s="308"/>
    </row>
    <row r="36" spans="1:8" ht="13.5">
      <c r="A36" s="280">
        <v>26</v>
      </c>
      <c r="B36" s="301"/>
      <c r="C36" s="305" t="s">
        <v>282</v>
      </c>
      <c r="D36" s="298" t="s">
        <v>282</v>
      </c>
      <c r="E36" s="298" t="s">
        <v>282</v>
      </c>
      <c r="F36" s="312" t="s">
        <v>282</v>
      </c>
      <c r="G36" s="304"/>
      <c r="H36" s="308"/>
    </row>
    <row r="37" spans="1:8" ht="13.5">
      <c r="A37" s="280">
        <v>27</v>
      </c>
      <c r="B37" s="309"/>
      <c r="C37" s="305" t="s">
        <v>238</v>
      </c>
      <c r="D37" s="289" t="s">
        <v>281</v>
      </c>
      <c r="E37" s="289" t="s">
        <v>281</v>
      </c>
      <c r="F37" s="319" t="s">
        <v>281</v>
      </c>
      <c r="G37" s="306"/>
      <c r="H37" s="310"/>
    </row>
    <row r="38" spans="1:8" ht="13.5">
      <c r="A38" s="280">
        <v>28</v>
      </c>
      <c r="B38" s="309"/>
      <c r="C38" s="305"/>
      <c r="D38" s="298"/>
      <c r="E38" s="298"/>
      <c r="F38" s="312"/>
      <c r="G38" s="306"/>
      <c r="H38" s="310"/>
    </row>
    <row r="39" spans="1:8" ht="13.5">
      <c r="A39" s="280">
        <v>29</v>
      </c>
      <c r="B39" s="305"/>
      <c r="C39" s="305"/>
      <c r="D39" s="289"/>
      <c r="E39" s="289"/>
      <c r="F39" s="319"/>
      <c r="G39" s="307"/>
      <c r="H39" s="31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23" location="tranferCandidateController!A1" display="tranferCandidate-CC"/>
    <hyperlink ref="F11" location="countCandidateByStatusLocation!A1" display="countCandidateByStatusLocation"/>
    <hyperlink ref="F12" location="getListsCountCandidate!A1" display="getListsCountCandidate"/>
    <hyperlink ref="F13" location="countClassByStatusLocation!A1" display="countCandidateByStatusLocation"/>
    <hyperlink ref="F14" location="getListsCountClass!A1" display="getListsCountClass"/>
    <hyperlink ref="F15" location="countTraineeByStatusLocation!A1" display="countTraineeByStatusLocation"/>
    <hyperlink ref="F16" location="getListsCountTrainee!A1" display="getListsCountTrainee"/>
    <hyperlink ref="F17" location="getDashboardVoByStatusLocation!A1" display="getDashboardVoByStatusLocation"/>
    <hyperlink ref="F18" location="getAllStatusByDashboard!A1" display="getAllStatusByDashboard"/>
    <hyperlink ref="F19" location="tranferCandidate!A1" display="tranferCandidate"/>
    <hyperlink ref="F20" location="getCandidateById!A1" display="getCandidateById"/>
    <hyperlink ref="F21" location="viewCandidateProfileController!A1" display="viewCandidateProfileController"/>
    <hyperlink ref="F22" location="displayLandingPageAsTable!A1" display="displayLandingPageAsTable"/>
    <hyperlink ref="F26:F33" location="getCandidateHasIdFromCandidateV!A1" display="getCandidateHasIdFromCandidateVO"/>
    <hyperlink ref="F29" location="getGradurationYear!A1" display="getGradurationYear"/>
    <hyperlink ref="F34" location="createCandidate!A1" display="createCandidate"/>
    <hyperlink ref="F35" location="updateCandidate!A1" display="updateCandidate"/>
    <hyperlink ref="F24" location="convertToCandidate!A1" display="convertToCandidate"/>
    <hyperlink ref="F25" location="getHistory!A1" display="getHistory"/>
    <hyperlink ref="F26" location="getFileName!A1" display="getFileName"/>
    <hyperlink ref="F27" location="getGradurationYear!A1" display="getGradurationYear"/>
    <hyperlink ref="F28" location="getUniversity!A1" display="getUniversity"/>
    <hyperlink ref="F30" location="getFileName!A1" display="getfileName"/>
    <hyperlink ref="F31" location="getFaculty!A1" display="getFaculty"/>
    <hyperlink ref="F32" location="saveFileToDisk!A1" display="saveFileToDisk"/>
    <hyperlink ref="F33" location="convertToCandidateProfile!A1" display="convertToCandidateProfile"/>
    <hyperlink ref="F36" location="getAllCandidate!A1" display="getAllCandidate"/>
    <hyperlink ref="F37" location="saveCandidate!A1" display="saveCandidate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D11" sqref="D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338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338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-4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COUNTIF(F30:HP30,"P")</f>
        <v>0</v>
      </c>
      <c r="B7" s="440"/>
      <c r="C7" s="441">
        <f>COUNTIF(F30:HP30,"F")</f>
        <v>0</v>
      </c>
      <c r="D7" s="442"/>
      <c r="E7" s="440"/>
      <c r="F7" s="441">
        <f>SUM(O7,- A7,- C7)</f>
        <v>6</v>
      </c>
      <c r="G7" s="442"/>
      <c r="H7" s="442"/>
      <c r="I7" s="442"/>
      <c r="J7" s="442"/>
      <c r="K7" s="443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44">
        <f>COUNTA(E9:HS9)</f>
        <v>6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339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340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341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322" t="s">
        <v>342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322" t="s">
        <v>343</v>
      </c>
      <c r="E15" s="215"/>
      <c r="F15" s="291"/>
      <c r="G15" s="291"/>
      <c r="H15" s="291"/>
      <c r="I15" s="291"/>
      <c r="J15" s="291" t="s">
        <v>98</v>
      </c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322" t="s">
        <v>344</v>
      </c>
      <c r="E16" s="215"/>
      <c r="F16" s="291"/>
      <c r="G16" s="291"/>
      <c r="H16" s="291"/>
      <c r="I16" s="291"/>
      <c r="J16" s="291"/>
      <c r="K16" s="291" t="s">
        <v>98</v>
      </c>
      <c r="L16" s="291"/>
      <c r="M16" s="291"/>
      <c r="N16" s="291"/>
      <c r="O16" s="291"/>
      <c r="P16" s="291"/>
      <c r="Q16" s="291"/>
      <c r="R16" s="291"/>
      <c r="S16" s="292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19" ht="13.5" customHeight="1">
      <c r="A18" s="179"/>
      <c r="B18" s="193"/>
      <c r="C18" s="196"/>
      <c r="D18" s="194" t="s">
        <v>345</v>
      </c>
      <c r="E18" s="195"/>
      <c r="F18" s="293" t="s">
        <v>98</v>
      </c>
      <c r="G18" s="293" t="s">
        <v>98</v>
      </c>
      <c r="H18" s="293" t="s">
        <v>98</v>
      </c>
      <c r="I18" s="293" t="s">
        <v>98</v>
      </c>
      <c r="J18" s="291" t="s">
        <v>98</v>
      </c>
      <c r="K18" s="293" t="s">
        <v>98</v>
      </c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179"/>
      <c r="B19" s="193" t="s">
        <v>79</v>
      </c>
      <c r="C19" s="192"/>
      <c r="D19" s="191"/>
      <c r="E19" s="190"/>
      <c r="F19" s="293"/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179"/>
      <c r="B20" s="193"/>
      <c r="C20" s="192"/>
      <c r="D20" s="194" t="s">
        <v>236</v>
      </c>
      <c r="E20" s="190"/>
      <c r="F20" s="293"/>
      <c r="G20" s="293"/>
      <c r="H20" s="293"/>
      <c r="I20" s="293"/>
      <c r="J20" s="291"/>
      <c r="K20" s="293" t="s">
        <v>98</v>
      </c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>
      <c r="A21" s="179"/>
      <c r="B21" s="193"/>
      <c r="C21" s="192"/>
      <c r="D21" s="194" t="s">
        <v>237</v>
      </c>
      <c r="E21" s="190"/>
      <c r="F21" s="293"/>
      <c r="G21" s="293"/>
      <c r="H21" s="293" t="s">
        <v>98</v>
      </c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79"/>
      <c r="B22" s="193"/>
      <c r="C22" s="192"/>
      <c r="D22" s="194" t="s">
        <v>185</v>
      </c>
      <c r="E22" s="190"/>
      <c r="F22" s="293"/>
      <c r="G22" s="293"/>
      <c r="H22" s="293"/>
      <c r="I22" s="293"/>
      <c r="J22" s="291" t="s">
        <v>98</v>
      </c>
      <c r="K22" s="293"/>
      <c r="L22" s="293"/>
      <c r="M22" s="293"/>
      <c r="N22" s="293"/>
      <c r="O22" s="293"/>
      <c r="P22" s="293"/>
      <c r="Q22" s="293"/>
      <c r="R22" s="293"/>
      <c r="S22" s="294"/>
    </row>
    <row r="23" spans="1:19" ht="13.5" customHeight="1">
      <c r="A23" s="179"/>
      <c r="B23" s="193" t="s">
        <v>80</v>
      </c>
      <c r="C23" s="192"/>
      <c r="D23" s="191"/>
      <c r="E23" s="190"/>
      <c r="F23" s="293"/>
      <c r="G23" s="293"/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323" t="s">
        <v>293</v>
      </c>
      <c r="E24" s="190"/>
      <c r="F24" s="293" t="s">
        <v>98</v>
      </c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202"/>
      <c r="C25" s="324"/>
      <c r="D25" s="323" t="s">
        <v>294</v>
      </c>
      <c r="E25" s="325"/>
      <c r="F25" s="291"/>
      <c r="G25" s="291" t="s">
        <v>98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19" ht="13.5" customHeight="1">
      <c r="A26" s="179"/>
      <c r="B26" s="202"/>
      <c r="C26" s="324"/>
      <c r="D26" s="323" t="s">
        <v>335</v>
      </c>
      <c r="E26" s="325"/>
      <c r="F26" s="291"/>
      <c r="G26" s="291"/>
      <c r="H26" s="291" t="s">
        <v>98</v>
      </c>
      <c r="I26" s="291"/>
      <c r="J26" s="291"/>
      <c r="K26" s="291" t="s">
        <v>98</v>
      </c>
      <c r="L26" s="291"/>
      <c r="M26" s="291"/>
      <c r="N26" s="291"/>
      <c r="O26" s="291"/>
      <c r="P26" s="291"/>
      <c r="Q26" s="291"/>
      <c r="R26" s="291"/>
      <c r="S26" s="292"/>
    </row>
    <row r="27" spans="1:19" ht="13.5" customHeight="1">
      <c r="A27" s="179"/>
      <c r="B27" s="202"/>
      <c r="C27" s="324"/>
      <c r="D27" s="323" t="s">
        <v>336</v>
      </c>
      <c r="E27" s="325"/>
      <c r="F27" s="291"/>
      <c r="G27" s="291"/>
      <c r="H27" s="291"/>
      <c r="I27" s="291" t="s">
        <v>98</v>
      </c>
      <c r="J27" s="291"/>
      <c r="K27" s="291"/>
      <c r="L27" s="291"/>
      <c r="M27" s="291"/>
      <c r="N27" s="291"/>
      <c r="O27" s="291"/>
      <c r="P27" s="291"/>
      <c r="Q27" s="291"/>
      <c r="R27" s="291"/>
      <c r="S27" s="292"/>
    </row>
    <row r="28" spans="1:19" ht="13.5" customHeight="1" thickBot="1">
      <c r="A28" s="179"/>
      <c r="B28" s="202"/>
      <c r="C28" s="324"/>
      <c r="D28" s="323" t="s">
        <v>337</v>
      </c>
      <c r="E28" s="325"/>
      <c r="F28" s="291"/>
      <c r="G28" s="291"/>
      <c r="H28" s="291"/>
      <c r="I28" s="291"/>
      <c r="J28" s="291" t="s">
        <v>98</v>
      </c>
      <c r="K28" s="291"/>
      <c r="L28" s="291"/>
      <c r="M28" s="291"/>
      <c r="N28" s="291"/>
      <c r="O28" s="291"/>
      <c r="P28" s="291"/>
      <c r="Q28" s="291"/>
      <c r="R28" s="291"/>
      <c r="S28" s="292"/>
    </row>
    <row r="29" spans="1:19" ht="13.5" customHeight="1" thickTop="1">
      <c r="A29" s="186" t="s">
        <v>53</v>
      </c>
      <c r="B29" s="453" t="s">
        <v>54</v>
      </c>
      <c r="C29" s="453"/>
      <c r="D29" s="453"/>
      <c r="E29" s="313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54" t="s">
        <v>58</v>
      </c>
      <c r="C30" s="454"/>
      <c r="D30" s="454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55" t="s">
        <v>60</v>
      </c>
      <c r="C31" s="455"/>
      <c r="D31" s="455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46" t="s">
        <v>61</v>
      </c>
      <c r="C32" s="446"/>
      <c r="D32" s="446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9:D29"/>
    <mergeCell ref="B30:D30"/>
    <mergeCell ref="B31:D31"/>
    <mergeCell ref="B32:D32"/>
    <mergeCell ref="A6:B6"/>
    <mergeCell ref="C6:E6"/>
  </mergeCells>
  <hyperlinks>
    <hyperlink ref="D11" r:id="rId1"/>
    <hyperlink ref="D12" r:id="rId2"/>
    <hyperlink ref="D13" r:id="rId3"/>
    <hyperlink ref="D14" r:id="rId4"/>
    <hyperlink ref="D15" r:id="rId5"/>
    <hyperlink ref="D16" r:id="rId6"/>
    <hyperlink ref="D24" r:id="rId7"/>
    <hyperlink ref="D25" r:id="rId8"/>
    <hyperlink ref="D26" r:id="rId9"/>
    <hyperlink ref="D27" r:id="rId10"/>
    <hyperlink ref="D28" r:id="rId11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31"/>
  <sheetViews>
    <sheetView topLeftCell="A10" workbookViewId="0">
      <selection activeCell="F30" sqref="F30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54" t="s">
        <v>26</v>
      </c>
      <c r="B2" s="354"/>
      <c r="C2" s="354"/>
      <c r="D2" s="354"/>
      <c r="E2" s="354"/>
      <c r="F2" s="354"/>
      <c r="G2" s="354"/>
      <c r="H2" s="354"/>
      <c r="I2" s="354"/>
    </row>
    <row r="3" spans="1:9" ht="14.2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13.5" customHeight="1">
      <c r="A4" s="126" t="s">
        <v>1</v>
      </c>
      <c r="B4" s="355" t="str">
        <f>Cover!B4</f>
        <v>Fresher Acandemy Management System</v>
      </c>
      <c r="C4" s="355"/>
      <c r="D4" s="356" t="s">
        <v>2</v>
      </c>
      <c r="E4" s="356"/>
      <c r="F4" s="357" t="s">
        <v>130</v>
      </c>
      <c r="G4" s="358"/>
      <c r="H4" s="358"/>
      <c r="I4" s="359"/>
    </row>
    <row r="5" spans="1:9" ht="13.5" customHeight="1">
      <c r="A5" s="126" t="s">
        <v>3</v>
      </c>
      <c r="B5" s="355" t="str">
        <f>Cover!B5</f>
        <v>FAMS</v>
      </c>
      <c r="C5" s="355"/>
      <c r="D5" s="356" t="s">
        <v>4</v>
      </c>
      <c r="E5" s="356"/>
      <c r="F5" s="357"/>
      <c r="G5" s="358"/>
      <c r="H5" s="358"/>
      <c r="I5" s="359"/>
    </row>
    <row r="6" spans="1:9" ht="12.75" customHeight="1">
      <c r="A6" s="130" t="s">
        <v>5</v>
      </c>
      <c r="B6" s="355" t="str">
        <f>B5&amp;"_"&amp;"Test Report"&amp;"_"&amp;"vx.x"</f>
        <v>FAMS_Test Report_vx.x</v>
      </c>
      <c r="C6" s="355"/>
      <c r="D6" s="356" t="s">
        <v>6</v>
      </c>
      <c r="E6" s="356"/>
      <c r="F6" s="360">
        <v>43933</v>
      </c>
      <c r="G6" s="361"/>
      <c r="H6" s="361"/>
      <c r="I6" s="362"/>
    </row>
    <row r="7" spans="1:9" ht="15.75" customHeight="1">
      <c r="A7" s="130" t="s">
        <v>27</v>
      </c>
      <c r="B7" s="353" t="s">
        <v>28</v>
      </c>
      <c r="C7" s="353"/>
      <c r="D7" s="353"/>
      <c r="E7" s="353"/>
      <c r="F7" s="353"/>
      <c r="G7" s="353"/>
      <c r="H7" s="353"/>
      <c r="I7" s="353"/>
    </row>
    <row r="8" spans="1:9" ht="14.25" customHeight="1">
      <c r="A8" s="49"/>
      <c r="B8" s="50"/>
      <c r="C8" s="47"/>
      <c r="D8" s="47"/>
      <c r="E8" s="47"/>
      <c r="F8" s="47"/>
      <c r="G8" s="47"/>
      <c r="H8" s="47"/>
      <c r="I8" s="48"/>
    </row>
    <row r="9" spans="1:9">
      <c r="A9" s="49"/>
      <c r="B9" s="50"/>
      <c r="C9" s="47"/>
      <c r="D9" s="47"/>
      <c r="E9" s="47"/>
      <c r="F9" s="47"/>
      <c r="G9" s="47"/>
      <c r="H9" s="47"/>
      <c r="I9" s="48"/>
    </row>
    <row r="10" spans="1:9">
      <c r="A10" s="51"/>
      <c r="B10" s="51"/>
      <c r="C10" s="51"/>
      <c r="D10" s="51"/>
      <c r="E10" s="51"/>
      <c r="F10" s="51"/>
      <c r="G10" s="51"/>
      <c r="H10" s="51"/>
      <c r="I10" s="51"/>
    </row>
    <row r="11" spans="1:9" ht="14.25" customHeight="1">
      <c r="A11" s="52" t="s">
        <v>19</v>
      </c>
      <c r="B11" s="53" t="s">
        <v>122</v>
      </c>
      <c r="C11" s="54" t="s">
        <v>29</v>
      </c>
      <c r="D11" s="53" t="s">
        <v>30</v>
      </c>
      <c r="E11" s="55" t="s">
        <v>31</v>
      </c>
      <c r="F11" s="55" t="s">
        <v>55</v>
      </c>
      <c r="G11" s="55" t="s">
        <v>57</v>
      </c>
      <c r="H11" s="55" t="s">
        <v>56</v>
      </c>
      <c r="I11" s="56" t="s">
        <v>32</v>
      </c>
    </row>
    <row r="12" spans="1:9">
      <c r="A12" s="57">
        <v>1</v>
      </c>
      <c r="B12" s="282" t="s">
        <v>253</v>
      </c>
      <c r="C12" s="58">
        <f>countCandidateByStatusLocation!A7</f>
        <v>10</v>
      </c>
      <c r="D12" s="58">
        <f>countCandidateByStatusLocation!C7</f>
        <v>0</v>
      </c>
      <c r="E12" s="58">
        <f>countCandidateByStatusLocation!F7</f>
        <v>0</v>
      </c>
      <c r="F12" s="59">
        <f>countCandidateByStatusLocation!L7</f>
        <v>5</v>
      </c>
      <c r="G12" s="58">
        <f>countCandidateByStatusLocation!M7</f>
        <v>5</v>
      </c>
      <c r="H12" s="58">
        <f>countCandidateByStatusLocation!N7</f>
        <v>0</v>
      </c>
      <c r="I12" s="58">
        <f>countCandidateByStatusLocation!O7</f>
        <v>10</v>
      </c>
    </row>
    <row r="13" spans="1:9">
      <c r="A13" s="57">
        <v>2</v>
      </c>
      <c r="B13" s="282" t="s">
        <v>255</v>
      </c>
      <c r="C13" s="58">
        <f>getListsCountCandidate!A7</f>
        <v>10</v>
      </c>
      <c r="D13" s="58">
        <f>getListsCountCandidate!C7</f>
        <v>0</v>
      </c>
      <c r="E13" s="58">
        <f>getListsCountCandidate!F7</f>
        <v>0</v>
      </c>
      <c r="F13" s="58">
        <f>getListsCountCandidate!L7</f>
        <v>5</v>
      </c>
      <c r="G13" s="58">
        <f>getListsCountCandidate!M7</f>
        <v>5</v>
      </c>
      <c r="H13" s="58">
        <f>getListsCountCandidate!N7</f>
        <v>0</v>
      </c>
      <c r="I13" s="58">
        <f>getListsCountCandidate!O7</f>
        <v>10</v>
      </c>
    </row>
    <row r="14" spans="1:9">
      <c r="A14" s="57">
        <v>3</v>
      </c>
      <c r="B14" s="282" t="s">
        <v>256</v>
      </c>
      <c r="C14" s="58">
        <f>countClassByStatusLocation!A7</f>
        <v>10</v>
      </c>
      <c r="D14" s="58">
        <f>countClassByStatusLocation!C7</f>
        <v>0</v>
      </c>
      <c r="E14" s="58">
        <f>countClassByStatusLocation!F7</f>
        <v>0</v>
      </c>
      <c r="F14" s="59">
        <f>countClassByStatusLocation!L7</f>
        <v>5</v>
      </c>
      <c r="G14" s="58">
        <f>countClassByStatusLocation!M7</f>
        <v>5</v>
      </c>
      <c r="H14" s="58">
        <f>countClassByStatusLocation!N7</f>
        <v>0</v>
      </c>
      <c r="I14" s="58">
        <f>countClassByStatusLocation!O7</f>
        <v>10</v>
      </c>
    </row>
    <row r="15" spans="1:9">
      <c r="A15" s="57">
        <v>4</v>
      </c>
      <c r="B15" s="282" t="s">
        <v>218</v>
      </c>
      <c r="C15" s="58">
        <f>displayLandingPageAsTable!A7</f>
        <v>5</v>
      </c>
      <c r="D15" s="58">
        <f>displayLandingPageAsTable!C7</f>
        <v>0</v>
      </c>
      <c r="E15" s="58">
        <f>displayLandingPageAsTable!F7</f>
        <v>0</v>
      </c>
      <c r="F15" s="58">
        <f>displayLandingPageAsTable!L7</f>
        <v>2</v>
      </c>
      <c r="G15" s="58">
        <f>displayLandingPageAsTable!M7</f>
        <v>3</v>
      </c>
      <c r="H15" s="58">
        <f>displayLandingPageAsTable!N7</f>
        <v>0</v>
      </c>
      <c r="I15" s="58">
        <f>displayLandingPageAsTable!O7</f>
        <v>5</v>
      </c>
    </row>
    <row r="16" spans="1:9">
      <c r="A16" s="57">
        <v>5</v>
      </c>
      <c r="B16" s="282" t="s">
        <v>198</v>
      </c>
      <c r="C16" s="58">
        <f>tranferCandidate!A7</f>
        <v>8</v>
      </c>
      <c r="D16" s="58">
        <f>tranferCandidate!C7</f>
        <v>0</v>
      </c>
      <c r="E16" s="58">
        <f>tranferCandidate!F7</f>
        <v>0</v>
      </c>
      <c r="F16" s="59">
        <f>tranferCandidate!L7</f>
        <v>1</v>
      </c>
      <c r="G16" s="58">
        <f>tranferCandidate!M7</f>
        <v>7</v>
      </c>
      <c r="H16" s="58">
        <f>tranferCandidate!N7</f>
        <v>0</v>
      </c>
      <c r="I16" s="58">
        <f>tranferCandidate!O7</f>
        <v>8</v>
      </c>
    </row>
    <row r="17" spans="1:9">
      <c r="A17" s="57">
        <v>6</v>
      </c>
      <c r="B17" s="44" t="s">
        <v>210</v>
      </c>
      <c r="C17" s="58">
        <f>viewCandidateProfileController!A7</f>
        <v>10</v>
      </c>
      <c r="D17" s="58">
        <f>viewCandidateProfileController!C7</f>
        <v>0</v>
      </c>
      <c r="E17" s="58">
        <f>viewCandidateProfileController!F7</f>
        <v>0</v>
      </c>
      <c r="F17" s="59">
        <f>viewCandidateProfileController!L7</f>
        <v>2</v>
      </c>
      <c r="G17" s="58">
        <f>viewCandidateProfileController!M7</f>
        <v>8</v>
      </c>
      <c r="H17" s="58">
        <f>viewCandidateProfileController!N7</f>
        <v>0</v>
      </c>
      <c r="I17" s="58">
        <f>viewCandidateProfileController!O7</f>
        <v>10</v>
      </c>
    </row>
    <row r="18" spans="1:9">
      <c r="A18" s="57">
        <v>7</v>
      </c>
      <c r="B18" s="44" t="s">
        <v>224</v>
      </c>
      <c r="C18" s="58">
        <f>sendEmail!A7</f>
        <v>4</v>
      </c>
      <c r="D18" s="58">
        <f>sendEmail!C7</f>
        <v>0</v>
      </c>
      <c r="E18" s="58">
        <f>sendEmail!F7</f>
        <v>0</v>
      </c>
      <c r="F18" s="59">
        <f>sendEmail!L7</f>
        <v>1</v>
      </c>
      <c r="G18" s="58">
        <f>sendEmail!M7</f>
        <v>3</v>
      </c>
      <c r="H18" s="58">
        <f>sendEmail!N7</f>
        <v>0</v>
      </c>
      <c r="I18" s="58">
        <f>sendEmail!O7</f>
        <v>4</v>
      </c>
    </row>
    <row r="19" spans="1:9">
      <c r="A19" s="57">
        <v>8</v>
      </c>
      <c r="B19" s="44" t="s">
        <v>263</v>
      </c>
      <c r="C19" s="58">
        <f>tranferCandidateController!A7</f>
        <v>11</v>
      </c>
      <c r="D19" s="58">
        <f>tranferCandidateController!C7</f>
        <v>1</v>
      </c>
      <c r="E19" s="58">
        <f>tranferCandidateController!F7</f>
        <v>0</v>
      </c>
      <c r="F19" s="59">
        <f>tranferCandidateController!L7</f>
        <v>1</v>
      </c>
      <c r="G19" s="58">
        <f>tranferCandidateController!M7</f>
        <v>11</v>
      </c>
      <c r="H19" s="58">
        <f>tranferCandidateController!L7</f>
        <v>1</v>
      </c>
      <c r="I19" s="58">
        <f>tranferCandidateController!O7</f>
        <v>12</v>
      </c>
    </row>
    <row r="20" spans="1:9">
      <c r="A20" s="57">
        <v>9</v>
      </c>
      <c r="B20" s="44" t="s">
        <v>199</v>
      </c>
      <c r="C20" s="58">
        <f>tranferCandidateController!A7</f>
        <v>11</v>
      </c>
      <c r="D20" s="58">
        <f>tranferCandidateController!C7</f>
        <v>1</v>
      </c>
      <c r="E20" s="58">
        <f>tranferCandidateController!F7</f>
        <v>0</v>
      </c>
      <c r="F20" s="59">
        <f>tranferCandidateController!L7</f>
        <v>1</v>
      </c>
      <c r="G20" s="58">
        <f>tranferCandidateController!M7</f>
        <v>11</v>
      </c>
      <c r="H20" s="58">
        <f>tranferCandidateController!N7</f>
        <v>0</v>
      </c>
      <c r="I20" s="58">
        <f>tranferCandidateController!O7</f>
        <v>12</v>
      </c>
    </row>
    <row r="21" spans="1:9">
      <c r="A21" s="57">
        <v>10</v>
      </c>
      <c r="B21" s="44" t="s">
        <v>282</v>
      </c>
      <c r="C21" s="58">
        <f>getAllCandidate!A7</f>
        <v>2</v>
      </c>
      <c r="D21" s="58">
        <f>getAllCandidate!C7</f>
        <v>0</v>
      </c>
      <c r="E21" s="58">
        <f>getAllCandidate!F7</f>
        <v>0</v>
      </c>
      <c r="F21" s="59">
        <f>getAllCandidate!L7</f>
        <v>1</v>
      </c>
      <c r="G21" s="58">
        <f>getAllCandidate!M7</f>
        <v>1</v>
      </c>
      <c r="H21" s="58">
        <f>getAllCandidate!N7</f>
        <v>0</v>
      </c>
      <c r="I21" s="58">
        <f>getAllCandidate!O7</f>
        <v>2</v>
      </c>
    </row>
    <row r="22" spans="1:9">
      <c r="A22" s="57">
        <v>11</v>
      </c>
      <c r="B22" s="44" t="s">
        <v>281</v>
      </c>
      <c r="C22" s="58">
        <f>saveCandidate!A7</f>
        <v>4</v>
      </c>
      <c r="D22" s="58">
        <f>saveCandidate!C7</f>
        <v>0</v>
      </c>
      <c r="E22" s="58">
        <f>saveCandidate!F7</f>
        <v>0</v>
      </c>
      <c r="F22" s="59">
        <f>saveCandidate!L7</f>
        <v>0</v>
      </c>
      <c r="G22" s="58">
        <f>saveCandidate!M7</f>
        <v>1</v>
      </c>
      <c r="H22" s="58">
        <f>saveCandidate!N7</f>
        <v>3</v>
      </c>
      <c r="I22" s="58">
        <f>saveCandidate!O7</f>
        <v>0</v>
      </c>
    </row>
    <row r="23" spans="1:9">
      <c r="A23" s="57">
        <v>12</v>
      </c>
      <c r="B23" s="44" t="s">
        <v>312</v>
      </c>
      <c r="C23" s="58">
        <f>getFileName!A7</f>
        <v>4</v>
      </c>
      <c r="D23" s="58">
        <f>getFileName!C7</f>
        <v>0</v>
      </c>
      <c r="E23" s="58">
        <f>getFileName!F7</f>
        <v>0</v>
      </c>
      <c r="F23" s="59">
        <f>getFileName!L7</f>
        <v>4</v>
      </c>
      <c r="G23" s="58">
        <f>getFileName!M7</f>
        <v>0</v>
      </c>
      <c r="H23" s="58">
        <f>getFileName!N7</f>
        <v>0</v>
      </c>
      <c r="I23" s="58">
        <f>getFileName!O7</f>
        <v>4</v>
      </c>
    </row>
    <row r="24" spans="1:9">
      <c r="A24" s="57">
        <v>13</v>
      </c>
      <c r="B24" s="44" t="s">
        <v>240</v>
      </c>
      <c r="C24" s="58">
        <f>getGradurationYear!A7</f>
        <v>3</v>
      </c>
      <c r="D24" s="58">
        <f>getGradurationYear!C7</f>
        <v>0</v>
      </c>
      <c r="E24" s="58">
        <f>getGradurationYear!F7</f>
        <v>0</v>
      </c>
      <c r="F24" s="59">
        <f>getGradurationYear!L7</f>
        <v>3</v>
      </c>
      <c r="G24" s="58">
        <f>getGradurationYear!M7</f>
        <v>0</v>
      </c>
      <c r="H24" s="58">
        <f>getGradurationYear!N7</f>
        <v>0</v>
      </c>
      <c r="I24" s="58">
        <f>getGradurationYear!O7</f>
        <v>3</v>
      </c>
    </row>
    <row r="25" spans="1:9" ht="14.25">
      <c r="A25" s="60"/>
      <c r="B25" s="117" t="s">
        <v>33</v>
      </c>
      <c r="C25" s="61">
        <f t="shared" ref="C25:I25" si="0">SUM(C10:C24)</f>
        <v>92</v>
      </c>
      <c r="D25" s="61">
        <f t="shared" si="0"/>
        <v>2</v>
      </c>
      <c r="E25" s="61">
        <f t="shared" si="0"/>
        <v>0</v>
      </c>
      <c r="F25" s="61">
        <f t="shared" si="0"/>
        <v>31</v>
      </c>
      <c r="G25" s="61">
        <f t="shared" si="0"/>
        <v>60</v>
      </c>
      <c r="H25" s="61">
        <f t="shared" si="0"/>
        <v>4</v>
      </c>
      <c r="I25" s="61">
        <f t="shared" si="0"/>
        <v>90</v>
      </c>
    </row>
    <row r="26" spans="1:9">
      <c r="A26" s="62"/>
      <c r="B26" s="51"/>
      <c r="C26" s="63"/>
      <c r="D26" s="64"/>
      <c r="E26" s="64"/>
      <c r="F26" s="64"/>
      <c r="G26" s="64"/>
      <c r="H26" s="64"/>
      <c r="I26" s="64"/>
    </row>
    <row r="27" spans="1:9">
      <c r="A27" s="51"/>
      <c r="B27" s="131" t="s">
        <v>34</v>
      </c>
      <c r="C27" s="51"/>
      <c r="D27" s="132">
        <f>(C25+D25)*100/(I25)</f>
        <v>104.44444444444444</v>
      </c>
      <c r="E27" s="51" t="s">
        <v>35</v>
      </c>
      <c r="F27" s="51"/>
      <c r="G27" s="51"/>
      <c r="H27" s="51"/>
      <c r="I27" s="65"/>
    </row>
    <row r="28" spans="1:9">
      <c r="A28" s="51"/>
      <c r="B28" s="131" t="s">
        <v>36</v>
      </c>
      <c r="C28" s="51"/>
      <c r="D28" s="132">
        <f>C25*100/(I25)</f>
        <v>102.22222222222223</v>
      </c>
      <c r="E28" s="51" t="s">
        <v>35</v>
      </c>
      <c r="F28" s="51"/>
      <c r="G28" s="51"/>
      <c r="H28" s="51"/>
      <c r="I28" s="65"/>
    </row>
    <row r="29" spans="1:9">
      <c r="B29" s="131" t="s">
        <v>37</v>
      </c>
      <c r="C29" s="51"/>
      <c r="D29" s="132">
        <f>F25*100/I25</f>
        <v>34.444444444444443</v>
      </c>
      <c r="E29" s="51" t="s">
        <v>35</v>
      </c>
    </row>
    <row r="30" spans="1:9">
      <c r="B30" s="131" t="s">
        <v>38</v>
      </c>
      <c r="D30" s="132">
        <f>G25*100/I25</f>
        <v>66.666666666666671</v>
      </c>
      <c r="E30" s="51" t="s">
        <v>35</v>
      </c>
    </row>
    <row r="31" spans="1:9">
      <c r="B31" s="131" t="s">
        <v>39</v>
      </c>
      <c r="D31" s="132">
        <f>H25*100/I25</f>
        <v>4.4444444444444446</v>
      </c>
      <c r="E31" s="51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C2" sqref="C2:E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253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253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137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212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139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140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39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D18:E18"/>
    <mergeCell ref="B37:D37"/>
    <mergeCell ref="B38:D38"/>
    <mergeCell ref="B39:D39"/>
    <mergeCell ref="B40:D40"/>
    <mergeCell ref="D23:E2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/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4.25" style="68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255</v>
      </c>
      <c r="D2" s="366"/>
      <c r="E2" s="367"/>
      <c r="F2" s="368" t="s">
        <v>22</v>
      </c>
      <c r="G2" s="369"/>
      <c r="H2" s="369"/>
      <c r="I2" s="369"/>
      <c r="J2" s="369"/>
      <c r="K2" s="369"/>
      <c r="L2" s="408" t="s">
        <v>254</v>
      </c>
      <c r="M2" s="409"/>
      <c r="N2" s="409"/>
      <c r="O2" s="409"/>
      <c r="P2" s="409"/>
      <c r="Q2" s="409"/>
      <c r="R2" s="409"/>
      <c r="S2" s="409"/>
      <c r="T2" s="410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159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214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143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144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147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148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L31" sqref="L3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53.12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218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218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130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13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-8.1999999999999993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219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COUNTIF(F38:HQ38,"P")</f>
        <v>5</v>
      </c>
      <c r="B7" s="440"/>
      <c r="C7" s="441">
        <f>COUNTIF(F38:HQ38,"F")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COUNTIF(E37:HQ37,"N")</f>
        <v>2</v>
      </c>
      <c r="M7" s="231">
        <f>COUNTIF(E37:HQ37,"A")</f>
        <v>3</v>
      </c>
      <c r="N7" s="231">
        <f>COUNTIF(E37:HQ37,"B")</f>
        <v>0</v>
      </c>
      <c r="O7" s="444">
        <f>COUNTA(E9:HT9)</f>
        <v>5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1" t="s">
        <v>125</v>
      </c>
      <c r="C10" s="210"/>
      <c r="D10" s="194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126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127</v>
      </c>
      <c r="E12" s="215"/>
      <c r="F12" s="189" t="s">
        <v>98</v>
      </c>
      <c r="G12" s="189"/>
      <c r="H12" s="189"/>
      <c r="I12" s="189"/>
      <c r="J12" s="189"/>
      <c r="K12" s="189"/>
      <c r="L12" s="189"/>
      <c r="M12" s="189"/>
      <c r="N12" s="188"/>
      <c r="O12" s="188"/>
      <c r="P12" s="188"/>
      <c r="Q12" s="188"/>
      <c r="R12" s="188"/>
      <c r="S12" s="188"/>
      <c r="T12" s="187"/>
    </row>
    <row r="13" spans="1:23" ht="42">
      <c r="A13" s="209"/>
      <c r="B13" s="211"/>
      <c r="C13" s="210"/>
      <c r="D13" s="266" t="s">
        <v>159</v>
      </c>
      <c r="E13" s="214"/>
      <c r="F13" s="189"/>
      <c r="G13" s="189" t="s">
        <v>98</v>
      </c>
      <c r="H13" s="189" t="s">
        <v>98</v>
      </c>
      <c r="I13" s="189" t="s">
        <v>98</v>
      </c>
      <c r="J13" s="189" t="s">
        <v>98</v>
      </c>
      <c r="K13" s="189"/>
      <c r="L13" s="189"/>
      <c r="M13" s="189"/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 t="s">
        <v>128</v>
      </c>
      <c r="B14" s="211"/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131</v>
      </c>
      <c r="C15" s="210"/>
      <c r="D15" s="194"/>
      <c r="E15" s="213"/>
      <c r="F15" s="189"/>
      <c r="G15" s="189"/>
      <c r="H15" s="189"/>
      <c r="I15" s="189"/>
      <c r="J15" s="189"/>
      <c r="K15" s="189"/>
      <c r="L15" s="189"/>
      <c r="M15" s="189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134</v>
      </c>
      <c r="E16" s="213"/>
      <c r="F16" s="189" t="s">
        <v>98</v>
      </c>
      <c r="G16" s="189" t="s">
        <v>98</v>
      </c>
      <c r="H16" s="189"/>
      <c r="I16" s="189" t="s">
        <v>98</v>
      </c>
      <c r="J16" s="189" t="s">
        <v>98</v>
      </c>
      <c r="K16" s="189"/>
      <c r="L16" s="189"/>
      <c r="M16" s="189"/>
      <c r="N16" s="188"/>
      <c r="O16" s="188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452" t="s">
        <v>51</v>
      </c>
      <c r="E17" s="452"/>
      <c r="F17" s="189"/>
      <c r="G17" s="189"/>
      <c r="H17" s="189" t="s">
        <v>98</v>
      </c>
      <c r="I17" s="189"/>
      <c r="J17" s="189"/>
      <c r="K17" s="189"/>
      <c r="L17" s="189"/>
      <c r="M17" s="189"/>
      <c r="N17" s="189"/>
      <c r="O17" s="189"/>
      <c r="P17" s="267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3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267"/>
      <c r="Q18" s="188"/>
      <c r="R18" s="188"/>
      <c r="S18" s="188"/>
      <c r="T18" s="187"/>
      <c r="U18" s="212"/>
    </row>
    <row r="19" spans="1:21" ht="13.5" customHeight="1">
      <c r="A19" s="209"/>
      <c r="B19" s="211" t="s">
        <v>135</v>
      </c>
      <c r="C19" s="210"/>
      <c r="D19" s="194"/>
      <c r="E19" s="213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267"/>
      <c r="Q19" s="188"/>
      <c r="R19" s="188"/>
      <c r="S19" s="188"/>
      <c r="T19" s="187"/>
      <c r="U19" s="212"/>
    </row>
    <row r="20" spans="1:21" ht="13.5" customHeight="1">
      <c r="A20" s="209"/>
      <c r="B20" s="211"/>
      <c r="C20" s="210"/>
      <c r="D20" s="194" t="s">
        <v>134</v>
      </c>
      <c r="E20" s="213"/>
      <c r="F20" s="189" t="s">
        <v>98</v>
      </c>
      <c r="G20" s="189" t="s">
        <v>98</v>
      </c>
      <c r="H20" s="189" t="s">
        <v>98</v>
      </c>
      <c r="I20" s="189"/>
      <c r="J20" s="189" t="s">
        <v>98</v>
      </c>
      <c r="K20" s="189"/>
      <c r="L20" s="189"/>
      <c r="M20" s="189"/>
      <c r="N20" s="189"/>
      <c r="O20" s="189"/>
      <c r="P20" s="267"/>
      <c r="Q20" s="188"/>
      <c r="R20" s="188"/>
      <c r="S20" s="188"/>
      <c r="T20" s="187"/>
      <c r="U20" s="212"/>
    </row>
    <row r="21" spans="1:21" ht="13.5" customHeight="1">
      <c r="A21" s="209"/>
      <c r="B21" s="211"/>
      <c r="C21" s="210"/>
      <c r="D21" s="452" t="s">
        <v>51</v>
      </c>
      <c r="E21" s="452"/>
      <c r="F21" s="189"/>
      <c r="G21" s="189"/>
      <c r="H21" s="189"/>
      <c r="I21" s="189" t="s">
        <v>98</v>
      </c>
      <c r="J21" s="188"/>
      <c r="K21" s="188"/>
      <c r="L21" s="188"/>
      <c r="M21" s="188"/>
      <c r="N21" s="189"/>
      <c r="O21" s="189"/>
      <c r="P21" s="267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/>
      <c r="E22" s="213"/>
      <c r="F22" s="189"/>
      <c r="G22" s="189"/>
      <c r="H22" s="189"/>
      <c r="I22" s="189"/>
      <c r="J22" s="189"/>
      <c r="K22" s="189"/>
      <c r="L22" s="189"/>
      <c r="M22" s="188"/>
      <c r="N22" s="189"/>
      <c r="O22" s="189"/>
      <c r="P22" s="267"/>
      <c r="Q22" s="188"/>
      <c r="R22" s="188"/>
      <c r="S22" s="188"/>
      <c r="T22" s="187"/>
    </row>
    <row r="23" spans="1:21" ht="13.5" customHeight="1">
      <c r="A23" s="209"/>
      <c r="B23" s="211" t="s">
        <v>166</v>
      </c>
      <c r="C23" s="210"/>
      <c r="D23" s="194"/>
      <c r="E23" s="213"/>
      <c r="F23" s="189"/>
      <c r="G23" s="189"/>
      <c r="H23" s="189"/>
      <c r="I23" s="189"/>
      <c r="J23" s="189"/>
      <c r="K23" s="189"/>
      <c r="L23" s="189"/>
      <c r="M23" s="188"/>
      <c r="N23" s="189"/>
      <c r="O23" s="189"/>
      <c r="P23" s="267"/>
      <c r="Q23" s="188"/>
      <c r="R23" s="188"/>
      <c r="S23" s="188"/>
      <c r="T23" s="187"/>
    </row>
    <row r="24" spans="1:21" ht="13.5" customHeight="1">
      <c r="A24" s="209"/>
      <c r="B24" s="219"/>
      <c r="C24" s="218"/>
      <c r="D24" s="217" t="s">
        <v>220</v>
      </c>
      <c r="E24" s="213"/>
      <c r="F24" s="249" t="s">
        <v>98</v>
      </c>
      <c r="G24" s="249" t="s">
        <v>98</v>
      </c>
      <c r="H24" s="189" t="s">
        <v>98</v>
      </c>
      <c r="I24" s="249" t="s">
        <v>98</v>
      </c>
      <c r="J24" s="249"/>
      <c r="K24" s="249"/>
      <c r="L24" s="249"/>
      <c r="M24" s="198"/>
      <c r="N24" s="249"/>
      <c r="O24" s="249"/>
      <c r="P24" s="268"/>
      <c r="Q24" s="198"/>
      <c r="R24" s="198"/>
      <c r="S24" s="198"/>
      <c r="T24" s="197"/>
    </row>
    <row r="25" spans="1:21" ht="13.5" customHeight="1" thickBot="1">
      <c r="A25" s="209"/>
      <c r="B25" s="219"/>
      <c r="C25" s="218"/>
      <c r="D25" s="217" t="s">
        <v>51</v>
      </c>
      <c r="E25" s="213"/>
      <c r="F25" s="249"/>
      <c r="G25" s="249"/>
      <c r="H25" s="189"/>
      <c r="I25" s="249"/>
      <c r="J25" s="249" t="s">
        <v>98</v>
      </c>
      <c r="K25" s="249"/>
      <c r="L25" s="249"/>
      <c r="M25" s="198"/>
      <c r="N25" s="249"/>
      <c r="O25" s="249"/>
      <c r="P25" s="268"/>
      <c r="Q25" s="198"/>
      <c r="R25" s="198"/>
      <c r="S25" s="198"/>
      <c r="T25" s="197"/>
    </row>
    <row r="26" spans="1:21" ht="13.5" customHeight="1">
      <c r="A26" s="186" t="s">
        <v>77</v>
      </c>
      <c r="B26" s="202" t="s">
        <v>78</v>
      </c>
      <c r="C26" s="201"/>
      <c r="D26" s="200"/>
      <c r="E26" s="199"/>
      <c r="F26" s="198"/>
      <c r="G26" s="198"/>
      <c r="H26" s="189"/>
      <c r="I26" s="198"/>
      <c r="J26" s="198"/>
      <c r="K26" s="198"/>
      <c r="L26" s="198"/>
      <c r="M26" s="198"/>
      <c r="N26" s="249"/>
      <c r="O26" s="249"/>
      <c r="P26" s="268"/>
      <c r="Q26" s="198"/>
      <c r="R26" s="198"/>
      <c r="S26" s="198"/>
      <c r="T26" s="197"/>
    </row>
    <row r="27" spans="1:21" ht="13.5" customHeight="1">
      <c r="A27" s="179"/>
      <c r="B27" s="193"/>
      <c r="C27" s="196"/>
      <c r="D27" s="194"/>
      <c r="E27" s="195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267"/>
      <c r="Q27" s="188"/>
      <c r="R27" s="188"/>
      <c r="S27" s="188"/>
      <c r="T27" s="187"/>
    </row>
    <row r="28" spans="1:21" ht="13.5" customHeight="1">
      <c r="A28" s="179"/>
      <c r="B28" s="193"/>
      <c r="C28" s="196"/>
      <c r="D28" s="194" t="s">
        <v>221</v>
      </c>
      <c r="E28" s="195"/>
      <c r="F28" s="189" t="s">
        <v>98</v>
      </c>
      <c r="G28" s="189" t="s">
        <v>98</v>
      </c>
      <c r="H28" s="189" t="s">
        <v>98</v>
      </c>
      <c r="I28" s="189" t="s">
        <v>98</v>
      </c>
      <c r="J28" s="189" t="s">
        <v>98</v>
      </c>
      <c r="K28" s="189"/>
      <c r="L28" s="189"/>
      <c r="M28" s="189"/>
      <c r="N28" s="189"/>
      <c r="O28" s="189"/>
      <c r="P28" s="267"/>
      <c r="Q28" s="188"/>
      <c r="R28" s="188"/>
      <c r="S28" s="188"/>
      <c r="T28" s="187"/>
    </row>
    <row r="29" spans="1:21" ht="13.5" customHeight="1">
      <c r="A29" s="179"/>
      <c r="B29" s="193"/>
      <c r="C29" s="192"/>
      <c r="D29" s="194"/>
      <c r="E29" s="190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267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1"/>
      <c r="E30" s="190"/>
      <c r="F30" s="188"/>
      <c r="G30" s="188"/>
      <c r="H30" s="188"/>
      <c r="I30" s="188"/>
      <c r="J30" s="188"/>
      <c r="K30" s="188"/>
      <c r="L30" s="188"/>
      <c r="M30" s="188"/>
      <c r="N30" s="189"/>
      <c r="O30" s="189"/>
      <c r="P30" s="267"/>
      <c r="Q30" s="188"/>
      <c r="R30" s="188"/>
      <c r="S30" s="188"/>
      <c r="T30" s="187"/>
    </row>
    <row r="31" spans="1:21" ht="13.5" customHeight="1">
      <c r="A31" s="179"/>
      <c r="B31" s="193"/>
      <c r="C31" s="192"/>
      <c r="D31" s="191"/>
      <c r="E31" s="190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267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1"/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1"/>
      <c r="E33" s="190"/>
      <c r="F33" s="188"/>
      <c r="G33" s="188"/>
      <c r="H33" s="188"/>
      <c r="I33" s="188"/>
      <c r="J33" s="188"/>
      <c r="K33" s="188"/>
      <c r="L33" s="189"/>
      <c r="M33" s="188"/>
      <c r="N33" s="188"/>
      <c r="O33" s="188"/>
      <c r="P33" s="188"/>
      <c r="Q33" s="188"/>
      <c r="R33" s="188"/>
      <c r="S33" s="188"/>
      <c r="T33" s="187"/>
    </row>
    <row r="34" spans="1:20" ht="13.5" customHeight="1">
      <c r="A34" s="179"/>
      <c r="B34" s="193" t="s">
        <v>79</v>
      </c>
      <c r="C34" s="192"/>
      <c r="D34" s="191"/>
      <c r="E34" s="190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269"/>
      <c r="D35" s="191"/>
      <c r="E35" s="190"/>
      <c r="F35" s="189"/>
      <c r="G35" s="189"/>
      <c r="H35" s="189"/>
      <c r="I35" s="189"/>
      <c r="J35" s="189"/>
      <c r="K35" s="189"/>
      <c r="L35" s="189"/>
      <c r="M35" s="189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253"/>
      <c r="C36" s="254"/>
      <c r="D36" s="191" t="s">
        <v>129</v>
      </c>
      <c r="E36" s="270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2"/>
    </row>
    <row r="37" spans="1:20" ht="13.5" customHeight="1" thickTop="1">
      <c r="A37" s="186" t="s">
        <v>53</v>
      </c>
      <c r="B37" s="453" t="s">
        <v>54</v>
      </c>
      <c r="C37" s="453"/>
      <c r="D37" s="453"/>
      <c r="E37" s="262"/>
      <c r="F37" s="259" t="s">
        <v>55</v>
      </c>
      <c r="G37" s="259" t="s">
        <v>55</v>
      </c>
      <c r="H37" s="259" t="s">
        <v>57</v>
      </c>
      <c r="I37" s="259" t="s">
        <v>57</v>
      </c>
      <c r="J37" s="259" t="s">
        <v>57</v>
      </c>
      <c r="K37" s="259"/>
      <c r="L37" s="259"/>
      <c r="M37" s="259"/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54" t="s">
        <v>58</v>
      </c>
      <c r="C38" s="454"/>
      <c r="D38" s="454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/>
      <c r="L38" s="181"/>
      <c r="M38" s="181"/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55" t="s">
        <v>60</v>
      </c>
      <c r="C39" s="455"/>
      <c r="D39" s="455"/>
      <c r="E39" s="178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46" t="s">
        <v>61</v>
      </c>
      <c r="C40" s="446"/>
      <c r="D40" s="446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9"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1"/>
  <sheetViews>
    <sheetView topLeftCell="A16" zoomScale="110" zoomScaleNormal="110" workbookViewId="0">
      <selection activeCell="F38" sqref="F38:O38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256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256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152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149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213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150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151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1"/>
  <sheetViews>
    <sheetView topLeftCell="A22" zoomScale="110" zoomScaleNormal="110" workbookViewId="0">
      <selection activeCell="H60" sqref="H6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257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257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154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157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155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156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157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Guidleline</vt:lpstr>
      <vt:lpstr>Cover</vt:lpstr>
      <vt:lpstr>FunctionList</vt:lpstr>
      <vt:lpstr>Test Report</vt:lpstr>
      <vt:lpstr>countCandidateByStatusLocation</vt:lpstr>
      <vt:lpstr>getListsCountCandidate</vt:lpstr>
      <vt:lpstr>displayLandingPageAsTable</vt:lpstr>
      <vt:lpstr>countClassByStatusLocation</vt:lpstr>
      <vt:lpstr>countTraineeByStatusLocation</vt:lpstr>
      <vt:lpstr>getListsCountClass</vt:lpstr>
      <vt:lpstr>getListsCountTrainee</vt:lpstr>
      <vt:lpstr>getDashboardVoByStatusLocation</vt:lpstr>
      <vt:lpstr>getAllStatusByDashboard</vt:lpstr>
      <vt:lpstr>tranferCandidate</vt:lpstr>
      <vt:lpstr>getCandidateById</vt:lpstr>
      <vt:lpstr>viewCandidateProfileController</vt:lpstr>
      <vt:lpstr>sendEmail</vt:lpstr>
      <vt:lpstr>tranferCandidateController</vt:lpstr>
      <vt:lpstr>saveCandidate</vt:lpstr>
      <vt:lpstr>getAllCandidate</vt:lpstr>
      <vt:lpstr>convertToCandidateProfile</vt:lpstr>
      <vt:lpstr>saveFileToDisk</vt:lpstr>
      <vt:lpstr>getFaculty</vt:lpstr>
      <vt:lpstr>getUniversity</vt:lpstr>
      <vt:lpstr>getGradurationYear</vt:lpstr>
      <vt:lpstr>getFileName</vt:lpstr>
      <vt:lpstr>getHistory</vt:lpstr>
      <vt:lpstr>convertToCandidate</vt:lpstr>
      <vt:lpstr>updateCandidate</vt:lpstr>
      <vt:lpstr>createCandidate</vt:lpstr>
      <vt:lpstr>saveCandidate!candidate</vt:lpstr>
      <vt:lpstr>convertToCandidate!Print_Area</vt:lpstr>
      <vt:lpstr>convertToCandidateProfile!Print_Area</vt:lpstr>
      <vt:lpstr>countCandidateByStatusLocation!Print_Area</vt:lpstr>
      <vt:lpstr>countClassByStatusLocation!Print_Area</vt:lpstr>
      <vt:lpstr>countTraineeByStatusLocation!Print_Area</vt:lpstr>
      <vt:lpstr>createCandidate!Print_Area</vt:lpstr>
      <vt:lpstr>displayLandingPageAsTable!Print_Area</vt:lpstr>
      <vt:lpstr>FunctionList!Print_Area</vt:lpstr>
      <vt:lpstr>getAllCandidate!Print_Area</vt:lpstr>
      <vt:lpstr>getAllStatusByDashboard!Print_Area</vt:lpstr>
      <vt:lpstr>getCandidateById!Print_Area</vt:lpstr>
      <vt:lpstr>getDashboardVoByStatusLocation!Print_Area</vt:lpstr>
      <vt:lpstr>getFaculty!Print_Area</vt:lpstr>
      <vt:lpstr>getFileName!Print_Area</vt:lpstr>
      <vt:lpstr>getGradurationYear!Print_Area</vt:lpstr>
      <vt:lpstr>getHistory!Print_Area</vt:lpstr>
      <vt:lpstr>getListsCountCandidate!Print_Area</vt:lpstr>
      <vt:lpstr>getListsCountClass!Print_Area</vt:lpstr>
      <vt:lpstr>getListsCountTrainee!Print_Area</vt:lpstr>
      <vt:lpstr>getUniversity!Print_Area</vt:lpstr>
      <vt:lpstr>Guidleline!Print_Area</vt:lpstr>
      <vt:lpstr>saveCandidate!Print_Area</vt:lpstr>
      <vt:lpstr>saveFileToDisk!Print_Area</vt:lpstr>
      <vt:lpstr>sendEmail!Print_Area</vt:lpstr>
      <vt:lpstr>'Test Report'!Print_Area</vt:lpstr>
      <vt:lpstr>tranferCandidate!Print_Area</vt:lpstr>
      <vt:lpstr>tranferCandidateController!Print_Area</vt:lpstr>
      <vt:lpstr>updateCandidate!Print_Area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BAO HANH</cp:lastModifiedBy>
  <cp:lastPrinted>2010-10-05T08:35:56Z</cp:lastPrinted>
  <dcterms:created xsi:type="dcterms:W3CDTF">2007-10-09T09:39:48Z</dcterms:created>
  <dcterms:modified xsi:type="dcterms:W3CDTF">2020-04-13T02:32:37Z</dcterms:modified>
</cp:coreProperties>
</file>