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FSOFT\FRESHER\2019\HN_FR_JAVA_1908\MockProject\Plans\"/>
    </mc:Choice>
  </mc:AlternateContent>
  <bookViews>
    <workbookView xWindow="60" yWindow="3230" windowWidth="20490" windowHeight="7650" tabRatio="443"/>
  </bookViews>
  <sheets>
    <sheet name="Candidate Management Module" sheetId="9" r:id="rId1"/>
  </sheets>
  <definedNames>
    <definedName name="prevWBS" localSheetId="0">'Candidate Management Module'!$A1048576</definedName>
    <definedName name="_xlnm.Print_Area" localSheetId="0">'Candidate Management Module'!$A$1:$BO$52</definedName>
    <definedName name="_xlnm.Print_Titles" localSheetId="0">'Candidate Management Module'!$4:$7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52511"/>
</workbook>
</file>

<file path=xl/calcChain.xml><?xml version="1.0" encoding="utf-8"?>
<calcChain xmlns="http://schemas.openxmlformats.org/spreadsheetml/2006/main">
  <c r="H83" i="9" l="1"/>
  <c r="H70" i="9"/>
  <c r="G69" i="9"/>
  <c r="J69" i="9" s="1"/>
  <c r="G68" i="9"/>
  <c r="J68" i="9" s="1"/>
  <c r="G67" i="9"/>
  <c r="J67" i="9" s="1"/>
  <c r="J66" i="9"/>
  <c r="G66" i="9"/>
  <c r="G65" i="9"/>
  <c r="J65" i="9" s="1"/>
  <c r="G64" i="9"/>
  <c r="J64" i="9" s="1"/>
  <c r="G63" i="9"/>
  <c r="J63" i="9" s="1"/>
  <c r="A63" i="9"/>
  <c r="A64" i="9" s="1"/>
  <c r="A65" i="9" s="1"/>
  <c r="A66" i="9" s="1"/>
  <c r="A67" i="9" s="1"/>
  <c r="A68" i="9" s="1"/>
  <c r="A69" i="9" s="1"/>
  <c r="G62" i="9"/>
  <c r="J62" i="9" s="1"/>
  <c r="H52" i="9"/>
  <c r="H61" i="9"/>
  <c r="G60" i="9"/>
  <c r="J60" i="9" s="1"/>
  <c r="G59" i="9"/>
  <c r="J59" i="9" s="1"/>
  <c r="G58" i="9"/>
  <c r="J58" i="9" s="1"/>
  <c r="G57" i="9"/>
  <c r="J57" i="9" s="1"/>
  <c r="G56" i="9"/>
  <c r="J56" i="9" s="1"/>
  <c r="G55" i="9"/>
  <c r="J55" i="9" s="1"/>
  <c r="G54" i="9"/>
  <c r="J54" i="9" s="1"/>
  <c r="A54" i="9"/>
  <c r="A55" i="9" s="1"/>
  <c r="A56" i="9" s="1"/>
  <c r="A57" i="9" s="1"/>
  <c r="A58" i="9" s="1"/>
  <c r="A59" i="9" s="1"/>
  <c r="A60" i="9" s="1"/>
  <c r="G53" i="9"/>
  <c r="J53" i="9" s="1"/>
  <c r="G80" i="9" l="1"/>
  <c r="J80" i="9" s="1"/>
  <c r="G79" i="9"/>
  <c r="J79" i="9" s="1"/>
  <c r="G78" i="9"/>
  <c r="J78" i="9" s="1"/>
  <c r="G77" i="9"/>
  <c r="J77" i="9" s="1"/>
  <c r="G76" i="9"/>
  <c r="J76" i="9" s="1"/>
  <c r="G75" i="9"/>
  <c r="J75" i="9" s="1"/>
  <c r="G50" i="9" l="1"/>
  <c r="G51" i="9" l="1"/>
  <c r="J51" i="9" s="1"/>
  <c r="J50" i="9"/>
  <c r="G49" i="9"/>
  <c r="J49" i="9" s="1"/>
  <c r="G48" i="9"/>
  <c r="J48" i="9" s="1"/>
  <c r="G47" i="9"/>
  <c r="J47" i="9" s="1"/>
  <c r="G46" i="9"/>
  <c r="J46" i="9" s="1"/>
  <c r="G45" i="9"/>
  <c r="J45" i="9" s="1"/>
  <c r="A45" i="9"/>
  <c r="A46" i="9" s="1"/>
  <c r="A47" i="9" s="1"/>
  <c r="A48" i="9" s="1"/>
  <c r="A49" i="9" s="1"/>
  <c r="A50" i="9" s="1"/>
  <c r="A51" i="9" s="1"/>
  <c r="G44" i="9"/>
  <c r="J44" i="9" s="1"/>
  <c r="G9" i="9"/>
  <c r="G74" i="9"/>
  <c r="J74" i="9" s="1"/>
  <c r="G73" i="9"/>
  <c r="J73" i="9" s="1"/>
  <c r="G72" i="9"/>
  <c r="J72" i="9" s="1"/>
  <c r="A72" i="9"/>
  <c r="A73" i="9" s="1"/>
  <c r="G71" i="9"/>
  <c r="J71" i="9" s="1"/>
  <c r="A74" i="9" l="1"/>
  <c r="G19" i="9" l="1"/>
  <c r="J19" i="9" s="1"/>
  <c r="G20" i="9"/>
  <c r="J20" i="9" s="1"/>
  <c r="G21" i="9"/>
  <c r="J21" i="9" s="1"/>
  <c r="G22" i="9"/>
  <c r="J22" i="9" s="1"/>
  <c r="G23" i="9"/>
  <c r="J23" i="9" s="1"/>
  <c r="G24" i="9"/>
  <c r="J24" i="9" s="1"/>
  <c r="G18" i="9"/>
  <c r="J18" i="9" s="1"/>
  <c r="G10" i="9"/>
  <c r="G11" i="9"/>
  <c r="G12" i="9"/>
  <c r="G13" i="9"/>
  <c r="J13" i="9" s="1"/>
  <c r="G14" i="9"/>
  <c r="J14" i="9" s="1"/>
  <c r="G15" i="9"/>
  <c r="G37" i="9"/>
  <c r="J37" i="9" s="1"/>
  <c r="G38" i="9"/>
  <c r="J38" i="9" s="1"/>
  <c r="G39" i="9"/>
  <c r="J39" i="9" s="1"/>
  <c r="G40" i="9"/>
  <c r="J40" i="9" s="1"/>
  <c r="G41" i="9"/>
  <c r="J41" i="9" s="1"/>
  <c r="G42" i="9"/>
  <c r="J42" i="9" s="1"/>
  <c r="G36" i="9"/>
  <c r="J36" i="9" s="1"/>
  <c r="G28" i="9"/>
  <c r="J28" i="9" s="1"/>
  <c r="G29" i="9"/>
  <c r="J29" i="9" s="1"/>
  <c r="G30" i="9"/>
  <c r="J30" i="9" s="1"/>
  <c r="G31" i="9"/>
  <c r="J31" i="9" s="1"/>
  <c r="G32" i="9"/>
  <c r="J32" i="9" s="1"/>
  <c r="G33" i="9"/>
  <c r="J33" i="9" s="1"/>
  <c r="G27" i="9"/>
  <c r="J27" i="9" s="1"/>
  <c r="H43" i="9"/>
  <c r="H34" i="9"/>
  <c r="H25" i="9"/>
  <c r="H16" i="9"/>
  <c r="G26" i="9"/>
  <c r="J26" i="9" s="1"/>
  <c r="H85" i="9" l="1"/>
  <c r="G17" i="9"/>
  <c r="J17" i="9" s="1"/>
  <c r="G35" i="9" l="1"/>
  <c r="J35" i="9" s="1"/>
  <c r="L6" i="9" l="1"/>
  <c r="L5" i="9" s="1"/>
  <c r="J9" i="9" l="1"/>
  <c r="G8" i="9" l="1"/>
  <c r="J8" i="9" s="1"/>
  <c r="J12" i="9" l="1"/>
  <c r="J11" i="9"/>
  <c r="J10" i="9"/>
  <c r="J15" i="9"/>
  <c r="L7" i="9"/>
  <c r="L4" i="9"/>
  <c r="A8" i="9"/>
  <c r="M6" i="9" l="1"/>
  <c r="N6" i="9" l="1"/>
  <c r="O6" i="9" l="1"/>
  <c r="P6" i="9" l="1"/>
  <c r="Q6" i="9" l="1"/>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l="1"/>
  <c r="A12" i="9" s="1"/>
  <c r="A13" i="9" s="1"/>
  <c r="A14" i="9" s="1"/>
  <c r="A15" i="9" s="1"/>
  <c r="A18" i="9" l="1"/>
  <c r="A19" i="9" s="1"/>
  <c r="A20" i="9" s="1"/>
  <c r="A21" i="9" s="1"/>
  <c r="A22" i="9" s="1"/>
  <c r="A23" i="9" s="1"/>
  <c r="A24" i="9" s="1"/>
  <c r="A27" i="9" l="1"/>
  <c r="A28" i="9" s="1"/>
  <c r="A29" i="9" s="1"/>
  <c r="A30" i="9" s="1"/>
  <c r="A31" i="9" s="1"/>
  <c r="A32" i="9" s="1"/>
  <c r="A33" i="9" s="1"/>
  <c r="A36" i="9" l="1"/>
  <c r="A37" i="9" s="1"/>
  <c r="A38" i="9" s="1"/>
  <c r="A39" i="9" s="1"/>
  <c r="A40" i="9" s="1"/>
  <c r="A41" i="9" s="1"/>
  <c r="A42" i="9" s="1"/>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Task Lead</t>
        </r>
        <r>
          <rPr>
            <sz val="9"/>
            <color indexed="81"/>
            <rFont val="Tahoma"/>
            <family val="2"/>
          </rPr>
          <t xml:space="preserve">
Enter the name of the Task Lead in this column.</t>
        </r>
      </text>
    </comment>
    <comment ref="E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<sst xmlns="http://schemas.openxmlformats.org/spreadsheetml/2006/main" count="93" uniqueCount="40">
  <si>
    <t>WBS</t>
  </si>
  <si>
    <t>TASK</t>
  </si>
  <si>
    <t>START</t>
  </si>
  <si>
    <t>END</t>
  </si>
  <si>
    <t>DAYS</t>
  </si>
  <si>
    <t>% DONE</t>
  </si>
  <si>
    <t>WORK DAYS</t>
  </si>
  <si>
    <t>PREDECESSOR</t>
  </si>
  <si>
    <t xml:space="preserve">Display Week </t>
  </si>
  <si>
    <t xml:space="preserve">Project Start Date </t>
  </si>
  <si>
    <t xml:space="preserve">Project Lead </t>
  </si>
  <si>
    <t>Study requirement Q&amp;A list</t>
  </si>
  <si>
    <t>Design Screen</t>
  </si>
  <si>
    <t>Code</t>
  </si>
  <si>
    <t>Code review &amp; Fixbug</t>
  </si>
  <si>
    <t>ACTUAL</t>
  </si>
  <si>
    <t>ASSIGN TO</t>
  </si>
  <si>
    <t>UT Case Document</t>
  </si>
  <si>
    <t>Prepare UT scripts</t>
  </si>
  <si>
    <t>Perform UT &amp; Fix bugs</t>
  </si>
  <si>
    <t>[Landing Page - TBU]</t>
  </si>
  <si>
    <t>[Login-Logout-Filter/Interceptor] 
(UC1: Log in,  UC 2: Logout)</t>
  </si>
  <si>
    <t>MD</t>
  </si>
  <si>
    <t>Database Design</t>
  </si>
  <si>
    <t>Team Lead</t>
  </si>
  <si>
    <t>Build Project</t>
  </si>
  <si>
    <t>Total (Man-days)</t>
  </si>
  <si>
    <t>(days)</t>
  </si>
  <si>
    <t>Members</t>
  </si>
  <si>
    <t>FAMS Project Schedule</t>
  </si>
  <si>
    <t>Candidate Management Module</t>
  </si>
  <si>
    <t>Message list</t>
  </si>
  <si>
    <t>Checkstyle</t>
  </si>
  <si>
    <t>Automate Code review with Checkstyle</t>
  </si>
  <si>
    <t>Exception Handler</t>
  </si>
  <si>
    <t>[Candidate Profile – View result]
(UC 28: View an existing Candidate )</t>
  </si>
  <si>
    <t>[Candidate Profile – Update Result]
(UC 28: View an existing Candidate )</t>
  </si>
  <si>
    <t>[Candidate Information Tab – view mode]
(UC 28: View an existing Candidate, UC 29: Transfer Candidate)</t>
  </si>
  <si>
    <t>[Candidate Information Tab – create &amp; edit mode]
(UC 25: Create a new Candidate Profile, UC 26: Update an existing Candidate)</t>
  </si>
  <si>
    <t>[Candidate Listing]
(UC: View List Candidate, UC 27: Delete an existing Candidate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</si>
</sst>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yy\ \(dddd\)"/>
    <numFmt numFmtId="165" formatCode="ddd\ m/dd/yy"/>
    <numFmt numFmtId="166" formatCode="d"/>
    <numFmt numFmtId="167" formatCode="d\ mmm\ yyyy"/>
  </numFmts>
  <fonts count="47"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b/>
      <sz val="9"/>
      <name val="Arial"/>
      <family val="2"/>
      <scheme val="minor"/>
    </font>
    <font>
      <b/>
      <sz val="9"/>
      <color rgb="FF000000"/>
      <name val="Arial"/>
      <family val="2"/>
      <scheme val="minor"/>
    </font>
    <font>
      <b/>
      <sz val="10"/>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96">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44" fillId="21" borderId="13" xfId="0" applyFont="1" applyFill="1" applyBorder="1" applyAlignment="1" applyProtection="1">
      <alignment vertical="center"/>
    </xf>
    <xf numFmtId="0" fontId="44" fillId="21" borderId="10" xfId="0" applyFont="1" applyFill="1" applyBorder="1" applyAlignment="1" applyProtection="1">
      <alignment vertical="center"/>
    </xf>
    <xf numFmtId="0" fontId="34" fillId="21" borderId="13" xfId="0" applyFont="1" applyFill="1" applyBorder="1" applyAlignment="1" applyProtection="1">
      <alignment vertical="center" wrapText="1"/>
    </xf>
    <xf numFmtId="0" fontId="34" fillId="21" borderId="10" xfId="0" applyFont="1" applyFill="1" applyBorder="1" applyAlignment="1" applyProtection="1">
      <alignment vertical="center" wrapText="1"/>
    </xf>
    <xf numFmtId="165" fontId="35" fillId="22" borderId="0" xfId="0" applyNumberFormat="1" applyFont="1" applyFill="1" applyBorder="1" applyAlignment="1" applyProtection="1">
      <alignment horizontal="center" vertical="center"/>
    </xf>
    <xf numFmtId="165" fontId="35" fillId="0" borderId="0" xfId="0" applyNumberFormat="1" applyFont="1" applyBorder="1" applyAlignment="1" applyProtection="1">
      <alignment horizontal="center" vertical="center"/>
    </xf>
    <xf numFmtId="9" fontId="35" fillId="23" borderId="0" xfId="40" applyFont="1" applyFill="1" applyBorder="1" applyAlignment="1" applyProtection="1">
      <alignment horizontal="center" vertical="center"/>
    </xf>
    <xf numFmtId="1" fontId="35" fillId="0" borderId="0" xfId="0" applyNumberFormat="1" applyFont="1" applyBorder="1" applyAlignment="1" applyProtection="1">
      <alignment horizontal="center" vertical="center"/>
    </xf>
    <xf numFmtId="1" fontId="38" fillId="0" borderId="0" xfId="0" applyNumberFormat="1" applyFont="1" applyBorder="1" applyAlignment="1" applyProtection="1">
      <alignment horizontal="center" vertical="center"/>
    </xf>
    <xf numFmtId="0" fontId="30" fillId="0" borderId="13" xfId="0" applyFont="1" applyFill="1" applyBorder="1" applyAlignment="1" applyProtection="1">
      <alignment horizontal="left" vertical="center"/>
    </xf>
    <xf numFmtId="2" fontId="35" fillId="23" borderId="11" xfId="0" applyNumberFormat="1" applyFont="1" applyFill="1" applyBorder="1" applyAlignment="1" applyProtection="1">
      <alignment horizontal="center" vertical="center"/>
    </xf>
    <xf numFmtId="2" fontId="45" fillId="23" borderId="0" xfId="0" applyNumberFormat="1" applyFont="1" applyFill="1" applyBorder="1" applyAlignment="1" applyProtection="1">
      <alignment horizontal="center" vertical="center"/>
    </xf>
    <xf numFmtId="2" fontId="30" fillId="21" borderId="10" xfId="40" applyNumberFormat="1" applyFont="1" applyFill="1" applyBorder="1" applyAlignment="1" applyProtection="1">
      <alignment horizontal="center" vertical="center"/>
    </xf>
    <xf numFmtId="2" fontId="30" fillId="21" borderId="13" xfId="40" applyNumberFormat="1" applyFont="1" applyFill="1" applyBorder="1" applyAlignment="1" applyProtection="1">
      <alignment horizontal="center" vertical="center"/>
    </xf>
    <xf numFmtId="2" fontId="46" fillId="0" borderId="0" xfId="0" applyNumberFormat="1" applyFont="1" applyProtection="1"/>
    <xf numFmtId="2" fontId="45" fillId="23" borderId="11" xfId="0" applyNumberFormat="1" applyFont="1" applyFill="1" applyBorder="1" applyAlignment="1" applyProtection="1">
      <alignment horizontal="center" vertical="center"/>
    </xf>
    <xf numFmtId="0" fontId="1" fillId="0" borderId="0" xfId="0" applyFont="1" applyProtection="1"/>
    <xf numFmtId="0" fontId="30" fillId="24" borderId="10" xfId="0" applyFont="1" applyFill="1" applyBorder="1" applyAlignment="1" applyProtection="1">
      <alignment vertical="center"/>
    </xf>
    <xf numFmtId="0" fontId="35" fillId="0" borderId="0" xfId="0" applyFont="1" applyFill="1" applyBorder="1" applyAlignment="1" applyProtection="1">
      <alignment horizontal="center" vertical="center"/>
    </xf>
    <xf numFmtId="0" fontId="46" fillId="0" borderId="0" xfId="0" applyFont="1" applyProtection="1"/>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4" fontId="33" fillId="0" borderId="21" xfId="0" applyNumberFormat="1" applyFont="1" applyFill="1" applyBorder="1" applyAlignment="1" applyProtection="1">
      <alignment horizontal="center" vertical="center" shrinkToFit="1"/>
      <protection locked="0"/>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xf numFmtId="0" fontId="30" fillId="0" borderId="13" xfId="0" applyNumberFormat="1" applyFont="1" applyFill="1" applyBorder="1" applyAlignment="1" applyProtection="1">
      <alignment horizontal="center" vertical="center"/>
    </xf>
    <xf numFmtId="0" fontId="30" fillId="0" borderId="0" xfId="0" applyFont="1" applyFill="1" applyBorder="1" applyAlignment="1" applyProtection="1">
      <alignment horizontal="center" vertical="center" wrapText="1"/>
    </xf>
    <xf numFmtId="0" fontId="46" fillId="0" borderId="0" xfId="0" applyFont="1" applyAlignment="1" applyProtection="1">
      <alignment horizontal="righ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65">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file>

<file path=xl/drawings/drawing1.xml><?xml version="1.0" encoding="utf-8"?>
<xdr:wsDr xmlns:xdr="http://schemas.openxmlformats.org/drawingml/2006/spreadsheetDrawing" xmlns:a="http://schemas.openxmlformats.org/drawingml/2006/main">
  <xdr:twoCellAnchor editAs="absolute">
    <xdr:from>
      <xdr:col>2</xdr:col>
      <xdr:colOff>790795</xdr:colOff>
      <xdr:row>5</xdr:row>
      <xdr:rowOff>142875</xdr:rowOff>
    </xdr:from>
    <xdr:to>
      <xdr:col>7</xdr:col>
      <xdr:colOff>68623</xdr:colOff>
      <xdr:row>13</xdr:row>
      <xdr:rowOff>163259</xdr:rowOff>
    </xdr:to>
    <xdr:sp macro="" textlink="">
      <xdr:nvSpPr>
        <xdr:cNvPr id="8236" name="Text Box 44" hidden="1">
          <a:extLst>
            <a:ext uri="{FF2B5EF4-FFF2-40B4-BE49-F238E27FC236}">
              <a16:creationId xmlns:a16="http://schemas.microsoft.com/office/drawing/2014/main" xmlns=""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127000</xdr:rowOff>
        </xdr:from>
        <xdr:to>
          <xdr:col>28</xdr:col>
          <xdr:colOff>107950</xdr:colOff>
          <xdr:row>2</xdr:row>
          <xdr:rowOff>114300</xdr:rowOff>
        </xdr:to>
        <xdr:sp macro="" textlink="">
          <xdr:nvSpPr>
            <xdr:cNvPr id="8238" name="Scroll Bar 46" hidden="1">
              <a:extLst>
                <a:ext uri="{63B3BB69-23CF-44E3-9099-C40C66FF867C}">
                  <a14:compatExt spid="_x0000_s8238"/>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O85"/>
  <sheetViews>
    <sheetView showGridLines="0" tabSelected="1" zoomScale="70" zoomScaleNormal="70" workbookViewId="0">
      <pane ySplit="7" topLeftCell="A68" activePane="bottomLeft" state="frozen"/>
      <selection pane="bottomLeft" activeCell="H81" sqref="H81"/>
    </sheetView>
  </sheetViews>
  <sheetFormatPr defaultColWidth="9.1796875" defaultRowHeight="12.5" x14ac:dyDescent="0.25"/>
  <cols>
    <col min="1" max="1" width="6.81640625" style="5" customWidth="1"/>
    <col min="2" max="2" width="55.54296875" style="1" customWidth="1"/>
    <col min="3" max="3" width="17" style="1" customWidth="1"/>
    <col min="4" max="4" width="13" style="1" customWidth="1"/>
    <col min="5" max="5" width="8.54296875" style="6" customWidth="1"/>
    <col min="6" max="7" width="12" style="1" customWidth="1"/>
    <col min="8" max="8" width="6" style="1" customWidth="1"/>
    <col min="9" max="9" width="6.7265625" style="1" customWidth="1"/>
    <col min="10" max="10" width="12.453125" style="1" customWidth="1"/>
    <col min="11" max="11" width="1.81640625" style="1" customWidth="1"/>
    <col min="12" max="67" width="2.453125" style="1" customWidth="1"/>
    <col min="68" max="16384" width="9.1796875" style="3"/>
  </cols>
  <sheetData>
    <row r="1" spans="1:67" ht="30" customHeight="1" x14ac:dyDescent="0.25">
      <c r="A1" s="58" t="s">
        <v>29</v>
      </c>
      <c r="B1" s="10"/>
      <c r="C1" s="10"/>
      <c r="D1" s="10"/>
      <c r="E1" s="10"/>
      <c r="F1" s="10"/>
      <c r="G1" s="10"/>
      <c r="J1" s="62"/>
      <c r="L1" s="84"/>
      <c r="M1" s="84"/>
      <c r="N1" s="84"/>
      <c r="O1" s="84"/>
      <c r="P1" s="84"/>
      <c r="Q1" s="84"/>
      <c r="R1" s="84"/>
      <c r="S1" s="84"/>
      <c r="T1" s="84"/>
      <c r="U1" s="84"/>
      <c r="V1" s="84"/>
      <c r="W1" s="84"/>
      <c r="X1" s="84"/>
      <c r="Y1" s="84"/>
      <c r="Z1" s="84"/>
      <c r="AA1" s="84"/>
      <c r="AB1" s="84"/>
      <c r="AC1" s="84"/>
      <c r="AD1" s="84"/>
      <c r="AE1" s="84"/>
      <c r="AF1" s="84"/>
    </row>
    <row r="2" spans="1:67" ht="18" customHeight="1" x14ac:dyDescent="0.25">
      <c r="A2" s="15" t="s">
        <v>30</v>
      </c>
      <c r="B2" s="7"/>
      <c r="C2" s="7"/>
      <c r="D2" s="7"/>
      <c r="E2" s="9"/>
      <c r="F2" s="63"/>
      <c r="G2" s="63"/>
      <c r="I2" s="2"/>
    </row>
    <row r="3" spans="1:67" ht="14" x14ac:dyDescent="0.25">
      <c r="A3" s="15"/>
      <c r="B3" s="11"/>
      <c r="C3" s="4"/>
      <c r="D3" s="4"/>
      <c r="E3" s="4"/>
      <c r="F3" s="4"/>
      <c r="G3" s="4"/>
      <c r="H3" s="4"/>
      <c r="I3" s="2"/>
      <c r="L3" s="8"/>
      <c r="M3" s="8"/>
      <c r="N3" s="8"/>
      <c r="O3" s="8"/>
      <c r="P3" s="8"/>
      <c r="Q3" s="8"/>
      <c r="R3" s="8"/>
      <c r="S3" s="8"/>
      <c r="T3" s="8"/>
      <c r="U3" s="8"/>
      <c r="V3" s="8"/>
      <c r="W3" s="8"/>
      <c r="X3" s="8"/>
      <c r="Y3" s="8"/>
      <c r="Z3" s="8"/>
      <c r="AA3" s="8"/>
      <c r="AB3" s="8"/>
    </row>
    <row r="4" spans="1:67" ht="17.25" customHeight="1" x14ac:dyDescent="0.25">
      <c r="A4" s="43"/>
      <c r="B4" s="47" t="s">
        <v>9</v>
      </c>
      <c r="C4" s="89">
        <v>43907</v>
      </c>
      <c r="D4" s="89"/>
      <c r="E4" s="89"/>
      <c r="F4" s="89"/>
      <c r="G4" s="44"/>
      <c r="H4" s="47" t="s">
        <v>8</v>
      </c>
      <c r="I4" s="61">
        <v>1</v>
      </c>
      <c r="J4" s="45"/>
      <c r="K4" s="13"/>
      <c r="L4" s="86" t="str">
        <f>"Week "&amp;(L6-($C$4-WEEKDAY($C$4,1)+2))/7+1</f>
        <v>Week 1</v>
      </c>
      <c r="M4" s="87"/>
      <c r="N4" s="87"/>
      <c r="O4" s="87"/>
      <c r="P4" s="87"/>
      <c r="Q4" s="87"/>
      <c r="R4" s="88"/>
      <c r="S4" s="86" t="str">
        <f>"Week "&amp;(S6-($C$4-WEEKDAY($C$4,1)+2))/7+1</f>
        <v>Week 2</v>
      </c>
      <c r="T4" s="87"/>
      <c r="U4" s="87"/>
      <c r="V4" s="87"/>
      <c r="W4" s="87"/>
      <c r="X4" s="87"/>
      <c r="Y4" s="88"/>
      <c r="Z4" s="86" t="str">
        <f>"Week "&amp;(Z6-($C$4-WEEKDAY($C$4,1)+2))/7+1</f>
        <v>Week 3</v>
      </c>
      <c r="AA4" s="87"/>
      <c r="AB4" s="87"/>
      <c r="AC4" s="87"/>
      <c r="AD4" s="87"/>
      <c r="AE4" s="87"/>
      <c r="AF4" s="88"/>
      <c r="AG4" s="86" t="str">
        <f>"Week "&amp;(AG6-($C$4-WEEKDAY($C$4,1)+2))/7+1</f>
        <v>Week 4</v>
      </c>
      <c r="AH4" s="87"/>
      <c r="AI4" s="87"/>
      <c r="AJ4" s="87"/>
      <c r="AK4" s="87"/>
      <c r="AL4" s="87"/>
      <c r="AM4" s="88"/>
      <c r="AN4" s="86" t="str">
        <f>"Week "&amp;(AN6-($C$4-WEEKDAY($C$4,1)+2))/7+1</f>
        <v>Week 5</v>
      </c>
      <c r="AO4" s="87"/>
      <c r="AP4" s="87"/>
      <c r="AQ4" s="87"/>
      <c r="AR4" s="87"/>
      <c r="AS4" s="87"/>
      <c r="AT4" s="88"/>
      <c r="AU4" s="86" t="str">
        <f>"Week "&amp;(AU6-($C$4-WEEKDAY($C$4,1)+2))/7+1</f>
        <v>Week 6</v>
      </c>
      <c r="AV4" s="87"/>
      <c r="AW4" s="87"/>
      <c r="AX4" s="87"/>
      <c r="AY4" s="87"/>
      <c r="AZ4" s="87"/>
      <c r="BA4" s="88"/>
      <c r="BB4" s="86" t="str">
        <f>"Week "&amp;(BB6-($C$4-WEEKDAY($C$4,1)+2))/7+1</f>
        <v>Week 7</v>
      </c>
      <c r="BC4" s="87"/>
      <c r="BD4" s="87"/>
      <c r="BE4" s="87"/>
      <c r="BF4" s="87"/>
      <c r="BG4" s="87"/>
      <c r="BH4" s="88"/>
      <c r="BI4" s="86" t="str">
        <f>"Week "&amp;(BI6-($C$4-WEEKDAY($C$4,1)+2))/7+1</f>
        <v>Week 8</v>
      </c>
      <c r="BJ4" s="87"/>
      <c r="BK4" s="87"/>
      <c r="BL4" s="87"/>
      <c r="BM4" s="87"/>
      <c r="BN4" s="87"/>
      <c r="BO4" s="88"/>
    </row>
    <row r="5" spans="1:67" ht="17.25" customHeight="1" x14ac:dyDescent="0.25">
      <c r="A5" s="43"/>
      <c r="B5" s="47" t="s">
        <v>10</v>
      </c>
      <c r="C5" s="85"/>
      <c r="D5" s="85"/>
      <c r="E5" s="85"/>
      <c r="F5" s="85"/>
      <c r="G5" s="46"/>
      <c r="H5" s="46"/>
      <c r="I5" s="46"/>
      <c r="J5" s="46"/>
      <c r="K5" s="13"/>
      <c r="L5" s="90">
        <f>L6</f>
        <v>43906</v>
      </c>
      <c r="M5" s="91"/>
      <c r="N5" s="91"/>
      <c r="O5" s="91"/>
      <c r="P5" s="91"/>
      <c r="Q5" s="91"/>
      <c r="R5" s="92"/>
      <c r="S5" s="90">
        <f>S6</f>
        <v>43913</v>
      </c>
      <c r="T5" s="91"/>
      <c r="U5" s="91"/>
      <c r="V5" s="91"/>
      <c r="W5" s="91"/>
      <c r="X5" s="91"/>
      <c r="Y5" s="92"/>
      <c r="Z5" s="90">
        <f>Z6</f>
        <v>43920</v>
      </c>
      <c r="AA5" s="91"/>
      <c r="AB5" s="91"/>
      <c r="AC5" s="91"/>
      <c r="AD5" s="91"/>
      <c r="AE5" s="91"/>
      <c r="AF5" s="92"/>
      <c r="AG5" s="90">
        <f>AG6</f>
        <v>43927</v>
      </c>
      <c r="AH5" s="91"/>
      <c r="AI5" s="91"/>
      <c r="AJ5" s="91"/>
      <c r="AK5" s="91"/>
      <c r="AL5" s="91"/>
      <c r="AM5" s="92"/>
      <c r="AN5" s="90">
        <f>AN6</f>
        <v>43934</v>
      </c>
      <c r="AO5" s="91"/>
      <c r="AP5" s="91"/>
      <c r="AQ5" s="91"/>
      <c r="AR5" s="91"/>
      <c r="AS5" s="91"/>
      <c r="AT5" s="92"/>
      <c r="AU5" s="90">
        <f>AU6</f>
        <v>43941</v>
      </c>
      <c r="AV5" s="91"/>
      <c r="AW5" s="91"/>
      <c r="AX5" s="91"/>
      <c r="AY5" s="91"/>
      <c r="AZ5" s="91"/>
      <c r="BA5" s="92"/>
      <c r="BB5" s="90">
        <f>BB6</f>
        <v>43948</v>
      </c>
      <c r="BC5" s="91"/>
      <c r="BD5" s="91"/>
      <c r="BE5" s="91"/>
      <c r="BF5" s="91"/>
      <c r="BG5" s="91"/>
      <c r="BH5" s="92"/>
      <c r="BI5" s="90">
        <f>BI6</f>
        <v>43955</v>
      </c>
      <c r="BJ5" s="91"/>
      <c r="BK5" s="91"/>
      <c r="BL5" s="91"/>
      <c r="BM5" s="91"/>
      <c r="BN5" s="91"/>
      <c r="BO5" s="92"/>
    </row>
    <row r="6" spans="1:67" x14ac:dyDescent="0.25">
      <c r="A6" s="12"/>
      <c r="B6" s="13"/>
      <c r="C6" s="13"/>
      <c r="D6" s="13"/>
      <c r="E6" s="14"/>
      <c r="F6" s="13"/>
      <c r="G6" s="13"/>
      <c r="H6" s="13"/>
      <c r="I6" s="13"/>
      <c r="J6" s="13"/>
      <c r="K6" s="13"/>
      <c r="L6" s="32">
        <f>C4-WEEKDAY(C4,1)+2+7*(I4-1)</f>
        <v>43906</v>
      </c>
      <c r="M6" s="25">
        <f t="shared" ref="M6:AR6" si="0">L6+1</f>
        <v>43907</v>
      </c>
      <c r="N6" s="25">
        <f t="shared" si="0"/>
        <v>43908</v>
      </c>
      <c r="O6" s="25">
        <f t="shared" si="0"/>
        <v>43909</v>
      </c>
      <c r="P6" s="25">
        <f t="shared" si="0"/>
        <v>43910</v>
      </c>
      <c r="Q6" s="25">
        <f t="shared" si="0"/>
        <v>43911</v>
      </c>
      <c r="R6" s="33">
        <f t="shared" si="0"/>
        <v>43912</v>
      </c>
      <c r="S6" s="32">
        <f t="shared" si="0"/>
        <v>43913</v>
      </c>
      <c r="T6" s="25">
        <f t="shared" si="0"/>
        <v>43914</v>
      </c>
      <c r="U6" s="25">
        <f t="shared" si="0"/>
        <v>43915</v>
      </c>
      <c r="V6" s="25">
        <f t="shared" si="0"/>
        <v>43916</v>
      </c>
      <c r="W6" s="25">
        <f t="shared" si="0"/>
        <v>43917</v>
      </c>
      <c r="X6" s="25">
        <f t="shared" si="0"/>
        <v>43918</v>
      </c>
      <c r="Y6" s="33">
        <f t="shared" si="0"/>
        <v>43919</v>
      </c>
      <c r="Z6" s="32">
        <f t="shared" si="0"/>
        <v>43920</v>
      </c>
      <c r="AA6" s="25">
        <f t="shared" si="0"/>
        <v>43921</v>
      </c>
      <c r="AB6" s="25">
        <f t="shared" si="0"/>
        <v>43922</v>
      </c>
      <c r="AC6" s="25">
        <f t="shared" si="0"/>
        <v>43923</v>
      </c>
      <c r="AD6" s="25">
        <f t="shared" si="0"/>
        <v>43924</v>
      </c>
      <c r="AE6" s="25">
        <f t="shared" si="0"/>
        <v>43925</v>
      </c>
      <c r="AF6" s="33">
        <f t="shared" si="0"/>
        <v>43926</v>
      </c>
      <c r="AG6" s="32">
        <f t="shared" si="0"/>
        <v>43927</v>
      </c>
      <c r="AH6" s="25">
        <f t="shared" si="0"/>
        <v>43928</v>
      </c>
      <c r="AI6" s="25">
        <f t="shared" si="0"/>
        <v>43929</v>
      </c>
      <c r="AJ6" s="25">
        <f t="shared" si="0"/>
        <v>43930</v>
      </c>
      <c r="AK6" s="25">
        <f t="shared" si="0"/>
        <v>43931</v>
      </c>
      <c r="AL6" s="25">
        <f t="shared" si="0"/>
        <v>43932</v>
      </c>
      <c r="AM6" s="33">
        <f t="shared" si="0"/>
        <v>43933</v>
      </c>
      <c r="AN6" s="32">
        <f t="shared" si="0"/>
        <v>43934</v>
      </c>
      <c r="AO6" s="25">
        <f t="shared" si="0"/>
        <v>43935</v>
      </c>
      <c r="AP6" s="25">
        <f t="shared" si="0"/>
        <v>43936</v>
      </c>
      <c r="AQ6" s="25">
        <f t="shared" si="0"/>
        <v>43937</v>
      </c>
      <c r="AR6" s="25">
        <f t="shared" si="0"/>
        <v>43938</v>
      </c>
      <c r="AS6" s="25">
        <f t="shared" ref="AS6:BO6" si="1">AR6+1</f>
        <v>43939</v>
      </c>
      <c r="AT6" s="33">
        <f t="shared" si="1"/>
        <v>43940</v>
      </c>
      <c r="AU6" s="32">
        <f t="shared" si="1"/>
        <v>43941</v>
      </c>
      <c r="AV6" s="25">
        <f t="shared" si="1"/>
        <v>43942</v>
      </c>
      <c r="AW6" s="25">
        <f t="shared" si="1"/>
        <v>43943</v>
      </c>
      <c r="AX6" s="25">
        <f t="shared" si="1"/>
        <v>43944</v>
      </c>
      <c r="AY6" s="25">
        <f t="shared" si="1"/>
        <v>43945</v>
      </c>
      <c r="AZ6" s="25">
        <f t="shared" si="1"/>
        <v>43946</v>
      </c>
      <c r="BA6" s="33">
        <f t="shared" si="1"/>
        <v>43947</v>
      </c>
      <c r="BB6" s="32">
        <f t="shared" si="1"/>
        <v>43948</v>
      </c>
      <c r="BC6" s="25">
        <f t="shared" si="1"/>
        <v>43949</v>
      </c>
      <c r="BD6" s="25">
        <f t="shared" si="1"/>
        <v>43950</v>
      </c>
      <c r="BE6" s="25">
        <f t="shared" si="1"/>
        <v>43951</v>
      </c>
      <c r="BF6" s="25">
        <f t="shared" si="1"/>
        <v>43952</v>
      </c>
      <c r="BG6" s="25">
        <f t="shared" si="1"/>
        <v>43953</v>
      </c>
      <c r="BH6" s="33">
        <f t="shared" si="1"/>
        <v>43954</v>
      </c>
      <c r="BI6" s="32">
        <f t="shared" si="1"/>
        <v>43955</v>
      </c>
      <c r="BJ6" s="25">
        <f t="shared" si="1"/>
        <v>43956</v>
      </c>
      <c r="BK6" s="25">
        <f t="shared" si="1"/>
        <v>43957</v>
      </c>
      <c r="BL6" s="25">
        <f t="shared" si="1"/>
        <v>43958</v>
      </c>
      <c r="BM6" s="25">
        <f t="shared" si="1"/>
        <v>43959</v>
      </c>
      <c r="BN6" s="25">
        <f t="shared" si="1"/>
        <v>43960</v>
      </c>
      <c r="BO6" s="33">
        <f t="shared" si="1"/>
        <v>43961</v>
      </c>
    </row>
    <row r="7" spans="1:67" s="57" customFormat="1" ht="50.25" customHeight="1" thickBot="1" x14ac:dyDescent="0.3">
      <c r="A7" s="49" t="s">
        <v>0</v>
      </c>
      <c r="B7" s="50" t="s">
        <v>1</v>
      </c>
      <c r="C7" s="51" t="s">
        <v>16</v>
      </c>
      <c r="D7" s="51" t="s">
        <v>15</v>
      </c>
      <c r="E7" s="52" t="s">
        <v>7</v>
      </c>
      <c r="F7" s="53" t="s">
        <v>2</v>
      </c>
      <c r="G7" s="53" t="s">
        <v>3</v>
      </c>
      <c r="H7" s="51" t="s">
        <v>4</v>
      </c>
      <c r="I7" s="51" t="s">
        <v>5</v>
      </c>
      <c r="J7" s="51" t="s">
        <v>6</v>
      </c>
      <c r="K7" s="51"/>
      <c r="L7" s="54" t="str">
        <f t="shared" ref="L7:AQ7" si="2">CHOOSE(WEEKDAY(L6,1),"S","M","T","W","T","F","S")</f>
        <v>M</v>
      </c>
      <c r="M7" s="55" t="str">
        <f t="shared" si="2"/>
        <v>T</v>
      </c>
      <c r="N7" s="55" t="str">
        <f t="shared" si="2"/>
        <v>W</v>
      </c>
      <c r="O7" s="55" t="str">
        <f t="shared" si="2"/>
        <v>T</v>
      </c>
      <c r="P7" s="55" t="str">
        <f t="shared" si="2"/>
        <v>F</v>
      </c>
      <c r="Q7" s="55" t="str">
        <f t="shared" si="2"/>
        <v>S</v>
      </c>
      <c r="R7" s="56" t="str">
        <f t="shared" si="2"/>
        <v>S</v>
      </c>
      <c r="S7" s="54" t="str">
        <f t="shared" si="2"/>
        <v>M</v>
      </c>
      <c r="T7" s="55" t="str">
        <f t="shared" si="2"/>
        <v>T</v>
      </c>
      <c r="U7" s="55" t="str">
        <f t="shared" si="2"/>
        <v>W</v>
      </c>
      <c r="V7" s="55" t="str">
        <f t="shared" si="2"/>
        <v>T</v>
      </c>
      <c r="W7" s="55" t="str">
        <f t="shared" si="2"/>
        <v>F</v>
      </c>
      <c r="X7" s="55" t="str">
        <f t="shared" si="2"/>
        <v>S</v>
      </c>
      <c r="Y7" s="56" t="str">
        <f t="shared" si="2"/>
        <v>S</v>
      </c>
      <c r="Z7" s="54" t="str">
        <f t="shared" si="2"/>
        <v>M</v>
      </c>
      <c r="AA7" s="55" t="str">
        <f t="shared" si="2"/>
        <v>T</v>
      </c>
      <c r="AB7" s="55" t="str">
        <f t="shared" si="2"/>
        <v>W</v>
      </c>
      <c r="AC7" s="55" t="str">
        <f t="shared" si="2"/>
        <v>T</v>
      </c>
      <c r="AD7" s="55" t="str">
        <f t="shared" si="2"/>
        <v>F</v>
      </c>
      <c r="AE7" s="55" t="str">
        <f t="shared" si="2"/>
        <v>S</v>
      </c>
      <c r="AF7" s="56" t="str">
        <f t="shared" si="2"/>
        <v>S</v>
      </c>
      <c r="AG7" s="54" t="str">
        <f t="shared" si="2"/>
        <v>M</v>
      </c>
      <c r="AH7" s="55" t="str">
        <f t="shared" si="2"/>
        <v>T</v>
      </c>
      <c r="AI7" s="55" t="str">
        <f t="shared" si="2"/>
        <v>W</v>
      </c>
      <c r="AJ7" s="55" t="str">
        <f t="shared" si="2"/>
        <v>T</v>
      </c>
      <c r="AK7" s="55" t="str">
        <f t="shared" si="2"/>
        <v>F</v>
      </c>
      <c r="AL7" s="55" t="str">
        <f t="shared" si="2"/>
        <v>S</v>
      </c>
      <c r="AM7" s="56" t="str">
        <f t="shared" si="2"/>
        <v>S</v>
      </c>
      <c r="AN7" s="54" t="str">
        <f t="shared" si="2"/>
        <v>M</v>
      </c>
      <c r="AO7" s="55" t="str">
        <f t="shared" si="2"/>
        <v>T</v>
      </c>
      <c r="AP7" s="55" t="str">
        <f t="shared" si="2"/>
        <v>W</v>
      </c>
      <c r="AQ7" s="55" t="str">
        <f t="shared" si="2"/>
        <v>T</v>
      </c>
      <c r="AR7" s="55" t="str">
        <f t="shared" ref="AR7:BO7" si="3">CHOOSE(WEEKDAY(AR6,1),"S","M","T","W","T","F","S")</f>
        <v>F</v>
      </c>
      <c r="AS7" s="55" t="str">
        <f t="shared" si="3"/>
        <v>S</v>
      </c>
      <c r="AT7" s="56" t="str">
        <f t="shared" si="3"/>
        <v>S</v>
      </c>
      <c r="AU7" s="54" t="str">
        <f t="shared" si="3"/>
        <v>M</v>
      </c>
      <c r="AV7" s="55" t="str">
        <f t="shared" si="3"/>
        <v>T</v>
      </c>
      <c r="AW7" s="55" t="str">
        <f t="shared" si="3"/>
        <v>W</v>
      </c>
      <c r="AX7" s="55" t="str">
        <f t="shared" si="3"/>
        <v>T</v>
      </c>
      <c r="AY7" s="55" t="str">
        <f t="shared" si="3"/>
        <v>F</v>
      </c>
      <c r="AZ7" s="55" t="str">
        <f t="shared" si="3"/>
        <v>S</v>
      </c>
      <c r="BA7" s="56" t="str">
        <f t="shared" si="3"/>
        <v>S</v>
      </c>
      <c r="BB7" s="54" t="str">
        <f t="shared" si="3"/>
        <v>M</v>
      </c>
      <c r="BC7" s="55" t="str">
        <f t="shared" si="3"/>
        <v>T</v>
      </c>
      <c r="BD7" s="55" t="str">
        <f t="shared" si="3"/>
        <v>W</v>
      </c>
      <c r="BE7" s="55" t="str">
        <f t="shared" si="3"/>
        <v>T</v>
      </c>
      <c r="BF7" s="55" t="str">
        <f t="shared" si="3"/>
        <v>F</v>
      </c>
      <c r="BG7" s="55" t="str">
        <f t="shared" si="3"/>
        <v>S</v>
      </c>
      <c r="BH7" s="56" t="str">
        <f t="shared" si="3"/>
        <v>S</v>
      </c>
      <c r="BI7" s="54" t="str">
        <f t="shared" si="3"/>
        <v>M</v>
      </c>
      <c r="BJ7" s="55" t="str">
        <f t="shared" si="3"/>
        <v>T</v>
      </c>
      <c r="BK7" s="55" t="str">
        <f t="shared" si="3"/>
        <v>W</v>
      </c>
      <c r="BL7" s="55" t="str">
        <f t="shared" si="3"/>
        <v>T</v>
      </c>
      <c r="BM7" s="55" t="str">
        <f t="shared" si="3"/>
        <v>F</v>
      </c>
      <c r="BN7" s="55" t="str">
        <f t="shared" si="3"/>
        <v>S</v>
      </c>
      <c r="BO7" s="56" t="str">
        <f t="shared" si="3"/>
        <v>S</v>
      </c>
    </row>
    <row r="8" spans="1:67" s="17" customFormat="1" ht="28" x14ac:dyDescent="0.25">
      <c r="A8" s="26" t="str">
        <f>IF(ISERROR(VALUE(SUBSTITUTE(prevWBS,".",""))),"1",IF(ISERROR(FIND("`",SUBSTITUTE(prevWBS,".","`",1))),TEXT(VALUE(prevWBS)+1,"#"),TEXT(VALUE(LEFT(prevWBS,FIND("`",SUBSTITUTE(prevWBS,".","`",1))-1))+1,"#")))</f>
        <v>1</v>
      </c>
      <c r="B8" s="66" t="s">
        <v>21</v>
      </c>
      <c r="C8" s="64"/>
      <c r="D8" s="64"/>
      <c r="E8" s="27"/>
      <c r="F8" s="28"/>
      <c r="G8" s="48" t="str">
        <f>IF(ISBLANK(F8)," - ",IF(H8=0,F8,F8+H8-1))</f>
        <v xml:space="preserve"> - </v>
      </c>
      <c r="H8" s="29"/>
      <c r="I8" s="30"/>
      <c r="J8" s="31" t="str">
        <f t="shared" ref="J8:J11" si="4">IF(OR(G8=0,F8=0)," - ",NETWORKDAYS(F8,G8))</f>
        <v xml:space="preserve"> - </v>
      </c>
      <c r="K8" s="34"/>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c r="BN8" s="40"/>
      <c r="BO8" s="40"/>
    </row>
    <row r="9" spans="1:67" s="22" customFormat="1" ht="17.5" x14ac:dyDescent="0.25">
      <c r="A9" s="21" t="str">
        <f t="shared" ref="A9:A74"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59" t="s">
        <v>11</v>
      </c>
      <c r="E9" s="60"/>
      <c r="F9" s="37"/>
      <c r="G9" s="38" t="str">
        <f>IF(ISBLANK(F9)," - F13",IF(AND(H9&gt;=0, H9&lt;1),F9,F9+H9-1))</f>
        <v xml:space="preserve"> - F13</v>
      </c>
      <c r="H9" s="74">
        <v>0.25</v>
      </c>
      <c r="I9" s="23">
        <v>0</v>
      </c>
      <c r="J9" s="24" t="str">
        <f>IF(OR(G9=0,F9=0)," - ",NETWORKDAYS(F9,G9))</f>
        <v xml:space="preserve"> - </v>
      </c>
      <c r="K9" s="35"/>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c r="BL9" s="41"/>
      <c r="BM9" s="41"/>
      <c r="BN9" s="41"/>
      <c r="BO9" s="41"/>
    </row>
    <row r="10" spans="1:67" s="22" customFormat="1" ht="17.5" x14ac:dyDescent="0.25">
      <c r="A10" s="21" t="str">
        <f t="shared" si="5"/>
        <v>1.2</v>
      </c>
      <c r="B10" s="59" t="s">
        <v>12</v>
      </c>
      <c r="E10" s="60"/>
      <c r="F10" s="37"/>
      <c r="G10" s="38" t="str">
        <f t="shared" ref="G10:G15" si="6">IF(ISBLANK(F10)," - F13",IF(AND(H10&gt;=0, H10&lt;1),F10,F10+H10-1))</f>
        <v xml:space="preserve"> - F13</v>
      </c>
      <c r="H10" s="74">
        <v>0.5</v>
      </c>
      <c r="I10" s="23">
        <v>0</v>
      </c>
      <c r="J10" s="24" t="str">
        <f>IF(OR(G10=0,F10=0)," - ",NETWORKDAYS(F10,G10))</f>
        <v xml:space="preserve"> - </v>
      </c>
      <c r="K10" s="35"/>
      <c r="L10" s="41"/>
      <c r="M10" s="41"/>
      <c r="N10" s="41"/>
      <c r="O10" s="41"/>
      <c r="P10" s="41"/>
      <c r="Q10" s="41"/>
      <c r="R10" s="41"/>
      <c r="S10" s="41"/>
      <c r="T10" s="41"/>
      <c r="U10" s="41"/>
      <c r="V10" s="41"/>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c r="AX10" s="41"/>
      <c r="AY10" s="41"/>
      <c r="AZ10" s="41"/>
      <c r="BA10" s="41"/>
      <c r="BB10" s="41"/>
      <c r="BC10" s="41"/>
      <c r="BD10" s="41"/>
      <c r="BE10" s="41"/>
      <c r="BF10" s="41"/>
      <c r="BG10" s="41"/>
      <c r="BH10" s="41"/>
      <c r="BI10" s="41"/>
      <c r="BJ10" s="41"/>
      <c r="BK10" s="41"/>
      <c r="BL10" s="41"/>
      <c r="BM10" s="41"/>
      <c r="BN10" s="41"/>
      <c r="BO10" s="41"/>
    </row>
    <row r="11" spans="1:67" s="22" customFormat="1" ht="17.5" x14ac:dyDescent="0.25">
      <c r="A11" s="21" t="str">
        <f t="shared" si="5"/>
        <v>1.3</v>
      </c>
      <c r="B11" s="59" t="s">
        <v>13</v>
      </c>
      <c r="E11" s="60"/>
      <c r="F11" s="37"/>
      <c r="G11" s="38" t="str">
        <f t="shared" si="6"/>
        <v xml:space="preserve"> - F13</v>
      </c>
      <c r="H11" s="74">
        <v>1.5</v>
      </c>
      <c r="I11" s="23">
        <v>0</v>
      </c>
      <c r="J11" s="24" t="str">
        <f t="shared" si="4"/>
        <v xml:space="preserve"> - </v>
      </c>
      <c r="K11" s="35"/>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E11" s="41"/>
      <c r="BF11" s="41"/>
      <c r="BG11" s="41"/>
      <c r="BH11" s="41"/>
      <c r="BI11" s="41"/>
      <c r="BJ11" s="41"/>
      <c r="BK11" s="41"/>
      <c r="BL11" s="41"/>
      <c r="BM11" s="41"/>
      <c r="BN11" s="41"/>
      <c r="BO11" s="41"/>
    </row>
    <row r="12" spans="1:67" s="22" customFormat="1" ht="17.5" x14ac:dyDescent="0.25">
      <c r="A12" s="21" t="str">
        <f t="shared" si="5"/>
        <v>1.4</v>
      </c>
      <c r="B12" s="59" t="s">
        <v>14</v>
      </c>
      <c r="E12" s="60"/>
      <c r="F12" s="37"/>
      <c r="G12" s="38" t="str">
        <f t="shared" si="6"/>
        <v xml:space="preserve"> - F13</v>
      </c>
      <c r="H12" s="74">
        <v>0.5</v>
      </c>
      <c r="I12" s="23">
        <v>0</v>
      </c>
      <c r="J12" s="24" t="str">
        <f>IF(OR(G12=0,F12=0)," - ",NETWORKDAYS(F12,G12))</f>
        <v xml:space="preserve"> - </v>
      </c>
      <c r="K12" s="35"/>
      <c r="L12" s="41"/>
      <c r="M12" s="41"/>
      <c r="N12" s="41"/>
      <c r="O12" s="41"/>
      <c r="P12" s="41"/>
      <c r="Q12" s="41"/>
      <c r="R12" s="41"/>
      <c r="S12" s="41"/>
      <c r="T12" s="41"/>
      <c r="U12" s="41"/>
      <c r="V12" s="41"/>
      <c r="W12" s="41"/>
      <c r="X12" s="41"/>
      <c r="Y12" s="41"/>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c r="AX12" s="41"/>
      <c r="AY12" s="41"/>
      <c r="AZ12" s="41"/>
      <c r="BA12" s="41"/>
      <c r="BB12" s="41"/>
      <c r="BC12" s="41"/>
      <c r="BD12" s="41"/>
      <c r="BE12" s="41"/>
      <c r="BF12" s="41"/>
      <c r="BG12" s="41"/>
      <c r="BH12" s="41"/>
      <c r="BI12" s="41"/>
      <c r="BJ12" s="41"/>
      <c r="BK12" s="41"/>
      <c r="BL12" s="41"/>
      <c r="BM12" s="41"/>
      <c r="BN12" s="41"/>
      <c r="BO12" s="41"/>
    </row>
    <row r="13" spans="1:67" s="22" customFormat="1" ht="17.5" x14ac:dyDescent="0.25">
      <c r="A13" s="21" t="str">
        <f t="shared" si="5"/>
        <v>1.5</v>
      </c>
      <c r="B13" s="59" t="s">
        <v>17</v>
      </c>
      <c r="E13" s="60"/>
      <c r="F13" s="37"/>
      <c r="G13" s="38" t="str">
        <f t="shared" si="6"/>
        <v xml:space="preserve"> - F13</v>
      </c>
      <c r="H13" s="74">
        <v>0.5</v>
      </c>
      <c r="I13" s="23">
        <v>0</v>
      </c>
      <c r="J13" s="24" t="str">
        <f>IF(OR(G13=0,F13=0)," - ",NETWORKDAYS(F13,G13))</f>
        <v xml:space="preserve"> - </v>
      </c>
      <c r="K13" s="35"/>
      <c r="L13" s="41"/>
      <c r="M13" s="41"/>
      <c r="N13" s="41"/>
      <c r="O13" s="41"/>
      <c r="P13" s="41"/>
      <c r="Q13" s="41"/>
      <c r="R13" s="41"/>
      <c r="S13" s="41"/>
      <c r="T13" s="41"/>
      <c r="U13" s="41"/>
      <c r="V13" s="41"/>
      <c r="W13" s="41"/>
      <c r="X13" s="41"/>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c r="BA13" s="41"/>
      <c r="BB13" s="41"/>
      <c r="BC13" s="41"/>
      <c r="BD13" s="41"/>
      <c r="BE13" s="41"/>
      <c r="BF13" s="41"/>
      <c r="BG13" s="41"/>
      <c r="BH13" s="41"/>
      <c r="BI13" s="41"/>
      <c r="BJ13" s="41"/>
      <c r="BK13" s="41"/>
      <c r="BL13" s="41"/>
      <c r="BM13" s="41"/>
      <c r="BN13" s="41"/>
      <c r="BO13" s="41"/>
    </row>
    <row r="14" spans="1:67" s="22" customFormat="1" ht="17.5" x14ac:dyDescent="0.25">
      <c r="A14" s="21" t="str">
        <f t="shared" si="5"/>
        <v>1.6</v>
      </c>
      <c r="B14" s="59" t="s">
        <v>18</v>
      </c>
      <c r="E14" s="60"/>
      <c r="F14" s="37"/>
      <c r="G14" s="38" t="str">
        <f t="shared" si="6"/>
        <v xml:space="preserve"> - F13</v>
      </c>
      <c r="H14" s="74">
        <v>0.5</v>
      </c>
      <c r="I14" s="23">
        <v>0</v>
      </c>
      <c r="J14" s="24" t="str">
        <f>IF(OR(G14=0,F14=0)," - ",NETWORKDAYS(F14,G14))</f>
        <v xml:space="preserve"> - </v>
      </c>
      <c r="K14" s="35"/>
      <c r="L14" s="41"/>
      <c r="M14" s="41"/>
      <c r="N14" s="41"/>
      <c r="O14" s="41"/>
      <c r="P14" s="41"/>
      <c r="Q14" s="41"/>
      <c r="R14" s="41"/>
      <c r="S14" s="41"/>
      <c r="T14" s="41"/>
      <c r="U14" s="41"/>
      <c r="V14" s="41"/>
      <c r="W14" s="41"/>
      <c r="X14" s="41"/>
      <c r="Y14" s="41"/>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41"/>
      <c r="BL14" s="41"/>
      <c r="BM14" s="41"/>
      <c r="BN14" s="41"/>
      <c r="BO14" s="41"/>
    </row>
    <row r="15" spans="1:67" s="22" customFormat="1" ht="17.5" x14ac:dyDescent="0.25">
      <c r="A15" s="21" t="str">
        <f t="shared" si="5"/>
        <v>1.7</v>
      </c>
      <c r="B15" s="59" t="s">
        <v>19</v>
      </c>
      <c r="E15" s="60"/>
      <c r="F15" s="37"/>
      <c r="G15" s="38" t="str">
        <f t="shared" si="6"/>
        <v xml:space="preserve"> - F13</v>
      </c>
      <c r="H15" s="74">
        <v>1</v>
      </c>
      <c r="I15" s="23">
        <v>0</v>
      </c>
      <c r="J15" s="24" t="str">
        <f>IF(OR(G15=0,F15=0)," - ",NETWORKDAYS(F15,G15))</f>
        <v xml:space="preserve"> - </v>
      </c>
      <c r="K15" s="35"/>
      <c r="L15" s="41"/>
      <c r="M15" s="41"/>
      <c r="N15" s="41"/>
      <c r="O15" s="41"/>
      <c r="P15" s="41"/>
      <c r="Q15" s="41"/>
      <c r="R15" s="41"/>
      <c r="S15" s="41"/>
      <c r="T15" s="41"/>
      <c r="U15" s="41"/>
      <c r="V15" s="41"/>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c r="BM15" s="41"/>
      <c r="BN15" s="41"/>
      <c r="BO15" s="41"/>
    </row>
    <row r="16" spans="1:67" s="22" customFormat="1" ht="17.5" x14ac:dyDescent="0.25">
      <c r="A16" s="93" t="s">
        <v>22</v>
      </c>
      <c r="B16" s="93"/>
      <c r="C16" s="93"/>
      <c r="D16" s="93"/>
      <c r="E16" s="93"/>
      <c r="F16" s="68"/>
      <c r="G16" s="69"/>
      <c r="H16" s="75">
        <f>SUM(H9:H15)</f>
        <v>4.75</v>
      </c>
      <c r="I16" s="70">
        <v>0</v>
      </c>
      <c r="J16" s="71"/>
      <c r="K16" s="72"/>
      <c r="L16" s="73"/>
      <c r="M16" s="73"/>
      <c r="N16" s="41"/>
      <c r="O16" s="41"/>
      <c r="P16" s="41"/>
      <c r="Q16" s="41"/>
      <c r="R16" s="41"/>
      <c r="S16" s="41"/>
      <c r="T16" s="41"/>
      <c r="U16" s="41"/>
      <c r="V16" s="41"/>
      <c r="W16" s="41"/>
      <c r="X16" s="41"/>
      <c r="Y16" s="41"/>
      <c r="Z16" s="41"/>
      <c r="AA16" s="41"/>
      <c r="AB16" s="41"/>
      <c r="AC16" s="41"/>
      <c r="AD16" s="41"/>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1"/>
      <c r="BC16" s="41"/>
      <c r="BD16" s="41"/>
      <c r="BE16" s="41"/>
      <c r="BF16" s="41"/>
      <c r="BG16" s="41"/>
      <c r="BH16" s="41"/>
      <c r="BI16" s="41"/>
      <c r="BJ16" s="41"/>
      <c r="BK16" s="41"/>
      <c r="BL16" s="41"/>
      <c r="BM16" s="41"/>
      <c r="BN16" s="41"/>
      <c r="BO16" s="41"/>
    </row>
    <row r="17" spans="1:67" s="17" customFormat="1" ht="17.5" x14ac:dyDescent="0.25">
      <c r="A17" s="16">
        <v>2</v>
      </c>
      <c r="B17" s="67" t="s">
        <v>20</v>
      </c>
      <c r="C17" s="65"/>
      <c r="D17" s="65"/>
      <c r="E17" s="18"/>
      <c r="F17" s="39"/>
      <c r="G17" s="39" t="str">
        <f t="shared" ref="G17" si="7">IF(ISBLANK(F17)," - ",IF(H17=0,F17,F17+H17-1))</f>
        <v xml:space="preserve"> - </v>
      </c>
      <c r="H17" s="76"/>
      <c r="I17" s="19">
        <v>0</v>
      </c>
      <c r="J17" s="20" t="str">
        <f t="shared" ref="J17" si="8">IF(OR(G17=0,F17=0)," - ",NETWORKDAYS(F17,G17))</f>
        <v xml:space="preserve"> - </v>
      </c>
      <c r="K17" s="34"/>
      <c r="L17" s="40"/>
      <c r="M17" s="40"/>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row>
    <row r="18" spans="1:67" s="22" customFormat="1" ht="17.5" x14ac:dyDescent="0.25">
      <c r="A18" s="21" t="str">
        <f t="shared" si="5"/>
        <v>2.1</v>
      </c>
      <c r="B18" s="59" t="s">
        <v>11</v>
      </c>
      <c r="E18" s="60"/>
      <c r="F18" s="37"/>
      <c r="G18" s="38" t="str">
        <f>IF(ISBLANK(F18)," - F13",IF(AND(H18&gt;=0, H18&lt;1),F18,F18+H18-1))</f>
        <v xml:space="preserve"> - F13</v>
      </c>
      <c r="H18" s="74">
        <v>0.5</v>
      </c>
      <c r="I18" s="23">
        <v>0</v>
      </c>
      <c r="J18" s="24" t="str">
        <f t="shared" ref="J18:J24" si="9">IF(OR(G18=0,F18=0)," - ",NETWORKDAYS(F18,G18))</f>
        <v xml:space="preserve"> - </v>
      </c>
      <c r="K18" s="35"/>
      <c r="L18" s="41"/>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c r="BM18" s="41"/>
      <c r="BN18" s="41"/>
      <c r="BO18" s="41"/>
    </row>
    <row r="19" spans="1:67" s="22" customFormat="1" ht="17.5" x14ac:dyDescent="0.25">
      <c r="A19" s="21" t="str">
        <f t="shared" si="5"/>
        <v>2.2</v>
      </c>
      <c r="B19" s="59" t="s">
        <v>12</v>
      </c>
      <c r="E19" s="60"/>
      <c r="F19" s="37"/>
      <c r="G19" s="38" t="str">
        <f t="shared" ref="G19:G24" si="10">IF(ISBLANK(F19)," - F13",IF(AND(H19&gt;=0, H19&lt;1),F19,F19+H19-1))</f>
        <v xml:space="preserve"> - F13</v>
      </c>
      <c r="H19" s="74">
        <v>1</v>
      </c>
      <c r="I19" s="23">
        <v>0</v>
      </c>
      <c r="J19" s="24" t="str">
        <f t="shared" si="9"/>
        <v xml:space="preserve"> - </v>
      </c>
      <c r="K19" s="35"/>
      <c r="L19" s="41"/>
      <c r="M19" s="41"/>
      <c r="N19" s="41"/>
      <c r="O19" s="41"/>
      <c r="P19" s="41"/>
      <c r="Q19" s="41"/>
      <c r="R19" s="41"/>
      <c r="S19" s="41"/>
      <c r="T19" s="41"/>
      <c r="U19" s="41"/>
      <c r="V19" s="41"/>
      <c r="W19" s="41"/>
      <c r="X19" s="41"/>
      <c r="Y19" s="41"/>
      <c r="Z19" s="41"/>
      <c r="AA19" s="41"/>
      <c r="AB19" s="41"/>
      <c r="AC19" s="41"/>
      <c r="AD19" s="41"/>
      <c r="AE19" s="41"/>
      <c r="AF19" s="41"/>
      <c r="AG19" s="41"/>
      <c r="AH19" s="41"/>
      <c r="AI19" s="41"/>
      <c r="AJ19" s="41"/>
      <c r="AK19" s="41"/>
      <c r="AL19" s="41"/>
      <c r="AM19" s="41"/>
      <c r="AN19" s="41"/>
      <c r="AO19" s="41"/>
      <c r="AP19" s="41"/>
      <c r="AQ19" s="41"/>
      <c r="AR19" s="41"/>
      <c r="AS19" s="41"/>
      <c r="AT19" s="41"/>
      <c r="AU19" s="41"/>
      <c r="AV19" s="41"/>
      <c r="AW19" s="41"/>
      <c r="AX19" s="41"/>
      <c r="AY19" s="41"/>
      <c r="AZ19" s="41"/>
      <c r="BA19" s="41"/>
      <c r="BB19" s="41"/>
      <c r="BC19" s="41"/>
      <c r="BD19" s="41"/>
      <c r="BE19" s="41"/>
      <c r="BF19" s="41"/>
      <c r="BG19" s="41"/>
      <c r="BH19" s="41"/>
      <c r="BI19" s="41"/>
      <c r="BJ19" s="41"/>
      <c r="BK19" s="41"/>
      <c r="BL19" s="41"/>
      <c r="BM19" s="41"/>
      <c r="BN19" s="41"/>
      <c r="BO19" s="41"/>
    </row>
    <row r="20" spans="1:67" s="22" customFormat="1" ht="17.5" x14ac:dyDescent="0.25">
      <c r="A20" s="21" t="str">
        <f t="shared" si="5"/>
        <v>2.3</v>
      </c>
      <c r="B20" s="59" t="s">
        <v>13</v>
      </c>
      <c r="E20" s="60"/>
      <c r="F20" s="37"/>
      <c r="G20" s="38" t="str">
        <f t="shared" si="10"/>
        <v xml:space="preserve"> - F13</v>
      </c>
      <c r="H20" s="74">
        <v>2</v>
      </c>
      <c r="I20" s="23">
        <v>0</v>
      </c>
      <c r="J20" s="24" t="str">
        <f t="shared" si="9"/>
        <v xml:space="preserve"> - </v>
      </c>
      <c r="K20" s="35"/>
      <c r="L20" s="41"/>
      <c r="M20" s="41"/>
      <c r="N20" s="41"/>
      <c r="O20" s="41"/>
      <c r="P20" s="41"/>
      <c r="Q20" s="41"/>
      <c r="R20" s="41"/>
      <c r="S20" s="41"/>
      <c r="T20" s="41"/>
      <c r="U20" s="41"/>
      <c r="V20" s="41"/>
      <c r="W20" s="41"/>
      <c r="X20" s="41"/>
      <c r="Y20" s="41"/>
      <c r="Z20" s="41"/>
      <c r="AA20" s="41"/>
      <c r="AB20" s="41"/>
      <c r="AC20" s="41"/>
      <c r="AD20" s="41"/>
      <c r="AE20" s="41"/>
      <c r="AF20" s="41"/>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1"/>
      <c r="BE20" s="41"/>
      <c r="BF20" s="41"/>
      <c r="BG20" s="41"/>
      <c r="BH20" s="41"/>
      <c r="BI20" s="41"/>
      <c r="BJ20" s="41"/>
      <c r="BK20" s="41"/>
      <c r="BL20" s="41"/>
      <c r="BM20" s="41"/>
      <c r="BN20" s="41"/>
      <c r="BO20" s="41"/>
    </row>
    <row r="21" spans="1:67" s="22" customFormat="1" ht="17.5" x14ac:dyDescent="0.25">
      <c r="A21" s="21" t="str">
        <f t="shared" si="5"/>
        <v>2.4</v>
      </c>
      <c r="B21" s="59" t="s">
        <v>14</v>
      </c>
      <c r="E21" s="60"/>
      <c r="F21" s="37"/>
      <c r="G21" s="38" t="str">
        <f t="shared" si="10"/>
        <v xml:space="preserve"> - F13</v>
      </c>
      <c r="H21" s="74">
        <v>1</v>
      </c>
      <c r="I21" s="23">
        <v>0</v>
      </c>
      <c r="J21" s="24" t="str">
        <f t="shared" si="9"/>
        <v xml:space="preserve"> - </v>
      </c>
      <c r="K21" s="35"/>
      <c r="L21" s="41"/>
      <c r="M21" s="41"/>
      <c r="N21" s="41"/>
      <c r="O21" s="41"/>
      <c r="P21" s="41"/>
      <c r="Q21" s="41"/>
      <c r="R21" s="41"/>
      <c r="S21" s="41"/>
      <c r="T21" s="41"/>
      <c r="U21" s="41"/>
      <c r="V21" s="41"/>
      <c r="W21" s="41"/>
      <c r="X21" s="41"/>
      <c r="Y21" s="41"/>
      <c r="Z21" s="41"/>
      <c r="AA21" s="41"/>
      <c r="AB21" s="41"/>
      <c r="AC21" s="41"/>
      <c r="AD21" s="41"/>
      <c r="AE21" s="41"/>
      <c r="AF21" s="41"/>
      <c r="AG21" s="41"/>
      <c r="AH21" s="41"/>
      <c r="AI21" s="41"/>
      <c r="AJ21" s="41"/>
      <c r="AK21" s="41"/>
      <c r="AL21" s="41"/>
      <c r="AM21" s="41"/>
      <c r="AN21" s="41"/>
      <c r="AO21" s="41"/>
      <c r="AP21" s="41"/>
      <c r="AQ21" s="41"/>
      <c r="AR21" s="41"/>
      <c r="AS21" s="41"/>
      <c r="AT21" s="41"/>
      <c r="AU21" s="41"/>
      <c r="AV21" s="41"/>
      <c r="AW21" s="41"/>
      <c r="AX21" s="41"/>
      <c r="AY21" s="41"/>
      <c r="AZ21" s="41"/>
      <c r="BA21" s="41"/>
      <c r="BB21" s="41"/>
      <c r="BC21" s="41"/>
      <c r="BD21" s="41"/>
      <c r="BE21" s="41"/>
      <c r="BF21" s="41"/>
      <c r="BG21" s="41"/>
      <c r="BH21" s="41"/>
      <c r="BI21" s="41"/>
      <c r="BJ21" s="41"/>
      <c r="BK21" s="41"/>
      <c r="BL21" s="41"/>
      <c r="BM21" s="41"/>
      <c r="BN21" s="41"/>
      <c r="BO21" s="41"/>
    </row>
    <row r="22" spans="1:67" s="22" customFormat="1" ht="17.5" x14ac:dyDescent="0.25">
      <c r="A22" s="21" t="str">
        <f t="shared" si="5"/>
        <v>2.5</v>
      </c>
      <c r="B22" s="59" t="s">
        <v>17</v>
      </c>
      <c r="E22" s="60"/>
      <c r="F22" s="37"/>
      <c r="G22" s="38" t="str">
        <f t="shared" si="10"/>
        <v xml:space="preserve"> - F13</v>
      </c>
      <c r="H22" s="74">
        <v>0.5</v>
      </c>
      <c r="I22" s="23">
        <v>0</v>
      </c>
      <c r="J22" s="24" t="str">
        <f t="shared" si="9"/>
        <v xml:space="preserve"> - </v>
      </c>
      <c r="K22" s="35"/>
      <c r="L22" s="41"/>
      <c r="M22" s="41"/>
      <c r="N22" s="41"/>
      <c r="O22" s="41"/>
      <c r="P22" s="41"/>
      <c r="Q22" s="41"/>
      <c r="R22" s="41"/>
      <c r="S22" s="41"/>
      <c r="T22" s="41"/>
      <c r="U22" s="41"/>
      <c r="V22" s="41"/>
      <c r="W22" s="41"/>
      <c r="X22" s="41"/>
      <c r="Y22" s="41"/>
      <c r="Z22" s="41"/>
      <c r="AA22" s="41"/>
      <c r="AB22" s="41"/>
      <c r="AC22" s="41"/>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c r="BK22" s="41"/>
      <c r="BL22" s="41"/>
      <c r="BM22" s="41"/>
      <c r="BN22" s="41"/>
      <c r="BO22" s="41"/>
    </row>
    <row r="23" spans="1:67" s="22" customFormat="1" ht="17.5" x14ac:dyDescent="0.25">
      <c r="A23" s="21" t="str">
        <f t="shared" si="5"/>
        <v>2.6</v>
      </c>
      <c r="B23" s="59" t="s">
        <v>18</v>
      </c>
      <c r="E23" s="60"/>
      <c r="F23" s="37"/>
      <c r="G23" s="38" t="str">
        <f t="shared" si="10"/>
        <v xml:space="preserve"> - F13</v>
      </c>
      <c r="H23" s="74">
        <v>0.5</v>
      </c>
      <c r="I23" s="23">
        <v>0</v>
      </c>
      <c r="J23" s="24" t="str">
        <f t="shared" si="9"/>
        <v xml:space="preserve"> - </v>
      </c>
      <c r="K23" s="35"/>
      <c r="L23" s="41"/>
      <c r="M23" s="41"/>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E23" s="41"/>
      <c r="BF23" s="41"/>
      <c r="BG23" s="41"/>
      <c r="BH23" s="41"/>
      <c r="BI23" s="41"/>
      <c r="BJ23" s="41"/>
      <c r="BK23" s="41"/>
      <c r="BL23" s="41"/>
      <c r="BM23" s="41"/>
      <c r="BN23" s="41"/>
      <c r="BO23" s="41"/>
    </row>
    <row r="24" spans="1:67" s="22" customFormat="1" ht="17.5" x14ac:dyDescent="0.25">
      <c r="A24" s="21" t="str">
        <f t="shared" si="5"/>
        <v>2.7</v>
      </c>
      <c r="B24" s="59" t="s">
        <v>19</v>
      </c>
      <c r="E24" s="60"/>
      <c r="F24" s="37"/>
      <c r="G24" s="38" t="str">
        <f t="shared" si="10"/>
        <v xml:space="preserve"> - F13</v>
      </c>
      <c r="H24" s="74">
        <v>0.5</v>
      </c>
      <c r="I24" s="23">
        <v>0</v>
      </c>
      <c r="J24" s="24" t="str">
        <f t="shared" si="9"/>
        <v xml:space="preserve"> - </v>
      </c>
      <c r="K24" s="35"/>
      <c r="L24" s="41"/>
      <c r="M24" s="41"/>
      <c r="N24" s="41"/>
      <c r="O24" s="41"/>
      <c r="P24" s="41"/>
      <c r="Q24" s="41"/>
      <c r="R24" s="41"/>
      <c r="S24" s="41"/>
      <c r="T24" s="41"/>
      <c r="U24" s="41"/>
      <c r="V24" s="41"/>
      <c r="W24" s="41"/>
      <c r="X24" s="41"/>
      <c r="Y24" s="41"/>
      <c r="Z24" s="41"/>
      <c r="AA24" s="41"/>
      <c r="AB24" s="41"/>
      <c r="AC24" s="41"/>
      <c r="AD24" s="41"/>
      <c r="AE24" s="41"/>
      <c r="AF24" s="41"/>
      <c r="AG24" s="41"/>
      <c r="AH24" s="41"/>
      <c r="AI24" s="41"/>
      <c r="AJ24" s="41"/>
      <c r="AK24" s="41"/>
      <c r="AL24" s="41"/>
      <c r="AM24" s="41"/>
      <c r="AN24" s="41"/>
      <c r="AO24" s="41"/>
      <c r="AP24" s="41"/>
      <c r="AQ24" s="41"/>
      <c r="AR24" s="41"/>
      <c r="AS24" s="41"/>
      <c r="AT24" s="41"/>
      <c r="AU24" s="41"/>
      <c r="AV24" s="41"/>
      <c r="AW24" s="41"/>
      <c r="AX24" s="41"/>
      <c r="AY24" s="41"/>
      <c r="AZ24" s="41"/>
      <c r="BA24" s="41"/>
      <c r="BB24" s="41"/>
      <c r="BC24" s="41"/>
      <c r="BD24" s="41"/>
      <c r="BE24" s="41"/>
      <c r="BF24" s="41"/>
      <c r="BG24" s="41"/>
      <c r="BH24" s="41"/>
      <c r="BI24" s="41"/>
      <c r="BJ24" s="41"/>
      <c r="BK24" s="41"/>
      <c r="BL24" s="41"/>
      <c r="BM24" s="41"/>
      <c r="BN24" s="41"/>
      <c r="BO24" s="41"/>
    </row>
    <row r="25" spans="1:67" s="22" customFormat="1" ht="17.5" x14ac:dyDescent="0.25">
      <c r="A25" s="94" t="s">
        <v>22</v>
      </c>
      <c r="B25" s="94"/>
      <c r="C25" s="94"/>
      <c r="D25" s="94"/>
      <c r="E25" s="94"/>
      <c r="F25" s="68"/>
      <c r="G25" s="69"/>
      <c r="H25" s="75">
        <f>SUM(H18:H24)</f>
        <v>6</v>
      </c>
      <c r="I25" s="70">
        <v>0</v>
      </c>
      <c r="J25" s="71"/>
      <c r="K25" s="72"/>
      <c r="L25" s="73"/>
      <c r="M25" s="73"/>
      <c r="N25" s="73"/>
      <c r="O25" s="73"/>
      <c r="P25" s="73"/>
      <c r="Q25" s="73"/>
      <c r="R25" s="73"/>
      <c r="S25" s="73"/>
      <c r="T25" s="73"/>
      <c r="U25" s="73"/>
      <c r="V25" s="73"/>
      <c r="W25" s="73"/>
      <c r="X25" s="73"/>
      <c r="Y25" s="73"/>
      <c r="Z25" s="73"/>
      <c r="AA25" s="73"/>
      <c r="AB25" s="73"/>
      <c r="AC25" s="73"/>
      <c r="AD25" s="73"/>
      <c r="AE25" s="73"/>
      <c r="AF25" s="73"/>
      <c r="AG25" s="73"/>
      <c r="AH25" s="73"/>
      <c r="AI25" s="73"/>
      <c r="AJ25" s="73"/>
      <c r="AK25" s="73"/>
      <c r="AL25" s="73"/>
      <c r="AM25" s="73"/>
      <c r="AN25" s="73"/>
      <c r="AO25" s="73"/>
      <c r="AP25" s="73"/>
      <c r="AQ25" s="73"/>
      <c r="AR25" s="73"/>
      <c r="AS25" s="73"/>
      <c r="AT25" s="73"/>
      <c r="AU25" s="73"/>
      <c r="AV25" s="73"/>
      <c r="AW25" s="73"/>
      <c r="AX25" s="73"/>
      <c r="AY25" s="73"/>
      <c r="AZ25" s="73"/>
      <c r="BA25" s="73"/>
      <c r="BB25" s="73"/>
      <c r="BC25" s="73"/>
      <c r="BD25" s="73"/>
      <c r="BE25" s="73"/>
      <c r="BF25" s="73"/>
      <c r="BG25" s="73"/>
      <c r="BH25" s="73"/>
      <c r="BI25" s="73"/>
      <c r="BJ25" s="73"/>
      <c r="BK25" s="73"/>
      <c r="BL25" s="73"/>
      <c r="BM25" s="73"/>
      <c r="BN25" s="73"/>
      <c r="BO25" s="73"/>
    </row>
    <row r="26" spans="1:67" s="17" customFormat="1" ht="42" x14ac:dyDescent="0.25">
      <c r="A26" s="26">
        <v>3</v>
      </c>
      <c r="B26" s="66" t="s">
        <v>39</v>
      </c>
      <c r="C26" s="64"/>
      <c r="D26" s="64"/>
      <c r="E26" s="27"/>
      <c r="F26" s="28"/>
      <c r="G26" s="48" t="str">
        <f t="shared" ref="G26" si="11">IF(ISBLANK(F26)," - ",IF(H26=0,F26,F26+H26-1))</f>
        <v xml:space="preserve"> - </v>
      </c>
      <c r="H26" s="77"/>
      <c r="I26" s="30">
        <v>0</v>
      </c>
      <c r="J26" s="31" t="str">
        <f>IF(OR(G26=0,F26=0)," - ",AP24NETWORKDAYS(F26,G26))</f>
        <v xml:space="preserve"> - </v>
      </c>
      <c r="K26" s="34"/>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c r="BN26" s="40"/>
      <c r="BO26" s="40"/>
    </row>
    <row r="27" spans="1:67" s="22" customFormat="1" ht="17.5" x14ac:dyDescent="0.25">
      <c r="A27" s="21" t="str">
        <f t="shared" si="5"/>
        <v>3.1</v>
      </c>
      <c r="B27" s="59" t="s">
        <v>11</v>
      </c>
      <c r="E27" s="60"/>
      <c r="F27" s="37"/>
      <c r="G27" s="38" t="str">
        <f>IF(ISBLANK(F27)," - F13",IF(OR(H27=0, H27=0.5),F27,F27+H27-1))</f>
        <v xml:space="preserve"> - F13</v>
      </c>
      <c r="H27" s="74">
        <v>0.25</v>
      </c>
      <c r="I27" s="23">
        <v>0</v>
      </c>
      <c r="J27" s="24" t="str">
        <f>IF(OR(G27=0,F27=0)," - ",NETWORKDAYS(F27,G27))</f>
        <v xml:space="preserve"> - </v>
      </c>
      <c r="K27" s="35"/>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c r="AR27" s="41"/>
      <c r="AS27" s="41"/>
      <c r="AT27" s="41"/>
      <c r="AU27" s="41"/>
      <c r="AV27" s="41"/>
      <c r="AW27" s="41"/>
      <c r="AX27" s="41"/>
      <c r="AY27" s="41"/>
      <c r="AZ27" s="41"/>
      <c r="BA27" s="41"/>
      <c r="BB27" s="41"/>
      <c r="BC27" s="41"/>
      <c r="BD27" s="41"/>
      <c r="BE27" s="41"/>
      <c r="BF27" s="41"/>
      <c r="BG27" s="41"/>
      <c r="BH27" s="41"/>
      <c r="BI27" s="41"/>
      <c r="BJ27" s="41"/>
      <c r="BK27" s="41"/>
      <c r="BL27" s="41"/>
      <c r="BM27" s="41"/>
      <c r="BN27" s="41"/>
      <c r="BO27" s="41"/>
    </row>
    <row r="28" spans="1:67" s="22" customFormat="1" ht="17.5" x14ac:dyDescent="0.25">
      <c r="A28" s="21" t="str">
        <f t="shared" si="5"/>
        <v>3.2</v>
      </c>
      <c r="B28" s="59" t="s">
        <v>12</v>
      </c>
      <c r="E28" s="60"/>
      <c r="F28" s="37"/>
      <c r="G28" s="38" t="str">
        <f t="shared" ref="G28:G33" si="12">IF(ISBLANK(F28)," - F13",IF(OR(H28=0, H28=0.5),F28,F28+H28-1))</f>
        <v xml:space="preserve"> - F13</v>
      </c>
      <c r="H28" s="74">
        <v>1</v>
      </c>
      <c r="I28" s="23">
        <v>0</v>
      </c>
      <c r="J28" s="24" t="str">
        <f>IF(OR(G28=0,F28=0)," - ",NETWORKDAYS(F28,G28))</f>
        <v xml:space="preserve"> - </v>
      </c>
      <c r="K28" s="35"/>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41"/>
      <c r="AL28" s="41"/>
      <c r="AM28" s="41"/>
      <c r="AN28" s="41"/>
      <c r="AO28" s="41"/>
      <c r="AP28" s="41"/>
      <c r="AQ28" s="41"/>
      <c r="AR28" s="41"/>
      <c r="AS28" s="41"/>
      <c r="AT28" s="41"/>
      <c r="AU28" s="41"/>
      <c r="AV28" s="41"/>
      <c r="AW28" s="41"/>
      <c r="AX28" s="41"/>
      <c r="AY28" s="41"/>
      <c r="AZ28" s="41"/>
      <c r="BA28" s="41"/>
      <c r="BB28" s="41"/>
      <c r="BC28" s="41"/>
      <c r="BD28" s="41"/>
      <c r="BE28" s="41"/>
      <c r="BF28" s="41"/>
      <c r="BG28" s="41"/>
      <c r="BH28" s="41"/>
      <c r="BI28" s="41"/>
      <c r="BJ28" s="41"/>
      <c r="BK28" s="41"/>
      <c r="BL28" s="41"/>
      <c r="BM28" s="41"/>
      <c r="BN28" s="41"/>
      <c r="BO28" s="41"/>
    </row>
    <row r="29" spans="1:67" s="22" customFormat="1" ht="17.5" x14ac:dyDescent="0.25">
      <c r="A29" s="21" t="str">
        <f t="shared" si="5"/>
        <v>3.3</v>
      </c>
      <c r="B29" s="59" t="s">
        <v>13</v>
      </c>
      <c r="E29" s="60"/>
      <c r="F29" s="37"/>
      <c r="G29" s="38" t="str">
        <f t="shared" si="12"/>
        <v xml:space="preserve"> - F13</v>
      </c>
      <c r="H29" s="74">
        <v>2.5</v>
      </c>
      <c r="I29" s="23">
        <v>0</v>
      </c>
      <c r="J29" s="24" t="str">
        <f t="shared" ref="J29" si="13">IF(OR(G29=0,F29=0)," - ",NETWORKDAYS(F29,G29))</f>
        <v xml:space="preserve"> - </v>
      </c>
      <c r="K29" s="35"/>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c r="AK29" s="41"/>
      <c r="AL29" s="41"/>
      <c r="AM29" s="41"/>
      <c r="AN29" s="41"/>
      <c r="AO29" s="41"/>
      <c r="AP29" s="41"/>
      <c r="AQ29" s="41"/>
      <c r="AR29" s="41"/>
      <c r="AS29" s="41"/>
      <c r="AT29" s="41"/>
      <c r="AU29" s="41"/>
      <c r="AV29" s="41"/>
      <c r="AW29" s="41"/>
      <c r="AX29" s="41"/>
      <c r="AY29" s="41"/>
      <c r="AZ29" s="41"/>
      <c r="BA29" s="41"/>
      <c r="BB29" s="41"/>
      <c r="BC29" s="41"/>
      <c r="BD29" s="41"/>
      <c r="BE29" s="41"/>
      <c r="BF29" s="41"/>
      <c r="BG29" s="41"/>
      <c r="BH29" s="41"/>
      <c r="BI29" s="41"/>
      <c r="BJ29" s="41"/>
      <c r="BK29" s="41"/>
      <c r="BL29" s="41"/>
      <c r="BM29" s="41"/>
      <c r="BN29" s="41"/>
      <c r="BO29" s="41"/>
    </row>
    <row r="30" spans="1:67" s="22" customFormat="1" ht="17.5" x14ac:dyDescent="0.25">
      <c r="A30" s="21" t="str">
        <f t="shared" si="5"/>
        <v>3.4</v>
      </c>
      <c r="B30" s="59" t="s">
        <v>14</v>
      </c>
      <c r="E30" s="60"/>
      <c r="F30" s="37"/>
      <c r="G30" s="38" t="str">
        <f t="shared" si="12"/>
        <v xml:space="preserve"> - F13</v>
      </c>
      <c r="H30" s="74">
        <v>0.5</v>
      </c>
      <c r="I30" s="23">
        <v>0</v>
      </c>
      <c r="J30" s="24" t="str">
        <f>IF(OR(G30=0,F30=0)," - ",NETWORKDAYS(F30,G30))</f>
        <v xml:space="preserve"> - </v>
      </c>
      <c r="K30" s="35"/>
      <c r="L30" s="41"/>
      <c r="M30" s="41"/>
      <c r="N30" s="41"/>
      <c r="O30" s="41"/>
      <c r="P30" s="41"/>
      <c r="Q30" s="41"/>
      <c r="R30" s="41"/>
      <c r="S30" s="41"/>
      <c r="T30" s="41"/>
      <c r="U30" s="41"/>
      <c r="V30" s="41"/>
      <c r="W30" s="41"/>
      <c r="X30" s="41"/>
      <c r="Y30" s="41"/>
      <c r="Z30" s="41"/>
      <c r="AA30" s="41"/>
      <c r="AB30" s="41"/>
      <c r="AC30" s="41"/>
      <c r="AD30" s="41"/>
      <c r="AE30" s="41"/>
      <c r="AF30" s="41"/>
      <c r="AG30" s="41"/>
      <c r="AH30" s="41"/>
      <c r="AI30" s="41"/>
      <c r="AJ30" s="41"/>
      <c r="AK30" s="41"/>
      <c r="AL30" s="41"/>
      <c r="AM30" s="41"/>
      <c r="AN30" s="41"/>
      <c r="AO30" s="41"/>
      <c r="AP30" s="41"/>
      <c r="AQ30" s="41"/>
      <c r="AR30" s="41"/>
      <c r="AS30" s="41"/>
      <c r="AT30" s="41"/>
      <c r="AU30" s="41"/>
      <c r="AV30" s="41"/>
      <c r="AW30" s="41"/>
      <c r="AX30" s="41"/>
      <c r="AY30" s="41"/>
      <c r="AZ30" s="41"/>
      <c r="BA30" s="41"/>
      <c r="BB30" s="41"/>
      <c r="BC30" s="41"/>
      <c r="BD30" s="41"/>
      <c r="BE30" s="41"/>
      <c r="BF30" s="41"/>
      <c r="BG30" s="41"/>
      <c r="BH30" s="41"/>
      <c r="BI30" s="41"/>
      <c r="BJ30" s="41"/>
      <c r="BK30" s="41"/>
      <c r="BL30" s="41"/>
      <c r="BM30" s="41"/>
      <c r="BN30" s="41"/>
      <c r="BO30" s="41"/>
    </row>
    <row r="31" spans="1:67" s="22" customFormat="1" ht="17.5" x14ac:dyDescent="0.25">
      <c r="A31" s="21" t="str">
        <f t="shared" si="5"/>
        <v>3.5</v>
      </c>
      <c r="B31" s="59" t="s">
        <v>17</v>
      </c>
      <c r="E31" s="60"/>
      <c r="F31" s="37"/>
      <c r="G31" s="38" t="str">
        <f t="shared" si="12"/>
        <v xml:space="preserve"> - F13</v>
      </c>
      <c r="H31" s="74">
        <v>0.25</v>
      </c>
      <c r="I31" s="23">
        <v>0</v>
      </c>
      <c r="J31" s="24" t="str">
        <f>IF(OR(G31=0,F31=0)," - ",NETWORKDAYS(F31,G31))</f>
        <v xml:space="preserve"> - </v>
      </c>
      <c r="K31" s="35"/>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c r="AK31" s="41"/>
      <c r="AL31" s="41"/>
      <c r="AM31" s="41"/>
      <c r="AN31" s="41"/>
      <c r="AO31" s="41"/>
      <c r="AP31" s="41"/>
      <c r="AQ31" s="41"/>
      <c r="AR31" s="41"/>
      <c r="AS31" s="41"/>
      <c r="AT31" s="41"/>
      <c r="AU31" s="41"/>
      <c r="AV31" s="41"/>
      <c r="AW31" s="41"/>
      <c r="AX31" s="41"/>
      <c r="AY31" s="41"/>
      <c r="AZ31" s="41"/>
      <c r="BA31" s="41"/>
      <c r="BB31" s="41"/>
      <c r="BC31" s="41"/>
      <c r="BD31" s="41"/>
      <c r="BE31" s="41"/>
      <c r="BF31" s="41"/>
      <c r="BG31" s="41"/>
      <c r="BH31" s="41"/>
      <c r="BI31" s="41"/>
      <c r="BJ31" s="41"/>
      <c r="BK31" s="41"/>
      <c r="BL31" s="41"/>
      <c r="BM31" s="41"/>
      <c r="BN31" s="41"/>
      <c r="BO31" s="41"/>
    </row>
    <row r="32" spans="1:67" s="22" customFormat="1" ht="17.5" x14ac:dyDescent="0.25">
      <c r="A32" s="21" t="str">
        <f t="shared" si="5"/>
        <v>3.6</v>
      </c>
      <c r="B32" s="59" t="s">
        <v>18</v>
      </c>
      <c r="E32" s="60"/>
      <c r="F32" s="37"/>
      <c r="G32" s="38" t="str">
        <f t="shared" si="12"/>
        <v xml:space="preserve"> - F13</v>
      </c>
      <c r="H32" s="74">
        <v>0.5</v>
      </c>
      <c r="I32" s="23">
        <v>0</v>
      </c>
      <c r="J32" s="24" t="str">
        <f>IF(OR(G32=0,F32=0)," - ",NETWORKDAYS(F32,G32))</f>
        <v xml:space="preserve"> - </v>
      </c>
      <c r="K32" s="35"/>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c r="BM32" s="41"/>
      <c r="BN32" s="41"/>
      <c r="BO32" s="41"/>
    </row>
    <row r="33" spans="1:67" s="22" customFormat="1" ht="17.5" x14ac:dyDescent="0.25">
      <c r="A33" s="21" t="str">
        <f t="shared" si="5"/>
        <v>3.7</v>
      </c>
      <c r="B33" s="59" t="s">
        <v>19</v>
      </c>
      <c r="E33" s="60"/>
      <c r="F33" s="37"/>
      <c r="G33" s="38" t="str">
        <f t="shared" si="12"/>
        <v xml:space="preserve"> - F13</v>
      </c>
      <c r="H33" s="74">
        <v>1</v>
      </c>
      <c r="I33" s="23">
        <v>0</v>
      </c>
      <c r="J33" s="24" t="str">
        <f>IF(OR(G33=0,F33=0)," - ",NETWORKDAYS(F33,G33))</f>
        <v xml:space="preserve"> - </v>
      </c>
      <c r="K33" s="35"/>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c r="AO33" s="41"/>
      <c r="AP33" s="41"/>
      <c r="AQ33" s="41"/>
      <c r="AR33" s="41"/>
      <c r="AS33" s="41"/>
      <c r="AT33" s="41"/>
      <c r="AU33" s="41"/>
      <c r="AV33" s="41"/>
      <c r="AW33" s="41"/>
      <c r="AX33" s="41"/>
      <c r="AY33" s="41"/>
      <c r="AZ33" s="41"/>
      <c r="BA33" s="41"/>
      <c r="BB33" s="41"/>
      <c r="BC33" s="41"/>
      <c r="BD33" s="41"/>
      <c r="BE33" s="41"/>
      <c r="BF33" s="41"/>
      <c r="BG33" s="41"/>
      <c r="BH33" s="41"/>
      <c r="BI33" s="41"/>
      <c r="BJ33" s="41"/>
      <c r="BK33" s="41"/>
      <c r="BL33" s="41"/>
      <c r="BM33" s="41"/>
      <c r="BN33" s="41"/>
      <c r="BO33" s="41"/>
    </row>
    <row r="34" spans="1:67" s="22" customFormat="1" ht="17.5" x14ac:dyDescent="0.25">
      <c r="A34" s="93" t="s">
        <v>22</v>
      </c>
      <c r="B34" s="93"/>
      <c r="C34" s="93"/>
      <c r="D34" s="93"/>
      <c r="E34" s="93"/>
      <c r="F34" s="68"/>
      <c r="G34" s="69"/>
      <c r="H34" s="75">
        <f>SUM(H27:H33)</f>
        <v>6</v>
      </c>
      <c r="I34" s="70">
        <v>0</v>
      </c>
      <c r="J34" s="71"/>
      <c r="K34" s="72"/>
      <c r="L34" s="41"/>
      <c r="M34" s="41"/>
      <c r="N34" s="41"/>
      <c r="O34" s="41"/>
      <c r="P34" s="41"/>
      <c r="Q34" s="41"/>
      <c r="R34" s="41"/>
      <c r="S34" s="41"/>
      <c r="T34" s="41"/>
      <c r="U34" s="41"/>
      <c r="V34" s="41"/>
      <c r="W34" s="41"/>
      <c r="X34" s="41"/>
      <c r="Y34" s="41"/>
      <c r="Z34" s="41"/>
      <c r="AA34" s="41"/>
      <c r="AB34" s="41"/>
      <c r="AC34" s="41"/>
      <c r="AD34" s="41"/>
      <c r="AE34" s="41"/>
      <c r="AF34" s="41"/>
      <c r="AG34" s="41"/>
      <c r="AH34" s="41"/>
      <c r="AI34" s="41"/>
      <c r="AJ34" s="41"/>
      <c r="AK34" s="41"/>
      <c r="AL34" s="41"/>
      <c r="AM34" s="41"/>
      <c r="AN34" s="41"/>
      <c r="AO34" s="41"/>
      <c r="AP34" s="41"/>
      <c r="AQ34" s="41"/>
      <c r="AR34" s="41"/>
      <c r="AS34" s="41"/>
      <c r="AT34" s="41"/>
      <c r="AU34" s="41"/>
      <c r="AV34" s="41"/>
      <c r="AW34" s="41"/>
      <c r="AX34" s="41"/>
      <c r="AY34" s="41"/>
      <c r="AZ34" s="41"/>
      <c r="BA34" s="41"/>
      <c r="BB34" s="41"/>
      <c r="BC34" s="41"/>
      <c r="BD34" s="41"/>
      <c r="BE34" s="41"/>
      <c r="BF34" s="41"/>
      <c r="BG34" s="41"/>
      <c r="BH34" s="41"/>
      <c r="BI34" s="41"/>
      <c r="BJ34" s="41"/>
      <c r="BK34" s="41"/>
      <c r="BL34" s="41"/>
      <c r="BM34" s="41"/>
      <c r="BN34" s="41"/>
      <c r="BO34" s="41"/>
    </row>
    <row r="35" spans="1:67" s="17" customFormat="1" ht="42" x14ac:dyDescent="0.25">
      <c r="A35" s="16">
        <v>4</v>
      </c>
      <c r="B35" s="67" t="s">
        <v>38</v>
      </c>
      <c r="C35" s="65"/>
      <c r="D35" s="65"/>
      <c r="E35" s="18"/>
      <c r="F35" s="39"/>
      <c r="G35" s="39" t="str">
        <f>IF(ISBLANK(F35)," - ",IF(H35=0,F35,F35+H35-1))</f>
        <v xml:space="preserve"> - </v>
      </c>
      <c r="H35" s="76"/>
      <c r="I35" s="19">
        <v>0</v>
      </c>
      <c r="J35" s="20" t="str">
        <f t="shared" ref="J35:J42" si="14">IF(OR(G35=0,F35=0)," - ",NETWORKDAYS(F35,G35))</f>
        <v xml:space="preserve"> - </v>
      </c>
      <c r="K35" s="34"/>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c r="AS35" s="42"/>
      <c r="AT35" s="42"/>
      <c r="AU35" s="42"/>
      <c r="AV35" s="42"/>
      <c r="AW35" s="42"/>
      <c r="AX35" s="42"/>
      <c r="AY35" s="42"/>
      <c r="AZ35" s="42"/>
      <c r="BA35" s="42"/>
      <c r="BB35" s="42"/>
      <c r="BC35" s="42"/>
      <c r="BD35" s="42"/>
      <c r="BE35" s="42"/>
      <c r="BF35" s="42"/>
      <c r="BG35" s="42"/>
      <c r="BH35" s="42"/>
      <c r="BI35" s="42"/>
      <c r="BJ35" s="42"/>
      <c r="BK35" s="42"/>
      <c r="BL35" s="42"/>
      <c r="BM35" s="42"/>
      <c r="BN35" s="42"/>
      <c r="BO35" s="42"/>
    </row>
    <row r="36" spans="1:67" s="22" customFormat="1" ht="17.5" x14ac:dyDescent="0.25">
      <c r="A36" s="21" t="str">
        <f t="shared" si="5"/>
        <v>4.1</v>
      </c>
      <c r="B36" s="59" t="s">
        <v>11</v>
      </c>
      <c r="C36" s="81"/>
      <c r="E36" s="60"/>
      <c r="F36" s="37"/>
      <c r="G36" s="38" t="str">
        <f t="shared" ref="G36:G42" si="15">IF(ISBLANK(F36)," - F13",IF(OR(H36=0, H36=0.5),F36,F36+H36-1))</f>
        <v xml:space="preserve"> - F13</v>
      </c>
      <c r="H36" s="74">
        <v>0.5</v>
      </c>
      <c r="I36" s="23">
        <v>0</v>
      </c>
      <c r="J36" s="24" t="str">
        <f t="shared" si="14"/>
        <v xml:space="preserve"> - </v>
      </c>
      <c r="K36" s="35"/>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1"/>
      <c r="BH36" s="41"/>
      <c r="BI36" s="41"/>
      <c r="BJ36" s="41"/>
      <c r="BK36" s="41"/>
      <c r="BL36" s="41"/>
      <c r="BM36" s="41"/>
      <c r="BN36" s="41"/>
      <c r="BO36" s="41"/>
    </row>
    <row r="37" spans="1:67" s="22" customFormat="1" ht="17.5" x14ac:dyDescent="0.25">
      <c r="A37" s="21" t="str">
        <f t="shared" si="5"/>
        <v>4.2</v>
      </c>
      <c r="B37" s="59" t="s">
        <v>12</v>
      </c>
      <c r="C37" s="81"/>
      <c r="E37" s="60"/>
      <c r="F37" s="37"/>
      <c r="G37" s="38" t="str">
        <f t="shared" si="15"/>
        <v xml:space="preserve"> - F13</v>
      </c>
      <c r="H37" s="74">
        <v>1</v>
      </c>
      <c r="I37" s="23">
        <v>0</v>
      </c>
      <c r="J37" s="24" t="str">
        <f t="shared" si="14"/>
        <v xml:space="preserve"> - </v>
      </c>
      <c r="K37" s="35"/>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1"/>
      <c r="BH37" s="41"/>
      <c r="BI37" s="41"/>
      <c r="BJ37" s="41"/>
      <c r="BK37" s="41"/>
      <c r="BL37" s="41"/>
      <c r="BM37" s="41"/>
      <c r="BN37" s="41"/>
      <c r="BO37" s="41"/>
    </row>
    <row r="38" spans="1:67" s="22" customFormat="1" ht="17.5" x14ac:dyDescent="0.25">
      <c r="A38" s="21" t="str">
        <f t="shared" si="5"/>
        <v>4.3</v>
      </c>
      <c r="B38" s="59" t="s">
        <v>13</v>
      </c>
      <c r="C38" s="81"/>
      <c r="E38" s="60"/>
      <c r="F38" s="37"/>
      <c r="G38" s="38" t="str">
        <f t="shared" si="15"/>
        <v xml:space="preserve"> - F13</v>
      </c>
      <c r="H38" s="74">
        <v>3</v>
      </c>
      <c r="I38" s="23">
        <v>0</v>
      </c>
      <c r="J38" s="24" t="str">
        <f t="shared" si="14"/>
        <v xml:space="preserve"> - </v>
      </c>
      <c r="K38" s="35"/>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c r="AR38" s="41"/>
      <c r="AS38" s="41"/>
      <c r="AT38" s="41"/>
      <c r="AU38" s="41"/>
      <c r="AV38" s="41"/>
      <c r="AW38" s="41"/>
      <c r="AX38" s="41"/>
      <c r="AY38" s="41"/>
      <c r="AZ38" s="41"/>
      <c r="BA38" s="41"/>
      <c r="BB38" s="41"/>
      <c r="BC38" s="41"/>
      <c r="BD38" s="41"/>
      <c r="BE38" s="41"/>
      <c r="BF38" s="41"/>
      <c r="BG38" s="41"/>
      <c r="BH38" s="41"/>
      <c r="BI38" s="41"/>
      <c r="BJ38" s="41"/>
      <c r="BK38" s="41"/>
      <c r="BL38" s="41"/>
      <c r="BM38" s="41"/>
      <c r="BN38" s="41"/>
      <c r="BO38" s="41"/>
    </row>
    <row r="39" spans="1:67" s="22" customFormat="1" ht="17.5" x14ac:dyDescent="0.25">
      <c r="A39" s="21" t="str">
        <f t="shared" si="5"/>
        <v>4.4</v>
      </c>
      <c r="B39" s="59" t="s">
        <v>14</v>
      </c>
      <c r="C39" s="81"/>
      <c r="E39" s="60"/>
      <c r="F39" s="37"/>
      <c r="G39" s="38" t="str">
        <f t="shared" si="15"/>
        <v xml:space="preserve"> - F13</v>
      </c>
      <c r="H39" s="74">
        <v>1</v>
      </c>
      <c r="I39" s="23">
        <v>0</v>
      </c>
      <c r="J39" s="24" t="str">
        <f t="shared" si="14"/>
        <v xml:space="preserve"> - </v>
      </c>
      <c r="K39" s="35"/>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41"/>
      <c r="AS39" s="41"/>
      <c r="AT39" s="41"/>
      <c r="AU39" s="41"/>
      <c r="AV39" s="41"/>
      <c r="AW39" s="41"/>
      <c r="AX39" s="41"/>
      <c r="AY39" s="41"/>
      <c r="AZ39" s="41"/>
      <c r="BA39" s="41"/>
      <c r="BB39" s="41"/>
      <c r="BC39" s="41"/>
      <c r="BD39" s="41"/>
      <c r="BE39" s="41"/>
      <c r="BF39" s="41"/>
      <c r="BG39" s="41"/>
      <c r="BH39" s="41"/>
      <c r="BI39" s="41"/>
      <c r="BJ39" s="41"/>
      <c r="BK39" s="41"/>
      <c r="BL39" s="41"/>
      <c r="BM39" s="41"/>
      <c r="BN39" s="41"/>
      <c r="BO39" s="41"/>
    </row>
    <row r="40" spans="1:67" s="22" customFormat="1" ht="17.5" x14ac:dyDescent="0.25">
      <c r="A40" s="21" t="str">
        <f t="shared" si="5"/>
        <v>4.5</v>
      </c>
      <c r="B40" s="59" t="s">
        <v>17</v>
      </c>
      <c r="C40" s="81"/>
      <c r="E40" s="60"/>
      <c r="F40" s="37"/>
      <c r="G40" s="38" t="str">
        <f t="shared" si="15"/>
        <v xml:space="preserve"> - F13</v>
      </c>
      <c r="H40" s="74">
        <v>0.5</v>
      </c>
      <c r="I40" s="23">
        <v>0</v>
      </c>
      <c r="J40" s="24" t="str">
        <f t="shared" si="14"/>
        <v xml:space="preserve"> - </v>
      </c>
      <c r="K40" s="35"/>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c r="BM40" s="41"/>
      <c r="BN40" s="41"/>
      <c r="BO40" s="41"/>
    </row>
    <row r="41" spans="1:67" s="22" customFormat="1" ht="17.5" x14ac:dyDescent="0.25">
      <c r="A41" s="21" t="str">
        <f t="shared" si="5"/>
        <v>4.6</v>
      </c>
      <c r="B41" s="59" t="s">
        <v>18</v>
      </c>
      <c r="C41" s="81"/>
      <c r="E41" s="60"/>
      <c r="F41" s="37"/>
      <c r="G41" s="38" t="str">
        <f t="shared" si="15"/>
        <v xml:space="preserve"> - F13</v>
      </c>
      <c r="H41" s="74">
        <v>0.5</v>
      </c>
      <c r="I41" s="23">
        <v>0</v>
      </c>
      <c r="J41" s="24" t="str">
        <f t="shared" si="14"/>
        <v xml:space="preserve"> - </v>
      </c>
      <c r="K41" s="35"/>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c r="BK41" s="41"/>
      <c r="BL41" s="41"/>
      <c r="BM41" s="41"/>
      <c r="BN41" s="41"/>
      <c r="BO41" s="41"/>
    </row>
    <row r="42" spans="1:67" s="22" customFormat="1" ht="17.5" x14ac:dyDescent="0.25">
      <c r="A42" s="21" t="str">
        <f t="shared" si="5"/>
        <v>4.7</v>
      </c>
      <c r="B42" s="59" t="s">
        <v>19</v>
      </c>
      <c r="C42" s="81"/>
      <c r="E42" s="60"/>
      <c r="F42" s="37"/>
      <c r="G42" s="38" t="str">
        <f t="shared" si="15"/>
        <v xml:space="preserve"> - F13</v>
      </c>
      <c r="H42" s="74">
        <v>0.5</v>
      </c>
      <c r="I42" s="23">
        <v>0</v>
      </c>
      <c r="J42" s="24" t="str">
        <f t="shared" si="14"/>
        <v xml:space="preserve"> - </v>
      </c>
      <c r="K42" s="35"/>
      <c r="L42" s="41"/>
      <c r="M42" s="41"/>
      <c r="N42" s="41"/>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c r="AO42" s="41"/>
      <c r="AP42" s="41"/>
      <c r="AQ42" s="41"/>
      <c r="AR42" s="41"/>
      <c r="AS42" s="41"/>
      <c r="AT42" s="41"/>
      <c r="AU42" s="41"/>
      <c r="AV42" s="41"/>
      <c r="AW42" s="41"/>
      <c r="AX42" s="41"/>
      <c r="AY42" s="41"/>
      <c r="AZ42" s="41"/>
      <c r="BA42" s="41"/>
      <c r="BB42" s="41"/>
      <c r="BC42" s="41"/>
      <c r="BD42" s="41"/>
      <c r="BE42" s="41"/>
      <c r="BF42" s="41"/>
      <c r="BG42" s="41"/>
      <c r="BH42" s="41"/>
      <c r="BI42" s="41"/>
      <c r="BJ42" s="41"/>
      <c r="BK42" s="41"/>
      <c r="BL42" s="41"/>
      <c r="BM42" s="41"/>
      <c r="BN42" s="41"/>
      <c r="BO42" s="41"/>
    </row>
    <row r="43" spans="1:67" s="22" customFormat="1" ht="17.5" x14ac:dyDescent="0.25">
      <c r="A43" s="93" t="s">
        <v>22</v>
      </c>
      <c r="B43" s="93"/>
      <c r="C43" s="93"/>
      <c r="D43" s="93"/>
      <c r="E43" s="93"/>
      <c r="F43" s="68"/>
      <c r="G43" s="69"/>
      <c r="H43" s="75">
        <f>SUM(H36:H42)</f>
        <v>7</v>
      </c>
      <c r="I43" s="70">
        <v>0</v>
      </c>
      <c r="J43" s="71"/>
      <c r="K43" s="72"/>
      <c r="L43" s="41"/>
      <c r="M43" s="41"/>
      <c r="N43" s="41"/>
      <c r="O43" s="41"/>
      <c r="P43" s="41"/>
      <c r="Q43" s="41"/>
      <c r="R43" s="41"/>
      <c r="S43" s="41"/>
      <c r="T43" s="41"/>
      <c r="U43" s="41"/>
      <c r="V43" s="41"/>
      <c r="W43" s="41"/>
      <c r="X43" s="41"/>
      <c r="Y43" s="41"/>
      <c r="Z43" s="41"/>
      <c r="AA43" s="41"/>
      <c r="AB43" s="41"/>
      <c r="AC43" s="41"/>
      <c r="AD43" s="41"/>
      <c r="AE43" s="41"/>
      <c r="AF43" s="41"/>
      <c r="AG43" s="41"/>
      <c r="AH43" s="41"/>
      <c r="AI43" s="41"/>
      <c r="AJ43" s="41"/>
      <c r="AK43" s="41"/>
      <c r="AL43" s="41"/>
      <c r="AM43" s="41"/>
      <c r="AN43" s="41"/>
      <c r="AO43" s="41"/>
      <c r="AP43" s="41"/>
      <c r="AQ43" s="41"/>
      <c r="AR43" s="41"/>
      <c r="AS43" s="41"/>
      <c r="AT43" s="41"/>
      <c r="AU43" s="41"/>
      <c r="AV43" s="41"/>
      <c r="AW43" s="41"/>
      <c r="AX43" s="41"/>
      <c r="AY43" s="41"/>
      <c r="AZ43" s="41"/>
      <c r="BA43" s="41"/>
      <c r="BB43" s="41"/>
      <c r="BC43" s="41"/>
      <c r="BD43" s="41"/>
      <c r="BE43" s="41"/>
      <c r="BF43" s="41"/>
      <c r="BG43" s="41"/>
      <c r="BH43" s="41"/>
      <c r="BI43" s="41"/>
      <c r="BJ43" s="41"/>
      <c r="BK43" s="41"/>
      <c r="BL43" s="41"/>
      <c r="BM43" s="41"/>
      <c r="BN43" s="41"/>
      <c r="BO43" s="41"/>
    </row>
    <row r="44" spans="1:67" s="17" customFormat="1" ht="42" x14ac:dyDescent="0.25">
      <c r="A44" s="16">
        <v>5</v>
      </c>
      <c r="B44" s="67" t="s">
        <v>37</v>
      </c>
      <c r="C44" s="65"/>
      <c r="D44" s="65"/>
      <c r="E44" s="18"/>
      <c r="F44" s="39"/>
      <c r="G44" s="39" t="str">
        <f t="shared" ref="G44" si="16">IF(ISBLANK(F44)," - ",IF(H44=0,F44,F44+H44-1))</f>
        <v xml:space="preserve"> - </v>
      </c>
      <c r="H44" s="76"/>
      <c r="I44" s="19">
        <v>0</v>
      </c>
      <c r="J44" s="20" t="str">
        <f t="shared" ref="J44" si="17">IF(OR(G44=0,F44=0)," - ",NETWORKDAYS(F44,G44))</f>
        <v xml:space="preserve"> - </v>
      </c>
      <c r="K44" s="34"/>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row>
    <row r="45" spans="1:67" s="22" customFormat="1" ht="17.5" x14ac:dyDescent="0.25">
      <c r="A45" s="21" t="str">
        <f t="shared" si="5"/>
        <v>5.1</v>
      </c>
      <c r="B45" s="59" t="s">
        <v>11</v>
      </c>
      <c r="E45" s="60"/>
      <c r="F45" s="37"/>
      <c r="G45" s="38" t="str">
        <f>IF(ISBLANK(F45)," - F13",IF(OR(H45=0, H45=0.5),F45,F45+H45-1))</f>
        <v xml:space="preserve"> - F13</v>
      </c>
      <c r="H45" s="74">
        <v>0.25</v>
      </c>
      <c r="I45" s="23">
        <v>0</v>
      </c>
      <c r="J45" s="24" t="str">
        <f>IF(OR(G45=0,F45=0)," - ",NETWORKDAYS(F45,G45))</f>
        <v xml:space="preserve"> - </v>
      </c>
      <c r="K45" s="35"/>
      <c r="L45" s="41"/>
      <c r="M45" s="41"/>
      <c r="N45" s="41"/>
      <c r="O45" s="41"/>
      <c r="P45" s="41"/>
      <c r="Q45" s="41"/>
      <c r="R45" s="41"/>
      <c r="S45" s="41"/>
      <c r="T45" s="41"/>
      <c r="U45" s="41"/>
      <c r="V45" s="41"/>
      <c r="W45" s="41"/>
      <c r="X45" s="41"/>
      <c r="Y45" s="41"/>
      <c r="Z45" s="41"/>
      <c r="AA45" s="41"/>
      <c r="AB45" s="41"/>
      <c r="AC45" s="41"/>
      <c r="AD45" s="41"/>
      <c r="AE45" s="41"/>
      <c r="AF45" s="41"/>
      <c r="AG45" s="41"/>
      <c r="AH45" s="41"/>
      <c r="AI45" s="41"/>
      <c r="AJ45" s="41"/>
      <c r="AK45" s="41"/>
      <c r="AL45" s="41"/>
      <c r="AM45" s="41"/>
      <c r="AN45" s="41"/>
      <c r="AO45" s="41"/>
      <c r="AP45" s="41"/>
      <c r="AQ45" s="41"/>
      <c r="AR45" s="41"/>
      <c r="AS45" s="41"/>
      <c r="AT45" s="41"/>
      <c r="AU45" s="41"/>
      <c r="AV45" s="41"/>
      <c r="AW45" s="41"/>
      <c r="AX45" s="41"/>
      <c r="AY45" s="41"/>
      <c r="AZ45" s="41"/>
      <c r="BA45" s="41"/>
      <c r="BB45" s="41"/>
      <c r="BC45" s="41"/>
      <c r="BD45" s="41"/>
      <c r="BE45" s="41"/>
      <c r="BF45" s="41"/>
      <c r="BG45" s="41"/>
      <c r="BH45" s="41"/>
      <c r="BI45" s="41"/>
      <c r="BJ45" s="41"/>
      <c r="BK45" s="41"/>
      <c r="BL45" s="41"/>
      <c r="BM45" s="41"/>
      <c r="BN45" s="41"/>
      <c r="BO45" s="41"/>
    </row>
    <row r="46" spans="1:67" s="22" customFormat="1" ht="17.5" x14ac:dyDescent="0.25">
      <c r="A46" s="21" t="str">
        <f t="shared" si="5"/>
        <v>5.2</v>
      </c>
      <c r="B46" s="59" t="s">
        <v>12</v>
      </c>
      <c r="E46" s="60"/>
      <c r="F46" s="37"/>
      <c r="G46" s="38" t="str">
        <f t="shared" ref="G46:G51" si="18">IF(ISBLANK(F46)," - F13",IF(OR(H46=0, H46=0.5),F46,F46+H46-1))</f>
        <v xml:space="preserve"> - F13</v>
      </c>
      <c r="H46" s="74">
        <v>0.5</v>
      </c>
      <c r="I46" s="23">
        <v>0</v>
      </c>
      <c r="J46" s="24" t="str">
        <f>IF(OR(G46=0,F46=0)," - ",NETWORKDAYS(F46,G46))</f>
        <v xml:space="preserve"> - </v>
      </c>
      <c r="K46" s="35"/>
      <c r="L46" s="41"/>
      <c r="M46" s="41"/>
      <c r="N46" s="41"/>
      <c r="O46" s="41"/>
      <c r="P46" s="41"/>
      <c r="Q46" s="41"/>
      <c r="R46" s="41"/>
      <c r="S46" s="41"/>
      <c r="T46" s="41"/>
      <c r="U46" s="41"/>
      <c r="V46" s="41"/>
      <c r="W46" s="41"/>
      <c r="X46" s="41"/>
      <c r="Y46" s="41"/>
      <c r="Z46" s="41"/>
      <c r="AA46" s="41"/>
      <c r="AB46" s="41"/>
      <c r="AC46" s="41"/>
      <c r="AD46" s="41"/>
      <c r="AE46" s="41"/>
      <c r="AF46" s="41"/>
      <c r="AG46" s="41"/>
      <c r="AH46" s="41"/>
      <c r="AI46" s="41"/>
      <c r="AJ46" s="41"/>
      <c r="AK46" s="41"/>
      <c r="AL46" s="41"/>
      <c r="AM46" s="41"/>
      <c r="AN46" s="41"/>
      <c r="AO46" s="41"/>
      <c r="AP46" s="41"/>
      <c r="AQ46" s="41"/>
      <c r="AR46" s="41"/>
      <c r="AS46" s="41"/>
      <c r="AT46" s="41"/>
      <c r="AU46" s="41"/>
      <c r="AV46" s="41"/>
      <c r="AW46" s="41"/>
      <c r="AX46" s="41"/>
      <c r="AY46" s="41"/>
      <c r="AZ46" s="41"/>
      <c r="BA46" s="41"/>
      <c r="BB46" s="41"/>
      <c r="BC46" s="41"/>
      <c r="BD46" s="41"/>
      <c r="BE46" s="41"/>
      <c r="BF46" s="41"/>
      <c r="BG46" s="41"/>
      <c r="BH46" s="41"/>
      <c r="BI46" s="41"/>
      <c r="BJ46" s="41"/>
      <c r="BK46" s="41"/>
      <c r="BL46" s="41"/>
      <c r="BM46" s="41"/>
      <c r="BN46" s="41"/>
      <c r="BO46" s="41"/>
    </row>
    <row r="47" spans="1:67" s="22" customFormat="1" ht="17.5" x14ac:dyDescent="0.25">
      <c r="A47" s="21" t="str">
        <f t="shared" si="5"/>
        <v>5.3</v>
      </c>
      <c r="B47" s="59" t="s">
        <v>13</v>
      </c>
      <c r="E47" s="60"/>
      <c r="F47" s="37"/>
      <c r="G47" s="38" t="str">
        <f t="shared" si="18"/>
        <v xml:space="preserve"> - F13</v>
      </c>
      <c r="H47" s="74">
        <v>1</v>
      </c>
      <c r="I47" s="23">
        <v>0</v>
      </c>
      <c r="J47" s="24" t="str">
        <f t="shared" ref="J47" si="19">IF(OR(G47=0,F47=0)," - ",NETWORKDAYS(F47,G47))</f>
        <v xml:space="preserve"> - </v>
      </c>
      <c r="K47" s="35"/>
      <c r="L47" s="41"/>
      <c r="M47" s="41"/>
      <c r="N47" s="41"/>
      <c r="O47" s="41"/>
      <c r="P47" s="41"/>
      <c r="Q47" s="41"/>
      <c r="R47" s="41"/>
      <c r="S47" s="41"/>
      <c r="T47" s="41"/>
      <c r="U47" s="41"/>
      <c r="V47" s="41"/>
      <c r="W47" s="41"/>
      <c r="X47" s="41"/>
      <c r="Y47" s="41"/>
      <c r="Z47" s="41"/>
      <c r="AA47" s="41"/>
      <c r="AB47" s="41"/>
      <c r="AC47" s="41"/>
      <c r="AD47" s="41"/>
      <c r="AE47" s="41"/>
      <c r="AF47" s="41"/>
      <c r="AG47" s="41"/>
      <c r="AH47" s="41"/>
      <c r="AI47" s="41"/>
      <c r="AJ47" s="41"/>
      <c r="AK47" s="41"/>
      <c r="AL47" s="41"/>
      <c r="AM47" s="41"/>
      <c r="AN47" s="41"/>
      <c r="AO47" s="41"/>
      <c r="AP47" s="41"/>
      <c r="AQ47" s="41"/>
      <c r="AR47" s="41"/>
      <c r="AS47" s="41"/>
      <c r="AT47" s="41"/>
      <c r="AU47" s="41"/>
      <c r="AV47" s="41"/>
      <c r="AW47" s="41"/>
      <c r="AX47" s="41"/>
      <c r="AY47" s="41"/>
      <c r="AZ47" s="41"/>
      <c r="BA47" s="41"/>
      <c r="BB47" s="41"/>
      <c r="BC47" s="41"/>
      <c r="BD47" s="41"/>
      <c r="BE47" s="41"/>
      <c r="BF47" s="41"/>
      <c r="BG47" s="41"/>
      <c r="BH47" s="41"/>
      <c r="BI47" s="41"/>
      <c r="BJ47" s="41"/>
      <c r="BK47" s="41"/>
      <c r="BL47" s="41"/>
      <c r="BM47" s="41"/>
      <c r="BN47" s="41"/>
      <c r="BO47" s="41"/>
    </row>
    <row r="48" spans="1:67" s="22" customFormat="1" ht="17.5" x14ac:dyDescent="0.25">
      <c r="A48" s="21" t="str">
        <f t="shared" si="5"/>
        <v>5.4</v>
      </c>
      <c r="B48" s="59" t="s">
        <v>14</v>
      </c>
      <c r="E48" s="60"/>
      <c r="F48" s="37"/>
      <c r="G48" s="38" t="str">
        <f t="shared" si="18"/>
        <v xml:space="preserve"> - F13</v>
      </c>
      <c r="H48" s="74">
        <v>1</v>
      </c>
      <c r="I48" s="23">
        <v>0</v>
      </c>
      <c r="J48" s="24" t="str">
        <f>IF(OR(G48=0,F48=0)," - ",NETWORKDAYS(F48,G48))</f>
        <v xml:space="preserve"> - </v>
      </c>
      <c r="K48" s="35"/>
      <c r="L48" s="41"/>
      <c r="M48" s="41"/>
      <c r="N48" s="41"/>
      <c r="O48" s="41"/>
      <c r="P48" s="41"/>
      <c r="Q48" s="41"/>
      <c r="R48" s="41"/>
      <c r="S48" s="41"/>
      <c r="T48" s="41"/>
      <c r="U48" s="41"/>
      <c r="V48" s="41"/>
      <c r="W48" s="41"/>
      <c r="X48" s="41"/>
      <c r="Y48" s="41"/>
      <c r="Z48" s="41"/>
      <c r="AA48" s="41"/>
      <c r="AB48" s="41"/>
      <c r="AC48" s="41"/>
      <c r="AD48" s="41"/>
      <c r="AE48" s="41"/>
      <c r="AF48" s="41"/>
      <c r="AG48" s="41"/>
      <c r="AH48" s="41"/>
      <c r="AI48" s="41"/>
      <c r="AJ48" s="41"/>
      <c r="AK48" s="41"/>
      <c r="AL48" s="41"/>
      <c r="AM48" s="41"/>
      <c r="AN48" s="41"/>
      <c r="AO48" s="41"/>
      <c r="AP48" s="41"/>
      <c r="AQ48" s="41"/>
      <c r="AR48" s="41"/>
      <c r="AS48" s="41"/>
      <c r="AT48" s="41"/>
      <c r="AU48" s="41"/>
      <c r="AV48" s="41"/>
      <c r="AW48" s="41"/>
      <c r="AX48" s="41"/>
      <c r="AY48" s="41"/>
      <c r="AZ48" s="41"/>
      <c r="BA48" s="41"/>
      <c r="BB48" s="41"/>
      <c r="BC48" s="41"/>
      <c r="BD48" s="41"/>
      <c r="BE48" s="41"/>
      <c r="BF48" s="41"/>
      <c r="BG48" s="41"/>
      <c r="BH48" s="41"/>
      <c r="BI48" s="41"/>
      <c r="BJ48" s="41"/>
      <c r="BK48" s="41"/>
      <c r="BL48" s="41"/>
      <c r="BM48" s="41"/>
      <c r="BN48" s="41"/>
      <c r="BO48" s="41"/>
    </row>
    <row r="49" spans="1:67" s="22" customFormat="1" ht="17.5" x14ac:dyDescent="0.25">
      <c r="A49" s="21" t="str">
        <f t="shared" si="5"/>
        <v>5.5</v>
      </c>
      <c r="B49" s="59" t="s">
        <v>17</v>
      </c>
      <c r="E49" s="60"/>
      <c r="F49" s="37"/>
      <c r="G49" s="38" t="str">
        <f t="shared" si="18"/>
        <v xml:space="preserve"> - F13</v>
      </c>
      <c r="H49" s="74">
        <v>0.5</v>
      </c>
      <c r="I49" s="23">
        <v>0</v>
      </c>
      <c r="J49" s="24" t="str">
        <f>IF(OR(G49=0,F49=0)," - ",NETWORKDAYS(F49,G49))</f>
        <v xml:space="preserve"> - </v>
      </c>
      <c r="K49" s="35"/>
      <c r="L49" s="41"/>
      <c r="M49" s="41"/>
      <c r="N49" s="41"/>
      <c r="O49" s="41"/>
      <c r="P49" s="41"/>
      <c r="Q49" s="41"/>
      <c r="R49" s="41"/>
      <c r="S49" s="41"/>
      <c r="T49" s="41"/>
      <c r="U49" s="41"/>
      <c r="V49" s="41"/>
      <c r="W49" s="41"/>
      <c r="X49" s="41"/>
      <c r="Y49" s="41"/>
      <c r="Z49" s="41"/>
      <c r="AA49" s="41"/>
      <c r="AB49" s="41"/>
      <c r="AC49" s="41"/>
      <c r="AD49" s="41"/>
      <c r="AE49" s="41"/>
      <c r="AF49" s="41"/>
      <c r="AG49" s="41"/>
      <c r="AH49" s="41"/>
      <c r="AI49" s="41"/>
      <c r="AJ49" s="41"/>
      <c r="AK49" s="41"/>
      <c r="AL49" s="41"/>
      <c r="AM49" s="41"/>
      <c r="AN49" s="41"/>
      <c r="AO49" s="41"/>
      <c r="AP49" s="41"/>
      <c r="AQ49" s="41"/>
      <c r="AR49" s="41"/>
      <c r="AS49" s="41"/>
      <c r="AT49" s="41"/>
      <c r="AU49" s="41"/>
      <c r="AV49" s="41"/>
      <c r="AW49" s="41"/>
      <c r="AX49" s="41"/>
      <c r="AY49" s="41"/>
      <c r="AZ49" s="41"/>
      <c r="BA49" s="41"/>
      <c r="BB49" s="41"/>
      <c r="BC49" s="41"/>
      <c r="BD49" s="41"/>
      <c r="BE49" s="41"/>
      <c r="BF49" s="41"/>
      <c r="BG49" s="41"/>
      <c r="BH49" s="41"/>
      <c r="BI49" s="41"/>
      <c r="BJ49" s="41"/>
      <c r="BK49" s="41"/>
      <c r="BL49" s="41"/>
      <c r="BM49" s="41"/>
      <c r="BN49" s="41"/>
      <c r="BO49" s="41"/>
    </row>
    <row r="50" spans="1:67" s="22" customFormat="1" ht="17.5" x14ac:dyDescent="0.25">
      <c r="A50" s="21" t="str">
        <f t="shared" si="5"/>
        <v>5.6</v>
      </c>
      <c r="B50" s="59" t="s">
        <v>18</v>
      </c>
      <c r="E50" s="60"/>
      <c r="F50" s="37"/>
      <c r="G50" s="38" t="str">
        <f>IF(ISBLANK(F50)," - F13",IF(OR(H50=0, H50=0.5),F50,F50+H50-1))</f>
        <v xml:space="preserve"> - F13</v>
      </c>
      <c r="H50" s="74">
        <v>0.25</v>
      </c>
      <c r="I50" s="23">
        <v>0</v>
      </c>
      <c r="J50" s="24" t="str">
        <f>IF(OR(G50=0,F50=0)," - ",NETWORKDAYS(F50,G50))</f>
        <v xml:space="preserve"> - </v>
      </c>
      <c r="K50" s="35"/>
      <c r="L50" s="41"/>
      <c r="M50" s="41"/>
      <c r="N50" s="41"/>
      <c r="O50" s="41"/>
      <c r="P50" s="41"/>
      <c r="Q50" s="41"/>
      <c r="R50" s="41"/>
      <c r="S50" s="41"/>
      <c r="T50" s="41"/>
      <c r="U50" s="41"/>
      <c r="V50" s="41"/>
      <c r="W50" s="41"/>
      <c r="X50" s="41"/>
      <c r="Y50" s="41"/>
      <c r="Z50" s="41"/>
      <c r="AA50" s="41"/>
      <c r="AB50" s="41"/>
      <c r="AC50" s="41"/>
      <c r="AD50" s="41"/>
      <c r="AE50" s="41"/>
      <c r="AF50" s="41"/>
      <c r="AG50" s="41"/>
      <c r="AH50" s="41"/>
      <c r="AI50" s="41"/>
      <c r="AJ50" s="41"/>
      <c r="AK50" s="41"/>
      <c r="AL50" s="41"/>
      <c r="AM50" s="41"/>
      <c r="AN50" s="41"/>
      <c r="AO50" s="41"/>
      <c r="AP50" s="41"/>
      <c r="AQ50" s="41"/>
      <c r="AR50" s="41"/>
      <c r="AS50" s="41"/>
      <c r="AT50" s="41"/>
      <c r="AU50" s="41"/>
      <c r="AV50" s="41"/>
      <c r="AW50" s="41"/>
      <c r="AX50" s="41"/>
      <c r="AY50" s="41"/>
      <c r="AZ50" s="41"/>
      <c r="BA50" s="41"/>
      <c r="BB50" s="41"/>
      <c r="BC50" s="41"/>
      <c r="BD50" s="41"/>
      <c r="BE50" s="41"/>
      <c r="BF50" s="41"/>
      <c r="BG50" s="41"/>
      <c r="BH50" s="41"/>
      <c r="BI50" s="41"/>
      <c r="BJ50" s="41"/>
      <c r="BK50" s="41"/>
      <c r="BL50" s="41"/>
      <c r="BM50" s="41"/>
      <c r="BN50" s="41"/>
      <c r="BO50" s="41"/>
    </row>
    <row r="51" spans="1:67" s="22" customFormat="1" ht="17.5" x14ac:dyDescent="0.25">
      <c r="A51" s="21" t="str">
        <f t="shared" si="5"/>
        <v>5.7</v>
      </c>
      <c r="B51" s="59" t="s">
        <v>19</v>
      </c>
      <c r="E51" s="60"/>
      <c r="F51" s="37"/>
      <c r="G51" s="38" t="str">
        <f t="shared" si="18"/>
        <v xml:space="preserve"> - F13</v>
      </c>
      <c r="H51" s="74">
        <v>0.5</v>
      </c>
      <c r="I51" s="23">
        <v>0</v>
      </c>
      <c r="J51" s="24" t="str">
        <f>IF(OR(G51=0,F51=0)," - ",NETWORKDAYS(F51,G51))</f>
        <v xml:space="preserve"> - </v>
      </c>
      <c r="K51" s="35"/>
      <c r="L51" s="41"/>
      <c r="M51" s="41"/>
      <c r="N51" s="41"/>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c r="AR51" s="41"/>
      <c r="AS51" s="41"/>
      <c r="AT51" s="41"/>
      <c r="AU51" s="41"/>
      <c r="AV51" s="41"/>
      <c r="AW51" s="41"/>
      <c r="AX51" s="41"/>
      <c r="AY51" s="41"/>
      <c r="AZ51" s="41"/>
      <c r="BA51" s="41"/>
      <c r="BB51" s="41"/>
      <c r="BC51" s="41"/>
      <c r="BD51" s="41"/>
      <c r="BE51" s="41"/>
      <c r="BF51" s="41"/>
      <c r="BG51" s="41"/>
      <c r="BH51" s="41"/>
      <c r="BI51" s="41"/>
      <c r="BJ51" s="41"/>
      <c r="BK51" s="41"/>
      <c r="BL51" s="41"/>
      <c r="BM51" s="41"/>
      <c r="BN51" s="41"/>
      <c r="BO51" s="41"/>
    </row>
    <row r="52" spans="1:67" s="22" customFormat="1" ht="17.5" x14ac:dyDescent="0.25">
      <c r="A52" s="93" t="s">
        <v>22</v>
      </c>
      <c r="B52" s="93"/>
      <c r="C52" s="93"/>
      <c r="D52" s="93"/>
      <c r="E52" s="93"/>
      <c r="F52" s="68"/>
      <c r="G52" s="69"/>
      <c r="H52" s="75">
        <f>SUM(H45:H51)</f>
        <v>4</v>
      </c>
      <c r="I52" s="70">
        <v>0</v>
      </c>
      <c r="J52" s="71"/>
      <c r="K52" s="72"/>
      <c r="L52" s="41"/>
      <c r="M52" s="41"/>
      <c r="N52" s="41"/>
      <c r="O52" s="41"/>
      <c r="P52" s="41"/>
      <c r="Q52" s="41"/>
      <c r="R52" s="41"/>
      <c r="S52" s="41"/>
      <c r="T52" s="41"/>
      <c r="U52" s="41"/>
      <c r="V52" s="41"/>
      <c r="W52" s="41"/>
      <c r="X52" s="41"/>
      <c r="Y52" s="41"/>
      <c r="Z52" s="41"/>
      <c r="AA52" s="41"/>
      <c r="AB52" s="41"/>
      <c r="AC52" s="41"/>
      <c r="AD52" s="41"/>
      <c r="AE52" s="41"/>
      <c r="AF52" s="41"/>
      <c r="AG52" s="41"/>
      <c r="AH52" s="41"/>
      <c r="AI52" s="41"/>
      <c r="AJ52" s="41"/>
      <c r="AK52" s="41"/>
      <c r="AL52" s="41"/>
      <c r="AM52" s="41"/>
      <c r="AN52" s="41"/>
      <c r="AO52" s="41"/>
      <c r="AP52" s="41"/>
      <c r="AQ52" s="41"/>
      <c r="AR52" s="41"/>
      <c r="AS52" s="41"/>
      <c r="AT52" s="41"/>
      <c r="AU52" s="41"/>
      <c r="AV52" s="41"/>
      <c r="AW52" s="41"/>
      <c r="AX52" s="41"/>
      <c r="AY52" s="41"/>
      <c r="AZ52" s="41"/>
      <c r="BA52" s="41"/>
      <c r="BB52" s="41"/>
      <c r="BC52" s="41"/>
      <c r="BD52" s="41"/>
      <c r="BE52" s="41"/>
      <c r="BF52" s="41"/>
      <c r="BG52" s="41"/>
      <c r="BH52" s="41"/>
      <c r="BI52" s="41"/>
      <c r="BJ52" s="41"/>
      <c r="BK52" s="41"/>
      <c r="BL52" s="41"/>
      <c r="BM52" s="41"/>
      <c r="BN52" s="41"/>
      <c r="BO52" s="41"/>
    </row>
    <row r="53" spans="1:67" s="17" customFormat="1" ht="28" x14ac:dyDescent="0.25">
      <c r="A53" s="16">
        <v>6</v>
      </c>
      <c r="B53" s="67" t="s">
        <v>35</v>
      </c>
      <c r="C53" s="65"/>
      <c r="D53" s="65"/>
      <c r="E53" s="18"/>
      <c r="F53" s="39"/>
      <c r="G53" s="39" t="str">
        <f t="shared" ref="G53" si="20">IF(ISBLANK(F53)," - ",IF(H53=0,F53,F53+H53-1))</f>
        <v xml:space="preserve"> - </v>
      </c>
      <c r="H53" s="76"/>
      <c r="I53" s="19">
        <v>0</v>
      </c>
      <c r="J53" s="20" t="str">
        <f t="shared" ref="J53" si="21">IF(OR(G53=0,F53=0)," - ",NETWORKDAYS(F53,G53))</f>
        <v xml:space="preserve"> - </v>
      </c>
      <c r="K53" s="34"/>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row>
    <row r="54" spans="1:67" s="22" customFormat="1" ht="17.5" x14ac:dyDescent="0.25">
      <c r="A54" s="21" t="str">
        <f t="shared" si="5"/>
        <v>6.1</v>
      </c>
      <c r="B54" s="59" t="s">
        <v>11</v>
      </c>
      <c r="E54" s="60"/>
      <c r="F54" s="37"/>
      <c r="G54" s="38" t="str">
        <f>IF(ISBLANK(F54)," - F13",IF(OR(H54=0, H54=0.5),F54,F54+H54-1))</f>
        <v xml:space="preserve"> - F13</v>
      </c>
      <c r="H54" s="74">
        <v>0.25</v>
      </c>
      <c r="I54" s="23">
        <v>0</v>
      </c>
      <c r="J54" s="24" t="str">
        <f>IF(OR(G54=0,F54=0)," - ",NETWORKDAYS(F54,G54))</f>
        <v xml:space="preserve"> - </v>
      </c>
      <c r="K54" s="35"/>
      <c r="L54" s="41"/>
      <c r="M54" s="41"/>
      <c r="N54" s="41"/>
      <c r="O54" s="41"/>
      <c r="P54" s="41"/>
      <c r="Q54" s="41"/>
      <c r="R54" s="41"/>
      <c r="S54" s="41"/>
      <c r="T54" s="41"/>
      <c r="U54" s="41"/>
      <c r="V54" s="41"/>
      <c r="W54" s="41"/>
      <c r="X54" s="41"/>
      <c r="Y54" s="41"/>
      <c r="Z54" s="41"/>
      <c r="AA54" s="41"/>
      <c r="AB54" s="41"/>
      <c r="AC54" s="41"/>
      <c r="AD54" s="41"/>
      <c r="AE54" s="41"/>
      <c r="AF54" s="41"/>
      <c r="AG54" s="41"/>
      <c r="AH54" s="41"/>
      <c r="AI54" s="41"/>
      <c r="AJ54" s="41"/>
      <c r="AK54" s="41"/>
      <c r="AL54" s="41"/>
      <c r="AM54" s="41"/>
      <c r="AN54" s="41"/>
      <c r="AO54" s="41"/>
      <c r="AP54" s="41"/>
      <c r="AQ54" s="41"/>
      <c r="AR54" s="41"/>
      <c r="AS54" s="41"/>
      <c r="AT54" s="41"/>
      <c r="AU54" s="41"/>
      <c r="AV54" s="41"/>
      <c r="AW54" s="41"/>
      <c r="AX54" s="41"/>
      <c r="AY54" s="41"/>
      <c r="AZ54" s="41"/>
      <c r="BA54" s="41"/>
      <c r="BB54" s="41"/>
      <c r="BC54" s="41"/>
      <c r="BD54" s="41"/>
      <c r="BE54" s="41"/>
      <c r="BF54" s="41"/>
      <c r="BG54" s="41"/>
      <c r="BH54" s="41"/>
      <c r="BI54" s="41"/>
      <c r="BJ54" s="41"/>
      <c r="BK54" s="41"/>
      <c r="BL54" s="41"/>
      <c r="BM54" s="41"/>
      <c r="BN54" s="41"/>
      <c r="BO54" s="41"/>
    </row>
    <row r="55" spans="1:67" s="22" customFormat="1" ht="17.5" x14ac:dyDescent="0.25">
      <c r="A55" s="21" t="str">
        <f t="shared" si="5"/>
        <v>6.2</v>
      </c>
      <c r="B55" s="59" t="s">
        <v>12</v>
      </c>
      <c r="E55" s="60"/>
      <c r="F55" s="37"/>
      <c r="G55" s="38" t="str">
        <f t="shared" ref="G55:G60" si="22">IF(ISBLANK(F55)," - F13",IF(OR(H55=0, H55=0.5),F55,F55+H55-1))</f>
        <v xml:space="preserve"> - F13</v>
      </c>
      <c r="H55" s="74">
        <v>0.5</v>
      </c>
      <c r="I55" s="23">
        <v>0</v>
      </c>
      <c r="J55" s="24" t="str">
        <f>IF(OR(G55=0,F55=0)," - ",NETWORKDAYS(F55,G55))</f>
        <v xml:space="preserve"> - </v>
      </c>
      <c r="K55" s="35"/>
      <c r="L55" s="41"/>
      <c r="M55" s="41"/>
      <c r="N55" s="41"/>
      <c r="O55" s="41"/>
      <c r="P55" s="41"/>
      <c r="Q55" s="41"/>
      <c r="R55" s="41"/>
      <c r="S55" s="41"/>
      <c r="T55" s="41"/>
      <c r="U55" s="41"/>
      <c r="V55" s="41"/>
      <c r="W55" s="41"/>
      <c r="X55" s="41"/>
      <c r="Y55" s="41"/>
      <c r="Z55" s="41"/>
      <c r="AA55" s="41"/>
      <c r="AB55" s="41"/>
      <c r="AC55" s="41"/>
      <c r="AD55" s="41"/>
      <c r="AE55" s="41"/>
      <c r="AF55" s="41"/>
      <c r="AG55" s="41"/>
      <c r="AH55" s="41"/>
      <c r="AI55" s="41"/>
      <c r="AJ55" s="41"/>
      <c r="AK55" s="41"/>
      <c r="AL55" s="41"/>
      <c r="AM55" s="41"/>
      <c r="AN55" s="41"/>
      <c r="AO55" s="41"/>
      <c r="AP55" s="41"/>
      <c r="AQ55" s="41"/>
      <c r="AR55" s="41"/>
      <c r="AS55" s="41"/>
      <c r="AT55" s="41"/>
      <c r="AU55" s="41"/>
      <c r="AV55" s="41"/>
      <c r="AW55" s="41"/>
      <c r="AX55" s="41"/>
      <c r="AY55" s="41"/>
      <c r="AZ55" s="41"/>
      <c r="BA55" s="41"/>
      <c r="BB55" s="41"/>
      <c r="BC55" s="41"/>
      <c r="BD55" s="41"/>
      <c r="BE55" s="41"/>
      <c r="BF55" s="41"/>
      <c r="BG55" s="41"/>
      <c r="BH55" s="41"/>
      <c r="BI55" s="41"/>
      <c r="BJ55" s="41"/>
      <c r="BK55" s="41"/>
      <c r="BL55" s="41"/>
      <c r="BM55" s="41"/>
      <c r="BN55" s="41"/>
      <c r="BO55" s="41"/>
    </row>
    <row r="56" spans="1:67" s="22" customFormat="1" ht="17.5" x14ac:dyDescent="0.25">
      <c r="A56" s="21" t="str">
        <f t="shared" si="5"/>
        <v>6.3</v>
      </c>
      <c r="B56" s="59" t="s">
        <v>13</v>
      </c>
      <c r="E56" s="60"/>
      <c r="F56" s="37"/>
      <c r="G56" s="38" t="str">
        <f t="shared" si="22"/>
        <v xml:space="preserve"> - F13</v>
      </c>
      <c r="H56" s="74">
        <v>1.5</v>
      </c>
      <c r="I56" s="23">
        <v>0</v>
      </c>
      <c r="J56" s="24" t="str">
        <f t="shared" ref="J56" si="23">IF(OR(G56=0,F56=0)," - ",NETWORKDAYS(F56,G56))</f>
        <v xml:space="preserve"> - </v>
      </c>
      <c r="K56" s="35"/>
      <c r="L56" s="41"/>
      <c r="M56" s="41"/>
      <c r="N56" s="41"/>
      <c r="O56" s="41"/>
      <c r="P56" s="41"/>
      <c r="Q56" s="41"/>
      <c r="R56" s="41"/>
      <c r="S56" s="41"/>
      <c r="T56" s="41"/>
      <c r="U56" s="41"/>
      <c r="V56" s="41"/>
      <c r="W56" s="41"/>
      <c r="X56" s="41"/>
      <c r="Y56" s="41"/>
      <c r="Z56" s="41"/>
      <c r="AA56" s="41"/>
      <c r="AB56" s="41"/>
      <c r="AC56" s="41"/>
      <c r="AD56" s="41"/>
      <c r="AE56" s="41"/>
      <c r="AF56" s="41"/>
      <c r="AG56" s="41"/>
      <c r="AH56" s="41"/>
      <c r="AI56" s="41"/>
      <c r="AJ56" s="41"/>
      <c r="AK56" s="41"/>
      <c r="AL56" s="41"/>
      <c r="AM56" s="41"/>
      <c r="AN56" s="41"/>
      <c r="AO56" s="41"/>
      <c r="AP56" s="41"/>
      <c r="AQ56" s="41"/>
      <c r="AR56" s="41"/>
      <c r="AS56" s="41"/>
      <c r="AT56" s="41"/>
      <c r="AU56" s="41"/>
      <c r="AV56" s="41"/>
      <c r="AW56" s="41"/>
      <c r="AX56" s="41"/>
      <c r="AY56" s="41"/>
      <c r="AZ56" s="41"/>
      <c r="BA56" s="41"/>
      <c r="BB56" s="41"/>
      <c r="BC56" s="41"/>
      <c r="BD56" s="41"/>
      <c r="BE56" s="41"/>
      <c r="BF56" s="41"/>
      <c r="BG56" s="41"/>
      <c r="BH56" s="41"/>
      <c r="BI56" s="41"/>
      <c r="BJ56" s="41"/>
      <c r="BK56" s="41"/>
      <c r="BL56" s="41"/>
      <c r="BM56" s="41"/>
      <c r="BN56" s="41"/>
      <c r="BO56" s="41"/>
    </row>
    <row r="57" spans="1:67" s="22" customFormat="1" ht="17.5" x14ac:dyDescent="0.25">
      <c r="A57" s="21" t="str">
        <f t="shared" si="5"/>
        <v>6.4</v>
      </c>
      <c r="B57" s="59" t="s">
        <v>14</v>
      </c>
      <c r="E57" s="60"/>
      <c r="F57" s="37"/>
      <c r="G57" s="38" t="str">
        <f t="shared" si="22"/>
        <v xml:space="preserve"> - F13</v>
      </c>
      <c r="H57" s="74">
        <v>0.5</v>
      </c>
      <c r="I57" s="23">
        <v>0</v>
      </c>
      <c r="J57" s="24" t="str">
        <f>IF(OR(G57=0,F57=0)," - ",NETWORKDAYS(F57,G57))</f>
        <v xml:space="preserve"> - </v>
      </c>
      <c r="K57" s="35"/>
      <c r="L57" s="41"/>
      <c r="M57" s="41"/>
      <c r="N57" s="41"/>
      <c r="O57" s="41"/>
      <c r="P57" s="41"/>
      <c r="Q57" s="41"/>
      <c r="R57" s="41"/>
      <c r="S57" s="41"/>
      <c r="T57" s="41"/>
      <c r="U57" s="41"/>
      <c r="V57" s="41"/>
      <c r="W57" s="41"/>
      <c r="X57" s="41"/>
      <c r="Y57" s="41"/>
      <c r="Z57" s="41"/>
      <c r="AA57" s="41"/>
      <c r="AB57" s="41"/>
      <c r="AC57" s="41"/>
      <c r="AD57" s="41"/>
      <c r="AE57" s="41"/>
      <c r="AF57" s="41"/>
      <c r="AG57" s="41"/>
      <c r="AH57" s="41"/>
      <c r="AI57" s="41"/>
      <c r="AJ57" s="41"/>
      <c r="AK57" s="41"/>
      <c r="AL57" s="41"/>
      <c r="AM57" s="41"/>
      <c r="AN57" s="41"/>
      <c r="AO57" s="41"/>
      <c r="AP57" s="41"/>
      <c r="AQ57" s="41"/>
      <c r="AR57" s="41"/>
      <c r="AS57" s="41"/>
      <c r="AT57" s="41"/>
      <c r="AU57" s="41"/>
      <c r="AV57" s="41"/>
      <c r="AW57" s="41"/>
      <c r="AX57" s="41"/>
      <c r="AY57" s="41"/>
      <c r="AZ57" s="41"/>
      <c r="BA57" s="41"/>
      <c r="BB57" s="41"/>
      <c r="BC57" s="41"/>
      <c r="BD57" s="41"/>
      <c r="BE57" s="41"/>
      <c r="BF57" s="41"/>
      <c r="BG57" s="41"/>
      <c r="BH57" s="41"/>
      <c r="BI57" s="41"/>
      <c r="BJ57" s="41"/>
      <c r="BK57" s="41"/>
      <c r="BL57" s="41"/>
      <c r="BM57" s="41"/>
      <c r="BN57" s="41"/>
      <c r="BO57" s="41"/>
    </row>
    <row r="58" spans="1:67" s="22" customFormat="1" ht="17.5" x14ac:dyDescent="0.25">
      <c r="A58" s="21" t="str">
        <f t="shared" si="5"/>
        <v>6.5</v>
      </c>
      <c r="B58" s="59" t="s">
        <v>17</v>
      </c>
      <c r="E58" s="60"/>
      <c r="F58" s="37"/>
      <c r="G58" s="38" t="str">
        <f t="shared" si="22"/>
        <v xml:space="preserve"> - F13</v>
      </c>
      <c r="H58" s="74">
        <v>0.5</v>
      </c>
      <c r="I58" s="23">
        <v>0</v>
      </c>
      <c r="J58" s="24" t="str">
        <f>IF(OR(G58=0,F58=0)," - ",NETWORKDAYS(F58,G58))</f>
        <v xml:space="preserve"> - </v>
      </c>
      <c r="K58" s="35"/>
      <c r="L58" s="41"/>
      <c r="M58" s="41"/>
      <c r="N58" s="41"/>
      <c r="O58" s="41"/>
      <c r="P58" s="41"/>
      <c r="Q58" s="41"/>
      <c r="R58" s="41"/>
      <c r="S58" s="41"/>
      <c r="T58" s="41"/>
      <c r="U58" s="41"/>
      <c r="V58" s="41"/>
      <c r="W58" s="41"/>
      <c r="X58" s="41"/>
      <c r="Y58" s="41"/>
      <c r="Z58" s="41"/>
      <c r="AA58" s="41"/>
      <c r="AB58" s="41"/>
      <c r="AC58" s="41"/>
      <c r="AD58" s="41"/>
      <c r="AE58" s="41"/>
      <c r="AF58" s="41"/>
      <c r="AG58" s="41"/>
      <c r="AH58" s="41"/>
      <c r="AI58" s="41"/>
      <c r="AJ58" s="41"/>
      <c r="AK58" s="41"/>
      <c r="AL58" s="41"/>
      <c r="AM58" s="41"/>
      <c r="AN58" s="41"/>
      <c r="AO58" s="41"/>
      <c r="AP58" s="41"/>
      <c r="AQ58" s="41"/>
      <c r="AR58" s="41"/>
      <c r="AS58" s="41"/>
      <c r="AT58" s="41"/>
      <c r="AU58" s="41"/>
      <c r="AV58" s="41"/>
      <c r="AW58" s="41"/>
      <c r="AX58" s="41"/>
      <c r="AY58" s="41"/>
      <c r="AZ58" s="41"/>
      <c r="BA58" s="41"/>
      <c r="BB58" s="41"/>
      <c r="BC58" s="41"/>
      <c r="BD58" s="41"/>
      <c r="BE58" s="41"/>
      <c r="BF58" s="41"/>
      <c r="BG58" s="41"/>
      <c r="BH58" s="41"/>
      <c r="BI58" s="41"/>
      <c r="BJ58" s="41"/>
      <c r="BK58" s="41"/>
      <c r="BL58" s="41"/>
      <c r="BM58" s="41"/>
      <c r="BN58" s="41"/>
      <c r="BO58" s="41"/>
    </row>
    <row r="59" spans="1:67" s="22" customFormat="1" ht="17.5" x14ac:dyDescent="0.25">
      <c r="A59" s="21" t="str">
        <f t="shared" si="5"/>
        <v>6.6</v>
      </c>
      <c r="B59" s="59" t="s">
        <v>18</v>
      </c>
      <c r="E59" s="60"/>
      <c r="F59" s="37"/>
      <c r="G59" s="38" t="str">
        <f t="shared" si="22"/>
        <v xml:space="preserve"> - F13</v>
      </c>
      <c r="H59" s="74">
        <v>0.5</v>
      </c>
      <c r="I59" s="23">
        <v>0</v>
      </c>
      <c r="J59" s="24" t="str">
        <f>IF(OR(G59=0,F59=0)," - ",NETWORKDAYS(F59,G59))</f>
        <v xml:space="preserve"> - </v>
      </c>
      <c r="K59" s="35"/>
      <c r="L59" s="41"/>
      <c r="M59" s="41"/>
      <c r="N59" s="41"/>
      <c r="O59" s="41"/>
      <c r="P59" s="41"/>
      <c r="Q59" s="41"/>
      <c r="R59" s="41"/>
      <c r="S59" s="41"/>
      <c r="T59" s="41"/>
      <c r="U59" s="41"/>
      <c r="V59" s="41"/>
      <c r="W59" s="41"/>
      <c r="X59" s="41"/>
      <c r="Y59" s="41"/>
      <c r="Z59" s="41"/>
      <c r="AA59" s="41"/>
      <c r="AB59" s="41"/>
      <c r="AC59" s="41"/>
      <c r="AD59" s="41"/>
      <c r="AE59" s="41"/>
      <c r="AF59" s="41"/>
      <c r="AG59" s="41"/>
      <c r="AH59" s="41"/>
      <c r="AI59" s="41"/>
      <c r="AJ59" s="41"/>
      <c r="AK59" s="41"/>
      <c r="AL59" s="41"/>
      <c r="AM59" s="41"/>
      <c r="AN59" s="41"/>
      <c r="AO59" s="41"/>
      <c r="AP59" s="41"/>
      <c r="AQ59" s="41"/>
      <c r="AR59" s="41"/>
      <c r="AS59" s="41"/>
      <c r="AT59" s="41"/>
      <c r="AU59" s="41"/>
      <c r="AV59" s="41"/>
      <c r="AW59" s="41"/>
      <c r="AX59" s="41"/>
      <c r="AY59" s="41"/>
      <c r="AZ59" s="41"/>
      <c r="BA59" s="41"/>
      <c r="BB59" s="41"/>
      <c r="BC59" s="41"/>
      <c r="BD59" s="41"/>
      <c r="BE59" s="41"/>
      <c r="BF59" s="41"/>
      <c r="BG59" s="41"/>
      <c r="BH59" s="41"/>
      <c r="BI59" s="41"/>
      <c r="BJ59" s="41"/>
      <c r="BK59" s="41"/>
      <c r="BL59" s="41"/>
      <c r="BM59" s="41"/>
      <c r="BN59" s="41"/>
      <c r="BO59" s="41"/>
    </row>
    <row r="60" spans="1:67" s="22" customFormat="1" ht="17.5" x14ac:dyDescent="0.25">
      <c r="A60" s="21" t="str">
        <f t="shared" si="5"/>
        <v>6.7</v>
      </c>
      <c r="B60" s="59" t="s">
        <v>19</v>
      </c>
      <c r="E60" s="60"/>
      <c r="F60" s="37"/>
      <c r="G60" s="38" t="str">
        <f t="shared" si="22"/>
        <v xml:space="preserve"> - F13</v>
      </c>
      <c r="H60" s="74">
        <v>1</v>
      </c>
      <c r="I60" s="23">
        <v>0</v>
      </c>
      <c r="J60" s="24" t="str">
        <f>IF(OR(G60=0,F60=0)," - ",NETWORKDAYS(F60,G60))</f>
        <v xml:space="preserve"> - </v>
      </c>
      <c r="K60" s="35"/>
      <c r="L60" s="41"/>
      <c r="M60" s="41"/>
      <c r="N60" s="41"/>
      <c r="O60" s="41"/>
      <c r="P60" s="41"/>
      <c r="Q60" s="41"/>
      <c r="R60" s="41"/>
      <c r="S60" s="41"/>
      <c r="T60" s="41"/>
      <c r="U60" s="41"/>
      <c r="V60" s="41"/>
      <c r="W60" s="41"/>
      <c r="X60" s="41"/>
      <c r="Y60" s="41"/>
      <c r="Z60" s="41"/>
      <c r="AA60" s="41"/>
      <c r="AB60" s="41"/>
      <c r="AC60" s="41"/>
      <c r="AD60" s="41"/>
      <c r="AE60" s="41"/>
      <c r="AF60" s="41"/>
      <c r="AG60" s="41"/>
      <c r="AH60" s="41"/>
      <c r="AI60" s="41"/>
      <c r="AJ60" s="41"/>
      <c r="AK60" s="41"/>
      <c r="AL60" s="41"/>
      <c r="AM60" s="41"/>
      <c r="AN60" s="41"/>
      <c r="AO60" s="41"/>
      <c r="AP60" s="41"/>
      <c r="AQ60" s="41"/>
      <c r="AR60" s="41"/>
      <c r="AS60" s="41"/>
      <c r="AT60" s="41"/>
      <c r="AU60" s="41"/>
      <c r="AV60" s="41"/>
      <c r="AW60" s="41"/>
      <c r="AX60" s="41"/>
      <c r="AY60" s="41"/>
      <c r="AZ60" s="41"/>
      <c r="BA60" s="41"/>
      <c r="BB60" s="41"/>
      <c r="BC60" s="41"/>
      <c r="BD60" s="41"/>
      <c r="BE60" s="41"/>
      <c r="BF60" s="41"/>
      <c r="BG60" s="41"/>
      <c r="BH60" s="41"/>
      <c r="BI60" s="41"/>
      <c r="BJ60" s="41"/>
      <c r="BK60" s="41"/>
      <c r="BL60" s="41"/>
      <c r="BM60" s="41"/>
      <c r="BN60" s="41"/>
      <c r="BO60" s="41"/>
    </row>
    <row r="61" spans="1:67" s="22" customFormat="1" ht="17.5" x14ac:dyDescent="0.25">
      <c r="A61" s="21"/>
      <c r="B61" s="59"/>
      <c r="E61" s="82"/>
      <c r="F61" s="68"/>
      <c r="G61" s="69"/>
      <c r="H61" s="75">
        <f>SUM(H54:H60)</f>
        <v>4.75</v>
      </c>
      <c r="I61" s="70">
        <v>0</v>
      </c>
      <c r="J61" s="71"/>
      <c r="K61" s="72"/>
      <c r="L61" s="41"/>
      <c r="M61" s="41"/>
      <c r="N61" s="41"/>
      <c r="O61" s="41"/>
      <c r="P61" s="41"/>
      <c r="Q61" s="41"/>
      <c r="R61" s="41"/>
      <c r="S61" s="41"/>
      <c r="T61" s="41"/>
      <c r="U61" s="41"/>
      <c r="V61" s="41"/>
      <c r="W61" s="41"/>
      <c r="X61" s="41"/>
      <c r="Y61" s="41"/>
      <c r="Z61" s="41"/>
      <c r="AA61" s="41"/>
      <c r="AB61" s="41"/>
      <c r="AC61" s="41"/>
      <c r="AD61" s="41"/>
      <c r="AE61" s="41"/>
      <c r="AF61" s="41"/>
      <c r="AG61" s="41"/>
      <c r="AH61" s="41"/>
      <c r="AI61" s="41"/>
      <c r="AJ61" s="41"/>
      <c r="AK61" s="41"/>
      <c r="AL61" s="41"/>
      <c r="AM61" s="41"/>
      <c r="AN61" s="41"/>
      <c r="AO61" s="41"/>
      <c r="AP61" s="41"/>
      <c r="AQ61" s="41"/>
      <c r="AR61" s="41"/>
      <c r="AS61" s="41"/>
      <c r="AT61" s="41"/>
      <c r="AU61" s="41"/>
      <c r="AV61" s="41"/>
      <c r="AW61" s="41"/>
      <c r="AX61" s="41"/>
      <c r="AY61" s="41"/>
      <c r="AZ61" s="41"/>
      <c r="BA61" s="41"/>
      <c r="BB61" s="41"/>
      <c r="BC61" s="41"/>
      <c r="BD61" s="41"/>
      <c r="BE61" s="41"/>
      <c r="BF61" s="41"/>
      <c r="BG61" s="41"/>
      <c r="BH61" s="41"/>
      <c r="BI61" s="41"/>
      <c r="BJ61" s="41"/>
      <c r="BK61" s="41"/>
      <c r="BL61" s="41"/>
      <c r="BM61" s="41"/>
      <c r="BN61" s="41"/>
      <c r="BO61" s="41"/>
    </row>
    <row r="62" spans="1:67" s="17" customFormat="1" ht="28" x14ac:dyDescent="0.25">
      <c r="A62" s="16">
        <v>7</v>
      </c>
      <c r="B62" s="67" t="s">
        <v>36</v>
      </c>
      <c r="C62" s="65"/>
      <c r="D62" s="65"/>
      <c r="E62" s="18"/>
      <c r="F62" s="39"/>
      <c r="G62" s="39" t="str">
        <f t="shared" ref="G62" si="24">IF(ISBLANK(F62)," - ",IF(H62=0,F62,F62+H62-1))</f>
        <v xml:space="preserve"> - </v>
      </c>
      <c r="H62" s="76"/>
      <c r="I62" s="19">
        <v>0</v>
      </c>
      <c r="J62" s="20" t="str">
        <f t="shared" ref="J62" si="25">IF(OR(G62=0,F62=0)," - ",NETWORKDAYS(F62,G62))</f>
        <v xml:space="preserve"> - </v>
      </c>
      <c r="K62" s="34"/>
      <c r="L62" s="42"/>
      <c r="M62" s="42"/>
      <c r="N62" s="42"/>
      <c r="O62" s="42"/>
      <c r="P62" s="42"/>
      <c r="Q62" s="42"/>
      <c r="R62" s="42"/>
      <c r="S62" s="42"/>
      <c r="T62" s="42"/>
      <c r="U62" s="42"/>
      <c r="V62" s="42"/>
      <c r="W62" s="42"/>
      <c r="X62" s="42"/>
      <c r="Y62" s="42"/>
      <c r="Z62" s="42"/>
      <c r="AA62" s="42"/>
      <c r="AB62" s="42"/>
      <c r="AC62" s="42"/>
      <c r="AD62" s="42"/>
      <c r="AE62" s="42"/>
      <c r="AF62" s="42"/>
      <c r="AG62" s="42"/>
      <c r="AH62" s="42"/>
      <c r="AI62" s="42"/>
      <c r="AJ62" s="42"/>
      <c r="AK62" s="42"/>
      <c r="AL62" s="42"/>
      <c r="AM62" s="42"/>
      <c r="AN62" s="42"/>
      <c r="AO62" s="42"/>
      <c r="AP62" s="42"/>
      <c r="AQ62" s="42"/>
      <c r="AR62" s="42"/>
      <c r="AS62" s="42"/>
      <c r="AT62" s="42"/>
      <c r="AU62" s="42"/>
      <c r="AV62" s="42"/>
      <c r="AW62" s="42"/>
      <c r="AX62" s="42"/>
      <c r="AY62" s="42"/>
      <c r="AZ62" s="42"/>
      <c r="BA62" s="42"/>
      <c r="BB62" s="42"/>
      <c r="BC62" s="42"/>
      <c r="BD62" s="42"/>
      <c r="BE62" s="42"/>
      <c r="BF62" s="42"/>
      <c r="BG62" s="42"/>
      <c r="BH62" s="42"/>
      <c r="BI62" s="42"/>
      <c r="BJ62" s="42"/>
      <c r="BK62" s="42"/>
      <c r="BL62" s="42"/>
      <c r="BM62" s="42"/>
      <c r="BN62" s="42"/>
      <c r="BO62" s="42"/>
    </row>
    <row r="63" spans="1:67" s="22" customFormat="1" ht="17.5" x14ac:dyDescent="0.25">
      <c r="A63" s="21" t="str">
        <f t="shared" si="5"/>
        <v>7.1</v>
      </c>
      <c r="B63" s="59" t="s">
        <v>11</v>
      </c>
      <c r="E63" s="60"/>
      <c r="F63" s="37"/>
      <c r="G63" s="38" t="str">
        <f>IF(ISBLANK(F63)," - F13",IF(OR(H63=0, H63=0.5),F63,F63+H63-1))</f>
        <v xml:space="preserve"> - F13</v>
      </c>
      <c r="H63" s="74">
        <v>0.25</v>
      </c>
      <c r="I63" s="23">
        <v>0</v>
      </c>
      <c r="J63" s="24" t="str">
        <f>IF(OR(G63=0,F63=0)," - ",NETWORKDAYS(F63,G63))</f>
        <v xml:space="preserve"> - </v>
      </c>
      <c r="K63" s="35"/>
      <c r="L63" s="41"/>
      <c r="M63" s="41"/>
      <c r="N63" s="41"/>
      <c r="O63" s="41"/>
      <c r="P63" s="41"/>
      <c r="Q63" s="41"/>
      <c r="R63" s="41"/>
      <c r="S63" s="41"/>
      <c r="T63" s="41"/>
      <c r="U63" s="41"/>
      <c r="V63" s="41"/>
      <c r="W63" s="41"/>
      <c r="X63" s="41"/>
      <c r="Y63" s="41"/>
      <c r="Z63" s="41"/>
      <c r="AA63" s="41"/>
      <c r="AB63" s="41"/>
      <c r="AC63" s="41"/>
      <c r="AD63" s="41"/>
      <c r="AE63" s="41"/>
      <c r="AF63" s="41"/>
      <c r="AG63" s="41"/>
      <c r="AH63" s="41"/>
      <c r="AI63" s="41"/>
      <c r="AJ63" s="41"/>
      <c r="AK63" s="41"/>
      <c r="AL63" s="41"/>
      <c r="AM63" s="41"/>
      <c r="AN63" s="41"/>
      <c r="AO63" s="41"/>
      <c r="AP63" s="41"/>
      <c r="AQ63" s="41"/>
      <c r="AR63" s="41"/>
      <c r="AS63" s="41"/>
      <c r="AT63" s="41"/>
      <c r="AU63" s="41"/>
      <c r="AV63" s="41"/>
      <c r="AW63" s="41"/>
      <c r="AX63" s="41"/>
      <c r="AY63" s="41"/>
      <c r="AZ63" s="41"/>
      <c r="BA63" s="41"/>
      <c r="BB63" s="41"/>
      <c r="BC63" s="41"/>
      <c r="BD63" s="41"/>
      <c r="BE63" s="41"/>
      <c r="BF63" s="41"/>
      <c r="BG63" s="41"/>
      <c r="BH63" s="41"/>
      <c r="BI63" s="41"/>
      <c r="BJ63" s="41"/>
      <c r="BK63" s="41"/>
      <c r="BL63" s="41"/>
      <c r="BM63" s="41"/>
      <c r="BN63" s="41"/>
      <c r="BO63" s="41"/>
    </row>
    <row r="64" spans="1:67" s="22" customFormat="1" ht="17.5" x14ac:dyDescent="0.25">
      <c r="A64" s="21" t="str">
        <f t="shared" si="5"/>
        <v>7.2</v>
      </c>
      <c r="B64" s="59" t="s">
        <v>12</v>
      </c>
      <c r="E64" s="60"/>
      <c r="F64" s="37"/>
      <c r="G64" s="38" t="str">
        <f t="shared" ref="G64:G69" si="26">IF(ISBLANK(F64)," - F13",IF(OR(H64=0, H64=0.5),F64,F64+H64-1))</f>
        <v xml:space="preserve"> - F13</v>
      </c>
      <c r="H64" s="74">
        <v>0.5</v>
      </c>
      <c r="I64" s="23">
        <v>0</v>
      </c>
      <c r="J64" s="24" t="str">
        <f>IF(OR(G64=0,F64=0)," - ",NETWORKDAYS(F64,G64))</f>
        <v xml:space="preserve"> - </v>
      </c>
      <c r="K64" s="35"/>
      <c r="L64" s="41"/>
      <c r="M64" s="41"/>
      <c r="N64" s="41"/>
      <c r="O64" s="41"/>
      <c r="P64" s="41"/>
      <c r="Q64" s="41"/>
      <c r="R64" s="41"/>
      <c r="S64" s="41"/>
      <c r="T64" s="41"/>
      <c r="U64" s="41"/>
      <c r="V64" s="41"/>
      <c r="W64" s="41"/>
      <c r="X64" s="41"/>
      <c r="Y64" s="41"/>
      <c r="Z64" s="41"/>
      <c r="AA64" s="41"/>
      <c r="AB64" s="41"/>
      <c r="AC64" s="41"/>
      <c r="AD64" s="41"/>
      <c r="AE64" s="41"/>
      <c r="AF64" s="41"/>
      <c r="AG64" s="41"/>
      <c r="AH64" s="41"/>
      <c r="AI64" s="41"/>
      <c r="AJ64" s="41"/>
      <c r="AK64" s="41"/>
      <c r="AL64" s="41"/>
      <c r="AM64" s="41"/>
      <c r="AN64" s="41"/>
      <c r="AO64" s="41"/>
      <c r="AP64" s="41"/>
      <c r="AQ64" s="41"/>
      <c r="AR64" s="41"/>
      <c r="AS64" s="41"/>
      <c r="AT64" s="41"/>
      <c r="AU64" s="41"/>
      <c r="AV64" s="41"/>
      <c r="AW64" s="41"/>
      <c r="AX64" s="41"/>
      <c r="AY64" s="41"/>
      <c r="AZ64" s="41"/>
      <c r="BA64" s="41"/>
      <c r="BB64" s="41"/>
      <c r="BC64" s="41"/>
      <c r="BD64" s="41"/>
      <c r="BE64" s="41"/>
      <c r="BF64" s="41"/>
      <c r="BG64" s="41"/>
      <c r="BH64" s="41"/>
      <c r="BI64" s="41"/>
      <c r="BJ64" s="41"/>
      <c r="BK64" s="41"/>
      <c r="BL64" s="41"/>
      <c r="BM64" s="41"/>
      <c r="BN64" s="41"/>
      <c r="BO64" s="41"/>
    </row>
    <row r="65" spans="1:67" s="22" customFormat="1" ht="17.5" x14ac:dyDescent="0.25">
      <c r="A65" s="21" t="str">
        <f t="shared" si="5"/>
        <v>7.3</v>
      </c>
      <c r="B65" s="59" t="s">
        <v>13</v>
      </c>
      <c r="E65" s="60"/>
      <c r="F65" s="37"/>
      <c r="G65" s="38" t="str">
        <f t="shared" si="26"/>
        <v xml:space="preserve"> - F13</v>
      </c>
      <c r="H65" s="74">
        <v>1.5</v>
      </c>
      <c r="I65" s="23">
        <v>0</v>
      </c>
      <c r="J65" s="24" t="str">
        <f t="shared" ref="J65" si="27">IF(OR(G65=0,F65=0)," - ",NETWORKDAYS(F65,G65))</f>
        <v xml:space="preserve"> - </v>
      </c>
      <c r="K65" s="35"/>
      <c r="L65" s="41"/>
      <c r="M65" s="41"/>
      <c r="N65" s="41"/>
      <c r="O65" s="41"/>
      <c r="P65" s="41"/>
      <c r="Q65" s="41"/>
      <c r="R65" s="41"/>
      <c r="S65" s="41"/>
      <c r="T65" s="41"/>
      <c r="U65" s="41"/>
      <c r="V65" s="41"/>
      <c r="W65" s="41"/>
      <c r="X65" s="41"/>
      <c r="Y65" s="41"/>
      <c r="Z65" s="41"/>
      <c r="AA65" s="41"/>
      <c r="AB65" s="41"/>
      <c r="AC65" s="41"/>
      <c r="AD65" s="41"/>
      <c r="AE65" s="41"/>
      <c r="AF65" s="41"/>
      <c r="AG65" s="41"/>
      <c r="AH65" s="41"/>
      <c r="AI65" s="41"/>
      <c r="AJ65" s="41"/>
      <c r="AK65" s="41"/>
      <c r="AL65" s="41"/>
      <c r="AM65" s="41"/>
      <c r="AN65" s="41"/>
      <c r="AO65" s="41"/>
      <c r="AP65" s="41"/>
      <c r="AQ65" s="41"/>
      <c r="AR65" s="41"/>
      <c r="AS65" s="41"/>
      <c r="AT65" s="41"/>
      <c r="AU65" s="41"/>
      <c r="AV65" s="41"/>
      <c r="AW65" s="41"/>
      <c r="AX65" s="41"/>
      <c r="AY65" s="41"/>
      <c r="AZ65" s="41"/>
      <c r="BA65" s="41"/>
      <c r="BB65" s="41"/>
      <c r="BC65" s="41"/>
      <c r="BD65" s="41"/>
      <c r="BE65" s="41"/>
      <c r="BF65" s="41"/>
      <c r="BG65" s="41"/>
      <c r="BH65" s="41"/>
      <c r="BI65" s="41"/>
      <c r="BJ65" s="41"/>
      <c r="BK65" s="41"/>
      <c r="BL65" s="41"/>
      <c r="BM65" s="41"/>
      <c r="BN65" s="41"/>
      <c r="BO65" s="41"/>
    </row>
    <row r="66" spans="1:67" s="22" customFormat="1" ht="17.5" x14ac:dyDescent="0.25">
      <c r="A66" s="21" t="str">
        <f t="shared" si="5"/>
        <v>7.4</v>
      </c>
      <c r="B66" s="59" t="s">
        <v>14</v>
      </c>
      <c r="E66" s="60"/>
      <c r="F66" s="37"/>
      <c r="G66" s="38" t="str">
        <f t="shared" si="26"/>
        <v xml:space="preserve"> - F13</v>
      </c>
      <c r="H66" s="74">
        <v>0.5</v>
      </c>
      <c r="I66" s="23">
        <v>0</v>
      </c>
      <c r="J66" s="24" t="str">
        <f>IF(OR(G66=0,F66=0)," - ",NETWORKDAYS(F66,G66))</f>
        <v xml:space="preserve"> - </v>
      </c>
      <c r="K66" s="35"/>
      <c r="L66" s="41"/>
      <c r="M66" s="41"/>
      <c r="N66" s="41"/>
      <c r="O66" s="41"/>
      <c r="P66" s="41"/>
      <c r="Q66" s="41"/>
      <c r="R66" s="41"/>
      <c r="S66" s="41"/>
      <c r="T66" s="41"/>
      <c r="U66" s="41"/>
      <c r="V66" s="41"/>
      <c r="W66" s="41"/>
      <c r="X66" s="41"/>
      <c r="Y66" s="41"/>
      <c r="Z66" s="41"/>
      <c r="AA66" s="41"/>
      <c r="AB66" s="41"/>
      <c r="AC66" s="41"/>
      <c r="AD66" s="41"/>
      <c r="AE66" s="41"/>
      <c r="AF66" s="41"/>
      <c r="AG66" s="41"/>
      <c r="AH66" s="41"/>
      <c r="AI66" s="41"/>
      <c r="AJ66" s="41"/>
      <c r="AK66" s="41"/>
      <c r="AL66" s="41"/>
      <c r="AM66" s="41"/>
      <c r="AN66" s="41"/>
      <c r="AO66" s="41"/>
      <c r="AP66" s="41"/>
      <c r="AQ66" s="41"/>
      <c r="AR66" s="41"/>
      <c r="AS66" s="41"/>
      <c r="AT66" s="41"/>
      <c r="AU66" s="41"/>
      <c r="AV66" s="41"/>
      <c r="AW66" s="41"/>
      <c r="AX66" s="41"/>
      <c r="AY66" s="41"/>
      <c r="AZ66" s="41"/>
      <c r="BA66" s="41"/>
      <c r="BB66" s="41"/>
      <c r="BC66" s="41"/>
      <c r="BD66" s="41"/>
      <c r="BE66" s="41"/>
      <c r="BF66" s="41"/>
      <c r="BG66" s="41"/>
      <c r="BH66" s="41"/>
      <c r="BI66" s="41"/>
      <c r="BJ66" s="41"/>
      <c r="BK66" s="41"/>
      <c r="BL66" s="41"/>
      <c r="BM66" s="41"/>
      <c r="BN66" s="41"/>
      <c r="BO66" s="41"/>
    </row>
    <row r="67" spans="1:67" s="22" customFormat="1" ht="17.5" x14ac:dyDescent="0.25">
      <c r="A67" s="21" t="str">
        <f t="shared" si="5"/>
        <v>7.5</v>
      </c>
      <c r="B67" s="59" t="s">
        <v>17</v>
      </c>
      <c r="E67" s="60"/>
      <c r="F67" s="37"/>
      <c r="G67" s="38" t="str">
        <f t="shared" si="26"/>
        <v xml:space="preserve"> - F13</v>
      </c>
      <c r="H67" s="74">
        <v>0.5</v>
      </c>
      <c r="I67" s="23">
        <v>0</v>
      </c>
      <c r="J67" s="24" t="str">
        <f>IF(OR(G67=0,F67=0)," - ",NETWORKDAYS(F67,G67))</f>
        <v xml:space="preserve"> - </v>
      </c>
      <c r="K67" s="35"/>
      <c r="L67" s="41"/>
      <c r="M67" s="41"/>
      <c r="N67" s="41"/>
      <c r="O67" s="41"/>
      <c r="P67" s="41"/>
      <c r="Q67" s="41"/>
      <c r="R67" s="41"/>
      <c r="S67" s="41"/>
      <c r="T67" s="41"/>
      <c r="U67" s="41"/>
      <c r="V67" s="41"/>
      <c r="W67" s="41"/>
      <c r="X67" s="41"/>
      <c r="Y67" s="41"/>
      <c r="Z67" s="41"/>
      <c r="AA67" s="41"/>
      <c r="AB67" s="41"/>
      <c r="AC67" s="41"/>
      <c r="AD67" s="41"/>
      <c r="AE67" s="41"/>
      <c r="AF67" s="41"/>
      <c r="AG67" s="41"/>
      <c r="AH67" s="41"/>
      <c r="AI67" s="41"/>
      <c r="AJ67" s="41"/>
      <c r="AK67" s="41"/>
      <c r="AL67" s="41"/>
      <c r="AM67" s="41"/>
      <c r="AN67" s="41"/>
      <c r="AO67" s="41"/>
      <c r="AP67" s="41"/>
      <c r="AQ67" s="41"/>
      <c r="AR67" s="41"/>
      <c r="AS67" s="41"/>
      <c r="AT67" s="41"/>
      <c r="AU67" s="41"/>
      <c r="AV67" s="41"/>
      <c r="AW67" s="41"/>
      <c r="AX67" s="41"/>
      <c r="AY67" s="41"/>
      <c r="AZ67" s="41"/>
      <c r="BA67" s="41"/>
      <c r="BB67" s="41"/>
      <c r="BC67" s="41"/>
      <c r="BD67" s="41"/>
      <c r="BE67" s="41"/>
      <c r="BF67" s="41"/>
      <c r="BG67" s="41"/>
      <c r="BH67" s="41"/>
      <c r="BI67" s="41"/>
      <c r="BJ67" s="41"/>
      <c r="BK67" s="41"/>
      <c r="BL67" s="41"/>
      <c r="BM67" s="41"/>
      <c r="BN67" s="41"/>
      <c r="BO67" s="41"/>
    </row>
    <row r="68" spans="1:67" s="22" customFormat="1" ht="17.5" x14ac:dyDescent="0.25">
      <c r="A68" s="21" t="str">
        <f t="shared" si="5"/>
        <v>7.6</v>
      </c>
      <c r="B68" s="59" t="s">
        <v>18</v>
      </c>
      <c r="E68" s="60"/>
      <c r="F68" s="37"/>
      <c r="G68" s="38" t="str">
        <f t="shared" si="26"/>
        <v xml:space="preserve"> - F13</v>
      </c>
      <c r="H68" s="74">
        <v>0.5</v>
      </c>
      <c r="I68" s="23">
        <v>0</v>
      </c>
      <c r="J68" s="24" t="str">
        <f>IF(OR(G68=0,F68=0)," - ",NETWORKDAYS(F68,G68))</f>
        <v xml:space="preserve"> - </v>
      </c>
      <c r="K68" s="35"/>
      <c r="L68" s="41"/>
      <c r="M68" s="41"/>
      <c r="N68" s="41"/>
      <c r="O68" s="41"/>
      <c r="P68" s="41"/>
      <c r="Q68" s="41"/>
      <c r="R68" s="41"/>
      <c r="S68" s="41"/>
      <c r="T68" s="41"/>
      <c r="U68" s="41"/>
      <c r="V68" s="41"/>
      <c r="W68" s="41"/>
      <c r="X68" s="41"/>
      <c r="Y68" s="41"/>
      <c r="Z68" s="41"/>
      <c r="AA68" s="41"/>
      <c r="AB68" s="41"/>
      <c r="AC68" s="41"/>
      <c r="AD68" s="41"/>
      <c r="AE68" s="41"/>
      <c r="AF68" s="41"/>
      <c r="AG68" s="41"/>
      <c r="AH68" s="41"/>
      <c r="AI68" s="41"/>
      <c r="AJ68" s="41"/>
      <c r="AK68" s="41"/>
      <c r="AL68" s="41"/>
      <c r="AM68" s="41"/>
      <c r="AN68" s="41"/>
      <c r="AO68" s="41"/>
      <c r="AP68" s="41"/>
      <c r="AQ68" s="41"/>
      <c r="AR68" s="41"/>
      <c r="AS68" s="41"/>
      <c r="AT68" s="41"/>
      <c r="AU68" s="41"/>
      <c r="AV68" s="41"/>
      <c r="AW68" s="41"/>
      <c r="AX68" s="41"/>
      <c r="AY68" s="41"/>
      <c r="AZ68" s="41"/>
      <c r="BA68" s="41"/>
      <c r="BB68" s="41"/>
      <c r="BC68" s="41"/>
      <c r="BD68" s="41"/>
      <c r="BE68" s="41"/>
      <c r="BF68" s="41"/>
      <c r="BG68" s="41"/>
      <c r="BH68" s="41"/>
      <c r="BI68" s="41"/>
      <c r="BJ68" s="41"/>
      <c r="BK68" s="41"/>
      <c r="BL68" s="41"/>
      <c r="BM68" s="41"/>
      <c r="BN68" s="41"/>
      <c r="BO68" s="41"/>
    </row>
    <row r="69" spans="1:67" s="22" customFormat="1" ht="17.5" x14ac:dyDescent="0.25">
      <c r="A69" s="21" t="str">
        <f t="shared" si="5"/>
        <v>7.7</v>
      </c>
      <c r="B69" s="59" t="s">
        <v>19</v>
      </c>
      <c r="E69" s="60"/>
      <c r="F69" s="37"/>
      <c r="G69" s="38" t="str">
        <f t="shared" si="26"/>
        <v xml:space="preserve"> - F13</v>
      </c>
      <c r="H69" s="74">
        <v>1</v>
      </c>
      <c r="I69" s="23">
        <v>0</v>
      </c>
      <c r="J69" s="24" t="str">
        <f>IF(OR(G69=0,F69=0)," - ",NETWORKDAYS(F69,G69))</f>
        <v xml:space="preserve"> - </v>
      </c>
      <c r="K69" s="35"/>
      <c r="L69" s="41"/>
      <c r="M69" s="41"/>
      <c r="N69" s="41"/>
      <c r="O69" s="41"/>
      <c r="P69" s="41"/>
      <c r="Q69" s="41"/>
      <c r="R69" s="41"/>
      <c r="S69" s="41"/>
      <c r="T69" s="41"/>
      <c r="U69" s="41"/>
      <c r="V69" s="41"/>
      <c r="W69" s="41"/>
      <c r="X69" s="41"/>
      <c r="Y69" s="41"/>
      <c r="Z69" s="41"/>
      <c r="AA69" s="41"/>
      <c r="AB69" s="41"/>
      <c r="AC69" s="41"/>
      <c r="AD69" s="41"/>
      <c r="AE69" s="41"/>
      <c r="AF69" s="41"/>
      <c r="AG69" s="41"/>
      <c r="AH69" s="41"/>
      <c r="AI69" s="41"/>
      <c r="AJ69" s="41"/>
      <c r="AK69" s="41"/>
      <c r="AL69" s="41"/>
      <c r="AM69" s="41"/>
      <c r="AN69" s="41"/>
      <c r="AO69" s="41"/>
      <c r="AP69" s="41"/>
      <c r="AQ69" s="41"/>
      <c r="AR69" s="41"/>
      <c r="AS69" s="41"/>
      <c r="AT69" s="41"/>
      <c r="AU69" s="41"/>
      <c r="AV69" s="41"/>
      <c r="AW69" s="41"/>
      <c r="AX69" s="41"/>
      <c r="AY69" s="41"/>
      <c r="AZ69" s="41"/>
      <c r="BA69" s="41"/>
      <c r="BB69" s="41"/>
      <c r="BC69" s="41"/>
      <c r="BD69" s="41"/>
      <c r="BE69" s="41"/>
      <c r="BF69" s="41"/>
      <c r="BG69" s="41"/>
      <c r="BH69" s="41"/>
      <c r="BI69" s="41"/>
      <c r="BJ69" s="41"/>
      <c r="BK69" s="41"/>
      <c r="BL69" s="41"/>
      <c r="BM69" s="41"/>
      <c r="BN69" s="41"/>
      <c r="BO69" s="41"/>
    </row>
    <row r="70" spans="1:67" s="22" customFormat="1" ht="17.5" x14ac:dyDescent="0.25">
      <c r="A70" s="21"/>
      <c r="B70" s="59"/>
      <c r="E70" s="82"/>
      <c r="F70" s="68"/>
      <c r="G70" s="69"/>
      <c r="H70" s="75">
        <f>SUM(H63:H69)</f>
        <v>4.75</v>
      </c>
      <c r="I70" s="70">
        <v>0</v>
      </c>
      <c r="J70" s="71"/>
      <c r="K70" s="72"/>
      <c r="L70" s="41"/>
      <c r="M70" s="41"/>
      <c r="N70" s="41"/>
      <c r="O70" s="41"/>
      <c r="P70" s="41"/>
      <c r="Q70" s="41"/>
      <c r="R70" s="41"/>
      <c r="S70" s="41"/>
      <c r="T70" s="41"/>
      <c r="U70" s="41"/>
      <c r="V70" s="41"/>
      <c r="W70" s="41"/>
      <c r="X70" s="41"/>
      <c r="Y70" s="41"/>
      <c r="Z70" s="41"/>
      <c r="AA70" s="41"/>
      <c r="AB70" s="41"/>
      <c r="AC70" s="41"/>
      <c r="AD70" s="41"/>
      <c r="AE70" s="41"/>
      <c r="AF70" s="41"/>
      <c r="AG70" s="41"/>
      <c r="AH70" s="41"/>
      <c r="AI70" s="41"/>
      <c r="AJ70" s="41"/>
      <c r="AK70" s="41"/>
      <c r="AL70" s="41"/>
      <c r="AM70" s="41"/>
      <c r="AN70" s="41"/>
      <c r="AO70" s="41"/>
      <c r="AP70" s="41"/>
      <c r="AQ70" s="41"/>
      <c r="AR70" s="41"/>
      <c r="AS70" s="41"/>
      <c r="AT70" s="41"/>
      <c r="AU70" s="41"/>
      <c r="AV70" s="41"/>
      <c r="AW70" s="41"/>
      <c r="AX70" s="41"/>
      <c r="AY70" s="41"/>
      <c r="AZ70" s="41"/>
      <c r="BA70" s="41"/>
      <c r="BB70" s="41"/>
      <c r="BC70" s="41"/>
      <c r="BD70" s="41"/>
      <c r="BE70" s="41"/>
      <c r="BF70" s="41"/>
      <c r="BG70" s="41"/>
      <c r="BH70" s="41"/>
      <c r="BI70" s="41"/>
      <c r="BJ70" s="41"/>
      <c r="BK70" s="41"/>
      <c r="BL70" s="41"/>
      <c r="BM70" s="41"/>
      <c r="BN70" s="41"/>
      <c r="BO70" s="41"/>
    </row>
    <row r="71" spans="1:67" s="17" customFormat="1" ht="17.5" x14ac:dyDescent="0.25">
      <c r="A71" s="16">
        <v>8</v>
      </c>
      <c r="B71" s="67" t="s">
        <v>23</v>
      </c>
      <c r="C71" s="65" t="s">
        <v>24</v>
      </c>
      <c r="D71" s="65"/>
      <c r="E71" s="18"/>
      <c r="F71" s="39"/>
      <c r="G71" s="39" t="str">
        <f t="shared" ref="G71" si="28">IF(ISBLANK(F71)," - ",IF(H71=0,F71,F71+H71-1))</f>
        <v xml:space="preserve"> - </v>
      </c>
      <c r="H71" s="76"/>
      <c r="I71" s="19">
        <v>0</v>
      </c>
      <c r="J71" s="20" t="str">
        <f t="shared" ref="J71" si="29">IF(OR(G71=0,F71=0)," - ",NETWORKDAYS(F71,G71))</f>
        <v xml:space="preserve"> - </v>
      </c>
      <c r="K71" s="36"/>
      <c r="L71" s="42"/>
      <c r="M71" s="42"/>
      <c r="N71" s="42"/>
      <c r="O71" s="42"/>
      <c r="P71" s="42"/>
      <c r="Q71" s="42"/>
      <c r="R71" s="42"/>
      <c r="S71" s="42"/>
      <c r="T71" s="42"/>
      <c r="U71" s="42"/>
      <c r="V71" s="42"/>
      <c r="W71" s="42"/>
      <c r="X71" s="42"/>
      <c r="Y71" s="42"/>
      <c r="Z71" s="42"/>
      <c r="AA71" s="42"/>
      <c r="AB71" s="42"/>
      <c r="AC71" s="42"/>
      <c r="AD71" s="42"/>
      <c r="AE71" s="42"/>
      <c r="AF71" s="42"/>
      <c r="AG71" s="42"/>
      <c r="AH71" s="42"/>
      <c r="AI71" s="42"/>
      <c r="AJ71" s="42"/>
      <c r="AK71" s="42"/>
      <c r="AL71" s="42"/>
      <c r="AM71" s="42"/>
      <c r="AN71" s="42"/>
      <c r="AO71" s="42"/>
      <c r="AP71" s="42"/>
      <c r="AQ71" s="42"/>
      <c r="AR71" s="42"/>
      <c r="AS71" s="42"/>
      <c r="AT71" s="42"/>
      <c r="AU71" s="42"/>
      <c r="AV71" s="42"/>
      <c r="AW71" s="42"/>
      <c r="AX71" s="42"/>
      <c r="AY71" s="42"/>
      <c r="AZ71" s="42"/>
      <c r="BA71" s="42"/>
      <c r="BB71" s="42"/>
      <c r="BC71" s="42"/>
      <c r="BD71" s="42"/>
      <c r="BE71" s="42"/>
      <c r="BF71" s="42"/>
      <c r="BG71" s="42"/>
      <c r="BH71" s="42"/>
      <c r="BI71" s="42"/>
      <c r="BJ71" s="42"/>
      <c r="BK71" s="42"/>
      <c r="BL71" s="42"/>
      <c r="BM71" s="42"/>
      <c r="BN71" s="42"/>
      <c r="BO71" s="42"/>
    </row>
    <row r="72" spans="1:67" s="22" customFormat="1" ht="17.5" x14ac:dyDescent="0.25">
      <c r="A72" s="21" t="str">
        <f t="shared" si="5"/>
        <v>8.1</v>
      </c>
      <c r="B72" s="59" t="s">
        <v>23</v>
      </c>
      <c r="C72" s="22" t="s">
        <v>24</v>
      </c>
      <c r="E72" s="60"/>
      <c r="F72" s="37"/>
      <c r="G72" s="38" t="str">
        <f>IF(ISBLANK(F72)," - F13",IF(OR(H72=0, H72=0.5),F72,F72+H72-1))</f>
        <v xml:space="preserve"> - F13</v>
      </c>
      <c r="H72" s="79">
        <v>1</v>
      </c>
      <c r="I72" s="23">
        <v>0</v>
      </c>
      <c r="J72" s="24" t="str">
        <f>IF(OR(G72=0,F72=0)," - ",NETWORKDAYS(F72,G72))</f>
        <v xml:space="preserve"> - </v>
      </c>
      <c r="K72" s="35"/>
      <c r="L72" s="41"/>
      <c r="M72" s="41"/>
      <c r="N72" s="41"/>
      <c r="O72" s="41"/>
      <c r="P72" s="41"/>
      <c r="Q72" s="41"/>
      <c r="R72" s="41"/>
      <c r="S72" s="41"/>
      <c r="T72" s="41"/>
      <c r="U72" s="41"/>
      <c r="V72" s="41"/>
      <c r="W72" s="41"/>
      <c r="X72" s="41"/>
      <c r="Y72" s="41"/>
      <c r="Z72" s="41"/>
      <c r="AA72" s="41"/>
      <c r="AB72" s="41"/>
      <c r="AC72" s="41"/>
      <c r="AD72" s="41"/>
      <c r="AE72" s="41"/>
      <c r="AF72" s="41"/>
      <c r="AG72" s="41"/>
      <c r="AH72" s="41"/>
      <c r="AI72" s="41"/>
      <c r="AJ72" s="41"/>
      <c r="AK72" s="41"/>
      <c r="AL72" s="41"/>
      <c r="AM72" s="41"/>
      <c r="AN72" s="41"/>
      <c r="AO72" s="41"/>
      <c r="AP72" s="41"/>
      <c r="AQ72" s="41"/>
      <c r="AR72" s="41"/>
      <c r="AS72" s="41"/>
      <c r="AT72" s="41"/>
      <c r="AU72" s="41"/>
      <c r="AV72" s="41"/>
      <c r="AW72" s="41"/>
      <c r="AX72" s="41"/>
      <c r="AY72" s="41"/>
      <c r="AZ72" s="41"/>
      <c r="BA72" s="41"/>
      <c r="BB72" s="41"/>
      <c r="BC72" s="41"/>
      <c r="BD72" s="41"/>
      <c r="BE72" s="41"/>
      <c r="BF72" s="41"/>
      <c r="BG72" s="41"/>
      <c r="BH72" s="41"/>
      <c r="BI72" s="41"/>
      <c r="BJ72" s="41"/>
      <c r="BK72" s="41"/>
      <c r="BL72" s="41"/>
      <c r="BM72" s="41"/>
      <c r="BN72" s="41"/>
      <c r="BO72" s="41"/>
    </row>
    <row r="73" spans="1:67" s="17" customFormat="1" ht="17.5" x14ac:dyDescent="0.25">
      <c r="A73" s="16" t="str">
        <f>IF(ISERROR(VALUE(SUBSTITUTE(prevWBS,".",""))),"1",IF(ISERROR(FIND("`",SUBSTITUTE(prevWBS,".","`",1))),TEXT(VALUE(prevWBS)+1,"#"),TEXT(VALUE(LEFT(prevWBS,FIND("`",SUBSTITUTE(prevWBS,".","`",1))-1))+1,"#")))</f>
        <v>9</v>
      </c>
      <c r="B73" s="67" t="s">
        <v>25</v>
      </c>
      <c r="C73" s="65" t="s">
        <v>24</v>
      </c>
      <c r="D73" s="65"/>
      <c r="E73" s="18"/>
      <c r="F73" s="39"/>
      <c r="G73" s="39" t="str">
        <f t="shared" ref="G73" si="30">IF(ISBLANK(F73)," - ",IF(H73=0,F73,F73+H73-1))</f>
        <v xml:space="preserve"> - </v>
      </c>
      <c r="H73" s="76"/>
      <c r="I73" s="19">
        <v>0</v>
      </c>
      <c r="J73" s="20" t="str">
        <f t="shared" ref="J73" si="31">IF(OR(G73=0,F73=0)," - ",NETWORKDAYS(F73,G73))</f>
        <v xml:space="preserve"> - </v>
      </c>
      <c r="K73" s="36"/>
      <c r="L73" s="42"/>
      <c r="M73" s="42"/>
      <c r="N73" s="42"/>
      <c r="O73" s="42"/>
      <c r="P73" s="42"/>
      <c r="Q73" s="42"/>
      <c r="R73" s="42"/>
      <c r="S73" s="42"/>
      <c r="T73" s="42"/>
      <c r="U73" s="42"/>
      <c r="V73" s="42"/>
      <c r="W73" s="42"/>
      <c r="X73" s="42"/>
      <c r="Y73" s="42"/>
      <c r="Z73" s="42"/>
      <c r="AA73" s="42"/>
      <c r="AB73" s="42"/>
      <c r="AC73" s="42"/>
      <c r="AD73" s="42"/>
      <c r="AE73" s="42"/>
      <c r="AF73" s="42"/>
      <c r="AG73" s="42"/>
      <c r="AH73" s="42"/>
      <c r="AI73" s="42"/>
      <c r="AJ73" s="42"/>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row>
    <row r="74" spans="1:67" s="22" customFormat="1" ht="17.5" x14ac:dyDescent="0.25">
      <c r="A74" s="21" t="str">
        <f t="shared" si="5"/>
        <v>9.1</v>
      </c>
      <c r="B74" s="59" t="s">
        <v>25</v>
      </c>
      <c r="C74" s="22" t="s">
        <v>24</v>
      </c>
      <c r="E74" s="60"/>
      <c r="F74" s="37"/>
      <c r="G74" s="38" t="str">
        <f>IF(ISBLANK(F74)," - F13",IF(OR(H74=0, H74=0.5),F74,F74+H74-1))</f>
        <v xml:space="preserve"> - F13</v>
      </c>
      <c r="H74" s="79">
        <v>1</v>
      </c>
      <c r="I74" s="23">
        <v>0</v>
      </c>
      <c r="J74" s="24" t="str">
        <f>IF(OR(G74=0,F74=0)," - ",NETWORKDAYS(F74,G74))</f>
        <v xml:space="preserve"> - </v>
      </c>
      <c r="K74" s="35"/>
      <c r="L74" s="41"/>
      <c r="M74" s="41"/>
      <c r="N74" s="41"/>
      <c r="O74" s="41"/>
      <c r="P74" s="41"/>
      <c r="Q74" s="41"/>
      <c r="R74" s="41"/>
      <c r="S74" s="41"/>
      <c r="T74" s="41"/>
      <c r="U74" s="41"/>
      <c r="V74" s="41"/>
      <c r="W74" s="41"/>
      <c r="X74" s="41"/>
      <c r="Y74" s="41"/>
      <c r="Z74" s="41"/>
      <c r="AA74" s="41"/>
      <c r="AB74" s="41"/>
      <c r="AC74" s="41"/>
      <c r="AD74" s="41"/>
      <c r="AE74" s="41"/>
      <c r="AF74" s="41"/>
      <c r="AG74" s="41"/>
      <c r="AH74" s="41"/>
      <c r="AI74" s="41"/>
      <c r="AJ74" s="41"/>
      <c r="AK74" s="41"/>
      <c r="AL74" s="41"/>
      <c r="AM74" s="41"/>
      <c r="AN74" s="41"/>
      <c r="AO74" s="41"/>
      <c r="AP74" s="41"/>
      <c r="AQ74" s="41"/>
      <c r="AR74" s="41"/>
      <c r="AS74" s="41"/>
      <c r="AT74" s="41"/>
      <c r="AU74" s="41"/>
      <c r="AV74" s="41"/>
      <c r="AW74" s="41"/>
      <c r="AX74" s="41"/>
      <c r="AY74" s="41"/>
      <c r="AZ74" s="41"/>
      <c r="BA74" s="41"/>
      <c r="BB74" s="41"/>
      <c r="BC74" s="41"/>
      <c r="BD74" s="41"/>
      <c r="BE74" s="41"/>
      <c r="BF74" s="41"/>
      <c r="BG74" s="41"/>
      <c r="BH74" s="41"/>
      <c r="BI74" s="41"/>
      <c r="BJ74" s="41"/>
      <c r="BK74" s="41"/>
      <c r="BL74" s="41"/>
      <c r="BM74" s="41"/>
      <c r="BN74" s="41"/>
      <c r="BO74" s="41"/>
    </row>
    <row r="75" spans="1:67" s="17" customFormat="1" ht="17.5" x14ac:dyDescent="0.25">
      <c r="A75" s="16">
        <v>10</v>
      </c>
      <c r="B75" s="67" t="s">
        <v>31</v>
      </c>
      <c r="C75" s="65"/>
      <c r="D75" s="65"/>
      <c r="E75" s="18"/>
      <c r="F75" s="39"/>
      <c r="G75" s="39" t="str">
        <f>IF(ISBLANK(F75)," - ",IF(H75=0,F75,F75+H75-1))</f>
        <v xml:space="preserve"> - </v>
      </c>
      <c r="H75" s="76"/>
      <c r="I75" s="19"/>
      <c r="J75" s="20" t="str">
        <f t="shared" ref="J75:J80" si="32">IF(OR(G75=0,F75=0)," - ",NETWORKDAYS(F75,G75))</f>
        <v xml:space="preserve"> - </v>
      </c>
      <c r="K75" s="36"/>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row>
    <row r="76" spans="1:67" s="22" customFormat="1" ht="17.5" x14ac:dyDescent="0.25">
      <c r="A76" s="21"/>
      <c r="B76" s="59" t="s">
        <v>31</v>
      </c>
      <c r="E76" s="60"/>
      <c r="F76" s="37"/>
      <c r="G76" s="38" t="str">
        <f>IF(ISBLANK(F76)," - F13",IF(OR(H76=0, H76=0.5),F76,F76+H76-1))</f>
        <v xml:space="preserve"> - F13</v>
      </c>
      <c r="H76" s="79">
        <v>1</v>
      </c>
      <c r="I76" s="23">
        <v>0</v>
      </c>
      <c r="J76" s="24" t="str">
        <f t="shared" si="32"/>
        <v xml:space="preserve"> - </v>
      </c>
      <c r="K76" s="35"/>
      <c r="L76" s="41"/>
      <c r="M76" s="41"/>
      <c r="N76" s="41"/>
      <c r="O76" s="41"/>
      <c r="P76" s="41"/>
      <c r="Q76" s="41"/>
      <c r="R76" s="41"/>
      <c r="S76" s="41"/>
      <c r="T76" s="41"/>
      <c r="U76" s="41"/>
      <c r="V76" s="41"/>
      <c r="W76" s="41"/>
      <c r="X76" s="41"/>
      <c r="Y76" s="41"/>
      <c r="Z76" s="41"/>
      <c r="AA76" s="41"/>
      <c r="AB76" s="41"/>
      <c r="AC76" s="41"/>
      <c r="AD76" s="41"/>
      <c r="AE76" s="41"/>
      <c r="AF76" s="41"/>
      <c r="AG76" s="41"/>
      <c r="AH76" s="41"/>
      <c r="AI76" s="41"/>
      <c r="AJ76" s="41"/>
      <c r="AK76" s="41"/>
      <c r="AL76" s="41"/>
      <c r="AM76" s="41"/>
      <c r="AN76" s="41"/>
      <c r="AO76" s="41"/>
      <c r="AP76" s="41"/>
      <c r="AQ76" s="41"/>
      <c r="AR76" s="41"/>
      <c r="AS76" s="41"/>
      <c r="AT76" s="41"/>
      <c r="AU76" s="41"/>
      <c r="AV76" s="41"/>
      <c r="AW76" s="41"/>
      <c r="AX76" s="41"/>
      <c r="AY76" s="41"/>
      <c r="AZ76" s="41"/>
      <c r="BA76" s="41"/>
      <c r="BB76" s="41"/>
      <c r="BC76" s="41"/>
      <c r="BD76" s="41"/>
      <c r="BE76" s="41"/>
      <c r="BF76" s="41"/>
      <c r="BG76" s="41"/>
      <c r="BH76" s="41"/>
      <c r="BI76" s="41"/>
      <c r="BJ76" s="41"/>
      <c r="BK76" s="41"/>
      <c r="BL76" s="41"/>
      <c r="BM76" s="41"/>
      <c r="BN76" s="41"/>
      <c r="BO76" s="41"/>
    </row>
    <row r="77" spans="1:67" s="17" customFormat="1" ht="17.5" x14ac:dyDescent="0.25">
      <c r="A77" s="16">
        <v>11</v>
      </c>
      <c r="B77" s="67" t="s">
        <v>32</v>
      </c>
      <c r="C77" s="65"/>
      <c r="D77" s="65"/>
      <c r="E77" s="18"/>
      <c r="F77" s="39"/>
      <c r="G77" s="39" t="str">
        <f>IF(ISBLANK(F77)," - ",IF(H77=0,F77,F77+H77-1))</f>
        <v xml:space="preserve"> - </v>
      </c>
      <c r="H77" s="76"/>
      <c r="I77" s="19"/>
      <c r="J77" s="20" t="str">
        <f t="shared" si="32"/>
        <v xml:space="preserve"> - </v>
      </c>
      <c r="K77" s="36"/>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2"/>
      <c r="AN77" s="42"/>
      <c r="AO77" s="42"/>
      <c r="AP77" s="42"/>
      <c r="AQ77" s="42"/>
      <c r="AR77" s="42"/>
      <c r="AS77" s="42"/>
      <c r="AT77" s="42"/>
      <c r="AU77" s="42"/>
      <c r="AV77" s="42"/>
      <c r="AW77" s="42"/>
      <c r="AX77" s="42"/>
      <c r="AY77" s="42"/>
      <c r="AZ77" s="42"/>
      <c r="BA77" s="42"/>
      <c r="BB77" s="42"/>
      <c r="BC77" s="42"/>
      <c r="BD77" s="42"/>
      <c r="BE77" s="42"/>
      <c r="BF77" s="42"/>
      <c r="BG77" s="42"/>
      <c r="BH77" s="42"/>
      <c r="BI77" s="42"/>
      <c r="BJ77" s="42"/>
      <c r="BK77" s="42"/>
      <c r="BL77" s="42"/>
      <c r="BM77" s="42"/>
      <c r="BN77" s="42"/>
      <c r="BO77" s="42"/>
    </row>
    <row r="78" spans="1:67" s="22" customFormat="1" ht="17.5" x14ac:dyDescent="0.25">
      <c r="A78" s="21"/>
      <c r="B78" s="59" t="s">
        <v>33</v>
      </c>
      <c r="E78" s="60"/>
      <c r="F78" s="37"/>
      <c r="G78" s="38" t="str">
        <f>IF(ISBLANK(F78)," - F13",IF(OR(H78=0, H78=0.5),F78,F78+H78-1))</f>
        <v xml:space="preserve"> - F13</v>
      </c>
      <c r="H78" s="79">
        <v>0.5</v>
      </c>
      <c r="I78" s="23">
        <v>0</v>
      </c>
      <c r="J78" s="24" t="str">
        <f t="shared" si="32"/>
        <v xml:space="preserve"> - </v>
      </c>
      <c r="K78" s="35"/>
      <c r="L78" s="41"/>
      <c r="M78" s="41"/>
      <c r="N78" s="41"/>
      <c r="O78" s="41"/>
      <c r="P78" s="41"/>
      <c r="Q78" s="41"/>
      <c r="R78" s="41"/>
      <c r="S78" s="41"/>
      <c r="T78" s="41"/>
      <c r="U78" s="41"/>
      <c r="V78" s="41"/>
      <c r="W78" s="41"/>
      <c r="X78" s="41"/>
      <c r="Y78" s="41"/>
      <c r="Z78" s="41"/>
      <c r="AA78" s="41"/>
      <c r="AB78" s="41"/>
      <c r="AC78" s="41"/>
      <c r="AD78" s="41"/>
      <c r="AE78" s="41"/>
      <c r="AF78" s="41"/>
      <c r="AG78" s="41"/>
      <c r="AH78" s="41"/>
      <c r="AI78" s="41"/>
      <c r="AJ78" s="41"/>
      <c r="AK78" s="41"/>
      <c r="AL78" s="41"/>
      <c r="AM78" s="41"/>
      <c r="AN78" s="41"/>
      <c r="AO78" s="41"/>
      <c r="AP78" s="41"/>
      <c r="AQ78" s="41"/>
      <c r="AR78" s="41"/>
      <c r="AS78" s="41"/>
      <c r="AT78" s="41"/>
      <c r="AU78" s="41"/>
      <c r="AV78" s="41"/>
      <c r="AW78" s="41"/>
      <c r="AX78" s="41"/>
      <c r="AY78" s="41"/>
      <c r="AZ78" s="41"/>
      <c r="BA78" s="41"/>
      <c r="BB78" s="41"/>
      <c r="BC78" s="41"/>
      <c r="BD78" s="41"/>
      <c r="BE78" s="41"/>
      <c r="BF78" s="41"/>
      <c r="BG78" s="41"/>
      <c r="BH78" s="41"/>
      <c r="BI78" s="41"/>
      <c r="BJ78" s="41"/>
      <c r="BK78" s="41"/>
      <c r="BL78" s="41"/>
      <c r="BM78" s="41"/>
      <c r="BN78" s="41"/>
      <c r="BO78" s="41"/>
    </row>
    <row r="79" spans="1:67" s="17" customFormat="1" ht="17.5" x14ac:dyDescent="0.25">
      <c r="A79" s="16">
        <v>12</v>
      </c>
      <c r="B79" s="67" t="s">
        <v>34</v>
      </c>
      <c r="C79" s="65"/>
      <c r="D79" s="65"/>
      <c r="E79" s="18"/>
      <c r="F79" s="39"/>
      <c r="G79" s="39" t="str">
        <f>IF(ISBLANK(F79)," - ",IF(H79=0,F79,F79+H79-1))</f>
        <v xml:space="preserve"> - </v>
      </c>
      <c r="H79" s="76"/>
      <c r="I79" s="19"/>
      <c r="J79" s="20" t="str">
        <f t="shared" si="32"/>
        <v xml:space="preserve"> - </v>
      </c>
      <c r="K79" s="36"/>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2"/>
      <c r="AN79" s="42"/>
      <c r="AO79" s="42"/>
      <c r="AP79" s="42"/>
      <c r="AQ79" s="42"/>
      <c r="AR79" s="42"/>
      <c r="AS79" s="42"/>
      <c r="AT79" s="42"/>
      <c r="AU79" s="42"/>
      <c r="AV79" s="42"/>
      <c r="AW79" s="42"/>
      <c r="AX79" s="42"/>
      <c r="AY79" s="42"/>
      <c r="AZ79" s="42"/>
      <c r="BA79" s="42"/>
      <c r="BB79" s="42"/>
      <c r="BC79" s="42"/>
      <c r="BD79" s="42"/>
      <c r="BE79" s="42"/>
      <c r="BF79" s="42"/>
      <c r="BG79" s="42"/>
      <c r="BH79" s="42"/>
      <c r="BI79" s="42"/>
      <c r="BJ79" s="42"/>
      <c r="BK79" s="42"/>
      <c r="BL79" s="42"/>
      <c r="BM79" s="42"/>
      <c r="BN79" s="42"/>
      <c r="BO79" s="42"/>
    </row>
    <row r="80" spans="1:67" s="22" customFormat="1" ht="17.5" x14ac:dyDescent="0.25">
      <c r="A80" s="21"/>
      <c r="B80" s="59" t="s">
        <v>34</v>
      </c>
      <c r="E80" s="60"/>
      <c r="F80" s="37"/>
      <c r="G80" s="38" t="str">
        <f>IF(ISBLANK(F80)," - F13",IF(OR(H80=0, H80=0.5),F80,F80+H80-1))</f>
        <v xml:space="preserve"> - F13</v>
      </c>
      <c r="H80" s="79">
        <v>0.5</v>
      </c>
      <c r="I80" s="23">
        <v>0</v>
      </c>
      <c r="J80" s="24" t="str">
        <f t="shared" si="32"/>
        <v xml:space="preserve"> - </v>
      </c>
      <c r="K80" s="35"/>
      <c r="L80" s="41"/>
      <c r="M80" s="41"/>
      <c r="N80" s="41"/>
      <c r="O80" s="41"/>
      <c r="P80" s="41"/>
      <c r="Q80" s="41"/>
      <c r="R80" s="41"/>
      <c r="S80" s="41"/>
      <c r="T80" s="41"/>
      <c r="U80" s="41"/>
      <c r="V80" s="41"/>
      <c r="W80" s="41"/>
      <c r="X80" s="41"/>
      <c r="Y80" s="41"/>
      <c r="Z80" s="41"/>
      <c r="AA80" s="41"/>
      <c r="AB80" s="41"/>
      <c r="AC80" s="41"/>
      <c r="AD80" s="41"/>
      <c r="AE80" s="41"/>
      <c r="AF80" s="41"/>
      <c r="AG80" s="41"/>
      <c r="AH80" s="41"/>
      <c r="AI80" s="41"/>
      <c r="AJ80" s="41"/>
      <c r="AK80" s="41"/>
      <c r="AL80" s="41"/>
      <c r="AM80" s="41"/>
      <c r="AN80" s="41"/>
      <c r="AO80" s="41"/>
      <c r="AP80" s="41"/>
      <c r="AQ80" s="41"/>
      <c r="AR80" s="41"/>
      <c r="AS80" s="41"/>
      <c r="AT80" s="41"/>
      <c r="AU80" s="41"/>
      <c r="AV80" s="41"/>
      <c r="AW80" s="41"/>
      <c r="AX80" s="41"/>
      <c r="AY80" s="41"/>
      <c r="AZ80" s="41"/>
      <c r="BA80" s="41"/>
      <c r="BB80" s="41"/>
      <c r="BC80" s="41"/>
      <c r="BD80" s="41"/>
      <c r="BE80" s="41"/>
      <c r="BF80" s="41"/>
      <c r="BG80" s="41"/>
      <c r="BH80" s="41"/>
      <c r="BI80" s="41"/>
      <c r="BJ80" s="41"/>
      <c r="BK80" s="41"/>
      <c r="BL80" s="41"/>
      <c r="BM80" s="41"/>
      <c r="BN80" s="41"/>
      <c r="BO80" s="41"/>
    </row>
    <row r="83" spans="2:9" ht="13" x14ac:dyDescent="0.3">
      <c r="B83" s="95" t="s">
        <v>26</v>
      </c>
      <c r="C83" s="95"/>
      <c r="D83" s="95"/>
      <c r="E83" s="95"/>
      <c r="F83" s="95"/>
      <c r="G83" s="95"/>
      <c r="H83" s="78">
        <f>SUM(H74,H72,H52,H43,H34,H25,H16,H76,H78,H80,H61,H70)</f>
        <v>41.25</v>
      </c>
    </row>
    <row r="85" spans="2:9" ht="13" x14ac:dyDescent="0.3">
      <c r="F85" s="83" t="s">
        <v>28</v>
      </c>
      <c r="G85" s="80">
        <v>4</v>
      </c>
      <c r="H85" s="1">
        <f>H83/G85</f>
        <v>10.3125</v>
      </c>
      <c r="I85" s="80" t="s">
        <v>27</v>
      </c>
    </row>
  </sheetData>
  <sheetProtection formatCells="0" formatColumns="0" formatRows="0" insertRows="0" deleteRows="0"/>
  <mergeCells count="25">
    <mergeCell ref="B83:G83"/>
    <mergeCell ref="A16:E16"/>
    <mergeCell ref="A25:E25"/>
    <mergeCell ref="A34:E34"/>
    <mergeCell ref="A43:E43"/>
    <mergeCell ref="A52:E52"/>
    <mergeCell ref="AG4:AM4"/>
    <mergeCell ref="AG5:AM5"/>
    <mergeCell ref="BI4:BO4"/>
    <mergeCell ref="BI5:BO5"/>
    <mergeCell ref="AN5:AT5"/>
    <mergeCell ref="AU4:BA4"/>
    <mergeCell ref="AU5:BA5"/>
    <mergeCell ref="AN4:AT4"/>
    <mergeCell ref="BB4:BH4"/>
    <mergeCell ref="BB5:BH5"/>
    <mergeCell ref="L1:AF1"/>
    <mergeCell ref="C5:F5"/>
    <mergeCell ref="S4:Y4"/>
    <mergeCell ref="L4:R4"/>
    <mergeCell ref="C4:F4"/>
    <mergeCell ref="S5:Y5"/>
    <mergeCell ref="L5:R5"/>
    <mergeCell ref="Z4:AF4"/>
    <mergeCell ref="Z5:AF5"/>
  </mergeCells>
  <phoneticPr fontId="3" type="noConversion"/>
  <conditionalFormatting sqref="I8:I16 I18:I25 I36:I43">
    <cfRule type="dataBar" priority="370">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64" priority="413">
      <formula>L$6=TODAY()</formula>
    </cfRule>
  </conditionalFormatting>
  <conditionalFormatting sqref="L8:BO8 L10:BO16 L17:M17 L19:BO26 L28:BO34 L37:BO43 L46:BO52 L55:BO61">
    <cfRule type="expression" dxfId="63" priority="416">
      <formula>AND($F8&lt;=L$6,ROUNDDOWN(($G8-$F8+1)*$I8,0)+$F8-1&gt;=L$6)</formula>
    </cfRule>
    <cfRule type="expression" dxfId="62" priority="417">
      <formula>AND(NOT(ISBLANK($F8)),$F8&lt;=L$6,$G8&gt;=L$6)</formula>
    </cfRule>
  </conditionalFormatting>
  <conditionalFormatting sqref="L6:BO16 L18:BO25 L35:BO43">
    <cfRule type="expression" dxfId="61" priority="376">
      <formula>L$6=TODAY()</formula>
    </cfRule>
  </conditionalFormatting>
  <conditionalFormatting sqref="I35">
    <cfRule type="dataBar" priority="311">
      <dataBar>
        <cfvo type="num" val="0"/>
        <cfvo type="num" val="1"/>
        <color theme="0" tint="-0.34998626667073579"/>
      </dataBar>
      <extLst>
        <ext xmlns:x14="http://schemas.microsoft.com/office/spreadsheetml/2009/9/main" uri="{B025F937-C7B1-47D3-B67F-A62EFF666E3E}">
          <x14:id>{573E7217-410C-4B27-8557-634C914E72E7}</x14:id>
        </ext>
      </extLst>
    </cfRule>
  </conditionalFormatting>
  <conditionalFormatting sqref="I35">
    <cfRule type="dataBar" priority="266">
      <dataBar>
        <cfvo type="num" val="0"/>
        <cfvo type="num" val="1"/>
        <color theme="0" tint="-0.34998626667073579"/>
      </dataBar>
      <extLst>
        <ext xmlns:x14="http://schemas.microsoft.com/office/spreadsheetml/2009/9/main" uri="{B025F937-C7B1-47D3-B67F-A62EFF666E3E}">
          <x14:id>{89F6EFD6-26E0-486D-9187-1EAD53F2B68E}</x14:id>
        </ext>
      </extLst>
    </cfRule>
  </conditionalFormatting>
  <conditionalFormatting sqref="N35:BO35">
    <cfRule type="expression" dxfId="60" priority="576">
      <formula>AND(#REF!&lt;=N$6,ROUNDDOWN((#REF!-#REF!+1)*#REF!,0)+#REF!-1&gt;=N$6)</formula>
    </cfRule>
    <cfRule type="expression" dxfId="59" priority="577">
      <formula>AND(NOT(ISBLANK(#REF!)),#REF!&lt;=N$6,#REF!&gt;=N$6)</formula>
    </cfRule>
  </conditionalFormatting>
  <conditionalFormatting sqref="I71">
    <cfRule type="dataBar" priority="224">
      <dataBar>
        <cfvo type="num" val="0"/>
        <cfvo type="num" val="1"/>
        <color theme="0" tint="-0.34998626667073579"/>
      </dataBar>
      <extLst>
        <ext xmlns:x14="http://schemas.microsoft.com/office/spreadsheetml/2009/9/main" uri="{B025F937-C7B1-47D3-B67F-A62EFF666E3E}">
          <x14:id>{5D73DAA4-2706-4FAD-896B-B62C7B42EA42}</x14:id>
        </ext>
      </extLst>
    </cfRule>
  </conditionalFormatting>
  <conditionalFormatting sqref="I71">
    <cfRule type="dataBar" priority="222">
      <dataBar>
        <cfvo type="num" val="0"/>
        <cfvo type="num" val="1"/>
        <color theme="0" tint="-0.34998626667073579"/>
      </dataBar>
      <extLst>
        <ext xmlns:x14="http://schemas.microsoft.com/office/spreadsheetml/2009/9/main" uri="{B025F937-C7B1-47D3-B67F-A62EFF666E3E}">
          <x14:id>{2BA56CE8-B61F-417B-92FE-53D14A7F5403}</x14:id>
        </ext>
      </extLst>
    </cfRule>
  </conditionalFormatting>
  <conditionalFormatting sqref="L71:BO71">
    <cfRule type="expression" dxfId="58" priority="223">
      <formula>L$6=TODAY()</formula>
    </cfRule>
  </conditionalFormatting>
  <conditionalFormatting sqref="N71:BO71">
    <cfRule type="expression" dxfId="57" priority="225">
      <formula>AND(#REF!&lt;=N$6,ROUNDDOWN((#REF!-#REF!+1)*#REF!,0)+#REF!-1&gt;=N$6)</formula>
    </cfRule>
    <cfRule type="expression" dxfId="56" priority="226">
      <formula>AND(NOT(ISBLANK(#REF!)),#REF!&lt;=N$6,#REF!&gt;=N$6)</formula>
    </cfRule>
  </conditionalFormatting>
  <conditionalFormatting sqref="L71:M71">
    <cfRule type="expression" dxfId="55" priority="227">
      <formula>AND(#REF!&lt;=L$6,ROUNDDOWN((#REF!-#REF!+1)*#REF!,0)+#REF!-1&gt;=L$6)</formula>
    </cfRule>
    <cfRule type="expression" dxfId="54" priority="228">
      <formula>AND(NOT(ISBLANK(#REF!)),#REF!&lt;=L$6,#REF!&gt;=L$6)</formula>
    </cfRule>
  </conditionalFormatting>
  <conditionalFormatting sqref="L72:BO72">
    <cfRule type="expression" dxfId="53" priority="217">
      <formula>L$6=TODAY()</formula>
    </cfRule>
  </conditionalFormatting>
  <conditionalFormatting sqref="I73">
    <cfRule type="dataBar" priority="211">
      <dataBar>
        <cfvo type="num" val="0"/>
        <cfvo type="num" val="1"/>
        <color theme="0" tint="-0.34998626667073579"/>
      </dataBar>
      <extLst>
        <ext xmlns:x14="http://schemas.microsoft.com/office/spreadsheetml/2009/9/main" uri="{B025F937-C7B1-47D3-B67F-A62EFF666E3E}">
          <x14:id>{5DE06B1A-86B7-42D1-886A-DBFA016AECA8}</x14:id>
        </ext>
      </extLst>
    </cfRule>
  </conditionalFormatting>
  <conditionalFormatting sqref="I73">
    <cfRule type="dataBar" priority="209">
      <dataBar>
        <cfvo type="num" val="0"/>
        <cfvo type="num" val="1"/>
        <color theme="0" tint="-0.34998626667073579"/>
      </dataBar>
      <extLst>
        <ext xmlns:x14="http://schemas.microsoft.com/office/spreadsheetml/2009/9/main" uri="{B025F937-C7B1-47D3-B67F-A62EFF666E3E}">
          <x14:id>{64A469C5-FFDE-4D2E-A0F8-D95428D0D1AF}</x14:id>
        </ext>
      </extLst>
    </cfRule>
  </conditionalFormatting>
  <conditionalFormatting sqref="L73:BO73">
    <cfRule type="expression" dxfId="52" priority="210">
      <formula>L$6=TODAY()</formula>
    </cfRule>
  </conditionalFormatting>
  <conditionalFormatting sqref="N73:BO73">
    <cfRule type="expression" dxfId="51" priority="212">
      <formula>AND(#REF!&lt;=N$6,ROUNDDOWN((#REF!-#REF!+1)*#REF!,0)+#REF!-1&gt;=N$6)</formula>
    </cfRule>
    <cfRule type="expression" dxfId="50" priority="213">
      <formula>AND(NOT(ISBLANK(#REF!)),#REF!&lt;=N$6,#REF!&gt;=N$6)</formula>
    </cfRule>
  </conditionalFormatting>
  <conditionalFormatting sqref="L73:M73">
    <cfRule type="expression" dxfId="49" priority="214">
      <formula>AND(#REF!&lt;=L$6,ROUNDDOWN((#REF!-#REF!+1)*#REF!,0)+#REF!-1&gt;=L$6)</formula>
    </cfRule>
    <cfRule type="expression" dxfId="48" priority="215">
      <formula>AND(NOT(ISBLANK(#REF!)),#REF!&lt;=L$6,#REF!&gt;=L$6)</formula>
    </cfRule>
  </conditionalFormatting>
  <conditionalFormatting sqref="L74:BO74">
    <cfRule type="expression" dxfId="47" priority="204">
      <formula>L$6=TODAY()</formula>
    </cfRule>
  </conditionalFormatting>
  <conditionalFormatting sqref="I17">
    <cfRule type="dataBar" priority="199">
      <dataBar>
        <cfvo type="num" val="0"/>
        <cfvo type="num" val="1"/>
        <color theme="0" tint="-0.34998626667073579"/>
      </dataBar>
      <extLst>
        <ext xmlns:x14="http://schemas.microsoft.com/office/spreadsheetml/2009/9/main" uri="{B025F937-C7B1-47D3-B67F-A62EFF666E3E}">
          <x14:id>{34D31F1C-F9F0-4179-93BD-0EA43A8C1ABF}</x14:id>
        </ext>
      </extLst>
    </cfRule>
  </conditionalFormatting>
  <conditionalFormatting sqref="N17:BO17">
    <cfRule type="expression" dxfId="46" priority="200">
      <formula>N$6=TODAY()</formula>
    </cfRule>
  </conditionalFormatting>
  <conditionalFormatting sqref="I17">
    <cfRule type="dataBar" priority="195">
      <dataBar>
        <cfvo type="num" val="0"/>
        <cfvo type="num" val="1"/>
        <color theme="0" tint="-0.34998626667073579"/>
      </dataBar>
      <extLst>
        <ext xmlns:x14="http://schemas.microsoft.com/office/spreadsheetml/2009/9/main" uri="{B025F937-C7B1-47D3-B67F-A62EFF666E3E}">
          <x14:id>{B954B83F-2E70-41A5-9C81-9691BB10F0E1}</x14:id>
        </ext>
      </extLst>
    </cfRule>
  </conditionalFormatting>
  <conditionalFormatting sqref="L17:M17">
    <cfRule type="expression" dxfId="45" priority="196">
      <formula>L$6=TODAY()</formula>
    </cfRule>
  </conditionalFormatting>
  <conditionalFormatting sqref="L26:BO26">
    <cfRule type="expression" dxfId="44" priority="186">
      <formula>L$6=TODAY()</formula>
    </cfRule>
  </conditionalFormatting>
  <conditionalFormatting sqref="I26">
    <cfRule type="dataBar" priority="185">
      <dataBar>
        <cfvo type="num" val="0"/>
        <cfvo type="num" val="1"/>
        <color theme="0" tint="-0.34998626667073579"/>
      </dataBar>
      <extLst>
        <ext xmlns:x14="http://schemas.microsoft.com/office/spreadsheetml/2009/9/main" uri="{B025F937-C7B1-47D3-B67F-A62EFF666E3E}">
          <x14:id>{9BF93423-454B-4523-B181-F84114182884}</x14:id>
        </ext>
      </extLst>
    </cfRule>
  </conditionalFormatting>
  <conditionalFormatting sqref="I72">
    <cfRule type="dataBar" priority="147">
      <dataBar>
        <cfvo type="num" val="0"/>
        <cfvo type="num" val="1"/>
        <color theme="0" tint="-0.34998626667073579"/>
      </dataBar>
      <extLst>
        <ext xmlns:x14="http://schemas.microsoft.com/office/spreadsheetml/2009/9/main" uri="{B025F937-C7B1-47D3-B67F-A62EFF666E3E}">
          <x14:id>{8482D5E1-52A7-40D1-9E43-D40DD0153B0B}</x14:id>
        </ext>
      </extLst>
    </cfRule>
  </conditionalFormatting>
  <conditionalFormatting sqref="I74">
    <cfRule type="dataBar" priority="146">
      <dataBar>
        <cfvo type="num" val="0"/>
        <cfvo type="num" val="1"/>
        <color theme="0" tint="-0.34998626667073579"/>
      </dataBar>
      <extLst>
        <ext xmlns:x14="http://schemas.microsoft.com/office/spreadsheetml/2009/9/main" uri="{B025F937-C7B1-47D3-B67F-A62EFF666E3E}">
          <x14:id>{EA6B7F62-9B6F-4817-AA6C-344C0F85F9B1}</x14:id>
        </ext>
      </extLst>
    </cfRule>
  </conditionalFormatting>
  <conditionalFormatting sqref="I27:I34">
    <cfRule type="dataBar" priority="132">
      <dataBar>
        <cfvo type="num" val="0"/>
        <cfvo type="num" val="1"/>
        <color theme="0" tint="-0.34998626667073579"/>
      </dataBar>
      <extLst>
        <ext xmlns:x14="http://schemas.microsoft.com/office/spreadsheetml/2009/9/main" uri="{B025F937-C7B1-47D3-B67F-A62EFF666E3E}">
          <x14:id>{5355A6CE-8FEA-4FBF-B8E9-CA2561DECAE8}</x14:id>
        </ext>
      </extLst>
    </cfRule>
  </conditionalFormatting>
  <conditionalFormatting sqref="L27:BO34">
    <cfRule type="expression" dxfId="43" priority="133">
      <formula>L$6=TODAY()</formula>
    </cfRule>
  </conditionalFormatting>
  <conditionalFormatting sqref="L9:BO9">
    <cfRule type="expression" dxfId="42" priority="967">
      <formula>AND(#REF!&lt;=L$6,ROUNDDOWN((#REF!-#REF!+1)*#REF!,0)+#REF!-1&gt;=L$6)</formula>
    </cfRule>
    <cfRule type="expression" dxfId="41" priority="968">
      <formula>AND(NOT(ISBLANK(#REF!)),#REF!&lt;=L$6,#REF!&gt;=L$6)</formula>
    </cfRule>
  </conditionalFormatting>
  <conditionalFormatting sqref="L18:BO18">
    <cfRule type="expression" dxfId="40" priority="1003">
      <formula>AND(#REF!&lt;=L$6,ROUNDDOWN((#REF!-#REF!+1)*#REF!,0)+#REF!-1&gt;=L$6)</formula>
    </cfRule>
    <cfRule type="expression" dxfId="39" priority="1004">
      <formula>AND(NOT(ISBLANK(#REF!)),#REF!&lt;=L$6,#REF!&gt;=L$6)</formula>
    </cfRule>
  </conditionalFormatting>
  <conditionalFormatting sqref="L27:BO27">
    <cfRule type="expression" dxfId="38" priority="1027">
      <formula>AND(#REF!&lt;=L$6,ROUNDDOWN((#REF!-#REF!+1)*#REF!,0)+#REF!-1&gt;=L$6)</formula>
    </cfRule>
    <cfRule type="expression" dxfId="37" priority="1028">
      <formula>AND(NOT(ISBLANK(#REF!)),#REF!&lt;=L$6,#REF!&gt;=L$6)</formula>
    </cfRule>
  </conditionalFormatting>
  <conditionalFormatting sqref="L36:BO36">
    <cfRule type="expression" dxfId="36" priority="1033">
      <formula>AND(#REF!&lt;=L$6,ROUNDDOWN((#REF!-#REF!+1)*#REF!,0)+#REF!-1&gt;=L$6)</formula>
    </cfRule>
    <cfRule type="expression" dxfId="35" priority="1034">
      <formula>AND(NOT(ISBLANK(#REF!)),#REF!&lt;=L$6,#REF!&gt;=L$6)</formula>
    </cfRule>
  </conditionalFormatting>
  <conditionalFormatting sqref="L74:BO74">
    <cfRule type="expression" dxfId="34" priority="1041">
      <formula>AND(#REF!&lt;=L$6,ROUNDDOWN((#REF!-#REF!+1)*#REF!,0)+#REF!-1&gt;=L$6)</formula>
    </cfRule>
    <cfRule type="expression" dxfId="33" priority="1042">
      <formula>AND(NOT(ISBLANK(#REF!)),#REF!&lt;=L$6,#REF!&gt;=L$6)</formula>
    </cfRule>
  </conditionalFormatting>
  <conditionalFormatting sqref="L72:BO72">
    <cfRule type="expression" dxfId="32" priority="1043">
      <formula>AND(#REF!&lt;=L$6,ROUNDDOWN((#REF!-#REF!+1)*#REF!,0)+#REF!-1&gt;=L$6)</formula>
    </cfRule>
    <cfRule type="expression" dxfId="31" priority="1044">
      <formula>AND(NOT(ISBLANK(#REF!)),#REF!&lt;=L$6,#REF!&gt;=L$6)</formula>
    </cfRule>
  </conditionalFormatting>
  <conditionalFormatting sqref="N17:BO17">
    <cfRule type="expression" dxfId="30" priority="1047">
      <formula>AND(#REF!&lt;=N$6,ROUNDDOWN((#REF!-#REF!+1)*#REF!,0)+#REF!-1&gt;=N$6)</formula>
    </cfRule>
    <cfRule type="expression" dxfId="29" priority="1048">
      <formula>AND(NOT(ISBLANK(#REF!)),#REF!&lt;=N$6,#REF!&gt;=N$6)</formula>
    </cfRule>
  </conditionalFormatting>
  <conditionalFormatting sqref="I52">
    <cfRule type="dataBar" priority="88">
      <dataBar>
        <cfvo type="num" val="0"/>
        <cfvo type="num" val="1"/>
        <color theme="0" tint="-0.34998626667073579"/>
      </dataBar>
      <extLst>
        <ext xmlns:x14="http://schemas.microsoft.com/office/spreadsheetml/2009/9/main" uri="{B025F937-C7B1-47D3-B67F-A62EFF666E3E}">
          <x14:id>{6040D05D-B288-4FAE-8AFA-63ABF8306ADD}</x14:id>
        </ext>
      </extLst>
    </cfRule>
  </conditionalFormatting>
  <conditionalFormatting sqref="L52:BO52">
    <cfRule type="expression" dxfId="28" priority="89">
      <formula>L$6=TODAY()</formula>
    </cfRule>
  </conditionalFormatting>
  <conditionalFormatting sqref="L35:M35">
    <cfRule type="expression" dxfId="27" priority="1049">
      <formula>AND(#REF!&lt;=L$6,ROUNDDOWN((#REF!-#REF!+1)*#REF!,0)+#REF!-1&gt;=L$6)</formula>
    </cfRule>
    <cfRule type="expression" dxfId="26" priority="1050">
      <formula>AND(NOT(ISBLANK(#REF!)),#REF!&lt;=L$6,#REF!&gt;=L$6)</formula>
    </cfRule>
  </conditionalFormatting>
  <conditionalFormatting sqref="I45:I51">
    <cfRule type="dataBar" priority="36">
      <dataBar>
        <cfvo type="num" val="0"/>
        <cfvo type="num" val="1"/>
        <color theme="0" tint="-0.34998626667073579"/>
      </dataBar>
      <extLst>
        <ext xmlns:x14="http://schemas.microsoft.com/office/spreadsheetml/2009/9/main" uri="{B025F937-C7B1-47D3-B67F-A62EFF666E3E}">
          <x14:id>{7D0BD07E-81C3-4273-9366-D559C2A68210}</x14:id>
        </ext>
      </extLst>
    </cfRule>
  </conditionalFormatting>
  <conditionalFormatting sqref="L44:BO44">
    <cfRule type="expression" dxfId="25" priority="42">
      <formula>L$6=TODAY()</formula>
    </cfRule>
  </conditionalFormatting>
  <conditionalFormatting sqref="I44">
    <cfRule type="dataBar" priority="41">
      <dataBar>
        <cfvo type="num" val="0"/>
        <cfvo type="num" val="1"/>
        <color theme="0" tint="-0.34998626667073579"/>
      </dataBar>
      <extLst>
        <ext xmlns:x14="http://schemas.microsoft.com/office/spreadsheetml/2009/9/main" uri="{B025F937-C7B1-47D3-B67F-A62EFF666E3E}">
          <x14:id>{35630A9C-C9DA-4CC9-A061-4EE54835EECC}</x14:id>
        </ext>
      </extLst>
    </cfRule>
  </conditionalFormatting>
  <conditionalFormatting sqref="I44">
    <cfRule type="dataBar" priority="40">
      <dataBar>
        <cfvo type="num" val="0"/>
        <cfvo type="num" val="1"/>
        <color theme="0" tint="-0.34998626667073579"/>
      </dataBar>
      <extLst>
        <ext xmlns:x14="http://schemas.microsoft.com/office/spreadsheetml/2009/9/main" uri="{B025F937-C7B1-47D3-B67F-A62EFF666E3E}">
          <x14:id>{6C8182D9-3937-4383-932B-E751B73D5F78}</x14:id>
        </ext>
      </extLst>
    </cfRule>
  </conditionalFormatting>
  <conditionalFormatting sqref="N44:BO44">
    <cfRule type="expression" dxfId="24" priority="43">
      <formula>AND(#REF!&lt;=N$6,ROUNDDOWN((#REF!-#REF!+1)*#REF!,0)+#REF!-1&gt;=N$6)</formula>
    </cfRule>
    <cfRule type="expression" dxfId="23" priority="44">
      <formula>AND(NOT(ISBLANK(#REF!)),#REF!&lt;=N$6,#REF!&gt;=N$6)</formula>
    </cfRule>
  </conditionalFormatting>
  <conditionalFormatting sqref="L45:BO51">
    <cfRule type="expression" dxfId="22" priority="37">
      <formula>L$6=TODAY()</formula>
    </cfRule>
  </conditionalFormatting>
  <conditionalFormatting sqref="L45:BO45">
    <cfRule type="expression" dxfId="21" priority="45">
      <formula>AND(#REF!&lt;=L$6,ROUNDDOWN((#REF!-#REF!+1)*#REF!,0)+#REF!-1&gt;=L$6)</formula>
    </cfRule>
    <cfRule type="expression" dxfId="20" priority="46">
      <formula>AND(NOT(ISBLANK(#REF!)),#REF!&lt;=L$6,#REF!&gt;=L$6)</formula>
    </cfRule>
  </conditionalFormatting>
  <conditionalFormatting sqref="L44:M44">
    <cfRule type="expression" dxfId="19" priority="47">
      <formula>AND(#REF!&lt;=L$6,ROUNDDOWN((#REF!-#REF!+1)*#REF!,0)+#REF!-1&gt;=L$6)</formula>
    </cfRule>
    <cfRule type="expression" dxfId="18" priority="48">
      <formula>AND(NOT(ISBLANK(#REF!)),#REF!&lt;=L$6,#REF!&gt;=L$6)</formula>
    </cfRule>
  </conditionalFormatting>
  <conditionalFormatting sqref="I75">
    <cfRule type="dataBar" priority="35">
      <dataBar>
        <cfvo type="num" val="0"/>
        <cfvo type="num" val="1"/>
        <color theme="0" tint="-0.34998626667073579"/>
      </dataBar>
      <extLst>
        <ext xmlns:x14="http://schemas.microsoft.com/office/spreadsheetml/2009/9/main" uri="{B025F937-C7B1-47D3-B67F-A62EFF666E3E}">
          <x14:id>{4FCF8139-9676-44BE-98B4-4B8CA50B8EDC}</x14:id>
        </ext>
      </extLst>
    </cfRule>
  </conditionalFormatting>
  <conditionalFormatting sqref="I75">
    <cfRule type="dataBar" priority="34">
      <dataBar>
        <cfvo type="num" val="0"/>
        <cfvo type="num" val="1"/>
        <color theme="0" tint="-0.34998626667073579"/>
      </dataBar>
      <extLst>
        <ext xmlns:x14="http://schemas.microsoft.com/office/spreadsheetml/2009/9/main" uri="{B025F937-C7B1-47D3-B67F-A62EFF666E3E}">
          <x14:id>{1E63DDDA-0B2A-4866-AEA6-9A5AFBED205B}</x14:id>
        </ext>
      </extLst>
    </cfRule>
  </conditionalFormatting>
  <conditionalFormatting sqref="I76">
    <cfRule type="dataBar" priority="33">
      <dataBar>
        <cfvo type="num" val="0"/>
        <cfvo type="num" val="1"/>
        <color theme="0" tint="-0.34998626667073579"/>
      </dataBar>
      <extLst>
        <ext xmlns:x14="http://schemas.microsoft.com/office/spreadsheetml/2009/9/main" uri="{B025F937-C7B1-47D3-B67F-A62EFF666E3E}">
          <x14:id>{27B1CAD0-9C95-432F-A6B3-19769C95E522}</x14:id>
        </ext>
      </extLst>
    </cfRule>
  </conditionalFormatting>
  <conditionalFormatting sqref="I77">
    <cfRule type="dataBar" priority="32">
      <dataBar>
        <cfvo type="num" val="0"/>
        <cfvo type="num" val="1"/>
        <color theme="0" tint="-0.34998626667073579"/>
      </dataBar>
      <extLst>
        <ext xmlns:x14="http://schemas.microsoft.com/office/spreadsheetml/2009/9/main" uri="{B025F937-C7B1-47D3-B67F-A62EFF666E3E}">
          <x14:id>{B809B917-7613-4BD8-A9B9-E5C541331E9E}</x14:id>
        </ext>
      </extLst>
    </cfRule>
  </conditionalFormatting>
  <conditionalFormatting sqref="I77">
    <cfRule type="dataBar" priority="31">
      <dataBar>
        <cfvo type="num" val="0"/>
        <cfvo type="num" val="1"/>
        <color theme="0" tint="-0.34998626667073579"/>
      </dataBar>
      <extLst>
        <ext xmlns:x14="http://schemas.microsoft.com/office/spreadsheetml/2009/9/main" uri="{B025F937-C7B1-47D3-B67F-A62EFF666E3E}">
          <x14:id>{A646EF43-C6DD-48F1-906D-4D7EBD3B19D2}</x14:id>
        </ext>
      </extLst>
    </cfRule>
  </conditionalFormatting>
  <conditionalFormatting sqref="I78">
    <cfRule type="dataBar" priority="30">
      <dataBar>
        <cfvo type="num" val="0"/>
        <cfvo type="num" val="1"/>
        <color theme="0" tint="-0.34998626667073579"/>
      </dataBar>
      <extLst>
        <ext xmlns:x14="http://schemas.microsoft.com/office/spreadsheetml/2009/9/main" uri="{B025F937-C7B1-47D3-B67F-A62EFF666E3E}">
          <x14:id>{7E41F203-2067-4D7D-B911-34CD791BE408}</x14:id>
        </ext>
      </extLst>
    </cfRule>
  </conditionalFormatting>
  <conditionalFormatting sqref="I79">
    <cfRule type="dataBar" priority="29">
      <dataBar>
        <cfvo type="num" val="0"/>
        <cfvo type="num" val="1"/>
        <color theme="0" tint="-0.34998626667073579"/>
      </dataBar>
      <extLst>
        <ext xmlns:x14="http://schemas.microsoft.com/office/spreadsheetml/2009/9/main" uri="{B025F937-C7B1-47D3-B67F-A62EFF666E3E}">
          <x14:id>{BF988923-CB10-4800-B89B-C97472CABB5D}</x14:id>
        </ext>
      </extLst>
    </cfRule>
  </conditionalFormatting>
  <conditionalFormatting sqref="I79">
    <cfRule type="dataBar" priority="28">
      <dataBar>
        <cfvo type="num" val="0"/>
        <cfvo type="num" val="1"/>
        <color theme="0" tint="-0.34998626667073579"/>
      </dataBar>
      <extLst>
        <ext xmlns:x14="http://schemas.microsoft.com/office/spreadsheetml/2009/9/main" uri="{B025F937-C7B1-47D3-B67F-A62EFF666E3E}">
          <x14:id>{8EB1699C-5C00-4536-9EB8-94F820293C1A}</x14:id>
        </ext>
      </extLst>
    </cfRule>
  </conditionalFormatting>
  <conditionalFormatting sqref="I80">
    <cfRule type="dataBar" priority="27">
      <dataBar>
        <cfvo type="num" val="0"/>
        <cfvo type="num" val="1"/>
        <color theme="0" tint="-0.34998626667073579"/>
      </dataBar>
      <extLst>
        <ext xmlns:x14="http://schemas.microsoft.com/office/spreadsheetml/2009/9/main" uri="{B025F937-C7B1-47D3-B67F-A62EFF666E3E}">
          <x14:id>{DD0693C3-B0D8-447C-8F87-AAC524823320}</x14:id>
        </ext>
      </extLst>
    </cfRule>
  </conditionalFormatting>
  <conditionalFormatting sqref="L53:BO53">
    <cfRule type="expression" dxfId="17" priority="18">
      <formula>L$6=TODAY()</formula>
    </cfRule>
  </conditionalFormatting>
  <conditionalFormatting sqref="I53">
    <cfRule type="dataBar" priority="17">
      <dataBar>
        <cfvo type="num" val="0"/>
        <cfvo type="num" val="1"/>
        <color theme="0" tint="-0.34998626667073579"/>
      </dataBar>
      <extLst>
        <ext xmlns:x14="http://schemas.microsoft.com/office/spreadsheetml/2009/9/main" uri="{B025F937-C7B1-47D3-B67F-A62EFF666E3E}">
          <x14:id>{8D941D43-D799-46B8-8FE5-9290F78DC567}</x14:id>
        </ext>
      </extLst>
    </cfRule>
  </conditionalFormatting>
  <conditionalFormatting sqref="I53">
    <cfRule type="dataBar" priority="16">
      <dataBar>
        <cfvo type="num" val="0"/>
        <cfvo type="num" val="1"/>
        <color theme="0" tint="-0.34998626667073579"/>
      </dataBar>
      <extLst>
        <ext xmlns:x14="http://schemas.microsoft.com/office/spreadsheetml/2009/9/main" uri="{B025F937-C7B1-47D3-B67F-A62EFF666E3E}">
          <x14:id>{69C05F8A-9137-4FD2-85AB-6FE605E042FF}</x14:id>
        </ext>
      </extLst>
    </cfRule>
  </conditionalFormatting>
  <conditionalFormatting sqref="N53:BO53">
    <cfRule type="expression" dxfId="16" priority="19">
      <formula>AND(#REF!&lt;=N$6,ROUNDDOWN((#REF!-#REF!+1)*#REF!,0)+#REF!-1&gt;=N$6)</formula>
    </cfRule>
    <cfRule type="expression" dxfId="15" priority="20">
      <formula>AND(NOT(ISBLANK(#REF!)),#REF!&lt;=N$6,#REF!&gt;=N$6)</formula>
    </cfRule>
  </conditionalFormatting>
  <conditionalFormatting sqref="I54:I61">
    <cfRule type="dataBar" priority="14">
      <dataBar>
        <cfvo type="num" val="0"/>
        <cfvo type="num" val="1"/>
        <color theme="0" tint="-0.34998626667073579"/>
      </dataBar>
      <extLst>
        <ext xmlns:x14="http://schemas.microsoft.com/office/spreadsheetml/2009/9/main" uri="{B025F937-C7B1-47D3-B67F-A62EFF666E3E}">
          <x14:id>{C26C1236-8554-4546-8599-7BF89E277C54}</x14:id>
        </ext>
      </extLst>
    </cfRule>
  </conditionalFormatting>
  <conditionalFormatting sqref="L54:BO61">
    <cfRule type="expression" dxfId="14" priority="15">
      <formula>L$6=TODAY()</formula>
    </cfRule>
  </conditionalFormatting>
  <conditionalFormatting sqref="L54:BO54">
    <cfRule type="expression" dxfId="13" priority="21">
      <formula>AND(#REF!&lt;=L$6,ROUNDDOWN((#REF!-#REF!+1)*#REF!,0)+#REF!-1&gt;=L$6)</formula>
    </cfRule>
    <cfRule type="expression" dxfId="12" priority="22">
      <formula>AND(NOT(ISBLANK(#REF!)),#REF!&lt;=L$6,#REF!&gt;=L$6)</formula>
    </cfRule>
  </conditionalFormatting>
  <conditionalFormatting sqref="L53:M53">
    <cfRule type="expression" dxfId="11" priority="25">
      <formula>AND(#REF!&lt;=L$6,ROUNDDOWN((#REF!-#REF!+1)*#REF!,0)+#REF!-1&gt;=L$6)</formula>
    </cfRule>
    <cfRule type="expression" dxfId="10" priority="26">
      <formula>AND(NOT(ISBLANK(#REF!)),#REF!&lt;=L$6,#REF!&gt;=L$6)</formula>
    </cfRule>
  </conditionalFormatting>
  <conditionalFormatting sqref="L64:BO70">
    <cfRule type="expression" dxfId="9" priority="12">
      <formula>AND($F64&lt;=L$6,ROUNDDOWN(($G64-$F64+1)*$I64,0)+$F64-1&gt;=L$6)</formula>
    </cfRule>
    <cfRule type="expression" dxfId="8" priority="13">
      <formula>AND(NOT(ISBLANK($F64)),$F64&lt;=L$6,$G64&gt;=L$6)</formula>
    </cfRule>
  </conditionalFormatting>
  <conditionalFormatting sqref="L62:BO62">
    <cfRule type="expression" dxfId="7" priority="5">
      <formula>L$6=TODAY()</formula>
    </cfRule>
  </conditionalFormatting>
  <conditionalFormatting sqref="I62">
    <cfRule type="dataBar" priority="4">
      <dataBar>
        <cfvo type="num" val="0"/>
        <cfvo type="num" val="1"/>
        <color theme="0" tint="-0.34998626667073579"/>
      </dataBar>
      <extLst>
        <ext xmlns:x14="http://schemas.microsoft.com/office/spreadsheetml/2009/9/main" uri="{B025F937-C7B1-47D3-B67F-A62EFF666E3E}">
          <x14:id>{5C477D0E-4449-4770-A933-1A7D255E957D}</x14:id>
        </ext>
      </extLst>
    </cfRule>
  </conditionalFormatting>
  <conditionalFormatting sqref="I62">
    <cfRule type="dataBar" priority="3">
      <dataBar>
        <cfvo type="num" val="0"/>
        <cfvo type="num" val="1"/>
        <color theme="0" tint="-0.34998626667073579"/>
      </dataBar>
      <extLst>
        <ext xmlns:x14="http://schemas.microsoft.com/office/spreadsheetml/2009/9/main" uri="{B025F937-C7B1-47D3-B67F-A62EFF666E3E}">
          <x14:id>{D7B80B96-BF2F-4AE6-B8C8-47401CD690FE}</x14:id>
        </ext>
      </extLst>
    </cfRule>
  </conditionalFormatting>
  <conditionalFormatting sqref="N62:BO62">
    <cfRule type="expression" dxfId="6" priority="6">
      <formula>AND(#REF!&lt;=N$6,ROUNDDOWN((#REF!-#REF!+1)*#REF!,0)+#REF!-1&gt;=N$6)</formula>
    </cfRule>
    <cfRule type="expression" dxfId="5" priority="7">
      <formula>AND(NOT(ISBLANK(#REF!)),#REF!&lt;=N$6,#REF!&gt;=N$6)</formula>
    </cfRule>
  </conditionalFormatting>
  <conditionalFormatting sqref="I63:I70">
    <cfRule type="dataBar" priority="1">
      <dataBar>
        <cfvo type="num" val="0"/>
        <cfvo type="num" val="1"/>
        <color theme="0" tint="-0.34998626667073579"/>
      </dataBar>
      <extLst>
        <ext xmlns:x14="http://schemas.microsoft.com/office/spreadsheetml/2009/9/main" uri="{B025F937-C7B1-47D3-B67F-A62EFF666E3E}">
          <x14:id>{BB4581BC-5276-4BD9-AF16-8643F4F709B8}</x14:id>
        </ext>
      </extLst>
    </cfRule>
  </conditionalFormatting>
  <conditionalFormatting sqref="L63:BO70">
    <cfRule type="expression" dxfId="4" priority="2">
      <formula>L$6=TODAY()</formula>
    </cfRule>
  </conditionalFormatting>
  <conditionalFormatting sqref="L63:BO63">
    <cfRule type="expression" dxfId="3" priority="8">
      <formula>AND(#REF!&lt;=L$6,ROUNDDOWN((#REF!-#REF!+1)*#REF!,0)+#REF!-1&gt;=L$6)</formula>
    </cfRule>
    <cfRule type="expression" dxfId="2" priority="9">
      <formula>AND(NOT(ISBLANK(#REF!)),#REF!&lt;=L$6,#REF!&gt;=L$6)</formula>
    </cfRule>
  </conditionalFormatting>
  <conditionalFormatting sqref="L62:M62">
    <cfRule type="expression" dxfId="1" priority="10">
      <formula>AND(#REF!&lt;=L$6,ROUNDDOWN((#REF!-#REF!+1)*#REF!,0)+#REF!-1&gt;=L$6)</formula>
    </cfRule>
    <cfRule type="expression" dxfId="0" priority="11">
      <formula>AND(NOT(ISBLANK(#REF!)),#REF!&lt;=L$6,#REF!&gt;=L$6)</formula>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I4"/>
  </dataValidations>
  <pageMargins left="0.25" right="0.25" top="0.5" bottom="0.5" header="0.5" footer="0.25"/>
  <pageSetup scale="63" fitToHeight="0" orientation="landscape" r:id="rId1"/>
  <headerFooter alignWithMargins="0"/>
  <ignoredErrors>
    <ignoredError sqref="G72"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127000</xdr:rowOff>
                  </from>
                  <to>
                    <xdr:col>28</xdr:col>
                    <xdr:colOff>107950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I8:I16 I18:I25 I36:I43</xm:sqref>
        </x14:conditionalFormatting>
        <x14:conditionalFormatting xmlns:xm="http://schemas.microsoft.com/office/excel/2006/main">
          <x14:cfRule type="dataBar" id="{573E7217-410C-4B27-8557-634C914E72E7}">
            <x14:dataBar minLength="0" maxLength="100" gradient="0">
              <x14:cfvo type="num">
                <xm:f>0</xm:f>
              </x14:cfvo>
              <x14:cfvo type="num">
                <xm:f>1</xm:f>
              </x14:cfvo>
              <x14:negativeFillColor rgb="FFFF0000"/>
              <x14:axisColor rgb="FF000000"/>
            </x14:dataBar>
          </x14:cfRule>
          <xm:sqref>I35</xm:sqref>
        </x14:conditionalFormatting>
        <x14:conditionalFormatting xmlns:xm="http://schemas.microsoft.com/office/excel/2006/main">
          <x14:cfRule type="dataBar" id="{89F6EFD6-26E0-486D-9187-1EAD53F2B68E}">
            <x14:dataBar minLength="0" maxLength="100" gradient="0">
              <x14:cfvo type="num">
                <xm:f>0</xm:f>
              </x14:cfvo>
              <x14:cfvo type="num">
                <xm:f>1</xm:f>
              </x14:cfvo>
              <x14:negativeFillColor rgb="FFFF0000"/>
              <x14:axisColor rgb="FF000000"/>
            </x14:dataBar>
          </x14:cfRule>
          <xm:sqref>I35</xm:sqref>
        </x14:conditionalFormatting>
        <x14:conditionalFormatting xmlns:xm="http://schemas.microsoft.com/office/excel/2006/main">
          <x14:cfRule type="dataBar" id="{5D73DAA4-2706-4FAD-896B-B62C7B42EA42}">
            <x14:dataBar minLength="0" maxLength="100" gradient="0">
              <x14:cfvo type="num">
                <xm:f>0</xm:f>
              </x14:cfvo>
              <x14:cfvo type="num">
                <xm:f>1</xm:f>
              </x14:cfvo>
              <x14:negativeFillColor rgb="FFFF0000"/>
              <x14:axisColor rgb="FF000000"/>
            </x14:dataBar>
          </x14:cfRule>
          <xm:sqref>I71</xm:sqref>
        </x14:conditionalFormatting>
        <x14:conditionalFormatting xmlns:xm="http://schemas.microsoft.com/office/excel/2006/main">
          <x14:cfRule type="dataBar" id="{2BA56CE8-B61F-417B-92FE-53D14A7F5403}">
            <x14:dataBar minLength="0" maxLength="100" gradient="0">
              <x14:cfvo type="num">
                <xm:f>0</xm:f>
              </x14:cfvo>
              <x14:cfvo type="num">
                <xm:f>1</xm:f>
              </x14:cfvo>
              <x14:negativeFillColor rgb="FFFF0000"/>
              <x14:axisColor rgb="FF000000"/>
            </x14:dataBar>
          </x14:cfRule>
          <xm:sqref>I71</xm:sqref>
        </x14:conditionalFormatting>
        <x14:conditionalFormatting xmlns:xm="http://schemas.microsoft.com/office/excel/2006/main">
          <x14:cfRule type="dataBar" id="{5DE06B1A-86B7-42D1-886A-DBFA016AECA8}">
            <x14:dataBar minLength="0" maxLength="100" gradient="0">
              <x14:cfvo type="num">
                <xm:f>0</xm:f>
              </x14:cfvo>
              <x14:cfvo type="num">
                <xm:f>1</xm:f>
              </x14:cfvo>
              <x14:negativeFillColor rgb="FFFF0000"/>
              <x14:axisColor rgb="FF000000"/>
            </x14:dataBar>
          </x14:cfRule>
          <xm:sqref>I73</xm:sqref>
        </x14:conditionalFormatting>
        <x14:conditionalFormatting xmlns:xm="http://schemas.microsoft.com/office/excel/2006/main">
          <x14:cfRule type="dataBar" id="{64A469C5-FFDE-4D2E-A0F8-D95428D0D1AF}">
            <x14:dataBar minLength="0" maxLength="100" gradient="0">
              <x14:cfvo type="num">
                <xm:f>0</xm:f>
              </x14:cfvo>
              <x14:cfvo type="num">
                <xm:f>1</xm:f>
              </x14:cfvo>
              <x14:negativeFillColor rgb="FFFF0000"/>
              <x14:axisColor rgb="FF000000"/>
            </x14:dataBar>
          </x14:cfRule>
          <xm:sqref>I73</xm:sqref>
        </x14:conditionalFormatting>
        <x14:conditionalFormatting xmlns:xm="http://schemas.microsoft.com/office/excel/2006/main">
          <x14:cfRule type="dataBar" id="{34D31F1C-F9F0-4179-93BD-0EA43A8C1ABF}">
            <x14:dataBar minLength="0" maxLength="100" gradient="0">
              <x14:cfvo type="num">
                <xm:f>0</xm:f>
              </x14:cfvo>
              <x14:cfvo type="num">
                <xm:f>1</xm:f>
              </x14:cfvo>
              <x14:negativeFillColor rgb="FFFF0000"/>
              <x14:axisColor rgb="FF000000"/>
            </x14:dataBar>
          </x14:cfRule>
          <xm:sqref>I17</xm:sqref>
        </x14:conditionalFormatting>
        <x14:conditionalFormatting xmlns:xm="http://schemas.microsoft.com/office/excel/2006/main">
          <x14:cfRule type="dataBar" id="{B954B83F-2E70-41A5-9C81-9691BB10F0E1}">
            <x14:dataBar minLength="0" maxLength="100" gradient="0">
              <x14:cfvo type="num">
                <xm:f>0</xm:f>
              </x14:cfvo>
              <x14:cfvo type="num">
                <xm:f>1</xm:f>
              </x14:cfvo>
              <x14:negativeFillColor rgb="FFFF0000"/>
              <x14:axisColor rgb="FF000000"/>
            </x14:dataBar>
          </x14:cfRule>
          <xm:sqref>I17</xm:sqref>
        </x14:conditionalFormatting>
        <x14:conditionalFormatting xmlns:xm="http://schemas.microsoft.com/office/excel/2006/main">
          <x14:cfRule type="dataBar" id="{9BF93423-454B-4523-B181-F84114182884}">
            <x14:dataBar minLength="0" maxLength="100" gradient="0">
              <x14:cfvo type="num">
                <xm:f>0</xm:f>
              </x14:cfvo>
              <x14:cfvo type="num">
                <xm:f>1</xm:f>
              </x14:cfvo>
              <x14:negativeFillColor rgb="FFFF0000"/>
              <x14:axisColor rgb="FF000000"/>
            </x14:dataBar>
          </x14:cfRule>
          <xm:sqref>I26</xm:sqref>
        </x14:conditionalFormatting>
        <x14:conditionalFormatting xmlns:xm="http://schemas.microsoft.com/office/excel/2006/main">
          <x14:cfRule type="dataBar" id="{8482D5E1-52A7-40D1-9E43-D40DD0153B0B}">
            <x14:dataBar minLength="0" maxLength="100" gradient="0">
              <x14:cfvo type="num">
                <xm:f>0</xm:f>
              </x14:cfvo>
              <x14:cfvo type="num">
                <xm:f>1</xm:f>
              </x14:cfvo>
              <x14:negativeFillColor rgb="FFFF0000"/>
              <x14:axisColor rgb="FF000000"/>
            </x14:dataBar>
          </x14:cfRule>
          <xm:sqref>I72</xm:sqref>
        </x14:conditionalFormatting>
        <x14:conditionalFormatting xmlns:xm="http://schemas.microsoft.com/office/excel/2006/main">
          <x14:cfRule type="dataBar" id="{EA6B7F62-9B6F-4817-AA6C-344C0F85F9B1}">
            <x14:dataBar minLength="0" maxLength="100" gradient="0">
              <x14:cfvo type="num">
                <xm:f>0</xm:f>
              </x14:cfvo>
              <x14:cfvo type="num">
                <xm:f>1</xm:f>
              </x14:cfvo>
              <x14:negativeFillColor rgb="FFFF0000"/>
              <x14:axisColor rgb="FF000000"/>
            </x14:dataBar>
          </x14:cfRule>
          <xm:sqref>I74</xm:sqref>
        </x14:conditionalFormatting>
        <x14:conditionalFormatting xmlns:xm="http://schemas.microsoft.com/office/excel/2006/main">
          <x14:cfRule type="dataBar" id="{5355A6CE-8FEA-4FBF-B8E9-CA2561DECAE8}">
            <x14:dataBar minLength="0" maxLength="100" gradient="0">
              <x14:cfvo type="num">
                <xm:f>0</xm:f>
              </x14:cfvo>
              <x14:cfvo type="num">
                <xm:f>1</xm:f>
              </x14:cfvo>
              <x14:negativeFillColor rgb="FFFF0000"/>
              <x14:axisColor rgb="FF000000"/>
            </x14:dataBar>
          </x14:cfRule>
          <xm:sqref>I27:I34</xm:sqref>
        </x14:conditionalFormatting>
        <x14:conditionalFormatting xmlns:xm="http://schemas.microsoft.com/office/excel/2006/main">
          <x14:cfRule type="dataBar" id="{6040D05D-B288-4FAE-8AFA-63ABF8306ADD}">
            <x14:dataBar minLength="0" maxLength="100" gradient="0">
              <x14:cfvo type="num">
                <xm:f>0</xm:f>
              </x14:cfvo>
              <x14:cfvo type="num">
                <xm:f>1</xm:f>
              </x14:cfvo>
              <x14:negativeFillColor rgb="FFFF0000"/>
              <x14:axisColor rgb="FF000000"/>
            </x14:dataBar>
          </x14:cfRule>
          <xm:sqref>I52</xm:sqref>
        </x14:conditionalFormatting>
        <x14:conditionalFormatting xmlns:xm="http://schemas.microsoft.com/office/excel/2006/main">
          <x14:cfRule type="dataBar" id="{7D0BD07E-81C3-4273-9366-D559C2A68210}">
            <x14:dataBar minLength="0" maxLength="100" gradient="0">
              <x14:cfvo type="num">
                <xm:f>0</xm:f>
              </x14:cfvo>
              <x14:cfvo type="num">
                <xm:f>1</xm:f>
              </x14:cfvo>
              <x14:negativeFillColor rgb="FFFF0000"/>
              <x14:axisColor rgb="FF000000"/>
            </x14:dataBar>
          </x14:cfRule>
          <xm:sqref>I45:I51</xm:sqref>
        </x14:conditionalFormatting>
        <x14:conditionalFormatting xmlns:xm="http://schemas.microsoft.com/office/excel/2006/main">
          <x14:cfRule type="dataBar" id="{35630A9C-C9DA-4CC9-A061-4EE54835EECC}">
            <x14:dataBar minLength="0" maxLength="100" gradient="0">
              <x14:cfvo type="num">
                <xm:f>0</xm:f>
              </x14:cfvo>
              <x14:cfvo type="num">
                <xm:f>1</xm:f>
              </x14:cfvo>
              <x14:negativeFillColor rgb="FFFF0000"/>
              <x14:axisColor rgb="FF000000"/>
            </x14:dataBar>
          </x14:cfRule>
          <xm:sqref>I44</xm:sqref>
        </x14:conditionalFormatting>
        <x14:conditionalFormatting xmlns:xm="http://schemas.microsoft.com/office/excel/2006/main">
          <x14:cfRule type="dataBar" id="{6C8182D9-3937-4383-932B-E751B73D5F78}">
            <x14:dataBar minLength="0" maxLength="100" gradient="0">
              <x14:cfvo type="num">
                <xm:f>0</xm:f>
              </x14:cfvo>
              <x14:cfvo type="num">
                <xm:f>1</xm:f>
              </x14:cfvo>
              <x14:negativeFillColor rgb="FFFF0000"/>
              <x14:axisColor rgb="FF000000"/>
            </x14:dataBar>
          </x14:cfRule>
          <xm:sqref>I44</xm:sqref>
        </x14:conditionalFormatting>
        <x14:conditionalFormatting xmlns:xm="http://schemas.microsoft.com/office/excel/2006/main">
          <x14:cfRule type="dataBar" id="{4FCF8139-9676-44BE-98B4-4B8CA50B8EDC}">
            <x14:dataBar minLength="0" maxLength="100" gradient="0">
              <x14:cfvo type="num">
                <xm:f>0</xm:f>
              </x14:cfvo>
              <x14:cfvo type="num">
                <xm:f>1</xm:f>
              </x14:cfvo>
              <x14:negativeFillColor rgb="FFFF0000"/>
              <x14:axisColor rgb="FF000000"/>
            </x14:dataBar>
          </x14:cfRule>
          <xm:sqref>I75</xm:sqref>
        </x14:conditionalFormatting>
        <x14:conditionalFormatting xmlns:xm="http://schemas.microsoft.com/office/excel/2006/main">
          <x14:cfRule type="dataBar" id="{1E63DDDA-0B2A-4866-AEA6-9A5AFBED205B}">
            <x14:dataBar minLength="0" maxLength="100" gradient="0">
              <x14:cfvo type="num">
                <xm:f>0</xm:f>
              </x14:cfvo>
              <x14:cfvo type="num">
                <xm:f>1</xm:f>
              </x14:cfvo>
              <x14:negativeFillColor rgb="FFFF0000"/>
              <x14:axisColor rgb="FF000000"/>
            </x14:dataBar>
          </x14:cfRule>
          <xm:sqref>I75</xm:sqref>
        </x14:conditionalFormatting>
        <x14:conditionalFormatting xmlns:xm="http://schemas.microsoft.com/office/excel/2006/main">
          <x14:cfRule type="dataBar" id="{27B1CAD0-9C95-432F-A6B3-19769C95E522}">
            <x14:dataBar minLength="0" maxLength="100" gradient="0">
              <x14:cfvo type="num">
                <xm:f>0</xm:f>
              </x14:cfvo>
              <x14:cfvo type="num">
                <xm:f>1</xm:f>
              </x14:cfvo>
              <x14:negativeFillColor rgb="FFFF0000"/>
              <x14:axisColor rgb="FF000000"/>
            </x14:dataBar>
          </x14:cfRule>
          <xm:sqref>I76</xm:sqref>
        </x14:conditionalFormatting>
        <x14:conditionalFormatting xmlns:xm="http://schemas.microsoft.com/office/excel/2006/main">
          <x14:cfRule type="dataBar" id="{B809B917-7613-4BD8-A9B9-E5C541331E9E}">
            <x14:dataBar minLength="0" maxLength="100" gradient="0">
              <x14:cfvo type="num">
                <xm:f>0</xm:f>
              </x14:cfvo>
              <x14:cfvo type="num">
                <xm:f>1</xm:f>
              </x14:cfvo>
              <x14:negativeFillColor rgb="FFFF0000"/>
              <x14:axisColor rgb="FF000000"/>
            </x14:dataBar>
          </x14:cfRule>
          <xm:sqref>I77</xm:sqref>
        </x14:conditionalFormatting>
        <x14:conditionalFormatting xmlns:xm="http://schemas.microsoft.com/office/excel/2006/main">
          <x14:cfRule type="dataBar" id="{A646EF43-C6DD-48F1-906D-4D7EBD3B19D2}">
            <x14:dataBar minLength="0" maxLength="100" gradient="0">
              <x14:cfvo type="num">
                <xm:f>0</xm:f>
              </x14:cfvo>
              <x14:cfvo type="num">
                <xm:f>1</xm:f>
              </x14:cfvo>
              <x14:negativeFillColor rgb="FFFF0000"/>
              <x14:axisColor rgb="FF000000"/>
            </x14:dataBar>
          </x14:cfRule>
          <xm:sqref>I77</xm:sqref>
        </x14:conditionalFormatting>
        <x14:conditionalFormatting xmlns:xm="http://schemas.microsoft.com/office/excel/2006/main">
          <x14:cfRule type="dataBar" id="{7E41F203-2067-4D7D-B911-34CD791BE408}">
            <x14:dataBar minLength="0" maxLength="100" gradient="0">
              <x14:cfvo type="num">
                <xm:f>0</xm:f>
              </x14:cfvo>
              <x14:cfvo type="num">
                <xm:f>1</xm:f>
              </x14:cfvo>
              <x14:negativeFillColor rgb="FFFF0000"/>
              <x14:axisColor rgb="FF000000"/>
            </x14:dataBar>
          </x14:cfRule>
          <xm:sqref>I78</xm:sqref>
        </x14:conditionalFormatting>
        <x14:conditionalFormatting xmlns:xm="http://schemas.microsoft.com/office/excel/2006/main">
          <x14:cfRule type="dataBar" id="{BF988923-CB10-4800-B89B-C97472CABB5D}">
            <x14:dataBar minLength="0" maxLength="100" gradient="0">
              <x14:cfvo type="num">
                <xm:f>0</xm:f>
              </x14:cfvo>
              <x14:cfvo type="num">
                <xm:f>1</xm:f>
              </x14:cfvo>
              <x14:negativeFillColor rgb="FFFF0000"/>
              <x14:axisColor rgb="FF000000"/>
            </x14:dataBar>
          </x14:cfRule>
          <xm:sqref>I79</xm:sqref>
        </x14:conditionalFormatting>
        <x14:conditionalFormatting xmlns:xm="http://schemas.microsoft.com/office/excel/2006/main">
          <x14:cfRule type="dataBar" id="{8EB1699C-5C00-4536-9EB8-94F820293C1A}">
            <x14:dataBar minLength="0" maxLength="100" gradient="0">
              <x14:cfvo type="num">
                <xm:f>0</xm:f>
              </x14:cfvo>
              <x14:cfvo type="num">
                <xm:f>1</xm:f>
              </x14:cfvo>
              <x14:negativeFillColor rgb="FFFF0000"/>
              <x14:axisColor rgb="FF000000"/>
            </x14:dataBar>
          </x14:cfRule>
          <xm:sqref>I79</xm:sqref>
        </x14:conditionalFormatting>
        <x14:conditionalFormatting xmlns:xm="http://schemas.microsoft.com/office/excel/2006/main">
          <x14:cfRule type="dataBar" id="{DD0693C3-B0D8-447C-8F87-AAC524823320}">
            <x14:dataBar minLength="0" maxLength="100" gradient="0">
              <x14:cfvo type="num">
                <xm:f>0</xm:f>
              </x14:cfvo>
              <x14:cfvo type="num">
                <xm:f>1</xm:f>
              </x14:cfvo>
              <x14:negativeFillColor rgb="FFFF0000"/>
              <x14:axisColor rgb="FF000000"/>
            </x14:dataBar>
          </x14:cfRule>
          <xm:sqref>I80</xm:sqref>
        </x14:conditionalFormatting>
        <x14:conditionalFormatting xmlns:xm="http://schemas.microsoft.com/office/excel/2006/main">
          <x14:cfRule type="dataBar" id="{8D941D43-D799-46B8-8FE5-9290F78DC567}">
            <x14:dataBar minLength="0" maxLength="100" gradient="0">
              <x14:cfvo type="num">
                <xm:f>0</xm:f>
              </x14:cfvo>
              <x14:cfvo type="num">
                <xm:f>1</xm:f>
              </x14:cfvo>
              <x14:negativeFillColor rgb="FFFF0000"/>
              <x14:axisColor rgb="FF000000"/>
            </x14:dataBar>
          </x14:cfRule>
          <xm:sqref>I53</xm:sqref>
        </x14:conditionalFormatting>
        <x14:conditionalFormatting xmlns:xm="http://schemas.microsoft.com/office/excel/2006/main">
          <x14:cfRule type="dataBar" id="{69C05F8A-9137-4FD2-85AB-6FE605E042FF}">
            <x14:dataBar minLength="0" maxLength="100" gradient="0">
              <x14:cfvo type="num">
                <xm:f>0</xm:f>
              </x14:cfvo>
              <x14:cfvo type="num">
                <xm:f>1</xm:f>
              </x14:cfvo>
              <x14:negativeFillColor rgb="FFFF0000"/>
              <x14:axisColor rgb="FF000000"/>
            </x14:dataBar>
          </x14:cfRule>
          <xm:sqref>I53</xm:sqref>
        </x14:conditionalFormatting>
        <x14:conditionalFormatting xmlns:xm="http://schemas.microsoft.com/office/excel/2006/main">
          <x14:cfRule type="dataBar" id="{C26C1236-8554-4546-8599-7BF89E277C54}">
            <x14:dataBar minLength="0" maxLength="100" gradient="0">
              <x14:cfvo type="num">
                <xm:f>0</xm:f>
              </x14:cfvo>
              <x14:cfvo type="num">
                <xm:f>1</xm:f>
              </x14:cfvo>
              <x14:negativeFillColor rgb="FFFF0000"/>
              <x14:axisColor rgb="FF000000"/>
            </x14:dataBar>
          </x14:cfRule>
          <xm:sqref>I54:I61</xm:sqref>
        </x14:conditionalFormatting>
        <x14:conditionalFormatting xmlns:xm="http://schemas.microsoft.com/office/excel/2006/main">
          <x14:cfRule type="dataBar" id="{5C477D0E-4449-4770-A933-1A7D255E957D}">
            <x14:dataBar minLength="0" maxLength="100" gradient="0">
              <x14:cfvo type="num">
                <xm:f>0</xm:f>
              </x14:cfvo>
              <x14:cfvo type="num">
                <xm:f>1</xm:f>
              </x14:cfvo>
              <x14:negativeFillColor rgb="FFFF0000"/>
              <x14:axisColor rgb="FF000000"/>
            </x14:dataBar>
          </x14:cfRule>
          <xm:sqref>I62</xm:sqref>
        </x14:conditionalFormatting>
        <x14:conditionalFormatting xmlns:xm="http://schemas.microsoft.com/office/excel/2006/main">
          <x14:cfRule type="dataBar" id="{D7B80B96-BF2F-4AE6-B8C8-47401CD690FE}">
            <x14:dataBar minLength="0" maxLength="100" gradient="0">
              <x14:cfvo type="num">
                <xm:f>0</xm:f>
              </x14:cfvo>
              <x14:cfvo type="num">
                <xm:f>1</xm:f>
              </x14:cfvo>
              <x14:negativeFillColor rgb="FFFF0000"/>
              <x14:axisColor rgb="FF000000"/>
            </x14:dataBar>
          </x14:cfRule>
          <xm:sqref>I62</xm:sqref>
        </x14:conditionalFormatting>
        <x14:conditionalFormatting xmlns:xm="http://schemas.microsoft.com/office/excel/2006/main">
          <x14:cfRule type="dataBar" id="{BB4581BC-5276-4BD9-AF16-8643F4F709B8}">
            <x14:dataBar minLength="0" maxLength="100" gradient="0">
              <x14:cfvo type="num">
                <xm:f>0</xm:f>
              </x14:cfvo>
              <x14:cfvo type="num">
                <xm:f>1</xm:f>
              </x14:cfvo>
              <x14:negativeFillColor rgb="FFFF0000"/>
              <x14:axisColor rgb="FF000000"/>
            </x14:dataBar>
          </x14:cfRule>
          <xm:sqref>I63:I70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Candidate Management Module</vt:lpstr>
      <vt:lpstr>'Candidate Management Module'!prevWBS</vt:lpstr>
      <vt:lpstr>'Candidate Management Module'!Print_Area</vt:lpstr>
      <vt:lpstr>'Candidate Management Module'!Print_Titles</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Nguyen Thi Dieu (FA.TOD)</cp:lastModifiedBy>
  <cp:lastPrinted>2018-02-12T20:25:38Z</cp:lastPrinted>
  <dcterms:created xsi:type="dcterms:W3CDTF">2010-06-09T16:05:03Z</dcterms:created>
  <dcterms:modified xsi:type="dcterms:W3CDTF">2020-03-15T10:18:49Z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