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24226"/>
  <mc:AlternateContent xmlns:mc="http://schemas.openxmlformats.org/markup-compatibility/2006">
    <mc:Choice Requires="x15">
      <x15ac:absPath xmlns:x15ac="http://schemas.microsoft.com/office/spreadsheetml/2010/11/ac" url="D:\DA\Supply_Chain\Supply Chain and Freight Analytics Dashboard\"/>
    </mc:Choice>
  </mc:AlternateContent>
  <xr:revisionPtr revIDLastSave="0" documentId="13_ncr:1_{FDB8550C-0CE6-4EAF-8EE8-8024035A1716}" xr6:coauthVersionLast="47" xr6:coauthVersionMax="47" xr10:uidLastSave="{00000000-0000-0000-0000-000000000000}"/>
  <bookViews>
    <workbookView xWindow="-108" yWindow="-108" windowWidth="23256" windowHeight="13176" activeTab="5" xr2:uid="{00000000-000D-0000-FFFF-FFFF00000000}"/>
  </bookViews>
  <sheets>
    <sheet name="Datatable" sheetId="1" r:id="rId1"/>
    <sheet name="Sheet1" sheetId="5" state="hidden" r:id="rId2"/>
    <sheet name="Sheet2" sheetId="6" state="hidden" r:id="rId3"/>
    <sheet name="Pivottables" sheetId="3" r:id="rId4"/>
    <sheet name="Dashboard" sheetId="4" r:id="rId5"/>
    <sheet name="Sheet3" sheetId="7" r:id="rId6"/>
  </sheets>
  <definedNames>
    <definedName name="Slicer_Driver_Name">#N/A</definedName>
    <definedName name="Slicer_Month">#N/A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9" i="3" l="1"/>
  <c r="W20" i="3"/>
  <c r="W21" i="3"/>
  <c r="W22" i="3"/>
  <c r="W23" i="3"/>
  <c r="W18" i="3"/>
  <c r="T2" i="1"/>
  <c r="AB6" i="3"/>
  <c r="Q6" i="3"/>
  <c r="B6" i="3"/>
  <c r="C6" i="3"/>
  <c r="W6" i="3"/>
  <c r="AF6" i="3"/>
  <c r="U6" i="3"/>
  <c r="P6" i="3"/>
  <c r="AE6" i="3"/>
  <c r="V6" i="3"/>
  <c r="X6" i="3"/>
  <c r="O6" i="3"/>
  <c r="D6" i="3"/>
  <c r="G6" i="3"/>
  <c r="L6" i="3"/>
  <c r="AA6" i="3"/>
  <c r="K6" i="3"/>
  <c r="AC6" i="3"/>
  <c r="R6" i="3"/>
  <c r="AD6" i="3"/>
  <c r="B7" i="3" l="1"/>
  <c r="C7" i="3"/>
</calcChain>
</file>

<file path=xl/sharedStrings.xml><?xml version="1.0" encoding="utf-8"?>
<sst xmlns="http://schemas.openxmlformats.org/spreadsheetml/2006/main" count="6184" uniqueCount="133">
  <si>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</si>
  <si>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</si>
  <si>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</si>
  <si>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</si>
  <si>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</si>
  <si>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</si>
  <si>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</si>
  <si>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</si>
  <si>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</si>
  <si>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</si>
  <si>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</si>
  <si>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</si>
  <si>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</si>
  <si>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</si>
  <si>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</si>
  <si>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</si>
  <si>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</si>
  <si>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</si>
  <si>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</si>
  <si>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</si>
  <si>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</si>
  <si>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</si>
  <si>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</si>
  <si>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</si>
  <si>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</si>
  <si>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</si>
  <si>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</si>
  <si>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</si>
  <si>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</si>
  <si>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May</t>
  </si>
  <si>
    <t>Oct</t>
  </si>
  <si>
    <t>Jul</t>
  </si>
  <si>
    <t>Sep</t>
  </si>
  <si>
    <t>Aug</t>
  </si>
  <si>
    <t>Jun</t>
  </si>
  <si>
    <t>Mar</t>
  </si>
  <si>
    <t>Dec</t>
  </si>
  <si>
    <t>Jan</t>
  </si>
  <si>
    <t>Feb</t>
  </si>
  <si>
    <t>Nov</t>
  </si>
  <si>
    <t>Apr</t>
  </si>
  <si>
    <t>Wood</t>
  </si>
  <si>
    <t>Iron</t>
  </si>
  <si>
    <t>Steel</t>
  </si>
  <si>
    <t>Sand</t>
  </si>
  <si>
    <t>Coal</t>
  </si>
  <si>
    <t>Retaining Customer</t>
  </si>
  <si>
    <t>New Customer</t>
  </si>
  <si>
    <t>Ontario</t>
  </si>
  <si>
    <t>British Columbia</t>
  </si>
  <si>
    <t>New Brunswick</t>
  </si>
  <si>
    <t>Manitoba</t>
  </si>
  <si>
    <t>Alberta</t>
  </si>
  <si>
    <t>Saskatchewan</t>
  </si>
  <si>
    <t>Freightliner Sprinter</t>
  </si>
  <si>
    <t>Peterbilt 579</t>
  </si>
  <si>
    <t>Kenworth T680</t>
  </si>
  <si>
    <t>Volvo VNL</t>
  </si>
  <si>
    <t>Maureen Smith</t>
  </si>
  <si>
    <t>Anthony Perez</t>
  </si>
  <si>
    <t>Tony Martinez</t>
  </si>
  <si>
    <t>Ashley Williams</t>
  </si>
  <si>
    <t>Carlos Lowe</t>
  </si>
  <si>
    <t>Robert Williams</t>
  </si>
  <si>
    <t>Alison Williams</t>
  </si>
  <si>
    <t>Frances Griffin</t>
  </si>
  <si>
    <t>Kristi Middleton</t>
  </si>
  <si>
    <t>Nicholas Rice</t>
  </si>
  <si>
    <t>Patrick Cowan</t>
  </si>
  <si>
    <t>Eric Solis</t>
  </si>
  <si>
    <t>Brittany Hill</t>
  </si>
  <si>
    <t>Nichole Jones</t>
  </si>
  <si>
    <t>David Santiago</t>
  </si>
  <si>
    <t>Kenneth Torres</t>
  </si>
  <si>
    <t>Shawn Smith</t>
  </si>
  <si>
    <t>Eric Jones</t>
  </si>
  <si>
    <t>Brian Phillips</t>
  </si>
  <si>
    <t>Mercedes Taylor</t>
  </si>
  <si>
    <t>Tiffany Young</t>
  </si>
  <si>
    <t>Donna Cortez</t>
  </si>
  <si>
    <t>Bryce Johnson</t>
  </si>
  <si>
    <t>Michael Campbell</t>
  </si>
  <si>
    <t>Heather Johnson</t>
  </si>
  <si>
    <t>Jennifer Jones</t>
  </si>
  <si>
    <t>Sum of Total Expenses</t>
  </si>
  <si>
    <t>Sum of Rate</t>
  </si>
  <si>
    <t>Sum of Balance</t>
  </si>
  <si>
    <t>Expenses</t>
  </si>
  <si>
    <t>Balance</t>
  </si>
  <si>
    <t>Monthly Rate</t>
  </si>
  <si>
    <t>Row Labels</t>
  </si>
  <si>
    <t>Grand Total</t>
  </si>
  <si>
    <t>Monthly Balance</t>
  </si>
  <si>
    <t>Year to Date - Total Balance</t>
  </si>
  <si>
    <t>Custemer Type</t>
  </si>
  <si>
    <t>Count of Customer Type</t>
  </si>
  <si>
    <t>Truck Expense</t>
  </si>
  <si>
    <t>Sum of Insurance</t>
  </si>
  <si>
    <t>Sum of Fuel</t>
  </si>
  <si>
    <t>Sum of Diesel Exhaust Fluid</t>
  </si>
  <si>
    <t>Sum of Advance</t>
  </si>
  <si>
    <t>Exhaust Fluid</t>
  </si>
  <si>
    <t>Sum of Warehouse</t>
  </si>
  <si>
    <t>Sum of Repairs</t>
  </si>
  <si>
    <t>Sum of Tolls</t>
  </si>
  <si>
    <t>Sum of Fundings</t>
  </si>
  <si>
    <t>Repairs &amp; Costs</t>
  </si>
  <si>
    <t>Driver Payroll</t>
  </si>
  <si>
    <t>Sum of Odometer</t>
  </si>
  <si>
    <t>Sum of Miles</t>
  </si>
  <si>
    <t>Sum of Rate Per Miles</t>
  </si>
  <si>
    <t>Sum of Extra Stops</t>
  </si>
  <si>
    <t>Sum of Extra Pay</t>
  </si>
  <si>
    <t>Sum of Costs Driver Paid</t>
  </si>
  <si>
    <t>Freight Expenses</t>
  </si>
  <si>
    <t>Income &amp; Expenses</t>
  </si>
  <si>
    <t>Average of Efficiency</t>
  </si>
  <si>
    <t>Calculated Field</t>
  </si>
  <si>
    <t>Solve Order</t>
  </si>
  <si>
    <t>Field</t>
  </si>
  <si>
    <t>Formula</t>
  </si>
  <si>
    <t>=Rate-'Total Expenses'</t>
  </si>
  <si>
    <t>Efficiency</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</si>
  <si>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</si>
  <si>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</si>
  <si>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</si>
  <si>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</si>
  <si>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</si>
  <si>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</si>
  <si>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</si>
  <si>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Group</t>
  </si>
  <si>
    <t>Sum of Final Amount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</si>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</sst>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quot;$&quot;#,##0.00"/>
    <numFmt numFmtId="165" formatCode="&quot;$&quot;#,##0"/>
  </numFmts>
  <fonts count="11"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Arial"/>
      <family val="2"/>
    </font>
    <font>
      <sz val="12"/>
      <color theme="1" tint="0.34998626667073579"/>
      <name val="Arial"/>
      <family val="2"/>
    </font>
    <font>
      <b/>
      <sz val="12"/>
      <color theme="1"/>
      <name val="Arial"/>
      <family val="2"/>
    </font>
    <font>
      <b/>
      <sz val="12"/>
      <color rgb="FFC00000"/>
      <name val="Arial"/>
      <family val="2"/>
    </font>
    <font>
      <sz val="11"/>
      <color theme="1"/>
      <name val="Arial"/>
      <family val="2"/>
    </font>
    <font>
      <sz val="12"/>
      <color theme="1"/>
      <name val="Arial"/>
      <family val="2"/>
    </font>
    <font>
      <sz val="11"/>
      <color theme="1" tint="0.249977111117893"/>
      <name val="Arial"/>
      <family val="2"/>
    </font>
    <font>
      <b/>
      <i/>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style="thin">
        <color auto="1"/>
      </left>
      <right style="thin">
        <color auto="1"/>
      </right>
      <top style="thin">
        <color auto="1"/>
      </top>
      <bottom style="thin">
        <color auto="1"/>
      </bottom>
      <diagonal/>
    </border>
    <border>
      <left/>
      <right style="thin">
        <color theme="0" tint="-0.249977111117893"/>
      </right>
      <top/>
      <bottom/>
      <diagonal/>
    </border>
    <border>
      <left style="thin">
        <color auto="1"/>
      </left>
      <right style="thin">
        <color auto="1"/>
      </right>
      <top/>
      <bottom/>
      <diagonal/>
    </border>
    <border>
      <left/>
      <right/>
      <top/>
      <bottom style="thin">
        <color indexed="8"/>
      </bottom>
      <diagonal/>
    </border>
    <border>
      <left/>
      <right/>
      <top/>
      <bottom style="thin">
        <color theme="4"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40">
    <xf numFmtId="0" fontId="0" fillId="0" borderId="0" xfId="0"/>
    <xf numFmtId="164" fontId="0" fillId="0" borderId="0" xfId="1" applyNumberFormat="1" applyFont="1"/>
    <xf numFmtId="164" fontId="0" fillId="0" borderId="0" xfId="0" applyNumberFormat="1"/>
    <xf numFmtId="4" fontId="0" fillId="0" borderId="0" xfId="1" applyNumberFormat="1" applyFont="1"/>
    <xf numFmtId="0" fontId="1" fillId="0" borderId="1" xfId="0" applyFont="1" applyBorder="1" applyAlignment="1">
      <alignment horizontal="center" vertical="top"/>
    </xf>
    <xf numFmtId="0" fontId="1" fillId="0" borderId="1" xfId="1" applyNumberFormat="1" applyFont="1" applyBorder="1" applyAlignment="1">
      <alignment horizontal="center" vertical="top"/>
    </xf>
    <xf numFmtId="2" fontId="0" fillId="0" borderId="0" xfId="0" applyNumberFormat="1"/>
    <xf numFmtId="37" fontId="3" fillId="0" borderId="0" xfId="0" applyNumberFormat="1" applyFont="1" applyAlignment="1">
      <alignment horizontal="center" vertical="center" wrapText="1"/>
    </xf>
    <xf numFmtId="165" fontId="5" fillId="0" borderId="0" xfId="0" applyNumberFormat="1" applyFont="1" applyAlignment="1">
      <alignment horizontal="center" vertical="center"/>
    </xf>
    <xf numFmtId="3" fontId="5" fillId="0" borderId="0" xfId="0" applyNumberFormat="1" applyFont="1" applyAlignment="1">
      <alignment horizontal="center" vertical="center"/>
    </xf>
    <xf numFmtId="9" fontId="4" fillId="0" borderId="0" xfId="2" applyFont="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0" fontId="7" fillId="0" borderId="0" xfId="0" applyFont="1"/>
    <xf numFmtId="0" fontId="7" fillId="0" borderId="2" xfId="0" applyFont="1" applyBorder="1"/>
    <xf numFmtId="0" fontId="7" fillId="0" borderId="0" xfId="0" pivotButton="1" applyFont="1"/>
    <xf numFmtId="0" fontId="7" fillId="0" borderId="0" xfId="0" applyFont="1" applyAlignment="1">
      <alignment horizontal="left"/>
    </xf>
    <xf numFmtId="37" fontId="7" fillId="0" borderId="0" xfId="0" applyNumberFormat="1" applyFont="1" applyAlignment="1">
      <alignment horizontal="center" vertical="center"/>
    </xf>
    <xf numFmtId="37" fontId="3" fillId="0" borderId="0" xfId="0" applyNumberFormat="1" applyFont="1" applyAlignment="1">
      <alignment horizontal="center" vertical="center"/>
    </xf>
    <xf numFmtId="0" fontId="3" fillId="0" borderId="0" xfId="0" applyFont="1"/>
    <xf numFmtId="43"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center" vertical="center"/>
    </xf>
    <xf numFmtId="0" fontId="9" fillId="0" borderId="2" xfId="0" applyFont="1" applyBorder="1" applyAlignment="1">
      <alignment horizontal="center" vertical="center"/>
    </xf>
    <xf numFmtId="0" fontId="9" fillId="0" borderId="0" xfId="0" applyFont="1" applyAlignment="1">
      <alignment horizontal="center" vertical="center" wrapText="1"/>
    </xf>
    <xf numFmtId="0" fontId="3" fillId="0" borderId="0" xfId="0" pivotButton="1" applyFont="1"/>
    <xf numFmtId="0" fontId="3" fillId="0" borderId="0" xfId="0" applyFont="1" applyAlignment="1">
      <alignment horizontal="left"/>
    </xf>
    <xf numFmtId="0" fontId="8" fillId="0" borderId="0" xfId="0" applyFont="1" applyAlignment="1">
      <alignment horizontal="center" vertical="center" wrapText="1"/>
    </xf>
    <xf numFmtId="0" fontId="8" fillId="0" borderId="2" xfId="0" applyFont="1" applyBorder="1" applyAlignment="1">
      <alignment horizontal="center" vertical="center" wrapText="1"/>
    </xf>
    <xf numFmtId="0" fontId="3" fillId="0" borderId="0" xfId="0" applyFont="1" applyAlignment="1">
      <alignment horizontal="center" vertical="center" wrapText="1"/>
    </xf>
    <xf numFmtId="0" fontId="8" fillId="0" borderId="0" xfId="0" pivotButton="1" applyFont="1" applyAlignment="1">
      <alignment wrapText="1"/>
    </xf>
    <xf numFmtId="0" fontId="1" fillId="0" borderId="3" xfId="0" applyFont="1" applyBorder="1" applyAlignment="1">
      <alignment horizontal="center" vertical="top"/>
    </xf>
    <xf numFmtId="0" fontId="10" fillId="0" borderId="0" xfId="0" applyFont="1"/>
    <xf numFmtId="0" fontId="1" fillId="0" borderId="4" xfId="0" applyFont="1" applyBorder="1"/>
    <xf numFmtId="3" fontId="7" fillId="0" borderId="0" xfId="0" applyNumberFormat="1" applyFont="1"/>
    <xf numFmtId="164" fontId="7" fillId="0" borderId="0" xfId="0" applyNumberFormat="1" applyFont="1"/>
    <xf numFmtId="0" fontId="3" fillId="2" borderId="5" xfId="0" applyFont="1" applyFill="1" applyBorder="1"/>
    <xf numFmtId="10" fontId="7" fillId="0" borderId="0" xfId="0" applyNumberFormat="1" applyFont="1"/>
    <xf numFmtId="0" fontId="6" fillId="0" borderId="0" xfId="0" applyFont="1" applyAlignment="1">
      <alignment horizontal="center" vertical="center"/>
    </xf>
    <xf numFmtId="0" fontId="7" fillId="0" borderId="0" xfId="0" applyFont="1" applyAlignment="1">
      <alignment horizontal="center" vertical="center"/>
    </xf>
  </cellXfs>
  <cellStyles count="3">
    <cellStyle name="Currency" xfId="1" builtinId="4"/>
    <cellStyle name="Normal" xfId="0" builtinId="0"/>
    <cellStyle name="Percent" xfId="2" builtinId="5"/>
  </cellStyles>
  <dxfs count="223">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horizontal="center"/>
    </dxf>
    <dxf>
      <alignment horizontal="general"/>
    </dxf>
    <dxf>
      <alignment horizontal="general"/>
    </dxf>
    <dxf>
      <alignment horizontal="general"/>
    </dxf>
    <dxf>
      <alignment horizontal="center"/>
    </dxf>
    <dxf>
      <alignment vertical="center"/>
    </dxf>
    <dxf>
      <alignment vertical="center"/>
    </dxf>
    <dxf>
      <alignment vertical="bottom"/>
    </dxf>
    <dxf>
      <alignment vertical="bottom"/>
    </dxf>
    <dxf>
      <alignment vertical="bottom"/>
    </dxf>
    <dxf>
      <alignment vertical="center"/>
    </dxf>
    <dxf>
      <alignment vertical="center"/>
    </dxf>
    <dxf>
      <alignment wrapText="1"/>
    </dxf>
    <dxf>
      <alignment vertical="center"/>
    </dxf>
    <dxf>
      <alignment wrapText="1"/>
    </dxf>
    <dxf>
      <alignment vertical="center"/>
    </dxf>
    <dxf>
      <alignment vertical="bottom"/>
    </dxf>
    <dxf>
      <alignment vertical="bottom"/>
    </dxf>
    <dxf>
      <alignment vertical="bottom"/>
    </dxf>
    <dxf>
      <alignment wrapText="1"/>
    </dxf>
    <dxf>
      <font>
        <name val="Arial"/>
        <scheme val="none"/>
      </font>
    </dxf>
    <dxf>
      <font>
        <name val="Arial"/>
        <scheme val="none"/>
      </font>
    </dxf>
    <dxf>
      <font>
        <name val="Arial"/>
        <scheme val="none"/>
      </font>
    </dxf>
    <dxf>
      <alignment horizontal="center"/>
    </dxf>
    <dxf>
      <alignment horizontal="center"/>
    </dxf>
    <dxf>
      <alignment vertical="center"/>
    </dxf>
    <dxf>
      <alignment vertical="center"/>
    </dxf>
    <dxf>
      <font>
        <sz val="12"/>
      </font>
    </dxf>
    <dxf>
      <font>
        <sz val="12"/>
      </font>
    </dxf>
    <dxf>
      <font>
        <name val="Arial"/>
        <family val="2"/>
        <scheme val="none"/>
      </font>
    </dxf>
    <dxf>
      <font>
        <name val="Arial"/>
        <family val="2"/>
        <scheme val="none"/>
      </font>
    </dxf>
    <dxf>
      <font>
        <name val="Arial"/>
        <family val="2"/>
        <scheme val="none"/>
      </font>
    </dxf>
    <dxf>
      <alignment horizontal="center"/>
    </dxf>
    <dxf>
      <alignment vertical="center"/>
    </dxf>
    <dxf>
      <numFmt numFmtId="5" formatCode="#,##0_);\(#,##0\)"/>
    </dxf>
    <dxf>
      <numFmt numFmtId="35" formatCode="_(* #,##0.00_);_(* \(#,##0.00\);_(* &quot;-&quot;??_);_(@_)"/>
    </dxf>
    <dxf>
      <font>
        <b/>
      </font>
    </dxf>
    <dxf>
      <font>
        <name val="Arial"/>
        <scheme val="none"/>
      </font>
    </dxf>
    <dxf>
      <alignment wrapText="1"/>
    </dxf>
    <dxf>
      <alignment vertical="center"/>
    </dxf>
    <dxf>
      <alignment horizontal="center"/>
    </dxf>
    <dxf>
      <font>
        <name val="Arial"/>
        <scheme val="none"/>
      </font>
    </dxf>
    <dxf>
      <font>
        <name val="Arial"/>
        <scheme val="none"/>
      </font>
    </dxf>
    <dxf>
      <font>
        <name val="Arial"/>
        <scheme val="none"/>
      </font>
    </dxf>
    <dxf>
      <alignment horizontal="center"/>
    </dxf>
    <dxf>
      <alignment horizontal="general"/>
    </dxf>
    <dxf>
      <alignment vertical="center"/>
    </dxf>
    <dxf>
      <alignment vertical="bottom"/>
    </dxf>
    <dxf>
      <alignment vertical="center"/>
    </dxf>
    <dxf>
      <alignment wrapText="1"/>
    </dxf>
    <dxf>
      <alignment vertical="bottom"/>
    </dxf>
    <dxf>
      <font>
        <name val="Arial"/>
        <scheme val="none"/>
      </font>
    </dxf>
    <dxf>
      <font>
        <name val="Arial"/>
        <scheme val="none"/>
      </font>
    </dxf>
    <dxf>
      <alignment horizontal="center"/>
    </dxf>
    <dxf>
      <alignment vertical="center"/>
    </dxf>
    <dxf>
      <font>
        <sz val="12"/>
      </font>
    </dxf>
    <dxf>
      <font>
        <name val="Arial"/>
        <family val="2"/>
        <scheme val="none"/>
      </font>
    </dxf>
    <dxf>
      <font>
        <name val="Arial"/>
        <family val="2"/>
        <scheme val="none"/>
      </font>
    </dxf>
    <dxf>
      <alignment horizontal="center"/>
    </dxf>
    <dxf>
      <alignment vertical="center"/>
    </dxf>
    <dxf>
      <numFmt numFmtId="5" formatCode="#,##0_);\(#,##0\)"/>
    </dxf>
    <dxf>
      <numFmt numFmtId="35" formatCode="_(* #,##0.00_);_(* \(#,##0.00\);_(* &quot;-&quot;??_);_(@_)"/>
    </dxf>
    <dxf>
      <font>
        <b/>
      </font>
    </dxf>
    <dxf>
      <font>
        <name val="Arial"/>
        <scheme val="none"/>
      </font>
    </dxf>
    <dxf>
      <alignment wrapText="1"/>
    </dxf>
    <dxf>
      <alignment vertical="center"/>
    </dxf>
    <dxf>
      <alignment horizont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vertical="center"/>
    </dxf>
    <dxf>
      <numFmt numFmtId="5" formatCode="#,##0_);\(#,##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family val="2"/>
      </font>
    </dxf>
    <dxf>
      <font>
        <b/>
        <family val="2"/>
      </font>
    </dxf>
    <dxf>
      <alignment horizontal="center"/>
    </dxf>
    <dxf>
      <alignment vertical="center"/>
    </dxf>
    <dxf>
      <numFmt numFmtId="5" formatCode="#,##0_);\(#,##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3"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horizontal="center"/>
    </dxf>
    <dxf>
      <alignment horizontal="general"/>
    </dxf>
    <dxf>
      <alignment horizontal="general"/>
    </dxf>
    <dxf>
      <alignment horizontal="general"/>
    </dxf>
    <dxf>
      <alignment horizontal="center"/>
    </dxf>
    <dxf>
      <alignment vertical="center"/>
    </dxf>
    <dxf>
      <alignment vertical="center"/>
    </dxf>
    <dxf>
      <alignment vertical="bottom"/>
    </dxf>
    <dxf>
      <alignment vertical="bottom"/>
    </dxf>
    <dxf>
      <alignment vertical="bottom"/>
    </dxf>
    <dxf>
      <alignment vertical="center"/>
    </dxf>
    <dxf>
      <alignment vertical="center"/>
    </dxf>
    <dxf>
      <alignment wrapText="1"/>
    </dxf>
    <dxf>
      <alignment vertical="center"/>
    </dxf>
    <dxf>
      <alignment wrapText="1"/>
    </dxf>
    <dxf>
      <alignment vertical="center"/>
    </dxf>
    <dxf>
      <alignment vertical="bottom"/>
    </dxf>
    <dxf>
      <alignment vertical="bottom"/>
    </dxf>
    <dxf>
      <alignment vertical="bottom"/>
    </dxf>
    <dxf>
      <alignment wrapText="1"/>
    </dxf>
    <dxf>
      <font>
        <name val="Arial"/>
        <scheme val="none"/>
      </font>
    </dxf>
    <dxf>
      <font>
        <name val="Arial"/>
        <scheme val="none"/>
      </font>
    </dxf>
    <dxf>
      <font>
        <name val="Arial"/>
        <scheme val="none"/>
      </font>
    </dxf>
    <dxf>
      <alignment horizontal="center"/>
    </dxf>
    <dxf>
      <alignment horizontal="center"/>
    </dxf>
    <dxf>
      <alignment vertical="center"/>
    </dxf>
    <dxf>
      <alignment vertical="center"/>
    </dxf>
    <dxf>
      <font>
        <sz val="12"/>
      </font>
    </dxf>
    <dxf>
      <font>
        <sz val="12"/>
      </font>
    </dxf>
    <dxf>
      <font>
        <b/>
      </font>
    </dxf>
    <dxf>
      <font>
        <name val="Arial"/>
        <family val="2"/>
        <scheme val="none"/>
      </font>
    </dxf>
    <dxf>
      <font>
        <name val="Arial"/>
        <family val="2"/>
        <scheme val="none"/>
      </font>
    </dxf>
    <dxf>
      <font>
        <name val="Arial"/>
        <family val="2"/>
        <scheme val="none"/>
      </font>
    </dxf>
    <dxf>
      <alignment horizontal="center"/>
    </dxf>
    <dxf>
      <alignment vertical="center"/>
    </dxf>
    <dxf>
      <numFmt numFmtId="5" formatCode="#,##0_);\(#,##0\)"/>
    </dxf>
    <dxf>
      <font>
        <name val="Arial"/>
        <scheme val="none"/>
      </font>
    </dxf>
    <dxf>
      <font>
        <name val="Arial"/>
        <scheme val="none"/>
      </font>
    </dxf>
    <dxf>
      <font>
        <name val="Arial"/>
        <scheme val="none"/>
      </font>
    </dxf>
    <dxf>
      <alignment horizontal="center"/>
    </dxf>
    <dxf>
      <alignment vertical="center"/>
    </dxf>
    <dxf>
      <alignment wrapText="1"/>
    </dxf>
    <dxf>
      <font>
        <name val="Arial"/>
        <scheme val="none"/>
      </font>
    </dxf>
    <dxf>
      <font>
        <b/>
        <family val="2"/>
      </font>
    </dxf>
    <dxf>
      <font>
        <b/>
        <family val="2"/>
      </font>
    </dxf>
    <dxf>
      <font>
        <name val="Arial"/>
        <scheme val="none"/>
      </font>
    </dxf>
    <dxf>
      <font>
        <name val="Arial"/>
        <family val="2"/>
        <scheme val="none"/>
      </font>
    </dxf>
    <dxf>
      <font>
        <name val="Arial"/>
        <family val="2"/>
        <scheme val="none"/>
      </font>
    </dxf>
    <dxf>
      <font>
        <name val="Arial"/>
        <family val="2"/>
        <scheme val="none"/>
      </font>
    </dxf>
    <dxf>
      <alignment horizontal="center"/>
    </dxf>
    <dxf>
      <alignment vertical="center"/>
    </dxf>
    <dxf>
      <numFmt numFmtId="5" formatCode="#,##0_);\(#,##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font>
        <name val="Arial"/>
        <family val="2"/>
        <scheme val="none"/>
      </font>
    </dxf>
    <dxf>
      <font>
        <name val="Arial"/>
        <family val="2"/>
        <scheme val="none"/>
      </font>
    </dxf>
    <dxf>
      <font>
        <name val="Arial"/>
        <scheme val="none"/>
      </font>
    </dxf>
    <dxf>
      <font>
        <name val="Arial"/>
        <scheme val="none"/>
      </font>
    </dxf>
    <dxf>
      <font>
        <name val="Arial"/>
        <scheme val="none"/>
      </font>
    </dxf>
    <dxf>
      <alignment horizontal="center"/>
    </dxf>
    <dxf>
      <alignment horizontal="general"/>
    </dxf>
    <dxf>
      <alignment vertical="center"/>
    </dxf>
    <dxf>
      <alignment vertical="bottom"/>
    </dxf>
    <dxf>
      <alignment vertical="center"/>
    </dxf>
    <dxf>
      <alignment wrapText="1"/>
    </dxf>
    <dxf>
      <alignment vertical="bottom"/>
    </dxf>
    <dxf>
      <font>
        <sz val="12"/>
      </font>
      <alignment horizontal="center" vertical="center" wrapText="1"/>
    </dxf>
    <dxf>
      <font>
        <name val="Arial"/>
        <scheme val="none"/>
      </font>
    </dxf>
    <dxf>
      <font>
        <b/>
        <family val="2"/>
      </font>
    </dxf>
    <dxf>
      <font>
        <b/>
        <family val="2"/>
      </font>
    </dxf>
    <dxf>
      <font>
        <name val="Arial"/>
        <scheme val="none"/>
      </font>
    </dxf>
    <dxf>
      <font>
        <name val="Arial"/>
        <family val="2"/>
        <scheme val="none"/>
      </font>
    </dxf>
    <dxf>
      <font>
        <name val="Arial"/>
        <family val="2"/>
        <scheme val="none"/>
      </font>
    </dxf>
    <dxf>
      <font>
        <name val="Arial"/>
        <family val="2"/>
        <scheme val="none"/>
      </font>
    </dxf>
    <dxf>
      <alignment horizontal="center"/>
    </dxf>
    <dxf>
      <alignment vertical="center"/>
    </dxf>
    <dxf>
      <numFmt numFmtId="5" formatCode="#,##0_);\(#,##0\)"/>
    </dxf>
    <dxf>
      <font>
        <name val="Arial"/>
        <scheme val="none"/>
      </font>
    </dxf>
    <dxf>
      <font>
        <name val="Arial"/>
        <scheme val="none"/>
      </font>
    </dxf>
    <dxf>
      <font>
        <name val="Arial"/>
        <scheme val="none"/>
      </font>
    </dxf>
    <dxf>
      <alignment horizontal="center"/>
    </dxf>
    <dxf>
      <alignment horizontal="general"/>
    </dxf>
    <dxf>
      <alignment vertical="center"/>
    </dxf>
    <dxf>
      <alignment vertical="bottom"/>
    </dxf>
    <dxf>
      <alignment vertical="center"/>
    </dxf>
    <dxf>
      <alignment wrapText="1"/>
    </dxf>
    <dxf>
      <alignment vertical="bottom"/>
    </dxf>
    <dxf>
      <font>
        <name val="Arial"/>
        <scheme val="none"/>
      </font>
    </dxf>
    <dxf>
      <font>
        <name val="Arial"/>
        <scheme val="none"/>
      </font>
    </dxf>
    <dxf>
      <alignment horizontal="center"/>
    </dxf>
    <dxf>
      <alignment vertical="center"/>
    </dxf>
    <dxf>
      <alignment wrapText="1"/>
    </dxf>
    <dxf>
      <font>
        <sz val="12"/>
      </font>
    </dxf>
    <dxf>
      <font>
        <b/>
        <family val="2"/>
      </font>
    </dxf>
    <dxf>
      <font>
        <b/>
        <family val="2"/>
      </font>
    </dxf>
    <dxf>
      <font>
        <b/>
        <family val="2"/>
      </font>
    </dxf>
    <dxf>
      <font>
        <name val="Arial"/>
        <scheme val="none"/>
      </font>
    </dxf>
    <dxf>
      <font>
        <name val="Arial"/>
        <family val="2"/>
        <scheme val="none"/>
      </font>
    </dxf>
    <dxf>
      <font>
        <name val="Arial"/>
        <family val="2"/>
        <scheme val="none"/>
      </font>
    </dxf>
    <dxf>
      <font>
        <name val="Arial"/>
        <family val="2"/>
        <scheme val="none"/>
      </font>
    </dxf>
    <dxf>
      <alignment horizontal="center"/>
    </dxf>
    <dxf>
      <alignment vertical="center"/>
    </dxf>
    <dxf>
      <numFmt numFmtId="5" formatCode="#,##0_);\(#,##0\)"/>
    </dxf>
    <dxf>
      <font>
        <b val="0"/>
        <i/>
        <u val="none"/>
        <sz val="11"/>
        <name val="Arial"/>
        <family val="2"/>
        <scheme val="none"/>
      </font>
    </dxf>
  </dxfs>
  <tableStyles count="1" defaultTableStyle="TableStyleMedium9" defaultPivotStyle="PivotStyleLight16">
    <tableStyle name="Slicer Style 1" pivot="0" table="0" count="2" xr9:uid="{282AF738-9177-401B-B358-EBEAEEA78133}">
      <tableStyleElement type="wholeTable" dxfId="222"/>
    </tableStyle>
  </tableStyles>
  <colors>
    <mruColors>
      <color rgb="FFE11F1F"/>
      <color rgb="FFEF8C0F"/>
      <color rgb="FF38963F"/>
      <color rgb="FFE81818"/>
      <color rgb="FFA6A6A6"/>
      <color rgb="FF3849AB"/>
      <color rgb="FF003300"/>
      <color rgb="FFD3BABF"/>
      <color rgb="FFF5F5F5"/>
      <color rgb="FFF9D7A8"/>
    </mruColors>
  </colors>
  <extLst>
    <ext xmlns:x14="http://schemas.microsoft.com/office/spreadsheetml/2009/9/main" uri="{46F421CA-312F-682f-3DD2-61675219B42D}">
      <x14:dxfs count="1">
        <dxf>
          <font>
            <b/>
            <i val="0"/>
            <sz val="12"/>
            <color rgb="FFE11F1F"/>
            <name val="Arial"/>
            <family val="2"/>
            <scheme val="none"/>
          </font>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Dashboard.xlsx]Pivottables!PivotTable1</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3849AB"/>
            </a:solidFill>
            <a:round/>
          </a:ln>
          <a:effectLst/>
        </c:spPr>
        <c:marker>
          <c:symbol val="circle"/>
          <c:size val="6"/>
          <c:spPr>
            <a:solidFill>
              <a:srgbClr val="3849AB"/>
            </a:solidFill>
            <a:ln w="1905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28508661592377E-2"/>
          <c:y val="8.728277769642194E-2"/>
          <c:w val="0.88542789221909546"/>
          <c:h val="0.76514218739839701"/>
        </c:manualLayout>
      </c:layout>
      <c:lineChart>
        <c:grouping val="standard"/>
        <c:varyColors val="0"/>
        <c:ser>
          <c:idx val="0"/>
          <c:order val="0"/>
          <c:tx>
            <c:strRef>
              <c:f>Pivottables!$H$10</c:f>
              <c:strCache>
                <c:ptCount val="1"/>
                <c:pt idx="0">
                  <c:v>Total</c:v>
                </c:pt>
              </c:strCache>
            </c:strRef>
          </c:tx>
          <c:spPr>
            <a:ln w="22225" cap="rnd">
              <a:solidFill>
                <a:srgbClr val="3849AB"/>
              </a:solidFill>
              <a:round/>
            </a:ln>
            <a:effectLst/>
          </c:spPr>
          <c:marker>
            <c:symbol val="circle"/>
            <c:size val="6"/>
            <c:spPr>
              <a:solidFill>
                <a:srgbClr val="3849AB"/>
              </a:solidFill>
              <a:ln w="19050">
                <a:solidFill>
                  <a:schemeClr val="bg1"/>
                </a:solidFill>
              </a:ln>
              <a:effectLst/>
            </c:spPr>
          </c:marker>
          <c:cat>
            <c:strRef>
              <c:f>Pivottables!$G$11:$G$23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Pivottables!$H$11:$H$23</c:f>
              <c:numCache>
                <c:formatCode>#,##0_);\(#,##0\)</c:formatCode>
                <c:ptCount val="12"/>
                <c:pt idx="0">
                  <c:v>295673.2800000002</c:v>
                </c:pt>
                <c:pt idx="1">
                  <c:v>243629.40000000014</c:v>
                </c:pt>
                <c:pt idx="2">
                  <c:v>257838.35000000012</c:v>
                </c:pt>
                <c:pt idx="3">
                  <c:v>336910.78000000014</c:v>
                </c:pt>
                <c:pt idx="4">
                  <c:v>291981.66000000009</c:v>
                </c:pt>
                <c:pt idx="5">
                  <c:v>253858.16000000015</c:v>
                </c:pt>
                <c:pt idx="6">
                  <c:v>261220.50000000009</c:v>
                </c:pt>
                <c:pt idx="7">
                  <c:v>306074.52000000014</c:v>
                </c:pt>
                <c:pt idx="8">
                  <c:v>292097.22000000015</c:v>
                </c:pt>
                <c:pt idx="9">
                  <c:v>217577.83000000013</c:v>
                </c:pt>
                <c:pt idx="10">
                  <c:v>292809.32000000012</c:v>
                </c:pt>
                <c:pt idx="11">
                  <c:v>300959.68000000017</c:v>
                </c:pt>
              </c:numCache>
            </c:numRef>
          </c:val>
          <c:smooth val="1"/>
          <c:extLst>
            <c:ext xmlns:c16="http://schemas.microsoft.com/office/drawing/2014/chart" uri="{C3380CC4-5D6E-409C-BE32-E72D297353CC}">
              <c16:uniqueId val="{00000000-5CA6-4C1A-8913-984FDF151A36}"/>
            </c:ext>
          </c:extLst>
        </c:ser>
        <c:dLbls>
          <c:showLegendKey val="0"/>
          <c:showVal val="0"/>
          <c:showCatName val="0"/>
          <c:showSerName val="0"/>
          <c:showPercent val="0"/>
          <c:showBubbleSize val="0"/>
        </c:dLbls>
        <c:marker val="1"/>
        <c:smooth val="0"/>
        <c:axId val="1674143071"/>
        <c:axId val="1674143551"/>
      </c:lineChart>
      <c:catAx>
        <c:axId val="1674143071"/>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74143551"/>
        <c:crosses val="autoZero"/>
        <c:auto val="1"/>
        <c:lblAlgn val="ctr"/>
        <c:lblOffset val="100"/>
        <c:noMultiLvlLbl val="0"/>
      </c:catAx>
      <c:valAx>
        <c:axId val="1674143551"/>
        <c:scaling>
          <c:orientation val="minMax"/>
          <c:max val="340000"/>
          <c:min val="200000"/>
        </c:scaling>
        <c:delete val="0"/>
        <c:axPos val="l"/>
        <c:majorGridlines>
          <c:spPr>
            <a:ln w="6350" cap="flat" cmpd="sng" algn="ctr">
              <a:solidFill>
                <a:schemeClr val="tx1">
                  <a:lumMod val="15000"/>
                  <a:lumOff val="85000"/>
                </a:schemeClr>
              </a:solidFill>
              <a:prstDash val="lgDash"/>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67414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Dashboard.xlsx]Pivottables!PivotTable7</c:name>
    <c:fmtId val="4"/>
  </c:pivotSource>
  <c:chart>
    <c:autoTitleDeleted val="0"/>
    <c:pivotFmts>
      <c:pivotFmt>
        <c:idx val="0"/>
        <c:spPr>
          <a:solidFill>
            <a:srgbClr val="38963F">
              <a:alpha val="20000"/>
            </a:srgbClr>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F8C0F">
              <a:alpha val="20000"/>
            </a:srgbClr>
          </a:solidFill>
          <a:ln>
            <a:noFill/>
          </a:ln>
          <a:effectLst/>
        </c:spPr>
        <c:marker>
          <c:symbol val="none"/>
        </c:marker>
        <c:dLbl>
          <c:idx val="0"/>
          <c:spPr>
            <a:solidFill>
              <a:srgbClr val="EF8C0F">
                <a:alpha val="20000"/>
              </a:srgbClr>
            </a:solid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8963F">
              <a:alpha val="20000"/>
            </a:srgb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F8C0F">
              <a:alpha val="20000"/>
            </a:srgbClr>
          </a:solidFill>
          <a:ln>
            <a:noFill/>
          </a:ln>
          <a:effectLst/>
        </c:spPr>
        <c:marker>
          <c:symbol val="none"/>
        </c:marker>
        <c:dLbl>
          <c:idx val="0"/>
          <c:spPr>
            <a:solidFill>
              <a:srgbClr val="EF8C0F">
                <a:alpha val="20000"/>
              </a:srgb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8963F">
              <a:alpha val="20000"/>
            </a:srgb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solidFill>
              <a:srgbClr val="EF8C0F">
                <a:alpha val="20000"/>
              </a:srgb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noFill/>
          <a:ln>
            <a:noFill/>
          </a:ln>
          <a:effectLst/>
        </c:spPr>
      </c:pivotFmt>
      <c:pivotFmt>
        <c:idx val="7"/>
        <c:spPr>
          <a:noFill/>
          <a:ln>
            <a:noFill/>
          </a:ln>
          <a:effectLst/>
        </c:spPr>
      </c:pivotFmt>
    </c:pivotFmts>
    <c:plotArea>
      <c:layout/>
      <c:barChart>
        <c:barDir val="col"/>
        <c:grouping val="clustered"/>
        <c:varyColors val="0"/>
        <c:ser>
          <c:idx val="0"/>
          <c:order val="0"/>
          <c:tx>
            <c:strRef>
              <c:f>Pivottables!$C$14</c:f>
              <c:strCache>
                <c:ptCount val="1"/>
                <c:pt idx="0">
                  <c:v>Sum of Rate</c:v>
                </c:pt>
              </c:strCache>
            </c:strRef>
          </c:tx>
          <c:spPr>
            <a:solidFill>
              <a:srgbClr val="38963F">
                <a:alpha val="20000"/>
              </a:srgb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Pivottables!$B$15:$B$27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Pivottables!$C$15:$C$27</c:f>
              <c:numCache>
                <c:formatCode>#,##0_);\(#,##0\)</c:formatCode>
                <c:ptCount val="12"/>
                <c:pt idx="0">
                  <c:v>395164.49000000005</c:v>
                </c:pt>
                <c:pt idx="1">
                  <c:v>326629.42000000004</c:v>
                </c:pt>
                <c:pt idx="2">
                  <c:v>344040.14999999991</c:v>
                </c:pt>
                <c:pt idx="3">
                  <c:v>457468.76999999996</c:v>
                </c:pt>
                <c:pt idx="4">
                  <c:v>391912.80999999994</c:v>
                </c:pt>
                <c:pt idx="5">
                  <c:v>340732.81000000006</c:v>
                </c:pt>
                <c:pt idx="6">
                  <c:v>353999.05</c:v>
                </c:pt>
                <c:pt idx="7">
                  <c:v>409593.83999999991</c:v>
                </c:pt>
                <c:pt idx="8">
                  <c:v>393236.76999999996</c:v>
                </c:pt>
                <c:pt idx="9">
                  <c:v>296609.79000000004</c:v>
                </c:pt>
                <c:pt idx="10">
                  <c:v>397215.66000000003</c:v>
                </c:pt>
                <c:pt idx="11">
                  <c:v>408587.94</c:v>
                </c:pt>
              </c:numCache>
            </c:numRef>
          </c:val>
          <c:extLst>
            <c:ext xmlns:c16="http://schemas.microsoft.com/office/drawing/2014/chart" uri="{C3380CC4-5D6E-409C-BE32-E72D297353CC}">
              <c16:uniqueId val="{00000000-819F-4EBE-A7D6-2C627DC4EDD8}"/>
            </c:ext>
          </c:extLst>
        </c:ser>
        <c:ser>
          <c:idx val="1"/>
          <c:order val="1"/>
          <c:tx>
            <c:strRef>
              <c:f>Pivottables!$D$14</c:f>
              <c:strCache>
                <c:ptCount val="1"/>
                <c:pt idx="0">
                  <c:v>Sum of Total Expenses</c:v>
                </c:pt>
              </c:strCache>
            </c:strRef>
          </c:tx>
          <c:spPr>
            <a:noFill/>
            <a:ln>
              <a:noFill/>
            </a:ln>
            <a:effectLst/>
          </c:spPr>
          <c:invertIfNegative val="0"/>
          <c:dLbls>
            <c:spPr>
              <a:solidFill>
                <a:srgbClr val="EF8C0F">
                  <a:alpha val="20000"/>
                </a:srgb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Pivottables!$B$15:$B$27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Pivottables!$D$15:$D$27</c:f>
              <c:numCache>
                <c:formatCode>#,##0_);\(#,##0\)</c:formatCode>
                <c:ptCount val="12"/>
                <c:pt idx="0">
                  <c:v>99491.209999999832</c:v>
                </c:pt>
                <c:pt idx="1">
                  <c:v>83000.019999999902</c:v>
                </c:pt>
                <c:pt idx="2">
                  <c:v>86201.799999999785</c:v>
                </c:pt>
                <c:pt idx="3">
                  <c:v>120557.98999999982</c:v>
                </c:pt>
                <c:pt idx="4">
                  <c:v>99931.149999999834</c:v>
                </c:pt>
                <c:pt idx="5">
                  <c:v>86874.649999999892</c:v>
                </c:pt>
                <c:pt idx="6">
                  <c:v>92778.549999999901</c:v>
                </c:pt>
                <c:pt idx="7">
                  <c:v>103519.31999999977</c:v>
                </c:pt>
                <c:pt idx="8">
                  <c:v>101139.5499999998</c:v>
                </c:pt>
                <c:pt idx="9">
                  <c:v>79031.95999999989</c:v>
                </c:pt>
                <c:pt idx="10">
                  <c:v>104406.33999999989</c:v>
                </c:pt>
                <c:pt idx="11">
                  <c:v>107628.25999999986</c:v>
                </c:pt>
              </c:numCache>
            </c:numRef>
          </c:val>
          <c:extLst>
            <c:ext xmlns:c16="http://schemas.microsoft.com/office/drawing/2014/chart" uri="{C3380CC4-5D6E-409C-BE32-E72D297353CC}">
              <c16:uniqueId val="{00000008-819F-4EBE-A7D6-2C627DC4EDD8}"/>
            </c:ext>
          </c:extLst>
        </c:ser>
        <c:dLbls>
          <c:dLblPos val="inBase"/>
          <c:showLegendKey val="0"/>
          <c:showVal val="1"/>
          <c:showCatName val="0"/>
          <c:showSerName val="0"/>
          <c:showPercent val="0"/>
          <c:showBubbleSize val="0"/>
        </c:dLbls>
        <c:gapWidth val="219"/>
        <c:overlap val="-27"/>
        <c:axId val="1674143071"/>
        <c:axId val="1674158911"/>
      </c:barChart>
      <c:catAx>
        <c:axId val="167414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58911"/>
        <c:crosses val="autoZero"/>
        <c:auto val="1"/>
        <c:lblAlgn val="ctr"/>
        <c:lblOffset val="100"/>
        <c:noMultiLvlLbl val="0"/>
      </c:catAx>
      <c:valAx>
        <c:axId val="1674158911"/>
        <c:scaling>
          <c:orientation val="minMax"/>
        </c:scaling>
        <c:delete val="1"/>
        <c:axPos val="l"/>
        <c:numFmt formatCode="#,##0_);\(#,##0\)" sourceLinked="1"/>
        <c:majorTickMark val="none"/>
        <c:minorTickMark val="none"/>
        <c:tickLblPos val="nextTo"/>
        <c:crossAx val="167414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Cost Analysis by Vehicle Type and Factor</a:t>
            </a:r>
            <a:endParaRPr lang="en-US" sz="1400">
              <a:solidFill>
                <a:schemeClr val="tx1">
                  <a:lumMod val="65000"/>
                  <a:lumOff val="35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Pivottables!$AB$16</c:f>
              <c:strCache>
                <c:ptCount val="1"/>
                <c:pt idx="0">
                  <c:v>Sum of Diesel Exhaust Fluid</c:v>
                </c:pt>
              </c:strCache>
            </c:strRef>
          </c:tx>
          <c:spPr>
            <a:solidFill>
              <a:schemeClr val="accent1"/>
            </a:solidFill>
            <a:ln>
              <a:noFill/>
            </a:ln>
            <a:effectLst/>
          </c:spPr>
          <c:invertIfNegative val="0"/>
          <c:cat>
            <c:strRef>
              <c:f>Pivottables!$AA$17:$AA$21</c:f>
              <c:strCache>
                <c:ptCount val="4"/>
                <c:pt idx="0">
                  <c:v>Freightliner Sprinter</c:v>
                </c:pt>
                <c:pt idx="1">
                  <c:v>Kenworth T680</c:v>
                </c:pt>
                <c:pt idx="2">
                  <c:v>Peterbilt 579</c:v>
                </c:pt>
                <c:pt idx="3">
                  <c:v>Volvo VNL</c:v>
                </c:pt>
              </c:strCache>
            </c:strRef>
          </c:cat>
          <c:val>
            <c:numRef>
              <c:f>Pivottables!$AB$17:$AB$21</c:f>
              <c:numCache>
                <c:formatCode>#,##0_);\(#,##0\)</c:formatCode>
                <c:ptCount val="4"/>
                <c:pt idx="0">
                  <c:v>14288.060000000005</c:v>
                </c:pt>
                <c:pt idx="1">
                  <c:v>14539.640000000003</c:v>
                </c:pt>
                <c:pt idx="2">
                  <c:v>13567.050000000003</c:v>
                </c:pt>
                <c:pt idx="3">
                  <c:v>12636.170000000004</c:v>
                </c:pt>
              </c:numCache>
            </c:numRef>
          </c:val>
          <c:extLst>
            <c:ext xmlns:c16="http://schemas.microsoft.com/office/drawing/2014/chart" uri="{C3380CC4-5D6E-409C-BE32-E72D297353CC}">
              <c16:uniqueId val="{00000000-995B-47C4-960A-E87E1059682F}"/>
            </c:ext>
          </c:extLst>
        </c:ser>
        <c:ser>
          <c:idx val="1"/>
          <c:order val="1"/>
          <c:tx>
            <c:strRef>
              <c:f>Pivottables!$AC$16</c:f>
              <c:strCache>
                <c:ptCount val="1"/>
                <c:pt idx="0">
                  <c:v>Sum of Insurance</c:v>
                </c:pt>
              </c:strCache>
            </c:strRef>
          </c:tx>
          <c:spPr>
            <a:solidFill>
              <a:schemeClr val="accent2"/>
            </a:solidFill>
            <a:ln>
              <a:noFill/>
            </a:ln>
            <a:effectLst/>
          </c:spPr>
          <c:invertIfNegative val="0"/>
          <c:cat>
            <c:strRef>
              <c:f>Pivottables!$AA$17:$AA$21</c:f>
              <c:strCache>
                <c:ptCount val="4"/>
                <c:pt idx="0">
                  <c:v>Freightliner Sprinter</c:v>
                </c:pt>
                <c:pt idx="1">
                  <c:v>Kenworth T680</c:v>
                </c:pt>
                <c:pt idx="2">
                  <c:v>Peterbilt 579</c:v>
                </c:pt>
                <c:pt idx="3">
                  <c:v>Volvo VNL</c:v>
                </c:pt>
              </c:strCache>
            </c:strRef>
          </c:cat>
          <c:val>
            <c:numRef>
              <c:f>Pivottables!$AC$17:$AC$21</c:f>
              <c:numCache>
                <c:formatCode>#,##0_);\(#,##0\)</c:formatCode>
                <c:ptCount val="4"/>
                <c:pt idx="0">
                  <c:v>39376.580000000016</c:v>
                </c:pt>
                <c:pt idx="1">
                  <c:v>39428.69</c:v>
                </c:pt>
                <c:pt idx="2">
                  <c:v>37660.94</c:v>
                </c:pt>
                <c:pt idx="3">
                  <c:v>34420.939999999995</c:v>
                </c:pt>
              </c:numCache>
            </c:numRef>
          </c:val>
          <c:extLst>
            <c:ext xmlns:c16="http://schemas.microsoft.com/office/drawing/2014/chart" uri="{C3380CC4-5D6E-409C-BE32-E72D297353CC}">
              <c16:uniqueId val="{00000001-995B-47C4-960A-E87E1059682F}"/>
            </c:ext>
          </c:extLst>
        </c:ser>
        <c:ser>
          <c:idx val="2"/>
          <c:order val="2"/>
          <c:tx>
            <c:strRef>
              <c:f>Pivottables!$AD$16</c:f>
              <c:strCache>
                <c:ptCount val="1"/>
                <c:pt idx="0">
                  <c:v>Sum of Fuel</c:v>
                </c:pt>
              </c:strCache>
            </c:strRef>
          </c:tx>
          <c:spPr>
            <a:solidFill>
              <a:schemeClr val="accent3"/>
            </a:solidFill>
            <a:ln>
              <a:noFill/>
            </a:ln>
            <a:effectLst/>
          </c:spPr>
          <c:invertIfNegative val="0"/>
          <c:cat>
            <c:strRef>
              <c:f>Pivottables!$AA$17:$AA$21</c:f>
              <c:strCache>
                <c:ptCount val="4"/>
                <c:pt idx="0">
                  <c:v>Freightliner Sprinter</c:v>
                </c:pt>
                <c:pt idx="1">
                  <c:v>Kenworth T680</c:v>
                </c:pt>
                <c:pt idx="2">
                  <c:v>Peterbilt 579</c:v>
                </c:pt>
                <c:pt idx="3">
                  <c:v>Volvo VNL</c:v>
                </c:pt>
              </c:strCache>
            </c:strRef>
          </c:cat>
          <c:val>
            <c:numRef>
              <c:f>Pivottables!$AD$17:$AD$21</c:f>
              <c:numCache>
                <c:formatCode>#,##0_);\(#,##0\)</c:formatCode>
                <c:ptCount val="4"/>
                <c:pt idx="0">
                  <c:v>102297.34999999992</c:v>
                </c:pt>
                <c:pt idx="1">
                  <c:v>105035.97000000003</c:v>
                </c:pt>
                <c:pt idx="2">
                  <c:v>97534.479999999923</c:v>
                </c:pt>
                <c:pt idx="3">
                  <c:v>91438.2</c:v>
                </c:pt>
              </c:numCache>
            </c:numRef>
          </c:val>
          <c:extLst>
            <c:ext xmlns:c16="http://schemas.microsoft.com/office/drawing/2014/chart" uri="{C3380CC4-5D6E-409C-BE32-E72D297353CC}">
              <c16:uniqueId val="{00000002-995B-47C4-960A-E87E1059682F}"/>
            </c:ext>
          </c:extLst>
        </c:ser>
        <c:dLbls>
          <c:showLegendKey val="0"/>
          <c:showVal val="0"/>
          <c:showCatName val="0"/>
          <c:showSerName val="0"/>
          <c:showPercent val="0"/>
          <c:showBubbleSize val="0"/>
        </c:dLbls>
        <c:gapWidth val="219"/>
        <c:overlap val="-27"/>
        <c:axId val="29331807"/>
        <c:axId val="29332287"/>
      </c:barChart>
      <c:catAx>
        <c:axId val="2933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2287"/>
        <c:crosses val="autoZero"/>
        <c:auto val="1"/>
        <c:lblAlgn val="ctr"/>
        <c:lblOffset val="100"/>
        <c:noMultiLvlLbl val="0"/>
      </c:catAx>
      <c:valAx>
        <c:axId val="29332287"/>
        <c:scaling>
          <c:orientation val="minMax"/>
          <c:max val="110000"/>
          <c:min val="0"/>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1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Dashboard.xlsx]Pivottables!PivotTable10</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Pivottables!$L$17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Pivottables!$K$18:$K$23</c:f>
              <c:strCache>
                <c:ptCount val="5"/>
                <c:pt idx="0">
                  <c:v>Alison Williams</c:v>
                </c:pt>
                <c:pt idx="1">
                  <c:v>Brian Phillips</c:v>
                </c:pt>
                <c:pt idx="2">
                  <c:v>Frances Griffin</c:v>
                </c:pt>
                <c:pt idx="3">
                  <c:v>Mercedes Taylor</c:v>
                </c:pt>
                <c:pt idx="4">
                  <c:v>Tiffany Young</c:v>
                </c:pt>
              </c:strCache>
            </c:strRef>
          </c:cat>
          <c:val>
            <c:numRef>
              <c:f>Pivottables!$L$18:$L$23</c:f>
              <c:numCache>
                <c:formatCode>#,##0</c:formatCode>
                <c:ptCount val="5"/>
                <c:pt idx="0">
                  <c:v>59159.540000000066</c:v>
                </c:pt>
                <c:pt idx="1">
                  <c:v>49951.360000000139</c:v>
                </c:pt>
                <c:pt idx="2">
                  <c:v>58515.240000000013</c:v>
                </c:pt>
                <c:pt idx="3">
                  <c:v>75930.290000000008</c:v>
                </c:pt>
                <c:pt idx="4">
                  <c:v>49532.470000000103</c:v>
                </c:pt>
              </c:numCache>
            </c:numRef>
          </c:val>
          <c:extLst>
            <c:ext xmlns:c16="http://schemas.microsoft.com/office/drawing/2014/chart" uri="{C3380CC4-5D6E-409C-BE32-E72D297353CC}">
              <c16:uniqueId val="{00000000-45B3-4EB0-92F4-4BDC757276DF}"/>
            </c:ext>
          </c:extLst>
        </c:ser>
        <c:dLbls>
          <c:showLegendKey val="0"/>
          <c:showVal val="0"/>
          <c:showCatName val="0"/>
          <c:showSerName val="0"/>
          <c:showPercent val="0"/>
          <c:showBubbleSize val="0"/>
        </c:dLbls>
        <c:gapWidth val="150"/>
        <c:shape val="box"/>
        <c:axId val="1358662751"/>
        <c:axId val="1358664191"/>
        <c:axId val="0"/>
      </c:bar3DChart>
      <c:catAx>
        <c:axId val="1358662751"/>
        <c:scaling>
          <c:orientation val="minMax"/>
        </c:scaling>
        <c:delete val="0"/>
        <c:axPos val="b"/>
        <c:numFmt formatCode="General" sourceLinked="1"/>
        <c:majorTickMark val="out"/>
        <c:minorTickMark val="none"/>
        <c:tickLblPos val="nextTo"/>
        <c:spPr>
          <a:noFill/>
          <a:ln>
            <a:noFill/>
          </a:ln>
          <a:effectLst/>
        </c:spPr>
        <c:txPr>
          <a:bodyPr rot="0" spcFirstLastPara="1" vertOverflow="ellipsis" wrap="square" anchor="ctr" anchorCtr="1"/>
          <a:lstStyle/>
          <a:p>
            <a:pPr>
              <a:defRPr sz="800" b="0" i="0" u="none" strike="noStrike" kern="1200" baseline="0">
                <a:ln>
                  <a:noFill/>
                </a:ln>
                <a:solidFill>
                  <a:schemeClr val="tx1">
                    <a:lumMod val="65000"/>
                    <a:lumOff val="35000"/>
                  </a:schemeClr>
                </a:solidFill>
                <a:latin typeface="+mn-lt"/>
                <a:ea typeface="+mn-ea"/>
                <a:cs typeface="+mn-cs"/>
              </a:defRPr>
            </a:pPr>
            <a:endParaRPr lang="en-US"/>
          </a:p>
        </c:txPr>
        <c:crossAx val="1358664191"/>
        <c:crosses val="autoZero"/>
        <c:auto val="1"/>
        <c:lblAlgn val="ctr"/>
        <c:lblOffset val="100"/>
        <c:noMultiLvlLbl val="0"/>
      </c:catAx>
      <c:valAx>
        <c:axId val="1358664191"/>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6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Dashboard.xlsx]Pivottables!PivotTable14</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895632007488E-2"/>
          <c:y val="0.10941292264937472"/>
          <c:w val="0.87500020873598505"/>
          <c:h val="0.74747259533734756"/>
        </c:manualLayout>
      </c:layout>
      <c:pie3DChart>
        <c:varyColors val="1"/>
        <c:ser>
          <c:idx val="0"/>
          <c:order val="0"/>
          <c:tx>
            <c:strRef>
              <c:f>Pivottables!$V$27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48-44BB-A94B-90569E06C30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48-44BB-A94B-90569E06C30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748-44BB-A94B-90569E06C30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Pivottables!$U$28:$U$31</c:f>
              <c:strCache>
                <c:ptCount val="3"/>
                <c:pt idx="0">
                  <c:v>Other</c:v>
                </c:pt>
                <c:pt idx="1">
                  <c:v>New Brunswick</c:v>
                </c:pt>
                <c:pt idx="2">
                  <c:v>Ontario</c:v>
                </c:pt>
              </c:strCache>
            </c:strRef>
          </c:cat>
          <c:val>
            <c:numRef>
              <c:f>Pivottables!$V$28:$V$31</c:f>
              <c:numCache>
                <c:formatCode>0.00%</c:formatCode>
                <c:ptCount val="3"/>
                <c:pt idx="0">
                  <c:v>0.5426312900913618</c:v>
                </c:pt>
                <c:pt idx="1">
                  <c:v>0.21067377934756035</c:v>
                </c:pt>
                <c:pt idx="2">
                  <c:v>0.2466949305610778</c:v>
                </c:pt>
              </c:numCache>
            </c:numRef>
          </c:val>
          <c:extLst>
            <c:ext xmlns:c16="http://schemas.microsoft.com/office/drawing/2014/chart" uri="{C3380CC4-5D6E-409C-BE32-E72D297353CC}">
              <c16:uniqueId val="{00000006-4748-44BB-A94B-90569E06C30F}"/>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5.xml"/><Relationship Id="rId3" Type="http://schemas.openxmlformats.org/officeDocument/2006/relationships/hyperlink" Target="https://transportlogistic.vn/" TargetMode="External"/><Relationship Id="rId7" Type="http://schemas.openxmlformats.org/officeDocument/2006/relationships/hyperlink" Target="#Datatable!A1"/><Relationship Id="rId12"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chart" Target="../charts/chart3.xml"/><Relationship Id="rId5" Type="http://schemas.openxmlformats.org/officeDocument/2006/relationships/image" Target="../media/image2.png"/><Relationship Id="rId10"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161364</xdr:colOff>
      <xdr:row>54</xdr:row>
      <xdr:rowOff>0</xdr:rowOff>
    </xdr:to>
    <xdr:grpSp>
      <xdr:nvGrpSpPr>
        <xdr:cNvPr id="17" name="Group 16">
          <a:extLst>
            <a:ext uri="{FF2B5EF4-FFF2-40B4-BE49-F238E27FC236}">
              <a16:creationId xmlns:a16="http://schemas.microsoft.com/office/drawing/2014/main" id="{F1C567AC-E040-426D-DB6A-87DC91773D34}"/>
            </a:ext>
          </a:extLst>
        </xdr:cNvPr>
        <xdr:cNvGrpSpPr/>
      </xdr:nvGrpSpPr>
      <xdr:grpSpPr>
        <a:xfrm>
          <a:off x="0" y="0"/>
          <a:ext cx="17230164" cy="9993086"/>
          <a:chOff x="0" y="0"/>
          <a:chExt cx="17230164" cy="9681882"/>
        </a:xfrm>
      </xdr:grpSpPr>
      <xdr:grpSp>
        <xdr:nvGrpSpPr>
          <xdr:cNvPr id="6" name="Group 5">
            <a:extLst>
              <a:ext uri="{FF2B5EF4-FFF2-40B4-BE49-F238E27FC236}">
                <a16:creationId xmlns:a16="http://schemas.microsoft.com/office/drawing/2014/main" id="{A24CA2CB-2942-8CA9-EB52-5C253E9DEE1A}"/>
              </a:ext>
            </a:extLst>
          </xdr:cNvPr>
          <xdr:cNvGrpSpPr/>
        </xdr:nvGrpSpPr>
        <xdr:grpSpPr>
          <a:xfrm>
            <a:off x="0" y="0"/>
            <a:ext cx="17230164" cy="9681882"/>
            <a:chOff x="0" y="0"/>
            <a:chExt cx="17209008" cy="9270761"/>
          </a:xfrm>
        </xdr:grpSpPr>
        <xdr:sp macro="" textlink="">
          <xdr:nvSpPr>
            <xdr:cNvPr id="4" name="Rectangle 3">
              <a:extLst>
                <a:ext uri="{FF2B5EF4-FFF2-40B4-BE49-F238E27FC236}">
                  <a16:creationId xmlns:a16="http://schemas.microsoft.com/office/drawing/2014/main" id="{B8B18EDC-EB9F-6229-18DE-3CBE9AE32EDB}"/>
                </a:ext>
              </a:extLst>
            </xdr:cNvPr>
            <xdr:cNvSpPr/>
          </xdr:nvSpPr>
          <xdr:spPr>
            <a:xfrm>
              <a:off x="0" y="0"/>
              <a:ext cx="17209008" cy="5797296"/>
            </a:xfrm>
            <a:prstGeom prst="rect">
              <a:avLst/>
            </a:prstGeom>
            <a:gradFill flip="none" rotWithShape="1">
              <a:gsLst>
                <a:gs pos="41000">
                  <a:srgbClr val="F9D7A8"/>
                </a:gs>
                <a:gs pos="85000">
                  <a:srgbClr val="D3BABF"/>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A6D6C59C-0101-50ED-F34D-FB3A8867516B}"/>
                </a:ext>
              </a:extLst>
            </xdr:cNvPr>
            <xdr:cNvSpPr/>
          </xdr:nvSpPr>
          <xdr:spPr>
            <a:xfrm>
              <a:off x="0" y="1434353"/>
              <a:ext cx="17209008" cy="7836408"/>
            </a:xfrm>
            <a:prstGeom prst="rect">
              <a:avLst/>
            </a:prstGeom>
            <a:gradFill flip="none" rotWithShape="1">
              <a:gsLst>
                <a:gs pos="54000">
                  <a:srgbClr val="F5F5F5"/>
                </a:gs>
                <a:gs pos="100000">
                  <a:srgbClr val="F5F5F5">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9" name="Group 8">
            <a:extLst>
              <a:ext uri="{FF2B5EF4-FFF2-40B4-BE49-F238E27FC236}">
                <a16:creationId xmlns:a16="http://schemas.microsoft.com/office/drawing/2014/main" id="{3719A11A-77FC-7784-CE18-8E0F3A46F636}"/>
              </a:ext>
            </a:extLst>
          </xdr:cNvPr>
          <xdr:cNvGrpSpPr/>
        </xdr:nvGrpSpPr>
        <xdr:grpSpPr>
          <a:xfrm>
            <a:off x="460643" y="367553"/>
            <a:ext cx="16349472" cy="9260540"/>
            <a:chOff x="502023" y="358588"/>
            <a:chExt cx="16349472" cy="8806748"/>
          </a:xfrm>
        </xdr:grpSpPr>
        <xdr:sp macro="" textlink="">
          <xdr:nvSpPr>
            <xdr:cNvPr id="7" name="Rectangle: Top Corners Rounded 6">
              <a:extLst>
                <a:ext uri="{FF2B5EF4-FFF2-40B4-BE49-F238E27FC236}">
                  <a16:creationId xmlns:a16="http://schemas.microsoft.com/office/drawing/2014/main" id="{D4E5CD8F-D815-B875-D7BA-98147114A424}"/>
                </a:ext>
              </a:extLst>
            </xdr:cNvPr>
            <xdr:cNvSpPr/>
          </xdr:nvSpPr>
          <xdr:spPr>
            <a:xfrm>
              <a:off x="502023" y="358588"/>
              <a:ext cx="16349472" cy="384048"/>
            </a:xfrm>
            <a:prstGeom prst="round2SameRect">
              <a:avLst>
                <a:gd name="adj1" fmla="val 50000"/>
                <a:gd name="adj2" fmla="val 0"/>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3300"/>
                </a:solidFill>
              </a:endParaRPr>
            </a:p>
          </xdr:txBody>
        </xdr:sp>
        <xdr:sp macro="" textlink="">
          <xdr:nvSpPr>
            <xdr:cNvPr id="8" name="Rectangle 7">
              <a:extLst>
                <a:ext uri="{FF2B5EF4-FFF2-40B4-BE49-F238E27FC236}">
                  <a16:creationId xmlns:a16="http://schemas.microsoft.com/office/drawing/2014/main" id="{78721B13-37CA-E77C-D902-59530C27B78C}"/>
                </a:ext>
              </a:extLst>
            </xdr:cNvPr>
            <xdr:cNvSpPr/>
          </xdr:nvSpPr>
          <xdr:spPr>
            <a:xfrm>
              <a:off x="502023" y="762000"/>
              <a:ext cx="16349472" cy="8403336"/>
            </a:xfrm>
            <a:prstGeom prst="rect">
              <a:avLst/>
            </a:prstGeom>
            <a:gradFill flip="none" rotWithShape="1">
              <a:gsLst>
                <a:gs pos="10000">
                  <a:srgbClr val="F5F5F5"/>
                </a:gs>
                <a:gs pos="100000">
                  <a:srgbClr val="F5F5F5">
                    <a:alpha val="68000"/>
                  </a:srgbClr>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3300"/>
                </a:solidFill>
              </a:endParaRPr>
            </a:p>
          </xdr:txBody>
        </xdr:sp>
      </xdr:grpSp>
      <xdr:pic>
        <xdr:nvPicPr>
          <xdr:cNvPr id="11" name="Picture 10" descr="Transportation Logos - 291+ Best Transportation Logo Ideas. Free Transportation  Logo Maker. | 99designs">
            <a:extLst>
              <a:ext uri="{FF2B5EF4-FFF2-40B4-BE49-F238E27FC236}">
                <a16:creationId xmlns:a16="http://schemas.microsoft.com/office/drawing/2014/main" id="{3A0269E2-5785-6BE6-6EB8-240DE3246B06}"/>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49600" y1="52800" x2="49600" y2="52800"/>
                        <a14:foregroundMark x1="72800" y1="48600" x2="72800" y2="48600"/>
                        <a14:foregroundMark x1="63800" y1="65200" x2="63800" y2="65200"/>
                        <a14:foregroundMark x1="24800" y1="62800" x2="77000" y2="65800"/>
                        <a14:foregroundMark x1="51000" y1="65200" x2="51000" y2="65200"/>
                        <a14:foregroundMark x1="59200" y1="63600" x2="59200" y2="63600"/>
                        <a14:foregroundMark x1="66800" y1="64600" x2="66800" y2="64600"/>
                        <a14:foregroundMark x1="74200" y1="65600" x2="74200" y2="65600"/>
                        <a14:foregroundMark x1="77800" y1="65600" x2="77800" y2="65600"/>
                        <a14:foregroundMark x1="70400" y1="65600" x2="70400" y2="65600"/>
                        <a14:foregroundMark x1="53200" y1="67800" x2="53200" y2="67800"/>
                        <a14:foregroundMark x1="51800" y1="67800" x2="50600" y2="68400"/>
                        <a14:foregroundMark x1="37000" y1="65600" x2="37000" y2="65600"/>
                        <a14:foregroundMark x1="22200" y1="65000" x2="22200" y2="65000"/>
                        <a14:foregroundMark x1="27800" y1="66000" x2="27800" y2="66000"/>
                        <a14:foregroundMark x1="34800" y1="66400" x2="34800" y2="66400"/>
                        <a14:foregroundMark x1="34600" y1="65000" x2="33400" y2="65000"/>
                        <a14:foregroundMark x1="32000" y1="65600" x2="71000" y2="636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00636" y="179295"/>
            <a:ext cx="734377" cy="720000"/>
          </a:xfrm>
          <a:prstGeom prst="rect">
            <a:avLst/>
          </a:prstGeom>
          <a:noFill/>
          <a:effectLst>
            <a:softEdge rad="0"/>
          </a:effectLst>
          <a:extLst>
            <a:ext uri="{909E8E84-426E-40DD-AFC4-6F175D3DCCD1}">
              <a14:hiddenFill xmlns:a14="http://schemas.microsoft.com/office/drawing/2010/main">
                <a:solidFill>
                  <a:srgbClr val="FFFFFF"/>
                </a:solidFill>
              </a14:hiddenFill>
            </a:ext>
          </a:extLst>
        </xdr:spPr>
      </xdr:pic>
      <xdr:sp macro="" textlink="">
        <xdr:nvSpPr>
          <xdr:cNvPr id="12" name="TextBox 11">
            <a:extLst>
              <a:ext uri="{FF2B5EF4-FFF2-40B4-BE49-F238E27FC236}">
                <a16:creationId xmlns:a16="http://schemas.microsoft.com/office/drawing/2014/main" id="{7760E28B-F6C9-BF0A-FB19-19B9698638BE}"/>
              </a:ext>
            </a:extLst>
          </xdr:cNvPr>
          <xdr:cNvSpPr txBox="1"/>
        </xdr:nvSpPr>
        <xdr:spPr>
          <a:xfrm>
            <a:off x="1325069" y="466444"/>
            <a:ext cx="3387602" cy="25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solidFill>
                <a:latin typeface="Arial" panose="020B0604020202020204" pitchFamily="34" charset="0"/>
                <a:cs typeface="Arial" panose="020B0604020202020204" pitchFamily="34" charset="0"/>
              </a:rPr>
              <a:t>Supply Chain And Freight Analytics Dashboard</a:t>
            </a:r>
          </a:p>
        </xdr:txBody>
      </xdr:sp>
      <xdr:sp macro="" textlink="">
        <xdr:nvSpPr>
          <xdr:cNvPr id="13" name="TextBox 12">
            <a:hlinkClick xmlns:r="http://schemas.openxmlformats.org/officeDocument/2006/relationships" r:id="rId3"/>
            <a:extLst>
              <a:ext uri="{FF2B5EF4-FFF2-40B4-BE49-F238E27FC236}">
                <a16:creationId xmlns:a16="http://schemas.microsoft.com/office/drawing/2014/main" id="{EDE25229-5D98-6ECF-AEB0-0D8999AD385A}"/>
              </a:ext>
            </a:extLst>
          </xdr:cNvPr>
          <xdr:cNvSpPr txBox="1"/>
        </xdr:nvSpPr>
        <xdr:spPr>
          <a:xfrm>
            <a:off x="14503186" y="460387"/>
            <a:ext cx="2278744" cy="256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latin typeface="Arial" panose="020B0604020202020204" pitchFamily="34" charset="0"/>
                <a:cs typeface="Arial" panose="020B0604020202020204" pitchFamily="34" charset="0"/>
              </a:rPr>
              <a:t>https://transportlogistic.vn</a:t>
            </a:r>
          </a:p>
        </xdr:txBody>
      </xdr:sp>
      <xdr:grpSp>
        <xdr:nvGrpSpPr>
          <xdr:cNvPr id="39" name="Group 38">
            <a:extLst>
              <a:ext uri="{FF2B5EF4-FFF2-40B4-BE49-F238E27FC236}">
                <a16:creationId xmlns:a16="http://schemas.microsoft.com/office/drawing/2014/main" id="{F0C2DCA8-0112-09AA-BFE2-C9E85222CC84}"/>
              </a:ext>
            </a:extLst>
          </xdr:cNvPr>
          <xdr:cNvGrpSpPr/>
        </xdr:nvGrpSpPr>
        <xdr:grpSpPr>
          <a:xfrm>
            <a:off x="3675527" y="1954304"/>
            <a:ext cx="1730192" cy="1865376"/>
            <a:chOff x="3971363" y="2447364"/>
            <a:chExt cx="1730192" cy="1865376"/>
          </a:xfrm>
        </xdr:grpSpPr>
        <xdr:sp macro="" textlink="">
          <xdr:nvSpPr>
            <xdr:cNvPr id="24" name="Rectangle: Rounded Corners 23">
              <a:extLst>
                <a:ext uri="{FF2B5EF4-FFF2-40B4-BE49-F238E27FC236}">
                  <a16:creationId xmlns:a16="http://schemas.microsoft.com/office/drawing/2014/main" id="{7696AE96-BE4B-A91D-7084-8B7F0337B780}"/>
                </a:ext>
              </a:extLst>
            </xdr:cNvPr>
            <xdr:cNvSpPr/>
          </xdr:nvSpPr>
          <xdr:spPr>
            <a:xfrm>
              <a:off x="3971363" y="2447364"/>
              <a:ext cx="1691640" cy="1865376"/>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B6">
          <xdr:nvSpPr>
            <xdr:cNvPr id="25" name="TextBox 24">
              <a:extLst>
                <a:ext uri="{FF2B5EF4-FFF2-40B4-BE49-F238E27FC236}">
                  <a16:creationId xmlns:a16="http://schemas.microsoft.com/office/drawing/2014/main" id="{D4E4CD67-4059-70F0-5E57-C3D186DD3293}"/>
                </a:ext>
              </a:extLst>
            </xdr:cNvPr>
            <xdr:cNvSpPr txBox="1"/>
          </xdr:nvSpPr>
          <xdr:spPr>
            <a:xfrm>
              <a:off x="4184811" y="3490457"/>
              <a:ext cx="1516744" cy="41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2829162-239F-4AB3-837A-73B81C1E5F35}" type="TxLink">
                <a:rPr lang="en-US" sz="1400" b="1" i="0" u="none" strike="noStrike">
                  <a:solidFill>
                    <a:schemeClr val="tx1">
                      <a:lumMod val="75000"/>
                      <a:lumOff val="25000"/>
                    </a:schemeClr>
                  </a:solidFill>
                  <a:latin typeface="Arial"/>
                  <a:cs typeface="Arial"/>
                </a:rPr>
                <a:pPr algn="l"/>
                <a:t>$4,515,192</a:t>
              </a:fld>
              <a:endParaRPr lang="en-US" sz="24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B7">
          <xdr:nvSpPr>
            <xdr:cNvPr id="26" name="TextBox 25">
              <a:extLst>
                <a:ext uri="{FF2B5EF4-FFF2-40B4-BE49-F238E27FC236}">
                  <a16:creationId xmlns:a16="http://schemas.microsoft.com/office/drawing/2014/main" id="{37C947FB-70F0-8AC7-5E70-277C29641654}"/>
                </a:ext>
              </a:extLst>
            </xdr:cNvPr>
            <xdr:cNvSpPr txBox="1"/>
          </xdr:nvSpPr>
          <xdr:spPr>
            <a:xfrm>
              <a:off x="4202740" y="3813187"/>
              <a:ext cx="772671" cy="319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7B86C64-EDD6-4AAE-B7F0-5834811FF996}" type="TxLink">
                <a:rPr lang="en-US" sz="1200" b="0" i="0" u="none" strike="noStrike">
                  <a:solidFill>
                    <a:srgbClr val="595959"/>
                  </a:solidFill>
                  <a:latin typeface="Arial"/>
                  <a:cs typeface="Arial"/>
                </a:rPr>
                <a:pPr algn="l"/>
                <a:t>79%</a:t>
              </a:fld>
              <a:endParaRPr lang="en-US" sz="2400">
                <a:solidFill>
                  <a:schemeClr val="tx1">
                    <a:lumMod val="65000"/>
                    <a:lumOff val="35000"/>
                  </a:schemeClr>
                </a:solidFill>
                <a:latin typeface="Arial" panose="020B0604020202020204" pitchFamily="34" charset="0"/>
                <a:cs typeface="Arial" panose="020B0604020202020204" pitchFamily="34" charset="0"/>
              </a:endParaRPr>
            </a:p>
          </xdr:txBody>
        </xdr:sp>
        <xdr:grpSp>
          <xdr:nvGrpSpPr>
            <xdr:cNvPr id="37" name="Group 36">
              <a:extLst>
                <a:ext uri="{FF2B5EF4-FFF2-40B4-BE49-F238E27FC236}">
                  <a16:creationId xmlns:a16="http://schemas.microsoft.com/office/drawing/2014/main" id="{5B619D50-CBCD-EC14-B3DE-5FEB1F639839}"/>
                </a:ext>
              </a:extLst>
            </xdr:cNvPr>
            <xdr:cNvGrpSpPr/>
          </xdr:nvGrpSpPr>
          <xdr:grpSpPr>
            <a:xfrm>
              <a:off x="4303060" y="2743199"/>
              <a:ext cx="841248" cy="322729"/>
              <a:chOff x="4598895" y="2689412"/>
              <a:chExt cx="841248" cy="322729"/>
            </a:xfrm>
          </xdr:grpSpPr>
          <xdr:sp macro="" textlink="">
            <xdr:nvSpPr>
              <xdr:cNvPr id="28" name="TextBox 27">
                <a:extLst>
                  <a:ext uri="{FF2B5EF4-FFF2-40B4-BE49-F238E27FC236}">
                    <a16:creationId xmlns:a16="http://schemas.microsoft.com/office/drawing/2014/main" id="{A71B144A-8127-AF1C-A4C4-56AEF66BD59E}"/>
                  </a:ext>
                </a:extLst>
              </xdr:cNvPr>
              <xdr:cNvSpPr txBox="1"/>
            </xdr:nvSpPr>
            <xdr:spPr>
              <a:xfrm>
                <a:off x="4677869" y="2725270"/>
                <a:ext cx="720000" cy="28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00B050"/>
                    </a:solidFill>
                    <a:latin typeface="Arial" panose="020B0604020202020204" pitchFamily="34" charset="0"/>
                    <a:cs typeface="Arial" panose="020B0604020202020204" pitchFamily="34" charset="0"/>
                  </a:rPr>
                  <a:t>Income</a:t>
                </a:r>
              </a:p>
            </xdr:txBody>
          </xdr:sp>
          <xdr:sp macro="" textlink="">
            <xdr:nvSpPr>
              <xdr:cNvPr id="27" name="Rectangle: Rounded Corners 26">
                <a:extLst>
                  <a:ext uri="{FF2B5EF4-FFF2-40B4-BE49-F238E27FC236}">
                    <a16:creationId xmlns:a16="http://schemas.microsoft.com/office/drawing/2014/main" id="{5D4A2A74-A2FC-CAFE-2FBA-48AC78C14A5F}"/>
                  </a:ext>
                </a:extLst>
              </xdr:cNvPr>
              <xdr:cNvSpPr/>
            </xdr:nvSpPr>
            <xdr:spPr>
              <a:xfrm>
                <a:off x="4598895" y="2689412"/>
                <a:ext cx="841248" cy="320040"/>
              </a:xfrm>
              <a:prstGeom prst="roundRect">
                <a:avLst>
                  <a:gd name="adj" fmla="val 8156"/>
                </a:avLst>
              </a:prstGeom>
              <a:solidFill>
                <a:srgbClr val="38963F">
                  <a:alpha val="2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41" name="Rectangle: Rounded Corners 40">
            <a:extLst>
              <a:ext uri="{FF2B5EF4-FFF2-40B4-BE49-F238E27FC236}">
                <a16:creationId xmlns:a16="http://schemas.microsoft.com/office/drawing/2014/main" id="{901059D2-D462-FEFD-332E-35353B3F13D0}"/>
              </a:ext>
            </a:extLst>
          </xdr:cNvPr>
          <xdr:cNvSpPr/>
        </xdr:nvSpPr>
        <xdr:spPr>
          <a:xfrm>
            <a:off x="5707060" y="1954304"/>
            <a:ext cx="1691640" cy="1859612"/>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C6">
        <xdr:nvSpPr>
          <xdr:cNvPr id="42" name="TextBox 41">
            <a:extLst>
              <a:ext uri="{FF2B5EF4-FFF2-40B4-BE49-F238E27FC236}">
                <a16:creationId xmlns:a16="http://schemas.microsoft.com/office/drawing/2014/main" id="{30670002-C42A-DC90-DFE6-D532F9C8CD52}"/>
              </a:ext>
            </a:extLst>
          </xdr:cNvPr>
          <xdr:cNvSpPr txBox="1"/>
        </xdr:nvSpPr>
        <xdr:spPr>
          <a:xfrm>
            <a:off x="6058433" y="2997398"/>
            <a:ext cx="1265732" cy="41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28227D-B0E1-41E6-A44E-D6B99503E375}" type="TxLink">
              <a:rPr lang="en-US" sz="1400" b="1" i="0" u="none" strike="noStrike">
                <a:solidFill>
                  <a:schemeClr val="tx1">
                    <a:lumMod val="75000"/>
                    <a:lumOff val="25000"/>
                  </a:schemeClr>
                </a:solidFill>
                <a:latin typeface="Arial"/>
                <a:cs typeface="Arial"/>
              </a:rPr>
              <a:pPr algn="l"/>
              <a:t>$1,164,561</a:t>
            </a:fld>
            <a:endParaRPr lang="en-US" sz="28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C7">
        <xdr:nvSpPr>
          <xdr:cNvPr id="43" name="TextBox 42">
            <a:extLst>
              <a:ext uri="{FF2B5EF4-FFF2-40B4-BE49-F238E27FC236}">
                <a16:creationId xmlns:a16="http://schemas.microsoft.com/office/drawing/2014/main" id="{6EC75474-5F9F-83FD-86F0-45F51C2296DD}"/>
              </a:ext>
            </a:extLst>
          </xdr:cNvPr>
          <xdr:cNvSpPr txBox="1"/>
        </xdr:nvSpPr>
        <xdr:spPr>
          <a:xfrm>
            <a:off x="6076362" y="3320128"/>
            <a:ext cx="772671" cy="319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7D554F-B926-41A6-B605-61A7ABA1FF4E}" type="TxLink">
              <a:rPr lang="en-US" sz="1200" b="0" i="0" u="none" strike="noStrike">
                <a:solidFill>
                  <a:srgbClr val="595959"/>
                </a:solidFill>
                <a:latin typeface="Arial"/>
                <a:cs typeface="Arial"/>
              </a:rPr>
              <a:pPr algn="l"/>
              <a:t>21%</a:t>
            </a:fld>
            <a:endParaRPr lang="en-US" sz="24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45" name="TextBox 44">
            <a:extLst>
              <a:ext uri="{FF2B5EF4-FFF2-40B4-BE49-F238E27FC236}">
                <a16:creationId xmlns:a16="http://schemas.microsoft.com/office/drawing/2014/main" id="{148B7A20-3701-E8AD-5D67-F6FF560984E4}"/>
              </a:ext>
            </a:extLst>
          </xdr:cNvPr>
          <xdr:cNvSpPr txBox="1"/>
        </xdr:nvSpPr>
        <xdr:spPr>
          <a:xfrm>
            <a:off x="6169117" y="2241174"/>
            <a:ext cx="930935" cy="286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EF8C0F"/>
                </a:solidFill>
                <a:latin typeface="Arial" panose="020B0604020202020204" pitchFamily="34" charset="0"/>
                <a:cs typeface="Arial" panose="020B0604020202020204" pitchFamily="34" charset="0"/>
              </a:rPr>
              <a:t>Expenses</a:t>
            </a:r>
          </a:p>
        </xdr:txBody>
      </xdr:sp>
      <xdr:grpSp>
        <xdr:nvGrpSpPr>
          <xdr:cNvPr id="73" name="Group 72">
            <a:extLst>
              <a:ext uri="{FF2B5EF4-FFF2-40B4-BE49-F238E27FC236}">
                <a16:creationId xmlns:a16="http://schemas.microsoft.com/office/drawing/2014/main" id="{680E8532-6104-1E29-D6D0-F9BCF83131AC}"/>
              </a:ext>
            </a:extLst>
          </xdr:cNvPr>
          <xdr:cNvGrpSpPr/>
        </xdr:nvGrpSpPr>
        <xdr:grpSpPr>
          <a:xfrm>
            <a:off x="7700040" y="1954304"/>
            <a:ext cx="5567725" cy="1891553"/>
            <a:chOff x="8148275" y="2020899"/>
            <a:chExt cx="5148072" cy="1954947"/>
          </a:xfrm>
        </xdr:grpSpPr>
        <xdr:sp macro="" textlink="">
          <xdr:nvSpPr>
            <xdr:cNvPr id="48" name="Rectangle: Rounded Corners 47">
              <a:extLst>
                <a:ext uri="{FF2B5EF4-FFF2-40B4-BE49-F238E27FC236}">
                  <a16:creationId xmlns:a16="http://schemas.microsoft.com/office/drawing/2014/main" id="{281AF1A6-54A2-C385-E8F4-63F640E6E5D1}"/>
                </a:ext>
              </a:extLst>
            </xdr:cNvPr>
            <xdr:cNvSpPr/>
          </xdr:nvSpPr>
          <xdr:spPr>
            <a:xfrm>
              <a:off x="8148275" y="2020899"/>
              <a:ext cx="5148072" cy="1928770"/>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4" name="Chart 53">
              <a:extLst>
                <a:ext uri="{FF2B5EF4-FFF2-40B4-BE49-F238E27FC236}">
                  <a16:creationId xmlns:a16="http://schemas.microsoft.com/office/drawing/2014/main" id="{4C836734-F7E5-452F-BAD3-C8C6B2A3698F}"/>
                </a:ext>
              </a:extLst>
            </xdr:cNvPr>
            <xdr:cNvGraphicFramePr>
              <a:graphicFrameLocks/>
            </xdr:cNvGraphicFramePr>
          </xdr:nvGraphicFramePr>
          <xdr:xfrm>
            <a:off x="8179014" y="2020899"/>
            <a:ext cx="5117331" cy="1954947"/>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7" name="TextBox 56">
              <a:extLst>
                <a:ext uri="{FF2B5EF4-FFF2-40B4-BE49-F238E27FC236}">
                  <a16:creationId xmlns:a16="http://schemas.microsoft.com/office/drawing/2014/main" id="{145BB91A-7A90-04A0-E7B2-AD4F1EDAA0C3}"/>
                </a:ext>
              </a:extLst>
            </xdr:cNvPr>
            <xdr:cNvSpPr txBox="1"/>
          </xdr:nvSpPr>
          <xdr:spPr>
            <a:xfrm>
              <a:off x="12532413" y="2187673"/>
              <a:ext cx="669201" cy="250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Arial" panose="020B0604020202020204" pitchFamily="34" charset="0"/>
                  <a:cs typeface="Arial" panose="020B0604020202020204" pitchFamily="34" charset="0"/>
                </a:rPr>
                <a:t>Balance</a:t>
              </a:r>
              <a:endParaRPr lang="en-US" sz="1000">
                <a:solidFill>
                  <a:schemeClr val="tx1">
                    <a:lumMod val="65000"/>
                    <a:lumOff val="35000"/>
                  </a:schemeClr>
                </a:solidFill>
                <a:latin typeface="Arial" panose="020B0604020202020204" pitchFamily="34" charset="0"/>
                <a:cs typeface="Arial" panose="020B0604020202020204" pitchFamily="34" charset="0"/>
              </a:endParaRPr>
            </a:p>
          </xdr:txBody>
        </xdr:sp>
      </xdr:grpSp>
      <xdr:sp macro="" textlink="">
        <xdr:nvSpPr>
          <xdr:cNvPr id="64" name="Rectangle: Rounded Corners 63">
            <a:extLst>
              <a:ext uri="{FF2B5EF4-FFF2-40B4-BE49-F238E27FC236}">
                <a16:creationId xmlns:a16="http://schemas.microsoft.com/office/drawing/2014/main" id="{50260A93-668E-4D96-8544-1E58758547AC}"/>
              </a:ext>
            </a:extLst>
          </xdr:cNvPr>
          <xdr:cNvSpPr/>
        </xdr:nvSpPr>
        <xdr:spPr>
          <a:xfrm>
            <a:off x="2585544" y="2630988"/>
            <a:ext cx="767255" cy="242973"/>
          </a:xfrm>
          <a:prstGeom prst="roundRect">
            <a:avLst>
              <a:gd name="adj" fmla="val 37500"/>
            </a:avLst>
          </a:prstGeom>
          <a:solidFill>
            <a:schemeClr val="bg1">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Rounded Corners 68">
            <a:extLst>
              <a:ext uri="{FF2B5EF4-FFF2-40B4-BE49-F238E27FC236}">
                <a16:creationId xmlns:a16="http://schemas.microsoft.com/office/drawing/2014/main" id="{3D7E1348-A98C-BEC1-4C16-0731E1E931E2}"/>
              </a:ext>
            </a:extLst>
          </xdr:cNvPr>
          <xdr:cNvSpPr/>
        </xdr:nvSpPr>
        <xdr:spPr>
          <a:xfrm>
            <a:off x="2580288" y="3050162"/>
            <a:ext cx="767255" cy="247611"/>
          </a:xfrm>
          <a:prstGeom prst="roundRect">
            <a:avLst>
              <a:gd name="adj" fmla="val 37500"/>
            </a:avLst>
          </a:prstGeom>
          <a:solidFill>
            <a:schemeClr val="bg1">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4" name="Group 73">
            <a:extLst>
              <a:ext uri="{FF2B5EF4-FFF2-40B4-BE49-F238E27FC236}">
                <a16:creationId xmlns:a16="http://schemas.microsoft.com/office/drawing/2014/main" id="{FFAD9984-AE91-64FC-601C-F1804A3D6CEF}"/>
              </a:ext>
            </a:extLst>
          </xdr:cNvPr>
          <xdr:cNvGrpSpPr/>
        </xdr:nvGrpSpPr>
        <xdr:grpSpPr>
          <a:xfrm>
            <a:off x="814081" y="1210235"/>
            <a:ext cx="2559519" cy="2390389"/>
            <a:chOff x="814081" y="1294105"/>
            <a:chExt cx="2559519" cy="2390389"/>
          </a:xfrm>
        </xdr:grpSpPr>
        <xdr:sp macro="" textlink="Pivottables!D6">
          <xdr:nvSpPr>
            <xdr:cNvPr id="14" name="TextBox 13">
              <a:extLst>
                <a:ext uri="{FF2B5EF4-FFF2-40B4-BE49-F238E27FC236}">
                  <a16:creationId xmlns:a16="http://schemas.microsoft.com/office/drawing/2014/main" id="{C4CD1D67-89AF-6E5A-67E2-09E15D301C9A}"/>
                </a:ext>
              </a:extLst>
            </xdr:cNvPr>
            <xdr:cNvSpPr txBox="1"/>
          </xdr:nvSpPr>
          <xdr:spPr>
            <a:xfrm>
              <a:off x="1387822" y="1294105"/>
              <a:ext cx="1516744" cy="41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1476173-2D54-41E6-A81C-0678E567E410}" type="TxLink">
                <a:rPr lang="en-US" sz="2200" b="1" i="0" u="none" strike="noStrike">
                  <a:solidFill>
                    <a:srgbClr val="000000"/>
                  </a:solidFill>
                  <a:latin typeface="Arial"/>
                  <a:cs typeface="Arial"/>
                </a:rPr>
                <a:pPr algn="l"/>
                <a:t>3,350,631</a:t>
              </a:fld>
              <a:endParaRPr lang="en-US" sz="2200">
                <a:solidFill>
                  <a:schemeClr val="tx1"/>
                </a:solidFill>
                <a:latin typeface="Arial" panose="020B0604020202020204" pitchFamily="34" charset="0"/>
                <a:cs typeface="Arial" panose="020B0604020202020204" pitchFamily="34" charset="0"/>
              </a:endParaRPr>
            </a:p>
          </xdr:txBody>
        </xdr:sp>
        <xdr:sp macro="" textlink="">
          <xdr:nvSpPr>
            <xdr:cNvPr id="15" name="TextBox 14">
              <a:extLst>
                <a:ext uri="{FF2B5EF4-FFF2-40B4-BE49-F238E27FC236}">
                  <a16:creationId xmlns:a16="http://schemas.microsoft.com/office/drawing/2014/main" id="{CC0ECDD2-83B2-3BC5-8C06-F0913F3F61A7}"/>
                </a:ext>
              </a:extLst>
            </xdr:cNvPr>
            <xdr:cNvSpPr txBox="1"/>
          </xdr:nvSpPr>
          <xdr:spPr>
            <a:xfrm>
              <a:off x="1423681" y="1667713"/>
              <a:ext cx="1328484" cy="32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50000"/>
                      <a:lumOff val="50000"/>
                    </a:schemeClr>
                  </a:solidFill>
                  <a:latin typeface="Arial" panose="020B0604020202020204" pitchFamily="34" charset="0"/>
                  <a:cs typeface="Arial" panose="020B0604020202020204" pitchFamily="34" charset="0"/>
                </a:rPr>
                <a:t>Monthly Balance</a:t>
              </a:r>
            </a:p>
          </xdr:txBody>
        </xdr:sp>
        <xdr:grpSp>
          <xdr:nvGrpSpPr>
            <xdr:cNvPr id="19" name="Group 18">
              <a:extLst>
                <a:ext uri="{FF2B5EF4-FFF2-40B4-BE49-F238E27FC236}">
                  <a16:creationId xmlns:a16="http://schemas.microsoft.com/office/drawing/2014/main" id="{BC63CF4A-9D4B-00DB-1AC2-4E28A5331C69}"/>
                </a:ext>
              </a:extLst>
            </xdr:cNvPr>
            <xdr:cNvGrpSpPr/>
          </xdr:nvGrpSpPr>
          <xdr:grpSpPr>
            <a:xfrm>
              <a:off x="896469" y="1398494"/>
              <a:ext cx="457200" cy="457200"/>
              <a:chOff x="1192304" y="1425388"/>
              <a:chExt cx="457200" cy="457200"/>
            </a:xfrm>
          </xdr:grpSpPr>
          <xdr:sp macro="" textlink="">
            <xdr:nvSpPr>
              <xdr:cNvPr id="16" name="Rectangle: Rounded Corners 15">
                <a:extLst>
                  <a:ext uri="{FF2B5EF4-FFF2-40B4-BE49-F238E27FC236}">
                    <a16:creationId xmlns:a16="http://schemas.microsoft.com/office/drawing/2014/main" id="{4B631E9E-3256-FF9B-F1CE-FF22049DAB2F}"/>
                  </a:ext>
                </a:extLst>
              </xdr:cNvPr>
              <xdr:cNvSpPr/>
            </xdr:nvSpPr>
            <xdr:spPr>
              <a:xfrm>
                <a:off x="1192304" y="1425388"/>
                <a:ext cx="457200" cy="457200"/>
              </a:xfrm>
              <a:prstGeom prst="roundRect">
                <a:avLst/>
              </a:prstGeom>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pic>
            <xdr:nvPicPr>
              <xdr:cNvPr id="18" name="Graphic 17" descr="Dollar with solid fill">
                <a:extLst>
                  <a:ext uri="{FF2B5EF4-FFF2-40B4-BE49-F238E27FC236}">
                    <a16:creationId xmlns:a16="http://schemas.microsoft.com/office/drawing/2014/main" id="{4FB99EDF-C20A-721B-80C8-8DA2F79F6DB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10233" y="1443318"/>
                <a:ext cx="421342" cy="421342"/>
              </a:xfrm>
              <a:prstGeom prst="rect">
                <a:avLst/>
              </a:prstGeom>
            </xdr:spPr>
          </xdr:pic>
        </xdr:grpSp>
        <xdr:grpSp>
          <xdr:nvGrpSpPr>
            <xdr:cNvPr id="23" name="Group 22">
              <a:extLst>
                <a:ext uri="{FF2B5EF4-FFF2-40B4-BE49-F238E27FC236}">
                  <a16:creationId xmlns:a16="http://schemas.microsoft.com/office/drawing/2014/main" id="{90016D66-9C05-6C1E-1169-390299029AFB}"/>
                </a:ext>
              </a:extLst>
            </xdr:cNvPr>
            <xdr:cNvGrpSpPr/>
          </xdr:nvGrpSpPr>
          <xdr:grpSpPr>
            <a:xfrm>
              <a:off x="814081" y="1927690"/>
              <a:ext cx="2009801" cy="295557"/>
              <a:chOff x="1109916" y="1954584"/>
              <a:chExt cx="2009801" cy="295557"/>
            </a:xfrm>
          </xdr:grpSpPr>
          <xdr:sp macro="" textlink="">
            <xdr:nvSpPr>
              <xdr:cNvPr id="20" name="TextBox 19">
                <a:extLst>
                  <a:ext uri="{FF2B5EF4-FFF2-40B4-BE49-F238E27FC236}">
                    <a16:creationId xmlns:a16="http://schemas.microsoft.com/office/drawing/2014/main" id="{891C1D8F-27D1-C6C1-603C-19326E10715D}"/>
                  </a:ext>
                </a:extLst>
              </xdr:cNvPr>
              <xdr:cNvSpPr txBox="1"/>
            </xdr:nvSpPr>
            <xdr:spPr>
              <a:xfrm>
                <a:off x="1109916" y="1954584"/>
                <a:ext cx="1122297" cy="268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50000"/>
                        <a:lumOff val="50000"/>
                      </a:schemeClr>
                    </a:solidFill>
                    <a:latin typeface="Arial" panose="020B0604020202020204" pitchFamily="34" charset="0"/>
                    <a:cs typeface="Arial" panose="020B0604020202020204" pitchFamily="34" charset="0"/>
                  </a:rPr>
                  <a:t>Year To Date</a:t>
                </a:r>
              </a:p>
            </xdr:txBody>
          </xdr:sp>
          <xdr:sp macro="" textlink="Pivottables!G6">
            <xdr:nvSpPr>
              <xdr:cNvPr id="21" name="TextBox 20">
                <a:extLst>
                  <a:ext uri="{FF2B5EF4-FFF2-40B4-BE49-F238E27FC236}">
                    <a16:creationId xmlns:a16="http://schemas.microsoft.com/office/drawing/2014/main" id="{69C038D0-6081-EB74-8814-25511CEF540D}"/>
                  </a:ext>
                </a:extLst>
              </xdr:cNvPr>
              <xdr:cNvSpPr txBox="1"/>
            </xdr:nvSpPr>
            <xdr:spPr>
              <a:xfrm>
                <a:off x="2167751" y="1954584"/>
                <a:ext cx="951966" cy="295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533B95-98B3-40BB-A333-A56F96094083}" type="TxLink">
                  <a:rPr lang="en-US" sz="1200" b="1" i="0" u="none" strike="noStrike">
                    <a:solidFill>
                      <a:srgbClr val="000000"/>
                    </a:solidFill>
                    <a:latin typeface="Arial"/>
                    <a:cs typeface="Arial"/>
                  </a:rPr>
                  <a:pPr/>
                  <a:t>$3,350,631</a:t>
                </a:fld>
                <a:endParaRPr lang="en-US" sz="1200" b="1">
                  <a:solidFill>
                    <a:schemeClr val="tx1">
                      <a:lumMod val="50000"/>
                      <a:lumOff val="50000"/>
                    </a:schemeClr>
                  </a:solidFill>
                  <a:latin typeface="Arial" panose="020B0604020202020204" pitchFamily="34" charset="0"/>
                  <a:cs typeface="Arial" panose="020B0604020202020204" pitchFamily="34" charset="0"/>
                </a:endParaRPr>
              </a:p>
            </xdr:txBody>
          </xdr:sp>
        </xdr:grpSp>
        <xdr:cxnSp macro="">
          <xdr:nvCxnSpPr>
            <xdr:cNvPr id="59" name="Straight Connector 58">
              <a:extLst>
                <a:ext uri="{FF2B5EF4-FFF2-40B4-BE49-F238E27FC236}">
                  <a16:creationId xmlns:a16="http://schemas.microsoft.com/office/drawing/2014/main" id="{72754ABC-6A37-9184-1E1F-ADE19E9DEC48}"/>
                </a:ext>
              </a:extLst>
            </xdr:cNvPr>
            <xdr:cNvCxnSpPr/>
          </xdr:nvCxnSpPr>
          <xdr:spPr>
            <a:xfrm flipV="1">
              <a:off x="941296" y="2420470"/>
              <a:ext cx="2432304"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Pivottables!L5">
          <xdr:nvSpPr>
            <xdr:cNvPr id="61" name="TextBox 60">
              <a:extLst>
                <a:ext uri="{FF2B5EF4-FFF2-40B4-BE49-F238E27FC236}">
                  <a16:creationId xmlns:a16="http://schemas.microsoft.com/office/drawing/2014/main" id="{231093AE-2216-29EA-B0B0-1AA7AFBD2D94}"/>
                </a:ext>
              </a:extLst>
            </xdr:cNvPr>
            <xdr:cNvSpPr txBox="1"/>
          </xdr:nvSpPr>
          <xdr:spPr>
            <a:xfrm>
              <a:off x="894763" y="2738564"/>
              <a:ext cx="1678107" cy="32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190CD5-118F-46B0-B4A2-4733FDC9B41B}" type="TxLink">
                <a:rPr lang="en-US" sz="1100" b="0" i="0" u="none" strike="noStrike">
                  <a:solidFill>
                    <a:srgbClr val="808080"/>
                  </a:solidFill>
                  <a:latin typeface="Arial"/>
                  <a:cs typeface="Arial"/>
                </a:rPr>
                <a:pPr/>
                <a:t>Retaining Customer</a:t>
              </a:fld>
              <a:endParaRPr lang="en-US" sz="1200" b="0">
                <a:solidFill>
                  <a:schemeClr val="tx1">
                    <a:lumMod val="50000"/>
                    <a:lumOff val="50000"/>
                  </a:schemeClr>
                </a:solidFill>
                <a:latin typeface="Arial" panose="020B0604020202020204" pitchFamily="34" charset="0"/>
                <a:cs typeface="Arial" panose="020B0604020202020204" pitchFamily="34" charset="0"/>
              </a:endParaRPr>
            </a:p>
          </xdr:txBody>
        </xdr:sp>
        <xdr:sp macro="" textlink="Pivottables!K5">
          <xdr:nvSpPr>
            <xdr:cNvPr id="62" name="TextBox 61">
              <a:extLst>
                <a:ext uri="{FF2B5EF4-FFF2-40B4-BE49-F238E27FC236}">
                  <a16:creationId xmlns:a16="http://schemas.microsoft.com/office/drawing/2014/main" id="{BC91C99A-8141-7538-DAC8-DF7AA3B315EB}"/>
                </a:ext>
              </a:extLst>
            </xdr:cNvPr>
            <xdr:cNvSpPr txBox="1"/>
          </xdr:nvSpPr>
          <xdr:spPr>
            <a:xfrm>
              <a:off x="894763" y="3209642"/>
              <a:ext cx="1579495" cy="32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F1E382-BA71-4387-A771-A1EEEA6DD2C1}" type="TxLink">
                <a:rPr lang="en-US" sz="1100" b="0" i="0" u="none" strike="noStrike">
                  <a:solidFill>
                    <a:srgbClr val="808080"/>
                  </a:solidFill>
                  <a:latin typeface="Arial"/>
                  <a:cs typeface="Arial"/>
                </a:rPr>
                <a:pPr/>
                <a:t>New Customer</a:t>
              </a:fld>
              <a:endParaRPr lang="en-US" sz="1200" b="0">
                <a:solidFill>
                  <a:schemeClr val="tx1">
                    <a:lumMod val="50000"/>
                    <a:lumOff val="50000"/>
                  </a:schemeClr>
                </a:solidFill>
                <a:latin typeface="Arial" panose="020B0604020202020204" pitchFamily="34" charset="0"/>
                <a:cs typeface="Arial" panose="020B0604020202020204" pitchFamily="34" charset="0"/>
              </a:endParaRPr>
            </a:p>
          </xdr:txBody>
        </xdr:sp>
        <xdr:sp macro="" textlink="Pivottables!L6">
          <xdr:nvSpPr>
            <xdr:cNvPr id="66" name="TextBox 65">
              <a:extLst>
                <a:ext uri="{FF2B5EF4-FFF2-40B4-BE49-F238E27FC236}">
                  <a16:creationId xmlns:a16="http://schemas.microsoft.com/office/drawing/2014/main" id="{027B05AC-3B6A-2792-CA9D-B2F6F2FEBF3D}"/>
                </a:ext>
              </a:extLst>
            </xdr:cNvPr>
            <xdr:cNvSpPr txBox="1"/>
          </xdr:nvSpPr>
          <xdr:spPr>
            <a:xfrm>
              <a:off x="2526712" y="2738843"/>
              <a:ext cx="713875" cy="26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0D6FF5-BEF6-49B3-A92C-8A6F256298E5}" type="TxLink">
                <a:rPr lang="en-US" sz="1200" b="1" i="0" u="none" strike="noStrike">
                  <a:solidFill>
                    <a:schemeClr val="tx1">
                      <a:lumMod val="75000"/>
                      <a:lumOff val="25000"/>
                    </a:schemeClr>
                  </a:solidFill>
                  <a:latin typeface="Arial"/>
                  <a:cs typeface="Arial"/>
                </a:rPr>
                <a:pPr algn="ctr"/>
                <a:t>493</a:t>
              </a:fld>
              <a:endParaRPr lang="en-US" sz="1200">
                <a:solidFill>
                  <a:schemeClr val="tx1">
                    <a:lumMod val="75000"/>
                    <a:lumOff val="25000"/>
                  </a:schemeClr>
                </a:solidFill>
                <a:latin typeface="Arial" panose="020B0604020202020204" pitchFamily="34" charset="0"/>
                <a:cs typeface="Arial" panose="020B0604020202020204" pitchFamily="34" charset="0"/>
              </a:endParaRPr>
            </a:p>
          </xdr:txBody>
        </xdr:sp>
        <xdr:cxnSp macro="">
          <xdr:nvCxnSpPr>
            <xdr:cNvPr id="68" name="Straight Connector 67">
              <a:extLst>
                <a:ext uri="{FF2B5EF4-FFF2-40B4-BE49-F238E27FC236}">
                  <a16:creationId xmlns:a16="http://schemas.microsoft.com/office/drawing/2014/main" id="{A9E56C5B-DF0C-A54C-4AC3-0B2F1CFD78EE}"/>
                </a:ext>
              </a:extLst>
            </xdr:cNvPr>
            <xdr:cNvCxnSpPr/>
          </xdr:nvCxnSpPr>
          <xdr:spPr>
            <a:xfrm flipV="1">
              <a:off x="923366" y="3684494"/>
              <a:ext cx="2432304"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Pivottables!K6">
          <xdr:nvSpPr>
            <xdr:cNvPr id="67" name="TextBox 66">
              <a:extLst>
                <a:ext uri="{FF2B5EF4-FFF2-40B4-BE49-F238E27FC236}">
                  <a16:creationId xmlns:a16="http://schemas.microsoft.com/office/drawing/2014/main" id="{0DAC9A7C-6097-9379-D1EE-FB90061ED837}"/>
                </a:ext>
              </a:extLst>
            </xdr:cNvPr>
            <xdr:cNvSpPr txBox="1"/>
          </xdr:nvSpPr>
          <xdr:spPr>
            <a:xfrm>
              <a:off x="2528848" y="3144447"/>
              <a:ext cx="711739" cy="290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505099-EE56-4D04-B8C7-AB959EBCD1DB}" type="TxLink">
                <a:rPr lang="en-US" sz="1200" b="1" i="0" u="none" strike="noStrike">
                  <a:solidFill>
                    <a:schemeClr val="tx1">
                      <a:lumMod val="75000"/>
                      <a:lumOff val="25000"/>
                    </a:schemeClr>
                  </a:solidFill>
                  <a:latin typeface="Arial"/>
                  <a:cs typeface="Arial"/>
                </a:rPr>
                <a:pPr algn="ctr"/>
                <a:t>507</a:t>
              </a:fld>
              <a:endParaRPr lang="en-US" sz="12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95" name="Group 94">
            <a:extLst>
              <a:ext uri="{FF2B5EF4-FFF2-40B4-BE49-F238E27FC236}">
                <a16:creationId xmlns:a16="http://schemas.microsoft.com/office/drawing/2014/main" id="{7E3A1C20-E2F6-1C1F-B669-23FA7805DE79}"/>
              </a:ext>
            </a:extLst>
          </xdr:cNvPr>
          <xdr:cNvGrpSpPr/>
        </xdr:nvGrpSpPr>
        <xdr:grpSpPr>
          <a:xfrm>
            <a:off x="13575768" y="1954304"/>
            <a:ext cx="2971800" cy="1981202"/>
            <a:chOff x="13557839" y="1954304"/>
            <a:chExt cx="2971800" cy="2160495"/>
          </a:xfrm>
        </xdr:grpSpPr>
        <xdr:grpSp>
          <xdr:nvGrpSpPr>
            <xdr:cNvPr id="94" name="Group 93">
              <a:extLst>
                <a:ext uri="{FF2B5EF4-FFF2-40B4-BE49-F238E27FC236}">
                  <a16:creationId xmlns:a16="http://schemas.microsoft.com/office/drawing/2014/main" id="{B606DF39-4D72-04A4-E4FD-45635C00D944}"/>
                </a:ext>
              </a:extLst>
            </xdr:cNvPr>
            <xdr:cNvGrpSpPr/>
          </xdr:nvGrpSpPr>
          <xdr:grpSpPr>
            <a:xfrm>
              <a:off x="13557839" y="1954304"/>
              <a:ext cx="2971800" cy="2160495"/>
              <a:chOff x="13557839" y="1954305"/>
              <a:chExt cx="2971800" cy="2160496"/>
            </a:xfrm>
          </xdr:grpSpPr>
          <xdr:sp macro="" textlink="">
            <xdr:nvSpPr>
              <xdr:cNvPr id="71" name="Rectangle: Rounded Corners 70">
                <a:extLst>
                  <a:ext uri="{FF2B5EF4-FFF2-40B4-BE49-F238E27FC236}">
                    <a16:creationId xmlns:a16="http://schemas.microsoft.com/office/drawing/2014/main" id="{01FB2B87-4D0E-F5E3-66FB-BCE245FFDFC3}"/>
                  </a:ext>
                </a:extLst>
              </xdr:cNvPr>
              <xdr:cNvSpPr/>
            </xdr:nvSpPr>
            <xdr:spPr>
              <a:xfrm>
                <a:off x="13557839" y="1954305"/>
                <a:ext cx="2971800" cy="2160496"/>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 name="TextBox 71">
                <a:extLst>
                  <a:ext uri="{FF2B5EF4-FFF2-40B4-BE49-F238E27FC236}">
                    <a16:creationId xmlns:a16="http://schemas.microsoft.com/office/drawing/2014/main" id="{3B3AEE37-6BC6-62BA-C467-B47E486A9ACA}"/>
                  </a:ext>
                </a:extLst>
              </xdr:cNvPr>
              <xdr:cNvSpPr txBox="1"/>
            </xdr:nvSpPr>
            <xdr:spPr>
              <a:xfrm>
                <a:off x="13677058" y="2075327"/>
                <a:ext cx="1428472"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65000"/>
                        <a:lumOff val="35000"/>
                      </a:schemeClr>
                    </a:solidFill>
                    <a:latin typeface="Arial" panose="020B0604020202020204" pitchFamily="34" charset="0"/>
                    <a:cs typeface="Arial" panose="020B0604020202020204" pitchFamily="34" charset="0"/>
                  </a:rPr>
                  <a:t>Truck Expense</a:t>
                </a:r>
              </a:p>
            </xdr:txBody>
          </xdr:sp>
        </xdr:grpSp>
        <xdr:grpSp>
          <xdr:nvGrpSpPr>
            <xdr:cNvPr id="93" name="Group 92">
              <a:extLst>
                <a:ext uri="{FF2B5EF4-FFF2-40B4-BE49-F238E27FC236}">
                  <a16:creationId xmlns:a16="http://schemas.microsoft.com/office/drawing/2014/main" id="{D0AC348A-BD35-44DE-0B66-2C49F9F511F9}"/>
                </a:ext>
              </a:extLst>
            </xdr:cNvPr>
            <xdr:cNvGrpSpPr/>
          </xdr:nvGrpSpPr>
          <xdr:grpSpPr>
            <a:xfrm>
              <a:off x="13680140" y="2492189"/>
              <a:ext cx="2752165" cy="1435632"/>
              <a:chOff x="13680140" y="2492189"/>
              <a:chExt cx="2752165" cy="1435632"/>
            </a:xfrm>
          </xdr:grpSpPr>
          <xdr:grpSp>
            <xdr:nvGrpSpPr>
              <xdr:cNvPr id="77" name="Group 76">
                <a:extLst>
                  <a:ext uri="{FF2B5EF4-FFF2-40B4-BE49-F238E27FC236}">
                    <a16:creationId xmlns:a16="http://schemas.microsoft.com/office/drawing/2014/main" id="{CAA1FE10-A798-D1AA-5D08-92B9418BA93D}"/>
                  </a:ext>
                </a:extLst>
              </xdr:cNvPr>
              <xdr:cNvGrpSpPr/>
            </xdr:nvGrpSpPr>
            <xdr:grpSpPr>
              <a:xfrm>
                <a:off x="13775669" y="2492189"/>
                <a:ext cx="2656636" cy="315044"/>
                <a:chOff x="13775669" y="2505633"/>
                <a:chExt cx="2656636" cy="301599"/>
              </a:xfrm>
            </xdr:grpSpPr>
            <xdr:sp macro="" textlink="Pivottables!O5">
              <xdr:nvSpPr>
                <xdr:cNvPr id="75" name="TextBox 74">
                  <a:extLst>
                    <a:ext uri="{FF2B5EF4-FFF2-40B4-BE49-F238E27FC236}">
                      <a16:creationId xmlns:a16="http://schemas.microsoft.com/office/drawing/2014/main" id="{D2CE65EB-B025-C6F5-A4F9-54EE0CD78422}"/>
                    </a:ext>
                  </a:extLst>
                </xdr:cNvPr>
                <xdr:cNvSpPr txBox="1"/>
              </xdr:nvSpPr>
              <xdr:spPr>
                <a:xfrm>
                  <a:off x="13775669" y="2514598"/>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59B1BC-2E75-41AB-9DFB-515AF3334C6B}" type="TxLink">
                    <a:rPr lang="en-US" sz="1100" b="0" i="0" u="none" strike="noStrike">
                      <a:solidFill>
                        <a:srgbClr val="404040"/>
                      </a:solidFill>
                      <a:latin typeface="Arial"/>
                      <a:cs typeface="Arial"/>
                    </a:rPr>
                    <a:pPr/>
                    <a:t>Insurance</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O6">
              <xdr:nvSpPr>
                <xdr:cNvPr id="76" name="TextBox 75">
                  <a:extLst>
                    <a:ext uri="{FF2B5EF4-FFF2-40B4-BE49-F238E27FC236}">
                      <a16:creationId xmlns:a16="http://schemas.microsoft.com/office/drawing/2014/main" id="{6690DD10-0B78-7607-0313-23262A31EFB4}"/>
                    </a:ext>
                  </a:extLst>
                </xdr:cNvPr>
                <xdr:cNvSpPr txBox="1"/>
              </xdr:nvSpPr>
              <xdr:spPr>
                <a:xfrm>
                  <a:off x="15362422" y="2505633"/>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6B36E8-4553-40F9-A114-DDB0C71A1053}" type="TxLink">
                    <a:rPr lang="en-US" sz="1200" b="1" i="0" u="none" strike="noStrike">
                      <a:solidFill>
                        <a:srgbClr val="000000"/>
                      </a:solidFill>
                      <a:latin typeface="Arial"/>
                      <a:cs typeface="Arial"/>
                    </a:rPr>
                    <a:pPr/>
                    <a:t>$150,887</a:t>
                  </a:fld>
                  <a:endParaRPr lang="en-US" sz="1400">
                    <a:solidFill>
                      <a:schemeClr val="tx1">
                        <a:lumMod val="85000"/>
                        <a:lumOff val="15000"/>
                      </a:schemeClr>
                    </a:solidFill>
                    <a:latin typeface="Arial" panose="020B0604020202020204" pitchFamily="34" charset="0"/>
                    <a:cs typeface="Arial" panose="020B0604020202020204" pitchFamily="34" charset="0"/>
                  </a:endParaRPr>
                </a:p>
              </xdr:txBody>
            </xdr:sp>
          </xdr:grpSp>
          <xdr:grpSp>
            <xdr:nvGrpSpPr>
              <xdr:cNvPr id="78" name="Group 77">
                <a:extLst>
                  <a:ext uri="{FF2B5EF4-FFF2-40B4-BE49-F238E27FC236}">
                    <a16:creationId xmlns:a16="http://schemas.microsoft.com/office/drawing/2014/main" id="{9C88DD75-2639-ABD7-351F-D219976E0742}"/>
                  </a:ext>
                </a:extLst>
              </xdr:cNvPr>
              <xdr:cNvGrpSpPr/>
            </xdr:nvGrpSpPr>
            <xdr:grpSpPr>
              <a:xfrm>
                <a:off x="13775669" y="2865718"/>
                <a:ext cx="2656636" cy="315044"/>
                <a:chOff x="13775669" y="2505633"/>
                <a:chExt cx="2656636" cy="301599"/>
              </a:xfrm>
            </xdr:grpSpPr>
            <xdr:sp macro="" textlink="Pivottables!P5">
              <xdr:nvSpPr>
                <xdr:cNvPr id="79" name="TextBox 78">
                  <a:extLst>
                    <a:ext uri="{FF2B5EF4-FFF2-40B4-BE49-F238E27FC236}">
                      <a16:creationId xmlns:a16="http://schemas.microsoft.com/office/drawing/2014/main" id="{FEA7BC91-F4D8-3B65-93C9-AA053F057874}"/>
                    </a:ext>
                  </a:extLst>
                </xdr:cNvPr>
                <xdr:cNvSpPr txBox="1"/>
              </xdr:nvSpPr>
              <xdr:spPr>
                <a:xfrm>
                  <a:off x="13775669" y="2514598"/>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F21DD2-707A-4334-938F-455BCA0566A4}" type="TxLink">
                    <a:rPr lang="en-US" sz="1100" b="0" i="0" u="none" strike="noStrike">
                      <a:solidFill>
                        <a:srgbClr val="404040"/>
                      </a:solidFill>
                      <a:latin typeface="Arial"/>
                      <a:cs typeface="Arial"/>
                    </a:rPr>
                    <a:pPr/>
                    <a:t>Fuel</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P6">
              <xdr:nvSpPr>
                <xdr:cNvPr id="80" name="TextBox 79">
                  <a:extLst>
                    <a:ext uri="{FF2B5EF4-FFF2-40B4-BE49-F238E27FC236}">
                      <a16:creationId xmlns:a16="http://schemas.microsoft.com/office/drawing/2014/main" id="{22D54F99-6786-B467-AD47-A31979FA78BF}"/>
                    </a:ext>
                  </a:extLst>
                </xdr:cNvPr>
                <xdr:cNvSpPr txBox="1"/>
              </xdr:nvSpPr>
              <xdr:spPr>
                <a:xfrm>
                  <a:off x="15362422" y="2505633"/>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23783E-0CA4-4E65-9E7E-5C5F8C27D6A8}" type="TxLink">
                    <a:rPr lang="en-US" sz="1200" b="1" i="0" u="none" strike="noStrike">
                      <a:solidFill>
                        <a:srgbClr val="000000"/>
                      </a:solidFill>
                      <a:latin typeface="Arial"/>
                      <a:cs typeface="Arial"/>
                    </a:rPr>
                    <a:pPr/>
                    <a:t>$396,306</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81" name="Group 80">
                <a:extLst>
                  <a:ext uri="{FF2B5EF4-FFF2-40B4-BE49-F238E27FC236}">
                    <a16:creationId xmlns:a16="http://schemas.microsoft.com/office/drawing/2014/main" id="{F9BCCD0E-E826-431C-99B9-F9485EAD41BE}"/>
                  </a:ext>
                </a:extLst>
              </xdr:cNvPr>
              <xdr:cNvGrpSpPr/>
            </xdr:nvGrpSpPr>
            <xdr:grpSpPr>
              <a:xfrm>
                <a:off x="13775669" y="3239247"/>
                <a:ext cx="2656636" cy="315044"/>
                <a:chOff x="13775669" y="2505633"/>
                <a:chExt cx="2656636" cy="301599"/>
              </a:xfrm>
            </xdr:grpSpPr>
            <xdr:sp macro="" textlink="Pivottables!Q5">
              <xdr:nvSpPr>
                <xdr:cNvPr id="82" name="TextBox 81">
                  <a:extLst>
                    <a:ext uri="{FF2B5EF4-FFF2-40B4-BE49-F238E27FC236}">
                      <a16:creationId xmlns:a16="http://schemas.microsoft.com/office/drawing/2014/main" id="{2F0432AC-B9F8-D6E0-3BEE-1DEFCD38E345}"/>
                    </a:ext>
                  </a:extLst>
                </xdr:cNvPr>
                <xdr:cNvSpPr txBox="1"/>
              </xdr:nvSpPr>
              <xdr:spPr>
                <a:xfrm>
                  <a:off x="13775669" y="2514598"/>
                  <a:ext cx="1141602"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F01BDD-00E7-4F01-9F58-CF754EE23187}" type="TxLink">
                    <a:rPr lang="en-US" sz="1100" b="0" i="0" u="none" strike="noStrike">
                      <a:solidFill>
                        <a:srgbClr val="404040"/>
                      </a:solidFill>
                      <a:latin typeface="Arial"/>
                      <a:cs typeface="Arial"/>
                    </a:rPr>
                    <a:pPr/>
                    <a:t>Exhaust Fluid</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Q6">
              <xdr:nvSpPr>
                <xdr:cNvPr id="83" name="TextBox 82">
                  <a:extLst>
                    <a:ext uri="{FF2B5EF4-FFF2-40B4-BE49-F238E27FC236}">
                      <a16:creationId xmlns:a16="http://schemas.microsoft.com/office/drawing/2014/main" id="{A8FC52C8-CF2D-3362-6231-70AC2AD1E12A}"/>
                    </a:ext>
                  </a:extLst>
                </xdr:cNvPr>
                <xdr:cNvSpPr txBox="1"/>
              </xdr:nvSpPr>
              <xdr:spPr>
                <a:xfrm>
                  <a:off x="15362422" y="2505633"/>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392A02-15A7-4093-9704-DE96FA29CF5E}" type="TxLink">
                    <a:rPr lang="en-US" sz="1200" b="1" i="0" u="none" strike="noStrike">
                      <a:solidFill>
                        <a:srgbClr val="000000"/>
                      </a:solidFill>
                      <a:latin typeface="Arial"/>
                      <a:cs typeface="Arial"/>
                    </a:rPr>
                    <a:pPr/>
                    <a:t>$55,031</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84" name="Group 83">
                <a:extLst>
                  <a:ext uri="{FF2B5EF4-FFF2-40B4-BE49-F238E27FC236}">
                    <a16:creationId xmlns:a16="http://schemas.microsoft.com/office/drawing/2014/main" id="{2516A3AB-C50A-11B0-F1C1-562D9D60055F}"/>
                  </a:ext>
                </a:extLst>
              </xdr:cNvPr>
              <xdr:cNvGrpSpPr/>
            </xdr:nvGrpSpPr>
            <xdr:grpSpPr>
              <a:xfrm>
                <a:off x="13775669" y="3612777"/>
                <a:ext cx="2656636" cy="315044"/>
                <a:chOff x="13775669" y="2505633"/>
                <a:chExt cx="2656636" cy="301599"/>
              </a:xfrm>
            </xdr:grpSpPr>
            <xdr:sp macro="" textlink="Pivottables!R5">
              <xdr:nvSpPr>
                <xdr:cNvPr id="85" name="TextBox 84">
                  <a:extLst>
                    <a:ext uri="{FF2B5EF4-FFF2-40B4-BE49-F238E27FC236}">
                      <a16:creationId xmlns:a16="http://schemas.microsoft.com/office/drawing/2014/main" id="{7BA0DFC8-8681-5530-F416-10BE68B3065D}"/>
                    </a:ext>
                  </a:extLst>
                </xdr:cNvPr>
                <xdr:cNvSpPr txBox="1"/>
              </xdr:nvSpPr>
              <xdr:spPr>
                <a:xfrm>
                  <a:off x="13775669" y="2514598"/>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93BEA4-22D2-4423-9A4A-1BB8D2B08865}" type="TxLink">
                    <a:rPr lang="en-US" sz="1100" b="0" i="0" u="none" strike="noStrike">
                      <a:solidFill>
                        <a:srgbClr val="404040"/>
                      </a:solidFill>
                      <a:latin typeface="Arial"/>
                      <a:cs typeface="Arial"/>
                    </a:rPr>
                    <a:pPr/>
                    <a:t>Advance</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R6">
              <xdr:nvSpPr>
                <xdr:cNvPr id="86" name="TextBox 85">
                  <a:extLst>
                    <a:ext uri="{FF2B5EF4-FFF2-40B4-BE49-F238E27FC236}">
                      <a16:creationId xmlns:a16="http://schemas.microsoft.com/office/drawing/2014/main" id="{AE1EF281-268E-3881-7606-7866BF075213}"/>
                    </a:ext>
                  </a:extLst>
                </xdr:cNvPr>
                <xdr:cNvSpPr txBox="1"/>
              </xdr:nvSpPr>
              <xdr:spPr>
                <a:xfrm>
                  <a:off x="15362422" y="2505633"/>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A242D2-00B4-4E7E-BFF8-F3B0ADB6C32B}" type="TxLink">
                    <a:rPr lang="en-US" sz="1200" b="1" i="0" u="none" strike="noStrike">
                      <a:solidFill>
                        <a:srgbClr val="000000"/>
                      </a:solidFill>
                      <a:latin typeface="Arial"/>
                      <a:cs typeface="Arial"/>
                    </a:rPr>
                    <a:pPr/>
                    <a:t>$251,768</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grpSp>
          <xdr:cxnSp macro="">
            <xdr:nvCxnSpPr>
              <xdr:cNvPr id="88" name="Straight Connector 87">
                <a:extLst>
                  <a:ext uri="{FF2B5EF4-FFF2-40B4-BE49-F238E27FC236}">
                    <a16:creationId xmlns:a16="http://schemas.microsoft.com/office/drawing/2014/main" id="{59679459-DB17-0895-956A-CFB818AAC1E4}"/>
                  </a:ext>
                </a:extLst>
              </xdr:cNvPr>
              <xdr:cNvCxnSpPr/>
            </xdr:nvCxnSpPr>
            <xdr:spPr>
              <a:xfrm flipV="1">
                <a:off x="13680140" y="2814918"/>
                <a:ext cx="27432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4B47157D-1C4F-AF30-5656-D58E4A379A23}"/>
                  </a:ext>
                </a:extLst>
              </xdr:cNvPr>
              <xdr:cNvCxnSpPr/>
            </xdr:nvCxnSpPr>
            <xdr:spPr>
              <a:xfrm flipV="1">
                <a:off x="13680140" y="3204882"/>
                <a:ext cx="27432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8AC91315-DD1B-47A2-429C-6AF0AF41EF87}"/>
                  </a:ext>
                </a:extLst>
              </xdr:cNvPr>
              <xdr:cNvCxnSpPr/>
            </xdr:nvCxnSpPr>
            <xdr:spPr>
              <a:xfrm flipV="1">
                <a:off x="13680140" y="3594847"/>
                <a:ext cx="27432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96" name="Group 95">
            <a:extLst>
              <a:ext uri="{FF2B5EF4-FFF2-40B4-BE49-F238E27FC236}">
                <a16:creationId xmlns:a16="http://schemas.microsoft.com/office/drawing/2014/main" id="{3A0EECB1-CCA3-AC9A-27E6-F51983A4EAF5}"/>
              </a:ext>
            </a:extLst>
          </xdr:cNvPr>
          <xdr:cNvGrpSpPr/>
        </xdr:nvGrpSpPr>
        <xdr:grpSpPr>
          <a:xfrm>
            <a:off x="13575768" y="4317103"/>
            <a:ext cx="2971800" cy="1980000"/>
            <a:chOff x="13557839" y="1954304"/>
            <a:chExt cx="2971800" cy="2160496"/>
          </a:xfrm>
        </xdr:grpSpPr>
        <xdr:grpSp>
          <xdr:nvGrpSpPr>
            <xdr:cNvPr id="97" name="Group 96">
              <a:extLst>
                <a:ext uri="{FF2B5EF4-FFF2-40B4-BE49-F238E27FC236}">
                  <a16:creationId xmlns:a16="http://schemas.microsoft.com/office/drawing/2014/main" id="{F2AA959F-5638-7CFE-9AF2-A18281B9F536}"/>
                </a:ext>
              </a:extLst>
            </xdr:cNvPr>
            <xdr:cNvGrpSpPr/>
          </xdr:nvGrpSpPr>
          <xdr:grpSpPr>
            <a:xfrm>
              <a:off x="13557839" y="1954304"/>
              <a:ext cx="2971800" cy="2160496"/>
              <a:chOff x="13557839" y="1954304"/>
              <a:chExt cx="2971800" cy="2160496"/>
            </a:xfrm>
          </xdr:grpSpPr>
          <xdr:sp macro="" textlink="">
            <xdr:nvSpPr>
              <xdr:cNvPr id="114" name="Rectangle: Rounded Corners 113">
                <a:extLst>
                  <a:ext uri="{FF2B5EF4-FFF2-40B4-BE49-F238E27FC236}">
                    <a16:creationId xmlns:a16="http://schemas.microsoft.com/office/drawing/2014/main" id="{FDC134DA-C147-F603-453D-E22EB34A8FE8}"/>
                  </a:ext>
                </a:extLst>
              </xdr:cNvPr>
              <xdr:cNvSpPr/>
            </xdr:nvSpPr>
            <xdr:spPr>
              <a:xfrm>
                <a:off x="13557839" y="1954304"/>
                <a:ext cx="2971800" cy="2160496"/>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TextBox 114">
                <a:extLst>
                  <a:ext uri="{FF2B5EF4-FFF2-40B4-BE49-F238E27FC236}">
                    <a16:creationId xmlns:a16="http://schemas.microsoft.com/office/drawing/2014/main" id="{B354DEB3-1EEA-ACA3-B1C7-1FEC7375217B}"/>
                  </a:ext>
                </a:extLst>
              </xdr:cNvPr>
              <xdr:cNvSpPr txBox="1"/>
            </xdr:nvSpPr>
            <xdr:spPr>
              <a:xfrm>
                <a:off x="13677058" y="2075327"/>
                <a:ext cx="1482260"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65000"/>
                        <a:lumOff val="35000"/>
                      </a:schemeClr>
                    </a:solidFill>
                    <a:latin typeface="Arial" panose="020B0604020202020204" pitchFamily="34" charset="0"/>
                    <a:cs typeface="Arial" panose="020B0604020202020204" pitchFamily="34" charset="0"/>
                  </a:rPr>
                  <a:t>Load</a:t>
                </a:r>
              </a:p>
            </xdr:txBody>
          </xdr:sp>
        </xdr:grpSp>
        <xdr:grpSp>
          <xdr:nvGrpSpPr>
            <xdr:cNvPr id="98" name="Group 97">
              <a:extLst>
                <a:ext uri="{FF2B5EF4-FFF2-40B4-BE49-F238E27FC236}">
                  <a16:creationId xmlns:a16="http://schemas.microsoft.com/office/drawing/2014/main" id="{FF5D9E4A-A110-63C9-C458-463A6CA616AC}"/>
                </a:ext>
              </a:extLst>
            </xdr:cNvPr>
            <xdr:cNvGrpSpPr/>
          </xdr:nvGrpSpPr>
          <xdr:grpSpPr>
            <a:xfrm>
              <a:off x="13680140" y="2492189"/>
              <a:ext cx="2752165" cy="1435632"/>
              <a:chOff x="13680140" y="2492189"/>
              <a:chExt cx="2752165" cy="1435632"/>
            </a:xfrm>
          </xdr:grpSpPr>
          <xdr:grpSp>
            <xdr:nvGrpSpPr>
              <xdr:cNvPr id="99" name="Group 98">
                <a:extLst>
                  <a:ext uri="{FF2B5EF4-FFF2-40B4-BE49-F238E27FC236}">
                    <a16:creationId xmlns:a16="http://schemas.microsoft.com/office/drawing/2014/main" id="{0254E3CA-9C5D-2967-61C7-06FF7103F16B}"/>
                  </a:ext>
                </a:extLst>
              </xdr:cNvPr>
              <xdr:cNvGrpSpPr/>
            </xdr:nvGrpSpPr>
            <xdr:grpSpPr>
              <a:xfrm>
                <a:off x="13775669" y="2492189"/>
                <a:ext cx="2656636" cy="315044"/>
                <a:chOff x="13775669" y="2505633"/>
                <a:chExt cx="2656636" cy="301599"/>
              </a:xfrm>
            </xdr:grpSpPr>
            <xdr:sp macro="" textlink="">
              <xdr:nvSpPr>
                <xdr:cNvPr id="112" name="TextBox 111">
                  <a:extLst>
                    <a:ext uri="{FF2B5EF4-FFF2-40B4-BE49-F238E27FC236}">
                      <a16:creationId xmlns:a16="http://schemas.microsoft.com/office/drawing/2014/main" id="{9AC02BBF-FF2F-6954-7CF1-355E8909E2FC}"/>
                    </a:ext>
                  </a:extLst>
                </xdr:cNvPr>
                <xdr:cNvSpPr txBox="1"/>
              </xdr:nvSpPr>
              <xdr:spPr>
                <a:xfrm>
                  <a:off x="13775669" y="2514598"/>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atin typeface="Arial" panose="020B0604020202020204" pitchFamily="34" charset="0"/>
                      <a:cs typeface="Arial" panose="020B0604020202020204" pitchFamily="34" charset="0"/>
                    </a:rPr>
                    <a:t>Warehouse</a:t>
                  </a:r>
                </a:p>
              </xdr:txBody>
            </xdr:sp>
            <xdr:sp macro="" textlink="Pivottables!U6">
              <xdr:nvSpPr>
                <xdr:cNvPr id="113" name="TextBox 112">
                  <a:extLst>
                    <a:ext uri="{FF2B5EF4-FFF2-40B4-BE49-F238E27FC236}">
                      <a16:creationId xmlns:a16="http://schemas.microsoft.com/office/drawing/2014/main" id="{8452A63C-A375-919A-0CA6-A3F43B198CD6}"/>
                    </a:ext>
                  </a:extLst>
                </xdr:cNvPr>
                <xdr:cNvSpPr txBox="1"/>
              </xdr:nvSpPr>
              <xdr:spPr>
                <a:xfrm>
                  <a:off x="15362422" y="2505633"/>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EE401D-0E3E-4B2A-B7DE-E9B1F29DDCBB}" type="TxLink">
                    <a:rPr lang="en-US" sz="1200" b="1" i="0" u="none" strike="noStrike">
                      <a:solidFill>
                        <a:srgbClr val="000000"/>
                      </a:solidFill>
                      <a:latin typeface="Arial"/>
                      <a:cs typeface="Arial"/>
                    </a:rPr>
                    <a:pPr/>
                    <a:t>$124,822</a:t>
                  </a:fld>
                  <a:endParaRPr lang="en-US" sz="1400">
                    <a:solidFill>
                      <a:schemeClr val="tx1">
                        <a:lumMod val="85000"/>
                        <a:lumOff val="15000"/>
                      </a:schemeClr>
                    </a:solidFill>
                    <a:latin typeface="Arial" panose="020B0604020202020204" pitchFamily="34" charset="0"/>
                    <a:cs typeface="Arial" panose="020B0604020202020204" pitchFamily="34" charset="0"/>
                  </a:endParaRPr>
                </a:p>
              </xdr:txBody>
            </xdr:sp>
          </xdr:grpSp>
          <xdr:grpSp>
            <xdr:nvGrpSpPr>
              <xdr:cNvPr id="100" name="Group 99">
                <a:extLst>
                  <a:ext uri="{FF2B5EF4-FFF2-40B4-BE49-F238E27FC236}">
                    <a16:creationId xmlns:a16="http://schemas.microsoft.com/office/drawing/2014/main" id="{B5A908D8-44A1-35FD-4D74-766756C439C3}"/>
                  </a:ext>
                </a:extLst>
              </xdr:cNvPr>
              <xdr:cNvGrpSpPr/>
            </xdr:nvGrpSpPr>
            <xdr:grpSpPr>
              <a:xfrm>
                <a:off x="13775669" y="2865718"/>
                <a:ext cx="2656636" cy="315044"/>
                <a:chOff x="13775669" y="2505633"/>
                <a:chExt cx="2656636" cy="301599"/>
              </a:xfrm>
            </xdr:grpSpPr>
            <xdr:sp macro="" textlink="Pivottables!V5">
              <xdr:nvSpPr>
                <xdr:cNvPr id="110" name="TextBox 109">
                  <a:extLst>
                    <a:ext uri="{FF2B5EF4-FFF2-40B4-BE49-F238E27FC236}">
                      <a16:creationId xmlns:a16="http://schemas.microsoft.com/office/drawing/2014/main" id="{5DF2CD4E-3CAE-2E00-4B5A-6EE961EA1738}"/>
                    </a:ext>
                  </a:extLst>
                </xdr:cNvPr>
                <xdr:cNvSpPr txBox="1"/>
              </xdr:nvSpPr>
              <xdr:spPr>
                <a:xfrm>
                  <a:off x="13775669" y="2514598"/>
                  <a:ext cx="1195390"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0C8D5B-DB4E-4F58-A8E6-92ED57674871}" type="TxLink">
                    <a:rPr lang="en-US" sz="1100" b="0" i="0" u="none" strike="noStrike">
                      <a:solidFill>
                        <a:srgbClr val="404040"/>
                      </a:solidFill>
                      <a:latin typeface="Arial"/>
                      <a:cs typeface="Arial"/>
                    </a:rPr>
                    <a:pPr/>
                    <a:t>Repairs &amp; Costs</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V6">
              <xdr:nvSpPr>
                <xdr:cNvPr id="111" name="TextBox 110">
                  <a:extLst>
                    <a:ext uri="{FF2B5EF4-FFF2-40B4-BE49-F238E27FC236}">
                      <a16:creationId xmlns:a16="http://schemas.microsoft.com/office/drawing/2014/main" id="{FED8EB42-C2FD-5E3F-8CEB-A15B0C45246C}"/>
                    </a:ext>
                  </a:extLst>
                </xdr:cNvPr>
                <xdr:cNvSpPr txBox="1"/>
              </xdr:nvSpPr>
              <xdr:spPr>
                <a:xfrm>
                  <a:off x="15362422" y="2505633"/>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DD356F-FA47-4EA3-A370-3ED2BF82BF16}" type="TxLink">
                    <a:rPr lang="en-US" sz="1200" b="1" i="0" u="none" strike="noStrike">
                      <a:solidFill>
                        <a:srgbClr val="000000"/>
                      </a:solidFill>
                      <a:latin typeface="Arial"/>
                      <a:cs typeface="Arial"/>
                    </a:rPr>
                    <a:pPr/>
                    <a:t>$50,759</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101" name="Group 100">
                <a:extLst>
                  <a:ext uri="{FF2B5EF4-FFF2-40B4-BE49-F238E27FC236}">
                    <a16:creationId xmlns:a16="http://schemas.microsoft.com/office/drawing/2014/main" id="{130A0DB1-5E91-46DF-2B3D-51F2834FCCB6}"/>
                  </a:ext>
                </a:extLst>
              </xdr:cNvPr>
              <xdr:cNvGrpSpPr/>
            </xdr:nvGrpSpPr>
            <xdr:grpSpPr>
              <a:xfrm>
                <a:off x="13775669" y="3239247"/>
                <a:ext cx="2656636" cy="315044"/>
                <a:chOff x="13775669" y="2505633"/>
                <a:chExt cx="2656636" cy="301599"/>
              </a:xfrm>
            </xdr:grpSpPr>
            <xdr:sp macro="" textlink="Pivottables!W5">
              <xdr:nvSpPr>
                <xdr:cNvPr id="108" name="TextBox 107">
                  <a:extLst>
                    <a:ext uri="{FF2B5EF4-FFF2-40B4-BE49-F238E27FC236}">
                      <a16:creationId xmlns:a16="http://schemas.microsoft.com/office/drawing/2014/main" id="{27E31D90-56D7-4C3B-B97D-9A014D2CD7F9}"/>
                    </a:ext>
                  </a:extLst>
                </xdr:cNvPr>
                <xdr:cNvSpPr txBox="1"/>
              </xdr:nvSpPr>
              <xdr:spPr>
                <a:xfrm>
                  <a:off x="13775669" y="2514598"/>
                  <a:ext cx="1141602"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7B2E79-9024-4EF0-9FD2-03CBEB8445AE}" type="TxLink">
                    <a:rPr lang="en-US" sz="1100" b="0" i="0" u="none" strike="noStrike">
                      <a:solidFill>
                        <a:srgbClr val="404040"/>
                      </a:solidFill>
                      <a:latin typeface="Arial"/>
                      <a:cs typeface="Arial"/>
                    </a:rPr>
                    <a:pPr/>
                    <a:t>Tolls</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W6">
              <xdr:nvSpPr>
                <xdr:cNvPr id="109" name="TextBox 108">
                  <a:extLst>
                    <a:ext uri="{FF2B5EF4-FFF2-40B4-BE49-F238E27FC236}">
                      <a16:creationId xmlns:a16="http://schemas.microsoft.com/office/drawing/2014/main" id="{8D75F8DA-AE58-AD75-4FDB-5B4DAB8AC603}"/>
                    </a:ext>
                  </a:extLst>
                </xdr:cNvPr>
                <xdr:cNvSpPr txBox="1"/>
              </xdr:nvSpPr>
              <xdr:spPr>
                <a:xfrm>
                  <a:off x="15362422" y="2505633"/>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4472E6-3EFD-455F-A9C7-C2F7AB159BC2}" type="TxLink">
                    <a:rPr lang="en-US" sz="1200" b="1" i="0" u="none" strike="noStrike">
                      <a:solidFill>
                        <a:srgbClr val="000000"/>
                      </a:solidFill>
                      <a:latin typeface="Arial"/>
                      <a:cs typeface="Arial"/>
                    </a:rPr>
                    <a:pPr/>
                    <a:t>$125,847</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grpSp>
          <xdr:grpSp>
            <xdr:nvGrpSpPr>
              <xdr:cNvPr id="102" name="Group 101">
                <a:extLst>
                  <a:ext uri="{FF2B5EF4-FFF2-40B4-BE49-F238E27FC236}">
                    <a16:creationId xmlns:a16="http://schemas.microsoft.com/office/drawing/2014/main" id="{A96BAE48-C923-41A0-0A90-894E330534F0}"/>
                  </a:ext>
                </a:extLst>
              </xdr:cNvPr>
              <xdr:cNvGrpSpPr/>
            </xdr:nvGrpSpPr>
            <xdr:grpSpPr>
              <a:xfrm>
                <a:off x="13775669" y="3612777"/>
                <a:ext cx="2656636" cy="315044"/>
                <a:chOff x="13775669" y="2505633"/>
                <a:chExt cx="2656636" cy="301599"/>
              </a:xfrm>
            </xdr:grpSpPr>
            <xdr:sp macro="" textlink="Pivottables!X5">
              <xdr:nvSpPr>
                <xdr:cNvPr id="106" name="TextBox 105">
                  <a:extLst>
                    <a:ext uri="{FF2B5EF4-FFF2-40B4-BE49-F238E27FC236}">
                      <a16:creationId xmlns:a16="http://schemas.microsoft.com/office/drawing/2014/main" id="{E2D8A963-D4B8-7A74-5227-D1845E5B2C8F}"/>
                    </a:ext>
                  </a:extLst>
                </xdr:cNvPr>
                <xdr:cNvSpPr txBox="1"/>
              </xdr:nvSpPr>
              <xdr:spPr>
                <a:xfrm>
                  <a:off x="13775669" y="2514598"/>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63FDCA-0761-4A52-82D4-737B6C11D043}" type="TxLink">
                    <a:rPr lang="en-US" sz="1100" b="0" i="0" u="none" strike="noStrike">
                      <a:solidFill>
                        <a:srgbClr val="404040"/>
                      </a:solidFill>
                      <a:latin typeface="Arial"/>
                      <a:cs typeface="Arial"/>
                    </a:rPr>
                    <a:pPr/>
                    <a:t>Fundings</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sp macro="" textlink="Pivottables!X6">
              <xdr:nvSpPr>
                <xdr:cNvPr id="107" name="TextBox 106">
                  <a:extLst>
                    <a:ext uri="{FF2B5EF4-FFF2-40B4-BE49-F238E27FC236}">
                      <a16:creationId xmlns:a16="http://schemas.microsoft.com/office/drawing/2014/main" id="{77AC8441-3A28-DA5B-5D15-18BA81399DAB}"/>
                    </a:ext>
                  </a:extLst>
                </xdr:cNvPr>
                <xdr:cNvSpPr txBox="1"/>
              </xdr:nvSpPr>
              <xdr:spPr>
                <a:xfrm>
                  <a:off x="15362422" y="2505633"/>
                  <a:ext cx="1069883"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42BB9C-CCDE-4D2B-9968-64E2E06FAD94}" type="TxLink">
                    <a:rPr lang="en-US" sz="1200" b="1" i="0" u="none" strike="noStrike">
                      <a:solidFill>
                        <a:srgbClr val="000000"/>
                      </a:solidFill>
                      <a:latin typeface="Arial"/>
                      <a:cs typeface="Arial"/>
                    </a:rPr>
                    <a:pPr/>
                    <a:t>$7,470</a:t>
                  </a:fld>
                  <a:endParaRPr lang="en-US" sz="1400">
                    <a:solidFill>
                      <a:schemeClr val="tx1">
                        <a:lumMod val="75000"/>
                        <a:lumOff val="25000"/>
                      </a:schemeClr>
                    </a:solidFill>
                    <a:latin typeface="Arial" panose="020B0604020202020204" pitchFamily="34" charset="0"/>
                    <a:cs typeface="Arial" panose="020B0604020202020204" pitchFamily="34" charset="0"/>
                  </a:endParaRPr>
                </a:p>
              </xdr:txBody>
            </xdr:sp>
          </xdr:grpSp>
          <xdr:cxnSp macro="">
            <xdr:nvCxnSpPr>
              <xdr:cNvPr id="103" name="Straight Connector 102">
                <a:extLst>
                  <a:ext uri="{FF2B5EF4-FFF2-40B4-BE49-F238E27FC236}">
                    <a16:creationId xmlns:a16="http://schemas.microsoft.com/office/drawing/2014/main" id="{7EB321B3-E495-09A8-57D7-5E73A13C990A}"/>
                  </a:ext>
                </a:extLst>
              </xdr:cNvPr>
              <xdr:cNvCxnSpPr/>
            </xdr:nvCxnSpPr>
            <xdr:spPr>
              <a:xfrm flipV="1">
                <a:off x="13680140" y="2814918"/>
                <a:ext cx="27432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4" name="Straight Connector 103">
                <a:extLst>
                  <a:ext uri="{FF2B5EF4-FFF2-40B4-BE49-F238E27FC236}">
                    <a16:creationId xmlns:a16="http://schemas.microsoft.com/office/drawing/2014/main" id="{8053A0F3-9C2F-610E-036A-5AEA20770A62}"/>
                  </a:ext>
                </a:extLst>
              </xdr:cNvPr>
              <xdr:cNvCxnSpPr/>
            </xdr:nvCxnSpPr>
            <xdr:spPr>
              <a:xfrm flipV="1">
                <a:off x="13680140" y="3204882"/>
                <a:ext cx="27432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a:extLst>
                  <a:ext uri="{FF2B5EF4-FFF2-40B4-BE49-F238E27FC236}">
                    <a16:creationId xmlns:a16="http://schemas.microsoft.com/office/drawing/2014/main" id="{D01DED8A-02BF-E87D-15DD-90CDDD328726}"/>
                  </a:ext>
                </a:extLst>
              </xdr:cNvPr>
              <xdr:cNvCxnSpPr/>
            </xdr:nvCxnSpPr>
            <xdr:spPr>
              <a:xfrm flipV="1">
                <a:off x="13680140" y="3594847"/>
                <a:ext cx="2743200"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119" name="Group 118">
            <a:hlinkClick xmlns:r="http://schemas.openxmlformats.org/officeDocument/2006/relationships" r:id="rId7" tooltip="Data Source"/>
            <a:extLst>
              <a:ext uri="{FF2B5EF4-FFF2-40B4-BE49-F238E27FC236}">
                <a16:creationId xmlns:a16="http://schemas.microsoft.com/office/drawing/2014/main" id="{BEAB9108-F928-3C09-18E4-A4A96EE03ACD}"/>
              </a:ext>
            </a:extLst>
          </xdr:cNvPr>
          <xdr:cNvGrpSpPr/>
        </xdr:nvGrpSpPr>
        <xdr:grpSpPr>
          <a:xfrm>
            <a:off x="16163879" y="1210235"/>
            <a:ext cx="365760" cy="365760"/>
            <a:chOff x="16062954" y="1326777"/>
            <a:chExt cx="365760" cy="365760"/>
          </a:xfrm>
        </xdr:grpSpPr>
        <xdr:sp macro="" textlink="">
          <xdr:nvSpPr>
            <xdr:cNvPr id="116" name="Rectangle: Rounded Corners 115">
              <a:extLst>
                <a:ext uri="{FF2B5EF4-FFF2-40B4-BE49-F238E27FC236}">
                  <a16:creationId xmlns:a16="http://schemas.microsoft.com/office/drawing/2014/main" id="{F5A430C5-D44B-4B30-B966-9DA3B9C84053}"/>
                </a:ext>
              </a:extLst>
            </xdr:cNvPr>
            <xdr:cNvSpPr/>
          </xdr:nvSpPr>
          <xdr:spPr>
            <a:xfrm>
              <a:off x="16062954" y="1326777"/>
              <a:ext cx="365760" cy="365760"/>
            </a:xfrm>
            <a:prstGeom prst="roundRect">
              <a:avLst>
                <a:gd name="adj" fmla="val 24020"/>
              </a:avLst>
            </a:prstGeom>
            <a:solidFill>
              <a:schemeClr val="bg1">
                <a:lumMod val="85000"/>
              </a:schemeClr>
            </a:solid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pic>
          <xdr:nvPicPr>
            <xdr:cNvPr id="118" name="Graphic 117" descr="Single gear with solid fill">
              <a:extLst>
                <a:ext uri="{FF2B5EF4-FFF2-40B4-BE49-F238E27FC236}">
                  <a16:creationId xmlns:a16="http://schemas.microsoft.com/office/drawing/2014/main" id="{4BA91BFE-E3A1-00CD-F00F-BD0BD71F10B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110799" y="1362635"/>
              <a:ext cx="288000" cy="288000"/>
            </a:xfrm>
            <a:prstGeom prst="rect">
              <a:avLst/>
            </a:prstGeom>
          </xdr:spPr>
        </xdr:pic>
      </xdr:grpSp>
      <xdr:sp macro="" textlink="">
        <xdr:nvSpPr>
          <xdr:cNvPr id="120" name="Rectangle: Rounded Corners 119">
            <a:extLst>
              <a:ext uri="{FF2B5EF4-FFF2-40B4-BE49-F238E27FC236}">
                <a16:creationId xmlns:a16="http://schemas.microsoft.com/office/drawing/2014/main" id="{70C7E48E-95BB-762F-8F30-4878C1427D73}"/>
              </a:ext>
            </a:extLst>
          </xdr:cNvPr>
          <xdr:cNvSpPr/>
        </xdr:nvSpPr>
        <xdr:spPr>
          <a:xfrm>
            <a:off x="5542718" y="1210235"/>
            <a:ext cx="7717536" cy="521208"/>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22" name="Month 1">
                <a:extLst>
                  <a:ext uri="{FF2B5EF4-FFF2-40B4-BE49-F238E27FC236}">
                    <a16:creationId xmlns:a16="http://schemas.microsoft.com/office/drawing/2014/main" id="{FB45C1B2-E5BC-45C2-AB40-55581050C4CE}"/>
                  </a:ext>
                </a:extLst>
              </xdr:cNvPr>
              <xdr:cNvGraphicFramePr>
                <a:graphicFrameLocks noMove="1" noResize="1"/>
              </xdr:cNvGraphicFramePr>
            </xdr:nvGraphicFramePr>
            <xdr:xfrm>
              <a:off x="5540189" y="1201270"/>
              <a:ext cx="7718612" cy="573742"/>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540189" y="1201270"/>
                <a:ext cx="7718612" cy="573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25" name="Rectangle: Rounded Corners 124">
            <a:extLst>
              <a:ext uri="{FF2B5EF4-FFF2-40B4-BE49-F238E27FC236}">
                <a16:creationId xmlns:a16="http://schemas.microsoft.com/office/drawing/2014/main" id="{C9D98EF5-DFA5-44FC-9F64-C6443E510AF0}"/>
              </a:ext>
            </a:extLst>
          </xdr:cNvPr>
          <xdr:cNvSpPr/>
        </xdr:nvSpPr>
        <xdr:spPr>
          <a:xfrm>
            <a:off x="2286001" y="4007222"/>
            <a:ext cx="1004046" cy="320040"/>
          </a:xfrm>
          <a:prstGeom prst="roundRect">
            <a:avLst>
              <a:gd name="adj" fmla="val 8156"/>
            </a:avLst>
          </a:prstGeom>
          <a:solidFill>
            <a:schemeClr val="tx2">
              <a:alpha val="10196"/>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089" name="Group 3088">
            <a:extLst>
              <a:ext uri="{FF2B5EF4-FFF2-40B4-BE49-F238E27FC236}">
                <a16:creationId xmlns:a16="http://schemas.microsoft.com/office/drawing/2014/main" id="{D3471166-3221-C8E6-DA18-1EEA3F364879}"/>
              </a:ext>
            </a:extLst>
          </xdr:cNvPr>
          <xdr:cNvGrpSpPr/>
        </xdr:nvGrpSpPr>
        <xdr:grpSpPr>
          <a:xfrm>
            <a:off x="815788" y="3926538"/>
            <a:ext cx="2539635" cy="2590800"/>
            <a:chOff x="815788" y="3998258"/>
            <a:chExt cx="2539635" cy="2590800"/>
          </a:xfrm>
        </xdr:grpSpPr>
        <xdr:sp macro="" textlink="">
          <xdr:nvSpPr>
            <xdr:cNvPr id="124" name="TextBox 123">
              <a:extLst>
                <a:ext uri="{FF2B5EF4-FFF2-40B4-BE49-F238E27FC236}">
                  <a16:creationId xmlns:a16="http://schemas.microsoft.com/office/drawing/2014/main" id="{2D2A6E66-C47B-4B1E-BF3A-7760C7D4BD56}"/>
                </a:ext>
              </a:extLst>
            </xdr:cNvPr>
            <xdr:cNvSpPr txBox="1"/>
          </xdr:nvSpPr>
          <xdr:spPr>
            <a:xfrm>
              <a:off x="898633" y="4061012"/>
              <a:ext cx="1428472" cy="268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65000"/>
                      <a:lumOff val="35000"/>
                    </a:schemeClr>
                  </a:solidFill>
                  <a:latin typeface="Arial" panose="020B0604020202020204" pitchFamily="34" charset="0"/>
                  <a:cs typeface="Arial" panose="020B0604020202020204" pitchFamily="34" charset="0"/>
                </a:rPr>
                <a:t>Driver Payroll</a:t>
              </a:r>
            </a:p>
          </xdr:txBody>
        </xdr:sp>
        <xdr:sp macro="" textlink="Pivottables!AF60">
          <xdr:nvSpPr>
            <xdr:cNvPr id="126" name="TextBox 125">
              <a:extLst>
                <a:ext uri="{FF2B5EF4-FFF2-40B4-BE49-F238E27FC236}">
                  <a16:creationId xmlns:a16="http://schemas.microsoft.com/office/drawing/2014/main" id="{87B7D289-46CC-404F-AB8B-04A93435FABA}"/>
                </a:ext>
              </a:extLst>
            </xdr:cNvPr>
            <xdr:cNvSpPr txBox="1"/>
          </xdr:nvSpPr>
          <xdr:spPr>
            <a:xfrm>
              <a:off x="2268073" y="3998258"/>
              <a:ext cx="1030940" cy="32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a:solidFill>
                  <a:schemeClr val="tx1">
                    <a:lumMod val="50000"/>
                    <a:lumOff val="50000"/>
                  </a:schemeClr>
                </a:solidFill>
                <a:latin typeface="Arial" panose="020B0604020202020204" pitchFamily="34" charset="0"/>
                <a:cs typeface="Arial" panose="020B0604020202020204" pitchFamily="34" charset="0"/>
              </a:endParaRPr>
            </a:p>
          </xdr:txBody>
        </xdr:sp>
        <xdr:sp macro="" textlink="">
          <xdr:nvSpPr>
            <xdr:cNvPr id="190" name="TextBox 189">
              <a:extLst>
                <a:ext uri="{FF2B5EF4-FFF2-40B4-BE49-F238E27FC236}">
                  <a16:creationId xmlns:a16="http://schemas.microsoft.com/office/drawing/2014/main" id="{6C34C96C-7684-473F-BCFF-92372EF25A69}"/>
                </a:ext>
              </a:extLst>
            </xdr:cNvPr>
            <xdr:cNvSpPr txBox="1"/>
          </xdr:nvSpPr>
          <xdr:spPr>
            <a:xfrm>
              <a:off x="935270" y="4894730"/>
              <a:ext cx="1069883" cy="280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atin typeface="Arial" panose="020B0604020202020204" pitchFamily="34" charset="0"/>
                  <a:cs typeface="Arial" panose="020B0604020202020204" pitchFamily="34" charset="0"/>
                </a:rPr>
                <a:t>Odometer</a:t>
              </a:r>
            </a:p>
          </xdr:txBody>
        </xdr:sp>
        <xdr:sp macro="" textlink="Pivottables!AD6">
          <xdr:nvSpPr>
            <xdr:cNvPr id="191" name="TextBox 190">
              <a:extLst>
                <a:ext uri="{FF2B5EF4-FFF2-40B4-BE49-F238E27FC236}">
                  <a16:creationId xmlns:a16="http://schemas.microsoft.com/office/drawing/2014/main" id="{01C1AC20-575B-43E3-BB4F-F8159C1AA761}"/>
                </a:ext>
              </a:extLst>
            </xdr:cNvPr>
            <xdr:cNvSpPr txBox="1"/>
          </xdr:nvSpPr>
          <xdr:spPr>
            <a:xfrm>
              <a:off x="2317380" y="4661645"/>
              <a:ext cx="869573" cy="277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6CAF45-E978-4CF6-BBD9-71521F59A119}" type="TxLink">
                <a:rPr lang="en-US" sz="1200" b="1" i="0" u="none" strike="noStrike">
                  <a:solidFill>
                    <a:srgbClr val="000000"/>
                  </a:solidFill>
                  <a:latin typeface="Arial"/>
                  <a:cs typeface="Arial"/>
                </a:rPr>
                <a:pPr algn="ctr"/>
                <a:t>$76,500</a:t>
              </a:fld>
              <a:endParaRPr lang="en-US" sz="1400">
                <a:solidFill>
                  <a:schemeClr val="tx1">
                    <a:lumMod val="85000"/>
                    <a:lumOff val="15000"/>
                  </a:schemeClr>
                </a:solidFill>
                <a:latin typeface="Arial" panose="020B0604020202020204" pitchFamily="34" charset="0"/>
                <a:cs typeface="Arial" panose="020B0604020202020204" pitchFamily="34" charset="0"/>
              </a:endParaRPr>
            </a:p>
          </xdr:txBody>
        </xdr:sp>
        <xdr:sp macro="" textlink="">
          <xdr:nvSpPr>
            <xdr:cNvPr id="3073" name="TextBox 3072">
              <a:extLst>
                <a:ext uri="{FF2B5EF4-FFF2-40B4-BE49-F238E27FC236}">
                  <a16:creationId xmlns:a16="http://schemas.microsoft.com/office/drawing/2014/main" id="{FB02CAE0-9D4C-5997-CADF-4974984D68D1}"/>
                </a:ext>
              </a:extLst>
            </xdr:cNvPr>
            <xdr:cNvSpPr txBox="1"/>
          </xdr:nvSpPr>
          <xdr:spPr>
            <a:xfrm>
              <a:off x="2166058" y="4894730"/>
              <a:ext cx="1069883" cy="280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atin typeface="Arial" panose="020B0604020202020204" pitchFamily="34" charset="0"/>
                  <a:cs typeface="Arial" panose="020B0604020202020204" pitchFamily="34" charset="0"/>
                </a:rPr>
                <a:t>Extra</a:t>
              </a:r>
              <a:r>
                <a:rPr lang="en-US" baseline="0">
                  <a:latin typeface="Arial" panose="020B0604020202020204" pitchFamily="34" charset="0"/>
                  <a:cs typeface="Arial" panose="020B0604020202020204" pitchFamily="34" charset="0"/>
                </a:rPr>
                <a:t> Stops</a:t>
              </a:r>
              <a:endParaRPr lang="en-US">
                <a:latin typeface="Arial" panose="020B0604020202020204" pitchFamily="34" charset="0"/>
                <a:cs typeface="Arial" panose="020B0604020202020204" pitchFamily="34" charset="0"/>
              </a:endParaRPr>
            </a:p>
          </xdr:txBody>
        </xdr:sp>
        <xdr:sp macro="" textlink="Pivottables!AA6">
          <xdr:nvSpPr>
            <xdr:cNvPr id="3075" name="TextBox 3074">
              <a:extLst>
                <a:ext uri="{FF2B5EF4-FFF2-40B4-BE49-F238E27FC236}">
                  <a16:creationId xmlns:a16="http://schemas.microsoft.com/office/drawing/2014/main" id="{636EACCD-93C4-6EEF-5768-FA1AED925E90}"/>
                </a:ext>
              </a:extLst>
            </xdr:cNvPr>
            <xdr:cNvSpPr txBox="1"/>
          </xdr:nvSpPr>
          <xdr:spPr>
            <a:xfrm>
              <a:off x="950262" y="4679574"/>
              <a:ext cx="1069883" cy="280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14B037-BAD5-49B0-9B96-DC24AE3CC795}" type="TxLink">
                <a:rPr lang="en-US" sz="1100" b="1" i="0" u="none" strike="noStrike">
                  <a:solidFill>
                    <a:srgbClr val="000000"/>
                  </a:solidFill>
                  <a:latin typeface="Arial"/>
                  <a:cs typeface="Arial"/>
                </a:rPr>
                <a:pPr algn="ctr"/>
                <a:t>550,045 </a:t>
              </a:fld>
              <a:endParaRPr lang="en-US" sz="1400">
                <a:solidFill>
                  <a:schemeClr val="tx1">
                    <a:lumMod val="85000"/>
                    <a:lumOff val="15000"/>
                  </a:schemeClr>
                </a:solidFill>
                <a:latin typeface="Arial" panose="020B0604020202020204" pitchFamily="34" charset="0"/>
                <a:cs typeface="Arial" panose="020B0604020202020204" pitchFamily="34" charset="0"/>
              </a:endParaRPr>
            </a:p>
          </xdr:txBody>
        </xdr:sp>
        <xdr:sp macro="" textlink="Pivottables!AE6">
          <xdr:nvSpPr>
            <xdr:cNvPr id="3076" name="TextBox 3075">
              <a:extLst>
                <a:ext uri="{FF2B5EF4-FFF2-40B4-BE49-F238E27FC236}">
                  <a16:creationId xmlns:a16="http://schemas.microsoft.com/office/drawing/2014/main" id="{095711CF-2366-75F4-12E8-9879FA1D00B0}"/>
                </a:ext>
              </a:extLst>
            </xdr:cNvPr>
            <xdr:cNvSpPr txBox="1"/>
          </xdr:nvSpPr>
          <xdr:spPr>
            <a:xfrm>
              <a:off x="2317380" y="5356410"/>
              <a:ext cx="869573" cy="277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0DD20A5-D40A-4A66-AFE4-54D320B1B18A}" type="TxLink">
                <a:rPr lang="en-US" sz="1200" b="1" i="0" u="none" strike="noStrike">
                  <a:solidFill>
                    <a:srgbClr val="000000"/>
                  </a:solidFill>
                  <a:latin typeface="Arial"/>
                  <a:cs typeface="Arial"/>
                </a:rPr>
                <a:pPr/>
                <a:t>$29,649</a:t>
              </a:fld>
              <a:endParaRPr lang="en-US" sz="1400">
                <a:solidFill>
                  <a:schemeClr val="tx1">
                    <a:lumMod val="85000"/>
                    <a:lumOff val="15000"/>
                  </a:schemeClr>
                </a:solidFill>
                <a:latin typeface="Arial" panose="020B0604020202020204" pitchFamily="34" charset="0"/>
                <a:cs typeface="Arial" panose="020B0604020202020204" pitchFamily="34" charset="0"/>
              </a:endParaRPr>
            </a:p>
          </xdr:txBody>
        </xdr:sp>
        <xdr:sp macro="" textlink="">
          <xdr:nvSpPr>
            <xdr:cNvPr id="3077" name="TextBox 3076">
              <a:extLst>
                <a:ext uri="{FF2B5EF4-FFF2-40B4-BE49-F238E27FC236}">
                  <a16:creationId xmlns:a16="http://schemas.microsoft.com/office/drawing/2014/main" id="{198947AA-BDD2-1424-D7C7-D03E648BF494}"/>
                </a:ext>
              </a:extLst>
            </xdr:cNvPr>
            <xdr:cNvSpPr txBox="1"/>
          </xdr:nvSpPr>
          <xdr:spPr>
            <a:xfrm>
              <a:off x="2166058" y="5598459"/>
              <a:ext cx="1069883" cy="280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atin typeface="Arial" panose="020B0604020202020204" pitchFamily="34" charset="0"/>
                  <a:cs typeface="Arial" panose="020B0604020202020204" pitchFamily="34" charset="0"/>
                </a:rPr>
                <a:t>Extra</a:t>
              </a:r>
              <a:r>
                <a:rPr lang="en-US" baseline="0">
                  <a:latin typeface="Arial" panose="020B0604020202020204" pitchFamily="34" charset="0"/>
                  <a:cs typeface="Arial" panose="020B0604020202020204" pitchFamily="34" charset="0"/>
                </a:rPr>
                <a:t> Pay</a:t>
              </a:r>
              <a:endParaRPr lang="en-US">
                <a:latin typeface="Arial" panose="020B0604020202020204" pitchFamily="34" charset="0"/>
                <a:cs typeface="Arial" panose="020B0604020202020204" pitchFamily="34" charset="0"/>
              </a:endParaRPr>
            </a:p>
          </xdr:txBody>
        </xdr:sp>
        <xdr:sp macro="" textlink="Pivottables!AF6">
          <xdr:nvSpPr>
            <xdr:cNvPr id="3083" name="TextBox 3082">
              <a:extLst>
                <a:ext uri="{FF2B5EF4-FFF2-40B4-BE49-F238E27FC236}">
                  <a16:creationId xmlns:a16="http://schemas.microsoft.com/office/drawing/2014/main" id="{75460194-43D8-7CFD-7D2B-32E611718EAF}"/>
                </a:ext>
              </a:extLst>
            </xdr:cNvPr>
            <xdr:cNvSpPr txBox="1"/>
          </xdr:nvSpPr>
          <xdr:spPr>
            <a:xfrm>
              <a:off x="2317380" y="6051175"/>
              <a:ext cx="869573" cy="277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94A75DF-1987-40C5-8154-EF4C69A2BF6E}" type="TxLink">
                <a:rPr lang="en-US" sz="1200" b="1" i="0" u="none" strike="noStrike">
                  <a:solidFill>
                    <a:srgbClr val="000000"/>
                  </a:solidFill>
                  <a:latin typeface="Arial"/>
                  <a:cs typeface="Arial"/>
                </a:rPr>
                <a:pPr/>
                <a:t>$74,494</a:t>
              </a:fld>
              <a:endParaRPr lang="en-US" sz="1400">
                <a:solidFill>
                  <a:schemeClr val="tx1">
                    <a:lumMod val="85000"/>
                    <a:lumOff val="15000"/>
                  </a:schemeClr>
                </a:solidFill>
                <a:latin typeface="Arial" panose="020B0604020202020204" pitchFamily="34" charset="0"/>
                <a:cs typeface="Arial" panose="020B0604020202020204" pitchFamily="34" charset="0"/>
              </a:endParaRPr>
            </a:p>
          </xdr:txBody>
        </xdr:sp>
        <xdr:sp macro="" textlink="">
          <xdr:nvSpPr>
            <xdr:cNvPr id="3084" name="TextBox 3083">
              <a:extLst>
                <a:ext uri="{FF2B5EF4-FFF2-40B4-BE49-F238E27FC236}">
                  <a16:creationId xmlns:a16="http://schemas.microsoft.com/office/drawing/2014/main" id="{02EDDF91-4426-61B8-D8F8-4B0DBC194E7F}"/>
                </a:ext>
              </a:extLst>
            </xdr:cNvPr>
            <xdr:cNvSpPr txBox="1"/>
          </xdr:nvSpPr>
          <xdr:spPr>
            <a:xfrm>
              <a:off x="2046576" y="6302188"/>
              <a:ext cx="1308847" cy="2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atin typeface="Arial" panose="020B0604020202020204" pitchFamily="34" charset="0"/>
                  <a:cs typeface="Arial" panose="020B0604020202020204" pitchFamily="34" charset="0"/>
                </a:rPr>
                <a:t>Costs</a:t>
              </a:r>
              <a:r>
                <a:rPr lang="en-US" baseline="0">
                  <a:latin typeface="Arial" panose="020B0604020202020204" pitchFamily="34" charset="0"/>
                  <a:cs typeface="Arial" panose="020B0604020202020204" pitchFamily="34" charset="0"/>
                </a:rPr>
                <a:t> Driver Paid</a:t>
              </a:r>
              <a:endParaRPr lang="en-US">
                <a:latin typeface="Arial" panose="020B0604020202020204" pitchFamily="34" charset="0"/>
                <a:cs typeface="Arial" panose="020B0604020202020204" pitchFamily="34" charset="0"/>
              </a:endParaRPr>
            </a:p>
          </xdr:txBody>
        </xdr:sp>
        <xdr:sp macro="" textlink="Pivottables!AC6">
          <xdr:nvSpPr>
            <xdr:cNvPr id="3085" name="TextBox 3084">
              <a:extLst>
                <a:ext uri="{FF2B5EF4-FFF2-40B4-BE49-F238E27FC236}">
                  <a16:creationId xmlns:a16="http://schemas.microsoft.com/office/drawing/2014/main" id="{84B775A5-3F49-81D3-6085-A6642DEF86EE}"/>
                </a:ext>
              </a:extLst>
            </xdr:cNvPr>
            <xdr:cNvSpPr txBox="1"/>
          </xdr:nvSpPr>
          <xdr:spPr>
            <a:xfrm>
              <a:off x="1050417" y="6095998"/>
              <a:ext cx="869573" cy="277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7DF182-F34E-4713-AB16-5C3CEB111ADA}" type="TxLink">
                <a:rPr lang="en-US" sz="1200" b="1" i="0" u="none" strike="noStrike">
                  <a:solidFill>
                    <a:srgbClr val="000000"/>
                  </a:solidFill>
                  <a:latin typeface="Arial"/>
                  <a:cs typeface="Arial"/>
                </a:rPr>
                <a:pPr algn="ctr"/>
                <a:t>$13,042</a:t>
              </a:fld>
              <a:endParaRPr lang="en-US" sz="1400">
                <a:solidFill>
                  <a:schemeClr val="tx1">
                    <a:lumMod val="85000"/>
                    <a:lumOff val="15000"/>
                  </a:schemeClr>
                </a:solidFill>
                <a:latin typeface="Arial" panose="020B0604020202020204" pitchFamily="34" charset="0"/>
                <a:cs typeface="Arial" panose="020B0604020202020204" pitchFamily="34" charset="0"/>
              </a:endParaRPr>
            </a:p>
          </xdr:txBody>
        </xdr:sp>
        <xdr:sp macro="" textlink="">
          <xdr:nvSpPr>
            <xdr:cNvPr id="3086" name="TextBox 3085">
              <a:extLst>
                <a:ext uri="{FF2B5EF4-FFF2-40B4-BE49-F238E27FC236}">
                  <a16:creationId xmlns:a16="http://schemas.microsoft.com/office/drawing/2014/main" id="{9F56F8C1-6296-CE7A-F37F-8F045632019A}"/>
                </a:ext>
              </a:extLst>
            </xdr:cNvPr>
            <xdr:cNvSpPr txBox="1"/>
          </xdr:nvSpPr>
          <xdr:spPr>
            <a:xfrm>
              <a:off x="815788" y="6302188"/>
              <a:ext cx="1308847" cy="2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atin typeface="Arial" panose="020B0604020202020204" pitchFamily="34" charset="0"/>
                  <a:cs typeface="Arial" panose="020B0604020202020204" pitchFamily="34" charset="0"/>
                </a:rPr>
                <a:t>Rate Per</a:t>
              </a:r>
              <a:r>
                <a:rPr lang="en-US" baseline="0">
                  <a:latin typeface="Arial" panose="020B0604020202020204" pitchFamily="34" charset="0"/>
                  <a:cs typeface="Arial" panose="020B0604020202020204" pitchFamily="34" charset="0"/>
                </a:rPr>
                <a:t> Miles</a:t>
              </a:r>
              <a:endParaRPr lang="en-US">
                <a:latin typeface="Arial" panose="020B0604020202020204" pitchFamily="34" charset="0"/>
                <a:cs typeface="Arial" panose="020B0604020202020204" pitchFamily="34" charset="0"/>
              </a:endParaRPr>
            </a:p>
          </xdr:txBody>
        </xdr:sp>
        <xdr:sp macro="" textlink="Pivottables!AB6">
          <xdr:nvSpPr>
            <xdr:cNvPr id="3087" name="TextBox 3086">
              <a:extLst>
                <a:ext uri="{FF2B5EF4-FFF2-40B4-BE49-F238E27FC236}">
                  <a16:creationId xmlns:a16="http://schemas.microsoft.com/office/drawing/2014/main" id="{E59655B3-C0F1-9C14-9FEE-2092B69AE7BE}"/>
                </a:ext>
              </a:extLst>
            </xdr:cNvPr>
            <xdr:cNvSpPr txBox="1"/>
          </xdr:nvSpPr>
          <xdr:spPr>
            <a:xfrm>
              <a:off x="1050417" y="5388988"/>
              <a:ext cx="869573" cy="277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B0C30D-277F-48E7-BA22-D19994E8D883}" type="TxLink">
                <a:rPr lang="en-US" sz="1100" b="1" i="0" u="none" strike="noStrike">
                  <a:solidFill>
                    <a:srgbClr val="000000"/>
                  </a:solidFill>
                  <a:latin typeface="Arial"/>
                  <a:cs typeface="Arial"/>
                </a:rPr>
                <a:pPr algn="ctr"/>
                <a:t>348,535 </a:t>
              </a:fld>
              <a:endParaRPr lang="en-US" sz="1400">
                <a:solidFill>
                  <a:schemeClr val="tx1">
                    <a:lumMod val="85000"/>
                    <a:lumOff val="15000"/>
                  </a:schemeClr>
                </a:solidFill>
                <a:latin typeface="Arial" panose="020B0604020202020204" pitchFamily="34" charset="0"/>
                <a:cs typeface="Arial" panose="020B0604020202020204" pitchFamily="34" charset="0"/>
              </a:endParaRPr>
            </a:p>
          </xdr:txBody>
        </xdr:sp>
        <xdr:sp macro="" textlink="">
          <xdr:nvSpPr>
            <xdr:cNvPr id="3088" name="TextBox 3087">
              <a:extLst>
                <a:ext uri="{FF2B5EF4-FFF2-40B4-BE49-F238E27FC236}">
                  <a16:creationId xmlns:a16="http://schemas.microsoft.com/office/drawing/2014/main" id="{5C075A46-A10A-D39A-A92F-60EA9C2F2D62}"/>
                </a:ext>
              </a:extLst>
            </xdr:cNvPr>
            <xdr:cNvSpPr txBox="1"/>
          </xdr:nvSpPr>
          <xdr:spPr>
            <a:xfrm>
              <a:off x="815788" y="5595095"/>
              <a:ext cx="1308847" cy="2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atin typeface="Arial" panose="020B0604020202020204" pitchFamily="34" charset="0"/>
                  <a:cs typeface="Arial" panose="020B0604020202020204" pitchFamily="34" charset="0"/>
                </a:rPr>
                <a:t>Mile</a:t>
              </a:r>
            </a:p>
          </xdr:txBody>
        </xdr:sp>
      </xdr:grpSp>
      <xdr:sp macro="" textlink="">
        <xdr:nvSpPr>
          <xdr:cNvPr id="3092" name="Rectangle: Rounded Corners 3091">
            <a:extLst>
              <a:ext uri="{FF2B5EF4-FFF2-40B4-BE49-F238E27FC236}">
                <a16:creationId xmlns:a16="http://schemas.microsoft.com/office/drawing/2014/main" id="{F9DBE526-9432-4484-A07F-2B0FD69DEBFE}"/>
              </a:ext>
            </a:extLst>
          </xdr:cNvPr>
          <xdr:cNvSpPr/>
        </xdr:nvSpPr>
        <xdr:spPr>
          <a:xfrm>
            <a:off x="3675527" y="4007223"/>
            <a:ext cx="9592238" cy="1748119"/>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93" name="TextBox 3092">
            <a:extLst>
              <a:ext uri="{FF2B5EF4-FFF2-40B4-BE49-F238E27FC236}">
                <a16:creationId xmlns:a16="http://schemas.microsoft.com/office/drawing/2014/main" id="{EE3A627A-1D7D-4451-8E27-5AA8A707BCB2}"/>
              </a:ext>
            </a:extLst>
          </xdr:cNvPr>
          <xdr:cNvSpPr txBox="1"/>
        </xdr:nvSpPr>
        <xdr:spPr>
          <a:xfrm>
            <a:off x="3865950" y="4052046"/>
            <a:ext cx="1996967" cy="286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65000"/>
                    <a:lumOff val="35000"/>
                  </a:schemeClr>
                </a:solidFill>
                <a:latin typeface="Arial" panose="020B0604020202020204" pitchFamily="34" charset="0"/>
                <a:cs typeface="Arial" panose="020B0604020202020204" pitchFamily="34" charset="0"/>
              </a:rPr>
              <a:t>Income &amp;</a:t>
            </a:r>
            <a:r>
              <a:rPr lang="en-US" sz="1400" baseline="0">
                <a:solidFill>
                  <a:schemeClr val="tx1">
                    <a:lumMod val="65000"/>
                    <a:lumOff val="35000"/>
                  </a:schemeClr>
                </a:solidFill>
                <a:latin typeface="Arial" panose="020B0604020202020204" pitchFamily="34" charset="0"/>
                <a:cs typeface="Arial" panose="020B0604020202020204" pitchFamily="34" charset="0"/>
              </a:rPr>
              <a:t> Expenses</a:t>
            </a:r>
            <a:endParaRPr lang="en-US" sz="1400">
              <a:solidFill>
                <a:schemeClr val="tx1">
                  <a:lumMod val="65000"/>
                  <a:lumOff val="35000"/>
                </a:schemeClr>
              </a:solidFill>
              <a:latin typeface="Arial" panose="020B0604020202020204" pitchFamily="34" charset="0"/>
              <a:cs typeface="Arial" panose="020B0604020202020204" pitchFamily="34" charset="0"/>
            </a:endParaRPr>
          </a:p>
        </xdr:txBody>
      </xdr:sp>
      <xdr:sp macro="" textlink="">
        <xdr:nvSpPr>
          <xdr:cNvPr id="46" name="Rectangle: Rounded Corners 45">
            <a:extLst>
              <a:ext uri="{FF2B5EF4-FFF2-40B4-BE49-F238E27FC236}">
                <a16:creationId xmlns:a16="http://schemas.microsoft.com/office/drawing/2014/main" id="{2F5B8600-443E-98EC-A79C-B421517C21F1}"/>
              </a:ext>
            </a:extLst>
          </xdr:cNvPr>
          <xdr:cNvSpPr/>
        </xdr:nvSpPr>
        <xdr:spPr>
          <a:xfrm>
            <a:off x="6122893" y="2205315"/>
            <a:ext cx="917727" cy="320040"/>
          </a:xfrm>
          <a:prstGeom prst="roundRect">
            <a:avLst>
              <a:gd name="adj" fmla="val 8156"/>
            </a:avLst>
          </a:prstGeom>
          <a:solidFill>
            <a:srgbClr val="EF8C0F">
              <a:alpha val="2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096" name="Chart 3095">
            <a:extLst>
              <a:ext uri="{FF2B5EF4-FFF2-40B4-BE49-F238E27FC236}">
                <a16:creationId xmlns:a16="http://schemas.microsoft.com/office/drawing/2014/main" id="{61DAD5D9-3C77-4BA1-AC6C-5CB52C926F60}"/>
              </a:ext>
            </a:extLst>
          </xdr:cNvPr>
          <xdr:cNvGraphicFramePr>
            <a:graphicFrameLocks/>
          </xdr:cNvGraphicFramePr>
        </xdr:nvGraphicFramePr>
        <xdr:xfrm>
          <a:off x="3684494" y="4007223"/>
          <a:ext cx="9601199" cy="1792942"/>
        </xdr:xfrm>
        <a:graphic>
          <a:graphicData uri="http://schemas.openxmlformats.org/drawingml/2006/chart">
            <c:chart xmlns:c="http://schemas.openxmlformats.org/drawingml/2006/chart" xmlns:r="http://schemas.openxmlformats.org/officeDocument/2006/relationships" r:id="rId10"/>
          </a:graphicData>
        </a:graphic>
      </xdr:graphicFrame>
      <mc:AlternateContent xmlns:mc="http://schemas.openxmlformats.org/markup-compatibility/2006" xmlns:a14="http://schemas.microsoft.com/office/drawing/2010/main">
        <mc:Choice Requires="a14">
          <xdr:graphicFrame macro="">
            <xdr:nvGraphicFramePr>
              <xdr:cNvPr id="3097" name="Driver Name">
                <a:extLst>
                  <a:ext uri="{FF2B5EF4-FFF2-40B4-BE49-F238E27FC236}">
                    <a16:creationId xmlns:a16="http://schemas.microsoft.com/office/drawing/2014/main" id="{3DB1292B-51E6-44C7-8CAD-430AB7165851}"/>
                  </a:ext>
                </a:extLst>
              </xdr:cNvPr>
              <xdr:cNvGraphicFramePr/>
            </xdr:nvGraphicFramePr>
            <xdr:xfrm>
              <a:off x="815788" y="6866966"/>
              <a:ext cx="2420471" cy="238461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815788" y="6866966"/>
                <a:ext cx="2420471" cy="2384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3102" name="Straight Connector 3101">
            <a:extLst>
              <a:ext uri="{FF2B5EF4-FFF2-40B4-BE49-F238E27FC236}">
                <a16:creationId xmlns:a16="http://schemas.microsoft.com/office/drawing/2014/main" id="{91288B0C-5CC2-4695-B03F-8C1DFDBCC5F5}"/>
              </a:ext>
            </a:extLst>
          </xdr:cNvPr>
          <xdr:cNvCxnSpPr/>
        </xdr:nvCxnSpPr>
        <xdr:spPr>
          <a:xfrm flipV="1">
            <a:off x="878540" y="6651812"/>
            <a:ext cx="2432304"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aphicFrame macro="">
        <xdr:nvGraphicFramePr>
          <xdr:cNvPr id="3106" name="Chart 3105">
            <a:extLst>
              <a:ext uri="{FF2B5EF4-FFF2-40B4-BE49-F238E27FC236}">
                <a16:creationId xmlns:a16="http://schemas.microsoft.com/office/drawing/2014/main" id="{7DCBDFE0-6401-42BA-BEC8-88B7D9AEF70F}"/>
              </a:ext>
            </a:extLst>
          </xdr:cNvPr>
          <xdr:cNvGraphicFramePr>
            <a:graphicFrameLocks/>
          </xdr:cNvGraphicFramePr>
        </xdr:nvGraphicFramePr>
        <xdr:xfrm>
          <a:off x="3693459" y="6280416"/>
          <a:ext cx="3801035" cy="3026869"/>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146" name="Rectangle: Rounded Corners 3145">
            <a:extLst>
              <a:ext uri="{FF2B5EF4-FFF2-40B4-BE49-F238E27FC236}">
                <a16:creationId xmlns:a16="http://schemas.microsoft.com/office/drawing/2014/main" id="{08F93DFE-EA81-F7EA-2379-EBE75BA49199}"/>
              </a:ext>
            </a:extLst>
          </xdr:cNvPr>
          <xdr:cNvSpPr/>
        </xdr:nvSpPr>
        <xdr:spPr>
          <a:xfrm>
            <a:off x="7539318" y="6185647"/>
            <a:ext cx="5692588" cy="3065929"/>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47" name="TextBox 3146">
            <a:extLst>
              <a:ext uri="{FF2B5EF4-FFF2-40B4-BE49-F238E27FC236}">
                <a16:creationId xmlns:a16="http://schemas.microsoft.com/office/drawing/2014/main" id="{29B23C8E-352C-C657-3437-3E2C59DD9FEF}"/>
              </a:ext>
            </a:extLst>
          </xdr:cNvPr>
          <xdr:cNvSpPr txBox="1"/>
        </xdr:nvSpPr>
        <xdr:spPr>
          <a:xfrm>
            <a:off x="12006943" y="6278605"/>
            <a:ext cx="1099458" cy="295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Arial" panose="020B0604020202020204" pitchFamily="34" charset="0"/>
                <a:cs typeface="Arial" panose="020B0604020202020204" pitchFamily="34" charset="0"/>
              </a:rPr>
              <a:t>Efficiency</a:t>
            </a:r>
          </a:p>
        </xdr:txBody>
      </xdr:sp>
      <xdr:graphicFrame macro="">
        <xdr:nvGraphicFramePr>
          <xdr:cNvPr id="3" name="Chart 2">
            <a:extLst>
              <a:ext uri="{FF2B5EF4-FFF2-40B4-BE49-F238E27FC236}">
                <a16:creationId xmlns:a16="http://schemas.microsoft.com/office/drawing/2014/main" id="{DE243EFB-3EFE-4F45-99EA-770B14975512}"/>
              </a:ext>
            </a:extLst>
          </xdr:cNvPr>
          <xdr:cNvGraphicFramePr>
            <a:graphicFrameLocks/>
          </xdr:cNvGraphicFramePr>
        </xdr:nvGraphicFramePr>
        <xdr:xfrm>
          <a:off x="7565572" y="6215742"/>
          <a:ext cx="5682343" cy="3091543"/>
        </xdr:xfrm>
        <a:graphic>
          <a:graphicData uri="http://schemas.openxmlformats.org/drawingml/2006/chart">
            <c:chart xmlns:c="http://schemas.openxmlformats.org/drawingml/2006/chart" xmlns:r="http://schemas.openxmlformats.org/officeDocument/2006/relationships" r:id="rId12"/>
          </a:graphicData>
        </a:graphic>
      </xdr:graphicFrame>
      <xdr:grpSp>
        <xdr:nvGrpSpPr>
          <xdr:cNvPr id="3159" name="Group 3158">
            <a:extLst>
              <a:ext uri="{FF2B5EF4-FFF2-40B4-BE49-F238E27FC236}">
                <a16:creationId xmlns:a16="http://schemas.microsoft.com/office/drawing/2014/main" id="{094457B9-9C78-690A-C80D-DE50248050C5}"/>
              </a:ext>
            </a:extLst>
          </xdr:cNvPr>
          <xdr:cNvGrpSpPr/>
        </xdr:nvGrpSpPr>
        <xdr:grpSpPr>
          <a:xfrm>
            <a:off x="13575768" y="6710082"/>
            <a:ext cx="2971800" cy="2597203"/>
            <a:chOff x="13557839" y="1954304"/>
            <a:chExt cx="2971800" cy="2160496"/>
          </a:xfrm>
        </xdr:grpSpPr>
        <xdr:sp macro="" textlink="">
          <xdr:nvSpPr>
            <xdr:cNvPr id="3176" name="Rectangle: Rounded Corners 3175">
              <a:extLst>
                <a:ext uri="{FF2B5EF4-FFF2-40B4-BE49-F238E27FC236}">
                  <a16:creationId xmlns:a16="http://schemas.microsoft.com/office/drawing/2014/main" id="{B182BF58-20C6-ACCF-F92B-F36DD0175EFB}"/>
                </a:ext>
              </a:extLst>
            </xdr:cNvPr>
            <xdr:cNvSpPr/>
          </xdr:nvSpPr>
          <xdr:spPr>
            <a:xfrm>
              <a:off x="13557839" y="1954304"/>
              <a:ext cx="2971800" cy="2160496"/>
            </a:xfrm>
            <a:prstGeom prst="roundRect">
              <a:avLst>
                <a:gd name="adj" fmla="val 815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77" name="TextBox 3176">
              <a:extLst>
                <a:ext uri="{FF2B5EF4-FFF2-40B4-BE49-F238E27FC236}">
                  <a16:creationId xmlns:a16="http://schemas.microsoft.com/office/drawing/2014/main" id="{135C26A0-0825-3FC1-83AC-6B1933B228BB}"/>
                </a:ext>
              </a:extLst>
            </xdr:cNvPr>
            <xdr:cNvSpPr txBox="1"/>
          </xdr:nvSpPr>
          <xdr:spPr>
            <a:xfrm>
              <a:off x="13677058" y="2075327"/>
              <a:ext cx="1482260" cy="29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65000"/>
                      <a:lumOff val="35000"/>
                    </a:schemeClr>
                  </a:solidFill>
                  <a:latin typeface="Arial" panose="020B0604020202020204" pitchFamily="34" charset="0"/>
                  <a:cs typeface="Arial" panose="020B0604020202020204" pitchFamily="34" charset="0"/>
                </a:rPr>
                <a:t>Load</a:t>
              </a:r>
            </a:p>
          </xdr:txBody>
        </xdr:sp>
      </xdr:grpSp>
      <xdr:graphicFrame macro="">
        <xdr:nvGraphicFramePr>
          <xdr:cNvPr id="3178" name="Chart 3177">
            <a:extLst>
              <a:ext uri="{FF2B5EF4-FFF2-40B4-BE49-F238E27FC236}">
                <a16:creationId xmlns:a16="http://schemas.microsoft.com/office/drawing/2014/main" id="{A594D9C4-2882-4ABD-8BC7-0BD9ABE75624}"/>
              </a:ext>
            </a:extLst>
          </xdr:cNvPr>
          <xdr:cNvGraphicFramePr>
            <a:graphicFrameLocks/>
          </xdr:cNvGraphicFramePr>
        </xdr:nvGraphicFramePr>
        <xdr:xfrm>
          <a:off x="13563599" y="6705600"/>
          <a:ext cx="2994213" cy="25908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28</xdr:col>
      <xdr:colOff>313764</xdr:colOff>
      <xdr:row>54</xdr:row>
      <xdr:rowOff>152400</xdr:rowOff>
    </xdr:to>
    <xdr:grpSp>
      <xdr:nvGrpSpPr>
        <xdr:cNvPr id="238" name="Group 237">
          <a:extLst>
            <a:ext uri="{FF2B5EF4-FFF2-40B4-BE49-F238E27FC236}">
              <a16:creationId xmlns:a16="http://schemas.microsoft.com/office/drawing/2014/main" id="{9EE0A09E-1AF9-E1D5-FC93-66640A94F1E1}"/>
            </a:ext>
          </a:extLst>
        </xdr:cNvPr>
        <xdr:cNvGrpSpPr/>
      </xdr:nvGrpSpPr>
      <xdr:grpSpPr>
        <a:xfrm>
          <a:off x="152400" y="152400"/>
          <a:ext cx="17230164" cy="9993086"/>
          <a:chOff x="152400" y="152400"/>
          <a:chExt cx="17230164" cy="9993086"/>
        </a:xfrm>
      </xdr:grpSpPr>
      <xdr:sp macro="" textlink="">
        <xdr:nvSpPr>
          <xdr:cNvPr id="236" name="Rectangle 235">
            <a:extLst>
              <a:ext uri="{FF2B5EF4-FFF2-40B4-BE49-F238E27FC236}">
                <a16:creationId xmlns:a16="http://schemas.microsoft.com/office/drawing/2014/main" id="{E06B9A4A-8E59-F241-F0DF-1B2A256D758E}"/>
              </a:ext>
            </a:extLst>
          </xdr:cNvPr>
          <xdr:cNvSpPr/>
        </xdr:nvSpPr>
        <xdr:spPr>
          <a:xfrm>
            <a:off x="152400" y="152400"/>
            <a:ext cx="17230164" cy="6248988"/>
          </a:xfrm>
          <a:prstGeom prst="rect">
            <a:avLst/>
          </a:prstGeom>
          <a:gradFill flip="none" rotWithShape="1">
            <a:gsLst>
              <a:gs pos="41000">
                <a:srgbClr val="F9D7A8"/>
              </a:gs>
              <a:gs pos="85000">
                <a:srgbClr val="D3BABF"/>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7" name="Rectangle 236">
            <a:extLst>
              <a:ext uri="{FF2B5EF4-FFF2-40B4-BE49-F238E27FC236}">
                <a16:creationId xmlns:a16="http://schemas.microsoft.com/office/drawing/2014/main" id="{050DF667-082F-4315-5AF6-A078355B614A}"/>
              </a:ext>
            </a:extLst>
          </xdr:cNvPr>
          <xdr:cNvSpPr/>
        </xdr:nvSpPr>
        <xdr:spPr>
          <a:xfrm>
            <a:off x="152400" y="1698510"/>
            <a:ext cx="17230164" cy="8446976"/>
          </a:xfrm>
          <a:prstGeom prst="rect">
            <a:avLst/>
          </a:prstGeom>
          <a:gradFill flip="none" rotWithShape="1">
            <a:gsLst>
              <a:gs pos="54000">
                <a:srgbClr val="F5F5F5"/>
              </a:gs>
              <a:gs pos="100000">
                <a:srgbClr val="F5F5F5">
                  <a:alpha val="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4" name="Rectangle: Top Corners Rounded 233">
            <a:extLst>
              <a:ext uri="{FF2B5EF4-FFF2-40B4-BE49-F238E27FC236}">
                <a16:creationId xmlns:a16="http://schemas.microsoft.com/office/drawing/2014/main" id="{17CCEE1E-03A1-A2FA-EDFA-327A76B73F5F}"/>
              </a:ext>
            </a:extLst>
          </xdr:cNvPr>
          <xdr:cNvSpPr/>
        </xdr:nvSpPr>
        <xdr:spPr>
          <a:xfrm>
            <a:off x="613043" y="531767"/>
            <a:ext cx="16349472" cy="416818"/>
          </a:xfrm>
          <a:prstGeom prst="round2SameRect">
            <a:avLst>
              <a:gd name="adj1" fmla="val 50000"/>
              <a:gd name="adj2" fmla="val 0"/>
            </a:avLst>
          </a:prstGeom>
          <a:solidFill>
            <a:srgbClr val="F5F5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3300"/>
              </a:solidFill>
            </a:endParaRPr>
          </a:p>
        </xdr:txBody>
      </xdr:sp>
      <xdr:sp macro="" textlink="">
        <xdr:nvSpPr>
          <xdr:cNvPr id="235" name="Rectangle 234">
            <a:extLst>
              <a:ext uri="{FF2B5EF4-FFF2-40B4-BE49-F238E27FC236}">
                <a16:creationId xmlns:a16="http://schemas.microsoft.com/office/drawing/2014/main" id="{B75D9EC5-28CA-E59A-9D4C-1E18A9F7E023}"/>
              </a:ext>
            </a:extLst>
          </xdr:cNvPr>
          <xdr:cNvSpPr/>
        </xdr:nvSpPr>
        <xdr:spPr>
          <a:xfrm>
            <a:off x="613043" y="969601"/>
            <a:ext cx="16349472" cy="9120363"/>
          </a:xfrm>
          <a:prstGeom prst="rect">
            <a:avLst/>
          </a:prstGeom>
          <a:gradFill flip="none" rotWithShape="1">
            <a:gsLst>
              <a:gs pos="10000">
                <a:srgbClr val="F5F5F5"/>
              </a:gs>
              <a:gs pos="100000">
                <a:srgbClr val="F5F5F5">
                  <a:alpha val="68000"/>
                </a:srgbClr>
              </a:gs>
            </a:gsLst>
            <a:path path="shap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3300"/>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itranvenn" refreshedDate="45784.413962152779" createdVersion="8" refreshedVersion="8" minRefreshableVersion="3" recordCount="6" xr:uid="{20E22A5E-3247-4D44-AFF8-2335D1B0FCC1}">
  <cacheSource type="worksheet">
    <worksheetSource ref="U17:W23" sheet="Pivottables"/>
  </cacheSource>
  <cacheFields count="3">
    <cacheField name="Destination" numFmtId="0">
      <sharedItems/>
    </cacheField>
    <cacheField name="Final Amount" numFmtId="164">
      <sharedItems containsSemiMixedTypes="0" containsString="0" containsNumber="1" minValue="283377.62999999989" maxValue="548348.38999999966"/>
    </cacheField>
    <cacheField name="Group" numFmtId="0">
      <sharedItems count="3">
        <s v="Other"/>
        <s v="New Brunswick"/>
        <s v="Ontar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itranvenn" refreshedDate="45784.413963078703" createdVersion="8" refreshedVersion="8" minRefreshableVersion="3" recordCount="1000" xr:uid="{3958B3A1-57CA-447B-A56E-AB949DBC2216}">
  <cacheSource type="worksheet">
    <worksheetSource ref="A1:AC1001" sheet="Datatable"/>
  </cacheSource>
  <cacheFields count="30">
    <cacheField name="Month" numFmtId="0">
      <sharedItems/>
    </cacheField>
    <cacheField name="Day" numFmtId="0">
      <sharedItems containsSemiMixedTypes="0" containsString="0" containsNumber="1" containsInteger="1" minValue="1" maxValue="28"/>
    </cacheField>
    <cacheField name="Load" numFmtId="0">
      <sharedItems/>
    </cacheField>
    <cacheField name="Tonnage" numFmtId="0">
      <sharedItems containsSemiMixedTypes="0" containsString="0" containsNumber="1" minValue="10" maxValue="30"/>
    </cacheField>
    <cacheField name="Customer Type" numFmtId="0">
      <sharedItems/>
    </cacheField>
    <cacheField name="Destination" numFmtId="0">
      <sharedItems count="8">
        <s v="Ontario"/>
        <s v="British Columbia"/>
        <s v="New Brunswick"/>
        <s v="Manitoba"/>
        <s v="Alberta"/>
        <s v="Saskatchewan"/>
        <s v="Nunavut" u="1"/>
        <s v="Quebec" u="1"/>
      </sharedItems>
    </cacheField>
    <cacheField name="Rate" numFmtId="164">
      <sharedItems containsSemiMixedTypes="0" containsString="0" containsNumber="1" minValue="3001.57" maxValue="5999.8"/>
    </cacheField>
    <cacheField name="Truck" numFmtId="0">
      <sharedItems/>
    </cacheField>
    <cacheField name="Insurance" numFmtId="164">
      <sharedItems containsSemiMixedTypes="0" containsString="0" containsNumber="1" minValue="100.44" maxValue="199.98"/>
    </cacheField>
    <cacheField name="Fuel" numFmtId="164">
      <sharedItems containsSemiMixedTypes="0" containsString="0" containsNumber="1" minValue="203.43" maxValue="499.94"/>
    </cacheField>
    <cacheField name="Diesel Exhaust Fluid" numFmtId="164">
      <sharedItems containsSemiMixedTypes="0" containsString="0" containsNumber="1" minValue="50.01" maxValue="59.98"/>
    </cacheField>
    <cacheField name="Advance" numFmtId="164">
      <sharedItems containsSemiMixedTypes="0" containsString="0" containsNumber="1" minValue="200.1" maxValue="299.98"/>
    </cacheField>
    <cacheField name="Warehouse" numFmtId="164">
      <sharedItems containsSemiMixedTypes="0" containsString="0" containsNumber="1" minValue="100" maxValue="149.99"/>
    </cacheField>
    <cacheField name="Repairs" numFmtId="164">
      <sharedItems containsSemiMixedTypes="0" containsString="0" containsNumber="1" minValue="30" maxValue="69.989999999999995"/>
    </cacheField>
    <cacheField name="Tolls" numFmtId="164">
      <sharedItems containsSemiMixedTypes="0" containsString="0" containsNumber="1" minValue="100.2" maxValue="149.99"/>
    </cacheField>
    <cacheField name="Fundings" numFmtId="164">
      <sharedItems containsSemiMixedTypes="0" containsString="0" containsNumber="1" minValue="5.01" maxValue="10"/>
    </cacheField>
    <cacheField name="Driver Name" numFmtId="0">
      <sharedItems count="41">
        <s v="Maureen Smith"/>
        <s v="Mercedes Taylor"/>
        <s v="Anthony Perez"/>
        <s v="Tony Martinez"/>
        <s v="Ashley Williams"/>
        <s v="Carlos Lowe"/>
        <s v="David Santiago"/>
        <s v="Robert Williams"/>
        <s v="Brian Phillips"/>
        <s v="Alison Williams"/>
        <s v="Heather Johnson"/>
        <s v="Frances Griffin"/>
        <s v="Kristi Middleton"/>
        <s v="Nicholas Rice"/>
        <s v="Tiffany Young"/>
        <s v="Patrick Cowan"/>
        <s v="Eric Solis"/>
        <s v="Brittany Hill"/>
        <s v="Nichole Jones"/>
        <s v="Kenneth Torres"/>
        <s v="Shawn Smith"/>
        <s v="Eric Jones"/>
        <s v="Donna Cortez"/>
        <s v="Michael Campbell"/>
        <s v="Jennifer Jones"/>
        <s v="Bryce Johnson"/>
        <s v="James Fuller" u="1"/>
        <s v="Heather Bowman" u="1"/>
        <s v="Steven Cook" u="1"/>
        <s v="Jeffrey Garcia" u="1"/>
        <s v="Victor Griffith" u="1"/>
        <s v="Gregg Ponce" u="1"/>
        <s v="Heather Davis" u="1"/>
        <s v="Jake Hawkins" u="1"/>
        <s v="Sabrina Rosales" u="1"/>
        <s v="Anthony Simpson" u="1"/>
        <s v="Dr. Karen Sanchez" u="1"/>
        <s v="Timothy Brewer" u="1"/>
        <s v="Paul Jones" u="1"/>
        <s v="April Nelson" u="1"/>
        <s v="Thomas Moore" u="1"/>
      </sharedItems>
    </cacheField>
    <cacheField name="Odometer" numFmtId="2">
      <sharedItems containsSemiMixedTypes="0" containsString="0" containsNumber="1" containsInteger="1" minValue="100" maxValue="998"/>
    </cacheField>
    <cacheField name="Miles" numFmtId="2">
      <sharedItems containsSemiMixedTypes="0" containsString="0" containsNumber="1" containsInteger="1" minValue="300" maxValue="400"/>
    </cacheField>
    <cacheField name="Rate Per Miles" numFmtId="164">
      <sharedItems containsSemiMixedTypes="0" containsString="0" containsNumber="1" minValue="7.59" maxValue="19.63"/>
    </cacheField>
    <cacheField name="Extra Stops" numFmtId="164">
      <sharedItems containsSemiMixedTypes="0" containsString="0" containsNumber="1" containsInteger="1" minValue="0" maxValue="150"/>
    </cacheField>
    <cacheField name="Extra Pay" numFmtId="164">
      <sharedItems containsSemiMixedTypes="0" containsString="0" containsNumber="1" minValue="20.010000000000002" maxValue="39.979999999999997"/>
    </cacheField>
    <cacheField name="Costs Driver Paid" numFmtId="164">
      <sharedItems containsSemiMixedTypes="0" containsString="0" containsNumber="1" minValue="50" maxValue="99.95"/>
    </cacheField>
    <cacheField name="Total Expenses" numFmtId="164">
      <sharedItems containsSemiMixedTypes="0" containsString="0" containsNumber="1" minValue="961.57999999999902" maxValue="1379.13"/>
    </cacheField>
    <cacheField name="First condition type" numFmtId="164">
      <sharedItems containsSemiMixedTypes="0" containsString="0" containsNumber="1" minValue="390.2" maxValue="779.97"/>
    </cacheField>
    <cacheField name="Shipment cost sub-items" numFmtId="164">
      <sharedItems containsSemiMixedTypes="0" containsString="0" containsNumber="1" minValue="600.30999999999995" maxValue="1199.96"/>
    </cacheField>
    <cacheField name="ERE Stage" numFmtId="164">
      <sharedItems containsSemiMixedTypes="0" containsString="0" containsNumber="1" minValue="510.27" maxValue="1019.97"/>
    </cacheField>
    <cacheField name="Basic freight" numFmtId="164">
      <sharedItems containsSemiMixedTypes="0" containsString="0" containsNumber="1" minValue="750.39" maxValue="1499.95"/>
    </cacheField>
    <cacheField name="Final Amount" numFmtId="164">
      <sharedItems containsSemiMixedTypes="0" containsString="0" containsNumber="1" minValue="632.93000000000006" maxValue="3882.25"/>
    </cacheField>
    <cacheField name="Efficiency" numFmtId="0" formula="'Final Amount'-'Total Expenses'"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itranvenn" refreshedDate="45784.413964120373" createdVersion="8" refreshedVersion="8" minRefreshableVersion="3" recordCount="1000" xr:uid="{D0846393-174B-4E8D-A4EC-0BA1EC4D74B4}">
  <cacheSource type="worksheet">
    <worksheetSource ref="A1:AB1001" sheet="Datatable"/>
  </cacheSource>
  <cacheFields count="30">
    <cacheField name="Month" numFmtId="0">
      <sharedItems count="12">
        <s v="May"/>
        <s v="Oct"/>
        <s v="Jul"/>
        <s v="Sep"/>
        <s v="Aug"/>
        <s v="Jun"/>
        <s v="Mar"/>
        <s v="Dec"/>
        <s v="Jan"/>
        <s v="Feb"/>
        <s v="Nov"/>
        <s v="Apr"/>
      </sharedItems>
    </cacheField>
    <cacheField name="Day" numFmtId="0">
      <sharedItems containsSemiMixedTypes="0" containsString="0" containsNumber="1" containsInteger="1" minValue="1" maxValue="28"/>
    </cacheField>
    <cacheField name="Load" numFmtId="0">
      <sharedItems/>
    </cacheField>
    <cacheField name="Tonnage" numFmtId="0">
      <sharedItems containsSemiMixedTypes="0" containsString="0" containsNumber="1" minValue="10" maxValue="30"/>
    </cacheField>
    <cacheField name="Customer Type" numFmtId="0">
      <sharedItems count="2">
        <s v="Retaining Customer"/>
        <s v="New Customer"/>
      </sharedItems>
    </cacheField>
    <cacheField name="Destination" numFmtId="0">
      <sharedItems/>
    </cacheField>
    <cacheField name="Rate" numFmtId="164">
      <sharedItems containsSemiMixedTypes="0" containsString="0" containsNumber="1" minValue="3001.57" maxValue="5999.8"/>
    </cacheField>
    <cacheField name="Truck" numFmtId="0">
      <sharedItems count="4">
        <s v="Freightliner Sprinter"/>
        <s v="Peterbilt 579"/>
        <s v="Kenworth T680"/>
        <s v="Volvo VNL"/>
      </sharedItems>
    </cacheField>
    <cacheField name="Insurance" numFmtId="164">
      <sharedItems containsSemiMixedTypes="0" containsString="0" containsNumber="1" minValue="100.44" maxValue="199.98"/>
    </cacheField>
    <cacheField name="Fuel" numFmtId="164">
      <sharedItems containsSemiMixedTypes="0" containsString="0" containsNumber="1" minValue="203.43" maxValue="499.94"/>
    </cacheField>
    <cacheField name="Diesel Exhaust Fluid" numFmtId="164">
      <sharedItems containsSemiMixedTypes="0" containsString="0" containsNumber="1" minValue="50.01" maxValue="59.98"/>
    </cacheField>
    <cacheField name="Advance" numFmtId="164">
      <sharedItems containsSemiMixedTypes="0" containsString="0" containsNumber="1" minValue="200.1" maxValue="299.98"/>
    </cacheField>
    <cacheField name="Warehouse" numFmtId="164">
      <sharedItems containsSemiMixedTypes="0" containsString="0" containsNumber="1" minValue="100" maxValue="149.99"/>
    </cacheField>
    <cacheField name="Repairs" numFmtId="164">
      <sharedItems containsSemiMixedTypes="0" containsString="0" containsNumber="1" minValue="30" maxValue="69.989999999999995"/>
    </cacheField>
    <cacheField name="Tolls" numFmtId="164">
      <sharedItems containsSemiMixedTypes="0" containsString="0" containsNumber="1" minValue="100.2" maxValue="149.99"/>
    </cacheField>
    <cacheField name="Fundings" numFmtId="164">
      <sharedItems containsSemiMixedTypes="0" containsString="0" containsNumber="1" minValue="5.01" maxValue="10"/>
    </cacheField>
    <cacheField name="Driver Name" numFmtId="0">
      <sharedItems count="50">
        <s v="Maureen Smith"/>
        <s v="Mercedes Taylor"/>
        <s v="Anthony Perez"/>
        <s v="Tony Martinez"/>
        <s v="Ashley Williams"/>
        <s v="Carlos Lowe"/>
        <s v="David Santiago"/>
        <s v="Robert Williams"/>
        <s v="Brian Phillips"/>
        <s v="Alison Williams"/>
        <s v="Heather Johnson"/>
        <s v="Frances Griffin"/>
        <s v="Kristi Middleton"/>
        <s v="Nicholas Rice"/>
        <s v="Tiffany Young"/>
        <s v="Patrick Cowan"/>
        <s v="Eric Solis"/>
        <s v="Brittany Hill"/>
        <s v="Nichole Jones"/>
        <s v="Kenneth Torres"/>
        <s v="Shawn Smith"/>
        <s v="Eric Jones"/>
        <s v="Donna Cortez"/>
        <s v="Michael Campbell"/>
        <s v="Jennifer Jones"/>
        <s v="Bryce Johnson"/>
        <s v="James Fuller" u="1"/>
        <s v="Heather Bowman" u="1"/>
        <s v="Steven Cook" u="1"/>
        <s v="Jeffrey Garcia" u="1"/>
        <s v="Gregg Ponce" u="1"/>
        <s v="Victor Griffith" u="1"/>
        <s v="Heather Davis" u="1"/>
        <s v="Jake Hawkins" u="1"/>
        <s v="Sabrina Rosales" u="1"/>
        <s v="Anthony Simpson" u="1"/>
        <s v="Dr. Karen Sanchez" u="1"/>
        <s v="Timothy Brewer" u="1"/>
        <s v="Paul Jones" u="1"/>
        <s v="April Nelson" u="1"/>
        <s v="Thomas Moore" u="1"/>
        <s v="Benjamin Chapman" u="1"/>
        <s v="Jessica Frank" u="1"/>
        <s v="Matthew Taylor" u="1"/>
        <s v="Michael Bird" u="1"/>
        <s v="Linda Lutz" u="1"/>
        <s v="Mr. Brian Mccall" u="1"/>
        <s v="Adam Sullivan" u="1"/>
        <s v="Keith Gonzalez" u="1"/>
        <s v="Katie Delacruz" u="1"/>
      </sharedItems>
    </cacheField>
    <cacheField name="Odometer" numFmtId="2">
      <sharedItems containsSemiMixedTypes="0" containsString="0" containsNumber="1" containsInteger="1" minValue="100" maxValue="998"/>
    </cacheField>
    <cacheField name="Miles" numFmtId="2">
      <sharedItems containsSemiMixedTypes="0" containsString="0" containsNumber="1" containsInteger="1" minValue="300" maxValue="400"/>
    </cacheField>
    <cacheField name="Rate Per Miles" numFmtId="164">
      <sharedItems containsSemiMixedTypes="0" containsString="0" containsNumber="1" minValue="7.59" maxValue="19.63"/>
    </cacheField>
    <cacheField name="Extra Stops" numFmtId="164">
      <sharedItems containsSemiMixedTypes="0" containsString="0" containsNumber="1" containsInteger="1" minValue="0" maxValue="150"/>
    </cacheField>
    <cacheField name="Extra Pay" numFmtId="164">
      <sharedItems containsSemiMixedTypes="0" containsString="0" containsNumber="1" minValue="20.010000000000002" maxValue="39.979999999999997"/>
    </cacheField>
    <cacheField name="Costs Driver Paid" numFmtId="164">
      <sharedItems containsSemiMixedTypes="0" containsString="0" containsNumber="1" minValue="50" maxValue="99.95"/>
    </cacheField>
    <cacheField name="Total Expenses" numFmtId="164">
      <sharedItems containsSemiMixedTypes="0" containsString="0" containsNumber="1" minValue="961.57999999999902" maxValue="1379.13"/>
    </cacheField>
    <cacheField name="First condition type" numFmtId="164">
      <sharedItems containsSemiMixedTypes="0" containsString="0" containsNumber="1" minValue="390.2" maxValue="779.97"/>
    </cacheField>
    <cacheField name="Shipment cost sub-items" numFmtId="164">
      <sharedItems containsSemiMixedTypes="0" containsString="0" containsNumber="1" minValue="600.30999999999995" maxValue="1199.96"/>
    </cacheField>
    <cacheField name="ERE Stage" numFmtId="164">
      <sharedItems containsSemiMixedTypes="0" containsString="0" containsNumber="1" minValue="510.27" maxValue="1019.97"/>
    </cacheField>
    <cacheField name="Basic freight" numFmtId="164">
      <sharedItems containsSemiMixedTypes="0" containsString="0" containsNumber="1" minValue="750.39" maxValue="1499.95"/>
    </cacheField>
    <cacheField name="Balance" numFmtId="0" formula="Rate-'Total Expenses'" databaseField="0"/>
    <cacheField name="Efficiency" numFmtId="0" formula="#NAME? -'Total Expenses'" databaseField="0"/>
  </cacheFields>
  <extLst>
    <ext xmlns:x14="http://schemas.microsoft.com/office/spreadsheetml/2009/9/main" uri="{725AE2AE-9491-48be-B2B4-4EB974FC3084}">
      <x14:pivotCacheDefinition pivotCacheId="542575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Alberta"/>
    <n v="283377.62999999989"/>
    <x v="0"/>
  </r>
  <r>
    <s v="British Columbia"/>
    <n v="306609.17000000004"/>
    <x v="0"/>
  </r>
  <r>
    <s v="Manitoba"/>
    <n v="321980.39000000007"/>
    <x v="0"/>
  </r>
  <r>
    <s v="New Brunswick"/>
    <n v="468281.32000000018"/>
    <x v="1"/>
  </r>
  <r>
    <s v="Ontario"/>
    <n v="548348.38999999966"/>
    <x v="2"/>
  </r>
  <r>
    <s v="Saskatchewan"/>
    <n v="294182.4199999999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y"/>
    <n v="15"/>
    <s v="Wood"/>
    <n v="11.3"/>
    <s v="Retaining Customer"/>
    <x v="0"/>
    <n v="5454.9"/>
    <s v="Freightliner Sprinter"/>
    <n v="153.22"/>
    <n v="327"/>
    <n v="57.04"/>
    <n v="248.83"/>
    <n v="134.72"/>
    <n v="61.88"/>
    <n v="117.33"/>
    <n v="7"/>
    <x v="0"/>
    <n v="815"/>
    <n v="329"/>
    <n v="16.580243161094224"/>
    <n v="0"/>
    <n v="33.090000000000003"/>
    <n v="55.03"/>
    <n v="1107.02"/>
    <n v="709.14"/>
    <n v="1090.98"/>
    <n v="927.33"/>
    <n v="1363.72"/>
    <n v="3146.9700000000003"/>
  </r>
  <r>
    <s v="Oct"/>
    <n v="10"/>
    <s v="Iron"/>
    <n v="29.1"/>
    <s v="New Customer"/>
    <x v="0"/>
    <n v="4154.49"/>
    <s v="Peterbilt 579"/>
    <n v="111.83"/>
    <n v="343.34"/>
    <n v="51.93"/>
    <n v="266.85000000000002"/>
    <n v="146.37"/>
    <n v="46.51"/>
    <n v="114.22"/>
    <n v="7.57"/>
    <x v="1"/>
    <n v="794"/>
    <n v="360"/>
    <n v="11.54"/>
    <n v="100"/>
    <n v="25.59"/>
    <n v="95.23"/>
    <n v="1088.6199999999999"/>
    <n v="540.08000000000004"/>
    <n v="830.9"/>
    <n v="706.26"/>
    <n v="1038.6199999999999"/>
    <n v="1957.46"/>
  </r>
  <r>
    <s v="Jul"/>
    <n v="2"/>
    <s v="Steel"/>
    <n v="13"/>
    <s v="Retaining Customer"/>
    <x v="1"/>
    <n v="5302.24"/>
    <s v="Kenworth T680"/>
    <n v="129.94999999999999"/>
    <n v="443.9"/>
    <n v="51.12"/>
    <n v="285.23"/>
    <n v="105.48"/>
    <n v="59.8"/>
    <n v="126.91"/>
    <n v="7.89"/>
    <x v="2"/>
    <n v="750"/>
    <n v="341"/>
    <n v="15.55"/>
    <n v="100"/>
    <n v="31.88"/>
    <n v="74.400000000000006"/>
    <n v="1210.28"/>
    <n v="689.29"/>
    <n v="1060.45"/>
    <n v="901.38"/>
    <n v="1325.56"/>
    <n v="2989.84"/>
  </r>
  <r>
    <s v="Sep"/>
    <n v="15"/>
    <s v="Iron"/>
    <n v="28.5"/>
    <s v="New Customer"/>
    <x v="2"/>
    <n v="4952.29"/>
    <s v="Freightliner Sprinter"/>
    <n v="179.93"/>
    <n v="456.14"/>
    <n v="50.55"/>
    <n v="273.13"/>
    <n v="139.66"/>
    <n v="64.06"/>
    <n v="104.25"/>
    <n v="8.1199999999999992"/>
    <x v="3"/>
    <n v="563"/>
    <n v="386"/>
    <n v="12.83"/>
    <n v="150"/>
    <n v="28.16"/>
    <n v="57.11"/>
    <n v="1275.8399999999899"/>
    <n v="643.79999999999995"/>
    <n v="990.46"/>
    <n v="841.89"/>
    <n v="1238.07"/>
    <n v="2620.61"/>
  </r>
  <r>
    <s v="Jul"/>
    <n v="8"/>
    <s v="Sand"/>
    <n v="22.9"/>
    <s v="New Customer"/>
    <x v="2"/>
    <n v="4589.0200000000004"/>
    <s v="Peterbilt 579"/>
    <n v="143.16"/>
    <n v="381.06"/>
    <n v="59.37"/>
    <n v="207.93"/>
    <n v="111.01"/>
    <n v="50.42"/>
    <n v="128.19999999999999"/>
    <n v="8.8000000000000007"/>
    <x v="4"/>
    <n v="653"/>
    <n v="330"/>
    <n v="13.91"/>
    <n v="100"/>
    <n v="30.01"/>
    <n v="56.98"/>
    <n v="1089.94999999999"/>
    <n v="596.57000000000005"/>
    <n v="917.8"/>
    <n v="780.13"/>
    <n v="1147.26"/>
    <n v="2395.08"/>
  </r>
  <r>
    <s v="Aug"/>
    <n v="6"/>
    <s v="Coal"/>
    <n v="13.1"/>
    <s v="Retaining Customer"/>
    <x v="0"/>
    <n v="3783.98"/>
    <s v="Freightliner Sprinter"/>
    <n v="181.78"/>
    <n v="486.05"/>
    <n v="54.74"/>
    <n v="238.37"/>
    <n v="142.07"/>
    <n v="55.07"/>
    <n v="110.99"/>
    <n v="8.7799999999999994"/>
    <x v="5"/>
    <n v="570"/>
    <n v="337"/>
    <n v="11.23"/>
    <n v="0"/>
    <n v="30.28"/>
    <n v="57.34"/>
    <n v="1277.8499999999999"/>
    <n v="491.92"/>
    <n v="756.8"/>
    <n v="643.28"/>
    <n v="946"/>
    <n v="1302.4099999999999"/>
  </r>
  <r>
    <s v="Sep"/>
    <n v="15"/>
    <s v="Iron"/>
    <n v="27.6"/>
    <s v="Retaining Customer"/>
    <x v="3"/>
    <n v="3835.24"/>
    <s v="Freightliner Sprinter"/>
    <n v="148.6"/>
    <n v="365.55"/>
    <n v="54.08"/>
    <n v="257.58999999999997"/>
    <n v="129.30000000000001"/>
    <n v="51.5"/>
    <n v="145.12"/>
    <n v="5.64"/>
    <x v="1"/>
    <n v="463"/>
    <n v="381"/>
    <n v="10.07"/>
    <n v="100"/>
    <n v="20.010000000000002"/>
    <n v="50.67"/>
    <n v="1157.3799999999901"/>
    <n v="498.58"/>
    <n v="767.05"/>
    <n v="651.99"/>
    <n v="958.81"/>
    <n v="1563.87"/>
  </r>
  <r>
    <s v="Aug"/>
    <n v="23"/>
    <s v="Iron"/>
    <n v="27.6"/>
    <s v="Retaining Customer"/>
    <x v="3"/>
    <n v="3284.66"/>
    <s v="Kenworth T680"/>
    <n v="176.64"/>
    <n v="302.88"/>
    <n v="53.51"/>
    <n v="243.53"/>
    <n v="113.92"/>
    <n v="53.49"/>
    <n v="127.12"/>
    <n v="7.86"/>
    <x v="6"/>
    <n v="201"/>
    <n v="312"/>
    <n v="10.53"/>
    <n v="100"/>
    <n v="30.64"/>
    <n v="96.06"/>
    <n v="1118.94999999999"/>
    <n v="427.01"/>
    <n v="656.93"/>
    <n v="558.39"/>
    <n v="821.16"/>
    <n v="1062.3499999999999"/>
  </r>
  <r>
    <s v="Jun"/>
    <n v="11"/>
    <s v="Iron"/>
    <n v="23.8"/>
    <s v="Retaining Customer"/>
    <x v="2"/>
    <n v="3812.45"/>
    <s v="Peterbilt 579"/>
    <n v="133.93"/>
    <n v="339.17"/>
    <n v="54.36"/>
    <n v="279.48"/>
    <n v="109.65"/>
    <n v="64.760000000000005"/>
    <n v="119.14"/>
    <n v="9.14"/>
    <x v="7"/>
    <n v="798"/>
    <n v="327"/>
    <n v="11.66"/>
    <n v="0"/>
    <n v="38.97"/>
    <n v="62.57"/>
    <n v="1109.6300000000001"/>
    <n v="495.62"/>
    <n v="762.49"/>
    <n v="648.12"/>
    <n v="953.11"/>
    <n v="1507.79"/>
  </r>
  <r>
    <s v="Mar"/>
    <n v="2"/>
    <s v="Coal"/>
    <n v="18"/>
    <s v="New Customer"/>
    <x v="0"/>
    <n v="3878.68"/>
    <s v="Freightliner Sprinter"/>
    <n v="120.12"/>
    <n v="358.92"/>
    <n v="55.55"/>
    <n v="251.07"/>
    <n v="116.49"/>
    <n v="66.47"/>
    <n v="118.95"/>
    <n v="9.36"/>
    <x v="8"/>
    <n v="891"/>
    <n v="316"/>
    <n v="12.27"/>
    <n v="0"/>
    <n v="27.9"/>
    <n v="67.56"/>
    <n v="1096.93"/>
    <n v="504.23"/>
    <n v="775.74"/>
    <n v="659.38"/>
    <n v="969.67"/>
    <n v="1575.65"/>
  </r>
  <r>
    <s v="May"/>
    <n v="11"/>
    <s v="Wood"/>
    <n v="22.4"/>
    <s v="Retaining Customer"/>
    <x v="0"/>
    <n v="5512.31"/>
    <s v="Peterbilt 579"/>
    <n v="144.35"/>
    <n v="469.41"/>
    <n v="56.86"/>
    <n v="280.49"/>
    <n v="139.71"/>
    <n v="37.97"/>
    <n v="138.83000000000001"/>
    <n v="8.73"/>
    <x v="9"/>
    <n v="658"/>
    <n v="300"/>
    <n v="18.37"/>
    <n v="150"/>
    <n v="34.409999999999997"/>
    <n v="51.51"/>
    <n v="1276.3499999999999"/>
    <n v="716.6"/>
    <n v="1102.46"/>
    <n v="937.09"/>
    <n v="1378.08"/>
    <n v="3186.37"/>
  </r>
  <r>
    <s v="Jul"/>
    <n v="19"/>
    <s v="Sand"/>
    <n v="16.399999999999999"/>
    <s v="Retaining Customer"/>
    <x v="1"/>
    <n v="5554.6"/>
    <s v="Kenworth T680"/>
    <n v="118.69"/>
    <n v="467.52"/>
    <n v="54.7"/>
    <n v="290.08999999999997"/>
    <n v="131.09"/>
    <n v="41.26"/>
    <n v="149.91"/>
    <n v="5.93"/>
    <x v="10"/>
    <n v="459"/>
    <n v="352"/>
    <n v="15.78"/>
    <n v="0"/>
    <n v="34.31"/>
    <n v="71.81"/>
    <n v="1259.19"/>
    <n v="722.1"/>
    <n v="1110.92"/>
    <n v="944.28"/>
    <n v="1388.65"/>
    <n v="3095.7200000000003"/>
  </r>
  <r>
    <s v="Aug"/>
    <n v="6"/>
    <s v="Steel"/>
    <n v="26.1"/>
    <s v="New Customer"/>
    <x v="0"/>
    <n v="5275.81"/>
    <s v="Freightliner Sprinter"/>
    <n v="151.22"/>
    <n v="348.29"/>
    <n v="56.94"/>
    <n v="209.94"/>
    <n v="111.53"/>
    <n v="32.380000000000003"/>
    <n v="132.26"/>
    <n v="7.86"/>
    <x v="4"/>
    <n v="502"/>
    <n v="376"/>
    <n v="14.03"/>
    <n v="150"/>
    <n v="32.31"/>
    <n v="67.099999999999994"/>
    <n v="1050.4199999999901"/>
    <n v="685.86"/>
    <n v="1055.1600000000001"/>
    <n v="896.89"/>
    <n v="1318.95"/>
    <n v="3173.7"/>
  </r>
  <r>
    <s v="Oct"/>
    <n v="28"/>
    <s v="Wood"/>
    <n v="14.6"/>
    <s v="New Customer"/>
    <x v="2"/>
    <n v="5369.42"/>
    <s v="Kenworth T680"/>
    <n v="106.86"/>
    <n v="400.96"/>
    <n v="55.62"/>
    <n v="246.82"/>
    <n v="112.35"/>
    <n v="41.7"/>
    <n v="135.91999999999999"/>
    <n v="5.86"/>
    <x v="1"/>
    <n v="666"/>
    <n v="331"/>
    <n v="16.22"/>
    <n v="50"/>
    <n v="24.45"/>
    <n v="70.010000000000005"/>
    <n v="1136.0899999999999"/>
    <n v="698.02"/>
    <n v="1073.8800000000001"/>
    <n v="912.8"/>
    <n v="1342.36"/>
    <n v="3073.7799999999997"/>
  </r>
  <r>
    <s v="Mar"/>
    <n v="19"/>
    <s v="Iron"/>
    <n v="17.3"/>
    <s v="New Customer"/>
    <x v="2"/>
    <n v="5549.28"/>
    <s v="Freightliner Sprinter"/>
    <n v="191.33"/>
    <n v="345.12"/>
    <n v="53.38"/>
    <n v="222.44"/>
    <n v="131.01"/>
    <n v="38.200000000000003"/>
    <n v="120"/>
    <n v="9.6"/>
    <x v="11"/>
    <n v="822"/>
    <n v="342"/>
    <n v="16.23"/>
    <n v="50"/>
    <n v="38.78"/>
    <n v="69.739999999999995"/>
    <n v="1111.08"/>
    <n v="721.41"/>
    <n v="1109.8599999999999"/>
    <n v="943.38"/>
    <n v="1387.32"/>
    <n v="3292.9799999999996"/>
  </r>
  <r>
    <s v="Mar"/>
    <n v="15"/>
    <s v="Wood"/>
    <n v="17.899999999999999"/>
    <s v="Retaining Customer"/>
    <x v="0"/>
    <n v="5545.05"/>
    <s v="Freightliner Sprinter"/>
    <n v="130.80000000000001"/>
    <n v="464.23"/>
    <n v="55.15"/>
    <n v="215.83"/>
    <n v="143.84"/>
    <n v="35"/>
    <n v="118.96"/>
    <n v="9.49"/>
    <x v="12"/>
    <n v="336"/>
    <n v="325"/>
    <n v="17.059999999999999"/>
    <n v="0"/>
    <n v="39.47"/>
    <n v="94.57"/>
    <n v="1173.3"/>
    <n v="720.86"/>
    <n v="1109.01"/>
    <n v="942.66"/>
    <n v="1386.26"/>
    <n v="3177.2200000000003"/>
  </r>
  <r>
    <s v="Jul"/>
    <n v="17"/>
    <s v="Wood"/>
    <n v="26.8"/>
    <s v="Retaining Customer"/>
    <x v="4"/>
    <n v="4579.5200000000004"/>
    <s v="Volvo VNL"/>
    <n v="129.69999999999999"/>
    <n v="312.18"/>
    <n v="55.9"/>
    <n v="208.01"/>
    <n v="122.5"/>
    <n v="36.47"/>
    <n v="111.73"/>
    <n v="6.33"/>
    <x v="11"/>
    <n v="598"/>
    <n v="312"/>
    <n v="14.68"/>
    <n v="100"/>
    <n v="34.229999999999997"/>
    <n v="63.94"/>
    <n v="982.82"/>
    <n v="595.34"/>
    <n v="915.9"/>
    <n v="778.52"/>
    <n v="1144.8800000000001"/>
    <n v="2496.9299999999998"/>
  </r>
  <r>
    <s v="May"/>
    <n v="18"/>
    <s v="Steel"/>
    <n v="20.399999999999999"/>
    <s v="New Customer"/>
    <x v="0"/>
    <n v="4086.33"/>
    <s v="Freightliner Sprinter"/>
    <n v="163.25"/>
    <n v="474.5"/>
    <n v="59.43"/>
    <n v="275.10000000000002"/>
    <n v="142.87"/>
    <n v="66"/>
    <n v="126.72"/>
    <n v="6.4"/>
    <x v="13"/>
    <n v="551"/>
    <n v="321"/>
    <n v="12.73"/>
    <n v="0"/>
    <n v="31.68"/>
    <n v="79.25"/>
    <n v="1314.27"/>
    <n v="531.22"/>
    <n v="817.27"/>
    <n v="694.68"/>
    <n v="1021.58"/>
    <n v="1569.7399999999998"/>
  </r>
  <r>
    <s v="May"/>
    <n v="12"/>
    <s v="Coal"/>
    <n v="14.3"/>
    <s v="Retaining Customer"/>
    <x v="3"/>
    <n v="5443.42"/>
    <s v="Volvo VNL"/>
    <n v="184.97"/>
    <n v="336.63"/>
    <n v="56.47"/>
    <n v="295.10000000000002"/>
    <n v="116.83"/>
    <n v="49.23"/>
    <n v="122.78"/>
    <n v="6.37"/>
    <x v="0"/>
    <n v="320"/>
    <n v="350"/>
    <n v="15.55"/>
    <n v="150"/>
    <n v="23.55"/>
    <n v="51.2"/>
    <n v="1168.3799999999901"/>
    <n v="707.64"/>
    <n v="1088.68"/>
    <n v="925.38"/>
    <n v="1360.86"/>
    <n v="3214.59"/>
  </r>
  <r>
    <s v="Aug"/>
    <n v="23"/>
    <s v="Wood"/>
    <n v="24.1"/>
    <s v="New Customer"/>
    <x v="2"/>
    <n v="5969.09"/>
    <s v="Peterbilt 579"/>
    <n v="100.44"/>
    <n v="429.68"/>
    <n v="53.36"/>
    <n v="274.61"/>
    <n v="101.39"/>
    <n v="49.15"/>
    <n v="148.83000000000001"/>
    <n v="7.32"/>
    <x v="13"/>
    <n v="804"/>
    <n v="357"/>
    <n v="16.72"/>
    <n v="0"/>
    <n v="29.52"/>
    <n v="54.39"/>
    <n v="1164.78"/>
    <n v="775.98"/>
    <n v="1193.82"/>
    <n v="1014.75"/>
    <n v="1492.27"/>
    <n v="3599.83"/>
  </r>
  <r>
    <s v="Mar"/>
    <n v="23"/>
    <s v="Iron"/>
    <n v="14.8"/>
    <s v="New Customer"/>
    <x v="2"/>
    <n v="4686.5"/>
    <s v="Peterbilt 579"/>
    <n v="175.47"/>
    <n v="471.84"/>
    <n v="53.12"/>
    <n v="263.79000000000002"/>
    <n v="132.41999999999999"/>
    <n v="39.19"/>
    <n v="122.06"/>
    <n v="7.7"/>
    <x v="9"/>
    <n v="901"/>
    <n v="395"/>
    <n v="11.86"/>
    <n v="150"/>
    <n v="26.49"/>
    <n v="82.03"/>
    <n v="1265.5899999999999"/>
    <n v="609.25"/>
    <n v="937.3"/>
    <n v="796.71"/>
    <n v="1171.6199999999999"/>
    <n v="2363.4"/>
  </r>
  <r>
    <s v="Dec"/>
    <n v="6"/>
    <s v="Steel"/>
    <n v="15.8"/>
    <s v="New Customer"/>
    <x v="0"/>
    <n v="4867.95"/>
    <s v="Peterbilt 579"/>
    <n v="102.6"/>
    <n v="383.91"/>
    <n v="52.59"/>
    <n v="243.79"/>
    <n v="133.88999999999999"/>
    <n v="31.69"/>
    <n v="106.17"/>
    <n v="7.72"/>
    <x v="14"/>
    <n v="789"/>
    <n v="378"/>
    <n v="12.88"/>
    <n v="0"/>
    <n v="39.53"/>
    <n v="60.53"/>
    <n v="1062.3599999999999"/>
    <n v="632.83000000000004"/>
    <n v="973.59"/>
    <n v="827.55"/>
    <n v="1216.99"/>
    <n v="2611.12"/>
  </r>
  <r>
    <s v="Jan"/>
    <n v="26"/>
    <s v="Steel"/>
    <n v="18.2"/>
    <s v="Retaining Customer"/>
    <x v="2"/>
    <n v="3814.12"/>
    <s v="Peterbilt 579"/>
    <n v="179.63"/>
    <n v="309.8"/>
    <n v="52.97"/>
    <n v="236.68"/>
    <n v="115.28"/>
    <n v="42.4"/>
    <n v="119.6"/>
    <n v="6.08"/>
    <x v="3"/>
    <n v="887"/>
    <n v="350"/>
    <n v="10.9"/>
    <n v="0"/>
    <n v="21.07"/>
    <n v="51.32"/>
    <n v="1062.4399999999901"/>
    <n v="495.84"/>
    <n v="762.82"/>
    <n v="648.4"/>
    <n v="953.53"/>
    <n v="1538.75"/>
  </r>
  <r>
    <s v="Feb"/>
    <n v="2"/>
    <s v="Wood"/>
    <n v="10.6"/>
    <s v="Retaining Customer"/>
    <x v="5"/>
    <n v="4868.54"/>
    <s v="Kenworth T680"/>
    <n v="151.65"/>
    <n v="333.42"/>
    <n v="59.16"/>
    <n v="238.69"/>
    <n v="136.91"/>
    <n v="47.11"/>
    <n v="129.93"/>
    <n v="5.4"/>
    <x v="8"/>
    <n v="445"/>
    <n v="339"/>
    <n v="14.36"/>
    <n v="50"/>
    <n v="28.8"/>
    <n v="99.78"/>
    <n v="1202.27"/>
    <n v="632.91"/>
    <n v="973.71"/>
    <n v="827.65"/>
    <n v="1217.1300000000001"/>
    <n v="2511.0700000000002"/>
  </r>
  <r>
    <s v="Dec"/>
    <n v="15"/>
    <s v="Coal"/>
    <n v="21.1"/>
    <s v="New Customer"/>
    <x v="5"/>
    <n v="4115"/>
    <s v="Freightliner Sprinter"/>
    <n v="107.87"/>
    <n v="420.64"/>
    <n v="52.18"/>
    <n v="260.39"/>
    <n v="134.53"/>
    <n v="54.64"/>
    <n v="100.68"/>
    <n v="7.81"/>
    <x v="15"/>
    <n v="987"/>
    <n v="398"/>
    <n v="10.34"/>
    <n v="100"/>
    <n v="34.979999999999997"/>
    <n v="55"/>
    <n v="1138.74"/>
    <n v="534.95000000000005"/>
    <n v="823"/>
    <n v="699.55"/>
    <n v="1028.75"/>
    <n v="1877.2399999999998"/>
  </r>
  <r>
    <s v="Jun"/>
    <n v="8"/>
    <s v="Wood"/>
    <n v="20.7"/>
    <s v="Retaining Customer"/>
    <x v="0"/>
    <n v="4723.68"/>
    <s v="Freightliner Sprinter"/>
    <n v="172.77"/>
    <n v="374.14"/>
    <n v="55.58"/>
    <n v="204.39"/>
    <n v="139.1"/>
    <n v="62.78"/>
    <n v="142.21"/>
    <n v="6.38"/>
    <x v="16"/>
    <n v="948"/>
    <n v="319"/>
    <n v="14.81"/>
    <n v="100"/>
    <n v="34.33"/>
    <n v="83.23"/>
    <n v="1157.3499999999999"/>
    <n v="614.08000000000004"/>
    <n v="944.74"/>
    <n v="803.03"/>
    <n v="1180.92"/>
    <n v="2466.66"/>
  </r>
  <r>
    <s v="Aug"/>
    <n v="5"/>
    <s v="Wood"/>
    <n v="25.4"/>
    <s v="Retaining Customer"/>
    <x v="3"/>
    <n v="4056.24"/>
    <s v="Kenworth T680"/>
    <n v="113.08"/>
    <n v="344.31"/>
    <n v="57.14"/>
    <n v="216.26"/>
    <n v="142.54"/>
    <n v="40.729999999999997"/>
    <n v="141.34"/>
    <n v="7.69"/>
    <x v="11"/>
    <n v="286"/>
    <n v="353"/>
    <n v="11.49"/>
    <n v="100"/>
    <n v="34.159999999999997"/>
    <n v="66.89"/>
    <n v="1063.0899999999999"/>
    <n v="527.30999999999995"/>
    <n v="811.25"/>
    <n v="689.56"/>
    <n v="1014.06"/>
    <n v="1893.31"/>
  </r>
  <r>
    <s v="Nov"/>
    <n v="17"/>
    <s v="Iron"/>
    <n v="12.2"/>
    <s v="New Customer"/>
    <x v="2"/>
    <n v="4579.1099999999997"/>
    <s v="Volvo VNL"/>
    <n v="196.32"/>
    <n v="310.02999999999997"/>
    <n v="56.12"/>
    <n v="284.14"/>
    <n v="139.07"/>
    <n v="56.37"/>
    <n v="121.97"/>
    <n v="8.7200000000000006"/>
    <x v="17"/>
    <n v="803"/>
    <n v="350"/>
    <n v="13.08"/>
    <n v="100"/>
    <n v="32.880000000000003"/>
    <n v="70.98"/>
    <n v="1172.73999999999"/>
    <n v="595.28"/>
    <n v="915.82"/>
    <n v="778.45"/>
    <n v="1144.78"/>
    <n v="2305.25"/>
  </r>
  <r>
    <s v="Sep"/>
    <n v="8"/>
    <s v="Steel"/>
    <n v="23.3"/>
    <s v="Retaining Customer"/>
    <x v="0"/>
    <n v="4971.74"/>
    <s v="Peterbilt 579"/>
    <n v="141.94999999999999"/>
    <n v="361.7"/>
    <n v="57.13"/>
    <n v="203.05"/>
    <n v="133.28"/>
    <n v="54.2"/>
    <n v="126.03"/>
    <n v="8.27"/>
    <x v="2"/>
    <n v="116"/>
    <n v="388"/>
    <n v="12.81"/>
    <n v="100"/>
    <n v="31.63"/>
    <n v="98.31"/>
    <n v="1085.6099999999999"/>
    <n v="646.33000000000004"/>
    <n v="994.35"/>
    <n v="845.2"/>
    <n v="1242.93"/>
    <n v="2783.76"/>
  </r>
  <r>
    <s v="Jan"/>
    <n v="14"/>
    <s v="Iron"/>
    <n v="20.3"/>
    <s v="New Customer"/>
    <x v="5"/>
    <n v="5250.1"/>
    <s v="Volvo VNL"/>
    <n v="168.99"/>
    <n v="412.23"/>
    <n v="59.45"/>
    <n v="202.59"/>
    <n v="109.84"/>
    <n v="43.47"/>
    <n v="129.80000000000001"/>
    <n v="6.14"/>
    <x v="9"/>
    <n v="565"/>
    <n v="324"/>
    <n v="16.2"/>
    <n v="50"/>
    <n v="27.51"/>
    <n v="78.38"/>
    <n v="1132.51"/>
    <n v="682.51"/>
    <n v="1050.02"/>
    <n v="892.52"/>
    <n v="1312.53"/>
    <n v="2961.1000000000004"/>
  </r>
  <r>
    <s v="Jun"/>
    <n v="9"/>
    <s v="Sand"/>
    <n v="19.399999999999999"/>
    <s v="Retaining Customer"/>
    <x v="0"/>
    <n v="3937.85"/>
    <s v="Kenworth T680"/>
    <n v="111.43"/>
    <n v="354.2"/>
    <n v="58.08"/>
    <n v="274.45"/>
    <n v="133.04"/>
    <n v="43.64"/>
    <n v="118.8"/>
    <n v="7.42"/>
    <x v="3"/>
    <n v="434"/>
    <n v="374"/>
    <n v="10.53"/>
    <n v="50"/>
    <n v="37.11"/>
    <n v="51.18"/>
    <n v="1201.06"/>
    <n v="511.92"/>
    <n v="787.57"/>
    <n v="669.43"/>
    <n v="984.46"/>
    <n v="1589.9"/>
  </r>
  <r>
    <s v="Dec"/>
    <n v="3"/>
    <s v="Wood"/>
    <n v="14.6"/>
    <s v="New Customer"/>
    <x v="5"/>
    <n v="5554.32"/>
    <s v="Peterbilt 579"/>
    <n v="189.24"/>
    <n v="370"/>
    <n v="51.27"/>
    <n v="202.13"/>
    <n v="105.64"/>
    <n v="59.17"/>
    <n v="130.24"/>
    <n v="8.68"/>
    <x v="18"/>
    <n v="486"/>
    <n v="305"/>
    <n v="18.21"/>
    <n v="100"/>
    <n v="27.15"/>
    <n v="84.02"/>
    <n v="1116.3699999999999"/>
    <n v="722.06"/>
    <n v="1110.8599999999999"/>
    <n v="944.23"/>
    <n v="1388.58"/>
    <n v="3331.1000000000004"/>
  </r>
  <r>
    <s v="May"/>
    <n v="18"/>
    <s v="Coal"/>
    <n v="18"/>
    <s v="New Customer"/>
    <x v="4"/>
    <n v="3071.98"/>
    <s v="Volvo VNL"/>
    <n v="179.79"/>
    <n v="353.93"/>
    <n v="58.88"/>
    <n v="282.36"/>
    <n v="109.77"/>
    <n v="58.64"/>
    <n v="131.24"/>
    <n v="7.1"/>
    <x v="10"/>
    <n v="543"/>
    <n v="351"/>
    <n v="8.75"/>
    <n v="150"/>
    <n v="33.71"/>
    <n v="59.21"/>
    <n v="1181.71"/>
    <n v="399.36"/>
    <n v="614.4"/>
    <n v="522.24"/>
    <n v="768"/>
    <n v="839.98"/>
  </r>
  <r>
    <s v="Mar"/>
    <n v="5"/>
    <s v="Iron"/>
    <n v="15"/>
    <s v="Retaining Customer"/>
    <x v="2"/>
    <n v="4084.47"/>
    <s v="Volvo VNL"/>
    <n v="141.36000000000001"/>
    <n v="305.83"/>
    <n v="56.62"/>
    <n v="205.89"/>
    <n v="109.65"/>
    <n v="66.39"/>
    <n v="117.32"/>
    <n v="6.47"/>
    <x v="8"/>
    <n v="366"/>
    <n v="335"/>
    <n v="12.19"/>
    <n v="100"/>
    <n v="25.93"/>
    <n v="51.29"/>
    <n v="1009.53"/>
    <n v="530.98"/>
    <n v="816.89"/>
    <n v="694.36"/>
    <n v="1021.12"/>
    <n v="1966.87"/>
  </r>
  <r>
    <s v="Jul"/>
    <n v="10"/>
    <s v="Iron"/>
    <n v="11.2"/>
    <s v="New Customer"/>
    <x v="4"/>
    <n v="4357.82"/>
    <s v="Volvo VNL"/>
    <n v="187.22"/>
    <n v="337.13"/>
    <n v="53.8"/>
    <n v="246.62"/>
    <n v="121.54"/>
    <n v="59.52"/>
    <n v="137.24"/>
    <n v="6.92"/>
    <x v="9"/>
    <n v="743"/>
    <n v="304"/>
    <n v="14.33"/>
    <n v="100"/>
    <n v="35.51"/>
    <n v="59.04"/>
    <n v="1149.99"/>
    <n v="566.52"/>
    <n v="871.56"/>
    <n v="740.83"/>
    <n v="1089.45"/>
    <n v="2109.34"/>
  </r>
  <r>
    <s v="Sep"/>
    <n v="6"/>
    <s v="Wood"/>
    <n v="20.5"/>
    <s v="Retaining Customer"/>
    <x v="3"/>
    <n v="4874.42"/>
    <s v="Freightliner Sprinter"/>
    <n v="102.56"/>
    <n v="309.82"/>
    <n v="50.04"/>
    <n v="244.03"/>
    <n v="139.29"/>
    <n v="52.15"/>
    <n v="116.26"/>
    <n v="8.1999999999999993"/>
    <x v="2"/>
    <n v="641"/>
    <n v="356"/>
    <n v="13.69"/>
    <n v="50"/>
    <n v="27.06"/>
    <n v="97.56"/>
    <n v="1022.35"/>
    <n v="633.66999999999996"/>
    <n v="974.88"/>
    <n v="828.65"/>
    <n v="1218.6099999999999"/>
    <n v="2695.13"/>
  </r>
  <r>
    <s v="Feb"/>
    <n v="3"/>
    <s v="Steel"/>
    <n v="28.2"/>
    <s v="New Customer"/>
    <x v="4"/>
    <n v="4436.8599999999997"/>
    <s v="Peterbilt 579"/>
    <n v="148.19999999999999"/>
    <n v="371.96"/>
    <n v="53.75"/>
    <n v="220.78"/>
    <n v="109.48"/>
    <n v="67.39"/>
    <n v="136.55000000000001"/>
    <n v="5.94"/>
    <x v="6"/>
    <n v="714"/>
    <n v="311"/>
    <n v="14.27"/>
    <n v="150"/>
    <n v="20.41"/>
    <n v="81.77"/>
    <n v="1114.05"/>
    <n v="576.79"/>
    <n v="887.37"/>
    <n v="754.27"/>
    <n v="1109.21"/>
    <n v="2259.2199999999998"/>
  </r>
  <r>
    <s v="Aug"/>
    <n v="11"/>
    <s v="Sand"/>
    <n v="15.8"/>
    <s v="New Customer"/>
    <x v="4"/>
    <n v="3292.5"/>
    <s v="Kenworth T680"/>
    <n v="197.93"/>
    <n v="469.6"/>
    <n v="59.7"/>
    <n v="235.52"/>
    <n v="112.48"/>
    <n v="33.020000000000003"/>
    <n v="112.52"/>
    <n v="6.12"/>
    <x v="19"/>
    <n v="815"/>
    <n v="362"/>
    <n v="9.1"/>
    <n v="50"/>
    <n v="39.729999999999997"/>
    <n v="96.4"/>
    <n v="1226.8899999999901"/>
    <n v="428.03"/>
    <n v="658.5"/>
    <n v="559.73"/>
    <n v="823.12"/>
    <n v="921.34000000000015"/>
  </r>
  <r>
    <s v="Jul"/>
    <n v="24"/>
    <s v="Iron"/>
    <n v="15.6"/>
    <s v="New Customer"/>
    <x v="1"/>
    <n v="4799.62"/>
    <s v="Volvo VNL"/>
    <n v="175.16"/>
    <n v="304.68"/>
    <n v="56.92"/>
    <n v="202.97"/>
    <n v="138.87"/>
    <n v="47.02"/>
    <n v="102.74"/>
    <n v="5.44"/>
    <x v="20"/>
    <n v="701"/>
    <n v="364"/>
    <n v="13.19"/>
    <n v="50"/>
    <n v="23.38"/>
    <n v="90.44"/>
    <n v="1033.8"/>
    <n v="623.95000000000005"/>
    <n v="959.92"/>
    <n v="815.94"/>
    <n v="1199.9000000000001"/>
    <n v="2605.1999999999998"/>
  </r>
  <r>
    <s v="Dec"/>
    <n v="17"/>
    <s v="Coal"/>
    <n v="15.4"/>
    <s v="New Customer"/>
    <x v="1"/>
    <n v="4637.9799999999996"/>
    <s v="Kenworth T680"/>
    <n v="141.94999999999999"/>
    <n v="429.69"/>
    <n v="53.65"/>
    <n v="292.33"/>
    <n v="149.63"/>
    <n v="63.85"/>
    <n v="137.11000000000001"/>
    <n v="5.32"/>
    <x v="1"/>
    <n v="210"/>
    <n v="301"/>
    <n v="15.41"/>
    <n v="50"/>
    <n v="30.86"/>
    <n v="70.09"/>
    <n v="1273.53"/>
    <n v="602.94000000000005"/>
    <n v="927.6"/>
    <n v="788.46"/>
    <n v="1159.49"/>
    <n v="2211.31"/>
  </r>
  <r>
    <s v="Apr"/>
    <n v="27"/>
    <s v="Iron"/>
    <n v="14.5"/>
    <s v="Retaining Customer"/>
    <x v="3"/>
    <n v="4544.03"/>
    <s v="Peterbilt 579"/>
    <n v="196.15"/>
    <n v="419.14"/>
    <n v="56.24"/>
    <n v="253.46"/>
    <n v="108.27"/>
    <n v="46.77"/>
    <n v="132.08000000000001"/>
    <n v="7.28"/>
    <x v="20"/>
    <n v="130"/>
    <n v="372"/>
    <n v="12.22"/>
    <n v="0"/>
    <n v="21.92"/>
    <n v="97.3"/>
    <n v="1219.3899999999901"/>
    <n v="590.72"/>
    <n v="908.81"/>
    <n v="772.49"/>
    <n v="1136.01"/>
    <n v="2112.56"/>
  </r>
  <r>
    <s v="Feb"/>
    <n v="18"/>
    <s v="Coal"/>
    <n v="23.5"/>
    <s v="Retaining Customer"/>
    <x v="4"/>
    <n v="3346.09"/>
    <s v="Freightliner Sprinter"/>
    <n v="166.18"/>
    <n v="470.42"/>
    <n v="53.53"/>
    <n v="256.33"/>
    <n v="113.4"/>
    <n v="44.95"/>
    <n v="128.01"/>
    <n v="8.31"/>
    <x v="3"/>
    <n v="392"/>
    <n v="343"/>
    <n v="9.76"/>
    <n v="0"/>
    <n v="35.630000000000003"/>
    <n v="77.739999999999995"/>
    <n v="1241.1300000000001"/>
    <n v="434.99"/>
    <n v="669.22"/>
    <n v="568.84"/>
    <n v="836.52"/>
    <n v="906.59000000000015"/>
  </r>
  <r>
    <s v="Jul"/>
    <n v="5"/>
    <s v="Coal"/>
    <n v="25.7"/>
    <s v="Retaining Customer"/>
    <x v="5"/>
    <n v="5139.93"/>
    <s v="Freightliner Sprinter"/>
    <n v="124.88"/>
    <n v="455.26"/>
    <n v="51.72"/>
    <n v="204.6"/>
    <n v="145.13999999999999"/>
    <n v="59.37"/>
    <n v="145.27000000000001"/>
    <n v="8.11"/>
    <x v="7"/>
    <n v="680"/>
    <n v="383"/>
    <n v="13.42"/>
    <n v="150"/>
    <n v="20.16"/>
    <n v="60.2"/>
    <n v="1194.3499999999999"/>
    <n v="668.19"/>
    <n v="1027.99"/>
    <n v="873.79"/>
    <n v="1284.98"/>
    <n v="2881.74"/>
  </r>
  <r>
    <s v="Aug"/>
    <n v="28"/>
    <s v="Coal"/>
    <n v="18"/>
    <s v="Retaining Customer"/>
    <x v="0"/>
    <n v="5772.59"/>
    <s v="Freightliner Sprinter"/>
    <n v="121.83"/>
    <n v="475.6"/>
    <n v="50.69"/>
    <n v="205.77"/>
    <n v="123.2"/>
    <n v="38.590000000000003"/>
    <n v="116.85"/>
    <n v="7.23"/>
    <x v="21"/>
    <n v="770"/>
    <n v="390"/>
    <n v="14.8"/>
    <n v="150"/>
    <n v="25.9"/>
    <n v="86.86"/>
    <n v="1139.76"/>
    <n v="750.44"/>
    <n v="1154.52"/>
    <n v="981.34"/>
    <n v="1443.15"/>
    <n v="3574.7299999999996"/>
  </r>
  <r>
    <s v="Mar"/>
    <n v="12"/>
    <s v="Wood"/>
    <n v="19.600000000000001"/>
    <s v="Retaining Customer"/>
    <x v="1"/>
    <n v="5620.3"/>
    <s v="Peterbilt 579"/>
    <n v="113.03"/>
    <n v="323.77"/>
    <n v="54.91"/>
    <n v="232.34"/>
    <n v="133.52000000000001"/>
    <n v="30.58"/>
    <n v="100.33"/>
    <n v="5.14"/>
    <x v="10"/>
    <n v="705"/>
    <n v="350"/>
    <n v="16.059999999999999"/>
    <n v="50"/>
    <n v="37.9"/>
    <n v="91.98"/>
    <n v="993.62"/>
    <n v="730.64"/>
    <n v="1124.06"/>
    <n v="955.45"/>
    <n v="1405.08"/>
    <n v="3480.58"/>
  </r>
  <r>
    <s v="May"/>
    <n v="16"/>
    <s v="Sand"/>
    <n v="28.2"/>
    <s v="New Customer"/>
    <x v="0"/>
    <n v="3647.3"/>
    <s v="Freightliner Sprinter"/>
    <n v="158.22"/>
    <n v="325.66000000000003"/>
    <n v="57.19"/>
    <n v="232.48"/>
    <n v="108.12"/>
    <n v="53.31"/>
    <n v="137.18"/>
    <n v="8.94"/>
    <x v="1"/>
    <n v="440"/>
    <n v="313"/>
    <n v="11.65"/>
    <n v="50"/>
    <n v="29.76"/>
    <n v="86.91"/>
    <n v="1081.0999999999999"/>
    <n v="474.15"/>
    <n v="729.46"/>
    <n v="620.04"/>
    <n v="911.83"/>
    <n v="1411.96"/>
  </r>
  <r>
    <s v="Oct"/>
    <n v="19"/>
    <s v="Sand"/>
    <n v="21.6"/>
    <s v="New Customer"/>
    <x v="0"/>
    <n v="3671.16"/>
    <s v="Volvo VNL"/>
    <n v="125.3"/>
    <n v="484.45"/>
    <n v="59.74"/>
    <n v="232.99"/>
    <n v="125.95"/>
    <n v="36.28"/>
    <n v="123.27"/>
    <n v="8.36"/>
    <x v="0"/>
    <n v="903"/>
    <n v="321"/>
    <n v="11.44"/>
    <n v="50"/>
    <n v="35.71"/>
    <n v="91.2"/>
    <n v="1196.3399999999999"/>
    <n v="477.25"/>
    <n v="734.23"/>
    <n v="624.1"/>
    <n v="917.79"/>
    <n v="1326.5300000000002"/>
  </r>
  <r>
    <s v="May"/>
    <n v="18"/>
    <s v="Coal"/>
    <n v="23.8"/>
    <s v="Retaining Customer"/>
    <x v="1"/>
    <n v="5104.16"/>
    <s v="Peterbilt 579"/>
    <n v="164.54"/>
    <n v="399.48"/>
    <n v="56.48"/>
    <n v="206.9"/>
    <n v="110.45"/>
    <n v="69.05"/>
    <n v="121.22"/>
    <n v="6.75"/>
    <x v="2"/>
    <n v="771"/>
    <n v="301"/>
    <n v="16.96"/>
    <n v="0"/>
    <n v="29.39"/>
    <n v="66.59"/>
    <n v="1134.8699999999999"/>
    <n v="663.54"/>
    <n v="1020.83"/>
    <n v="867.71"/>
    <n v="1276.04"/>
    <n v="2764.68"/>
  </r>
  <r>
    <s v="Aug"/>
    <n v="27"/>
    <s v="Wood"/>
    <n v="25.5"/>
    <s v="New Customer"/>
    <x v="1"/>
    <n v="5600.94"/>
    <s v="Freightliner Sprinter"/>
    <n v="182.28"/>
    <n v="441.51"/>
    <n v="56.32"/>
    <n v="203.25"/>
    <n v="127.37"/>
    <n v="40.57"/>
    <n v="146.46"/>
    <n v="5.59"/>
    <x v="8"/>
    <n v="636"/>
    <n v="400"/>
    <n v="14"/>
    <n v="0"/>
    <n v="25.36"/>
    <n v="97.66"/>
    <n v="1203.3499999999999"/>
    <n v="728.12"/>
    <n v="1120.19"/>
    <n v="952.16"/>
    <n v="1400.23"/>
    <n v="3188.95"/>
  </r>
  <r>
    <s v="Jul"/>
    <n v="13"/>
    <s v="Iron"/>
    <n v="17.7"/>
    <s v="Retaining Customer"/>
    <x v="0"/>
    <n v="4740.91"/>
    <s v="Freightliner Sprinter"/>
    <n v="196.05"/>
    <n v="362.58"/>
    <n v="51.38"/>
    <n v="209.31"/>
    <n v="126.7"/>
    <n v="49.88"/>
    <n v="114.88"/>
    <n v="5.72"/>
    <x v="9"/>
    <n v="971"/>
    <n v="348"/>
    <n v="13.62"/>
    <n v="50"/>
    <n v="37.450000000000003"/>
    <n v="90.52"/>
    <n v="1116.5"/>
    <n v="616.32000000000005"/>
    <n v="948.18"/>
    <n v="805.95"/>
    <n v="1185.23"/>
    <n v="2477.86"/>
  </r>
  <r>
    <s v="May"/>
    <n v="22"/>
    <s v="Steel"/>
    <n v="20"/>
    <s v="New Customer"/>
    <x v="4"/>
    <n v="5048.96"/>
    <s v="Freightliner Sprinter"/>
    <n v="164.95"/>
    <n v="351.14"/>
    <n v="54.94"/>
    <n v="221.59"/>
    <n v="111.14"/>
    <n v="55.96"/>
    <n v="123.99"/>
    <n v="7.79"/>
    <x v="4"/>
    <n v="639"/>
    <n v="348"/>
    <n v="14.51"/>
    <n v="0"/>
    <n v="23.74"/>
    <n v="82.9"/>
    <n v="1091.5"/>
    <n v="656.36"/>
    <n v="1009.79"/>
    <n v="858.32"/>
    <n v="1262.24"/>
    <n v="2747.2"/>
  </r>
  <r>
    <s v="Apr"/>
    <n v="28"/>
    <s v="Steel"/>
    <n v="25.8"/>
    <s v="New Customer"/>
    <x v="3"/>
    <n v="5360.33"/>
    <s v="Volvo VNL"/>
    <n v="137.30000000000001"/>
    <n v="488.52"/>
    <n v="50.06"/>
    <n v="268.02"/>
    <n v="134.91999999999999"/>
    <n v="66.33"/>
    <n v="139.34"/>
    <n v="8.48"/>
    <x v="1"/>
    <n v="384"/>
    <n v="376"/>
    <n v="14.26"/>
    <n v="150"/>
    <n v="31.56"/>
    <n v="59.15"/>
    <n v="1292.96999999999"/>
    <n v="696.84"/>
    <n v="1072.07"/>
    <n v="911.26"/>
    <n v="1340.08"/>
    <n v="3014.92"/>
  </r>
  <r>
    <s v="May"/>
    <n v="22"/>
    <s v="Wood"/>
    <n v="22.5"/>
    <s v="New Customer"/>
    <x v="4"/>
    <n v="4634.66"/>
    <s v="Volvo VNL"/>
    <n v="143.12"/>
    <n v="342.38"/>
    <n v="58.31"/>
    <n v="244.65"/>
    <n v="104.01"/>
    <n v="61.14"/>
    <n v="148.32"/>
    <n v="9.98"/>
    <x v="7"/>
    <n v="641"/>
    <n v="350"/>
    <n v="13.24"/>
    <n v="150"/>
    <n v="30.88"/>
    <n v="75.97"/>
    <n v="1111.9099999999901"/>
    <n v="602.51"/>
    <n v="926.93"/>
    <n v="787.89"/>
    <n v="1158.6600000000001"/>
    <n v="2469.63"/>
  </r>
  <r>
    <s v="Mar"/>
    <n v="1"/>
    <s v="Wood"/>
    <n v="10.7"/>
    <s v="Retaining Customer"/>
    <x v="1"/>
    <n v="3114.86"/>
    <s v="Freightliner Sprinter"/>
    <n v="128.68"/>
    <n v="490.86"/>
    <n v="53.38"/>
    <n v="243.97"/>
    <n v="135.24"/>
    <n v="52.1"/>
    <n v="134.19"/>
    <n v="7.07"/>
    <x v="6"/>
    <n v="153"/>
    <n v="305"/>
    <n v="10.210000000000001"/>
    <n v="100"/>
    <n v="24.8"/>
    <n v="67.56"/>
    <n v="1245.49"/>
    <n v="404.93"/>
    <n v="622.97"/>
    <n v="529.53"/>
    <n v="778.72"/>
    <n v="760.17000000000007"/>
  </r>
  <r>
    <s v="Sep"/>
    <n v="25"/>
    <s v="Iron"/>
    <n v="26.8"/>
    <s v="Retaining Customer"/>
    <x v="0"/>
    <n v="4147.32"/>
    <s v="Volvo VNL"/>
    <n v="114.89"/>
    <n v="327.79"/>
    <n v="59.64"/>
    <n v="224.5"/>
    <n v="107.54"/>
    <n v="53.63"/>
    <n v="125.01"/>
    <n v="8.5500000000000007"/>
    <x v="6"/>
    <n v="388"/>
    <n v="349"/>
    <n v="11.88"/>
    <n v="100"/>
    <n v="25.72"/>
    <n v="94.17"/>
    <n v="1021.54999999999"/>
    <n v="539.15"/>
    <n v="829.46"/>
    <n v="705.04"/>
    <n v="1036.83"/>
    <n v="2017.4899999999998"/>
  </r>
  <r>
    <s v="Sep"/>
    <n v="15"/>
    <s v="Wood"/>
    <n v="24.8"/>
    <s v="New Customer"/>
    <x v="1"/>
    <n v="5775.3"/>
    <s v="Volvo VNL"/>
    <n v="162"/>
    <n v="492.64"/>
    <n v="58.41"/>
    <n v="255.62"/>
    <n v="106.05"/>
    <n v="62.41"/>
    <n v="106.66"/>
    <n v="8.74"/>
    <x v="2"/>
    <n v="578"/>
    <n v="360"/>
    <n v="16.04"/>
    <n v="150"/>
    <n v="36.299999999999997"/>
    <n v="60.33"/>
    <n v="1252.53"/>
    <n v="750.79"/>
    <n v="1155.06"/>
    <n v="981.8"/>
    <n v="1443.83"/>
    <n v="3475.0699999999997"/>
  </r>
  <r>
    <s v="May"/>
    <n v="14"/>
    <s v="Iron"/>
    <n v="27.9"/>
    <s v="New Customer"/>
    <x v="2"/>
    <n v="5403.66"/>
    <s v="Volvo VNL"/>
    <n v="131.56"/>
    <n v="319.14"/>
    <n v="53.7"/>
    <n v="239.07"/>
    <n v="134.55000000000001"/>
    <n v="51.12"/>
    <n v="129.25"/>
    <n v="8.4499999999999993"/>
    <x v="17"/>
    <n v="547"/>
    <n v="344"/>
    <n v="15.71"/>
    <n v="50"/>
    <n v="36.57"/>
    <n v="51.68"/>
    <n v="1066.8399999999999"/>
    <n v="702.48"/>
    <n v="1080.73"/>
    <n v="918.62"/>
    <n v="1350.91"/>
    <n v="3189.3900000000003"/>
  </r>
  <r>
    <s v="Dec"/>
    <n v="12"/>
    <s v="Wood"/>
    <n v="27.3"/>
    <s v="New Customer"/>
    <x v="5"/>
    <n v="5206.1499999999996"/>
    <s v="Kenworth T680"/>
    <n v="113.18"/>
    <n v="446.47"/>
    <n v="55.82"/>
    <n v="246.73"/>
    <n v="119.52"/>
    <n v="53.28"/>
    <n v="122.15"/>
    <n v="8.9700000000000006"/>
    <x v="5"/>
    <n v="656"/>
    <n v="318"/>
    <n v="16.37"/>
    <n v="0"/>
    <n v="32.049999999999997"/>
    <n v="75.3"/>
    <n v="1166.1199999999999"/>
    <n v="676.8"/>
    <n v="1041.23"/>
    <n v="885.05"/>
    <n v="1301.54"/>
    <n v="2838.08"/>
  </r>
  <r>
    <s v="Feb"/>
    <n v="13"/>
    <s v="Steel"/>
    <n v="23.3"/>
    <s v="Retaining Customer"/>
    <x v="2"/>
    <n v="3025.13"/>
    <s v="Peterbilt 579"/>
    <n v="191.71"/>
    <n v="333.95"/>
    <n v="59.19"/>
    <n v="219.44"/>
    <n v="124.77"/>
    <n v="62.98"/>
    <n v="143.13"/>
    <n v="7.03"/>
    <x v="6"/>
    <n v="489"/>
    <n v="333"/>
    <n v="9.08"/>
    <n v="150"/>
    <n v="25.29"/>
    <n v="52.08"/>
    <n v="1142.2"/>
    <n v="393.27"/>
    <n v="605.03"/>
    <n v="514.27"/>
    <n v="756.28"/>
    <n v="824.2199999999998"/>
  </r>
  <r>
    <s v="May"/>
    <n v="13"/>
    <s v="Steel"/>
    <n v="11.8"/>
    <s v="New Customer"/>
    <x v="3"/>
    <n v="4359.91"/>
    <s v="Peterbilt 579"/>
    <n v="118.19"/>
    <n v="380.69"/>
    <n v="55.01"/>
    <n v="252.85"/>
    <n v="113.22"/>
    <n v="51.72"/>
    <n v="100.78"/>
    <n v="6.57"/>
    <x v="13"/>
    <n v="187"/>
    <n v="306"/>
    <n v="14.25"/>
    <n v="100"/>
    <n v="22.46"/>
    <n v="96.78"/>
    <n v="1079.03"/>
    <n v="566.79"/>
    <n v="871.98"/>
    <n v="741.18"/>
    <n v="1089.98"/>
    <n v="2169.34"/>
  </r>
  <r>
    <s v="Apr"/>
    <n v="26"/>
    <s v="Coal"/>
    <n v="30"/>
    <s v="New Customer"/>
    <x v="3"/>
    <n v="4358.57"/>
    <s v="Volvo VNL"/>
    <n v="125.49"/>
    <n v="305.52999999999997"/>
    <n v="53.93"/>
    <n v="298"/>
    <n v="118.22"/>
    <n v="42.36"/>
    <n v="127.35"/>
    <n v="5.36"/>
    <x v="5"/>
    <n v="834"/>
    <n v="302"/>
    <n v="14.43"/>
    <n v="100"/>
    <n v="33.909999999999997"/>
    <n v="51.94"/>
    <n v="1076.24"/>
    <n v="566.61"/>
    <n v="871.71"/>
    <n v="740.96"/>
    <n v="1089.6400000000001"/>
    <n v="2182.2399999999998"/>
  </r>
  <r>
    <s v="Sep"/>
    <n v="28"/>
    <s v="Wood"/>
    <n v="22"/>
    <s v="Retaining Customer"/>
    <x v="0"/>
    <n v="3723.33"/>
    <s v="Kenworth T680"/>
    <n v="147.08000000000001"/>
    <n v="496.16"/>
    <n v="51.88"/>
    <n v="279.33"/>
    <n v="103.99"/>
    <n v="40.58"/>
    <n v="117.8"/>
    <n v="8.24"/>
    <x v="12"/>
    <n v="440"/>
    <n v="329"/>
    <n v="11.32"/>
    <n v="100"/>
    <n v="27.99"/>
    <n v="54.41"/>
    <n v="1245.06"/>
    <n v="484.03"/>
    <n v="744.67"/>
    <n v="632.97"/>
    <n v="930.83"/>
    <n v="1372.2600000000002"/>
  </r>
  <r>
    <s v="Dec"/>
    <n v="23"/>
    <s v="Wood"/>
    <n v="28.6"/>
    <s v="New Customer"/>
    <x v="0"/>
    <n v="3146.46"/>
    <s v="Peterbilt 579"/>
    <n v="109.3"/>
    <n v="324"/>
    <n v="50.56"/>
    <n v="291.58999999999997"/>
    <n v="131.47"/>
    <n v="43.99"/>
    <n v="131.54"/>
    <n v="6.18"/>
    <x v="8"/>
    <n v="743"/>
    <n v="356"/>
    <n v="8.84"/>
    <n v="0"/>
    <n v="34.909999999999997"/>
    <n v="51.28"/>
    <n v="1088.6300000000001"/>
    <n v="409.04"/>
    <n v="629.29"/>
    <n v="534.9"/>
    <n v="786.62"/>
    <n v="858.73999999999978"/>
  </r>
  <r>
    <s v="Feb"/>
    <n v="17"/>
    <s v="Sand"/>
    <n v="16.7"/>
    <s v="Retaining Customer"/>
    <x v="0"/>
    <n v="4533.76"/>
    <s v="Kenworth T680"/>
    <n v="156.32"/>
    <n v="484.71"/>
    <n v="54.13"/>
    <n v="294.58"/>
    <n v="140.46"/>
    <n v="36.46"/>
    <n v="112.61"/>
    <n v="5.93"/>
    <x v="1"/>
    <n v="232"/>
    <n v="353"/>
    <n v="12.84"/>
    <n v="0"/>
    <n v="20.93"/>
    <n v="95.91"/>
    <n v="1285.2"/>
    <n v="589.39"/>
    <n v="906.75"/>
    <n v="770.74"/>
    <n v="1133.44"/>
    <n v="2035.4899999999998"/>
  </r>
  <r>
    <s v="Nov"/>
    <n v="14"/>
    <s v="Iron"/>
    <n v="14.7"/>
    <s v="Retaining Customer"/>
    <x v="2"/>
    <n v="5794.02"/>
    <s v="Freightliner Sprinter"/>
    <n v="149.66999999999999"/>
    <n v="462.71"/>
    <n v="51.11"/>
    <n v="292.10000000000002"/>
    <n v="111.45"/>
    <n v="45.55"/>
    <n v="105.51"/>
    <n v="9.89"/>
    <x v="5"/>
    <n v="960"/>
    <n v="399"/>
    <n v="14.52"/>
    <n v="100"/>
    <n v="25.21"/>
    <n v="58.12"/>
    <n v="1227.99"/>
    <n v="753.22"/>
    <n v="1158.8"/>
    <n v="984.98"/>
    <n v="1448.51"/>
    <n v="3457.24"/>
  </r>
  <r>
    <s v="Feb"/>
    <n v="22"/>
    <s v="Coal"/>
    <n v="11.2"/>
    <s v="Retaining Customer"/>
    <x v="2"/>
    <n v="4937.17"/>
    <s v="Peterbilt 579"/>
    <n v="137.75"/>
    <n v="367.44"/>
    <n v="56.9"/>
    <n v="282.08999999999997"/>
    <n v="140.52000000000001"/>
    <n v="47.6"/>
    <n v="145.38999999999999"/>
    <n v="6.33"/>
    <x v="1"/>
    <n v="402"/>
    <n v="321"/>
    <n v="15.38"/>
    <n v="150"/>
    <n v="27.77"/>
    <n v="92.21"/>
    <n v="1184.02"/>
    <n v="641.83000000000004"/>
    <n v="987.43"/>
    <n v="839.32"/>
    <n v="1234.29"/>
    <n v="2696.92"/>
  </r>
  <r>
    <s v="Jan"/>
    <n v="6"/>
    <s v="Wood"/>
    <n v="24"/>
    <s v="Retaining Customer"/>
    <x v="1"/>
    <n v="4685.75"/>
    <s v="Kenworth T680"/>
    <n v="110.64"/>
    <n v="475.16"/>
    <n v="50.75"/>
    <n v="220.9"/>
    <n v="146.01"/>
    <n v="53.35"/>
    <n v="123.17"/>
    <n v="9.2100000000000009"/>
    <x v="1"/>
    <n v="742"/>
    <n v="373"/>
    <n v="12.56"/>
    <n v="100"/>
    <n v="33.56"/>
    <n v="68.17"/>
    <n v="1189.19"/>
    <n v="609.15"/>
    <n v="937.15"/>
    <n v="796.58"/>
    <n v="1171.44"/>
    <n v="2396.12"/>
  </r>
  <r>
    <s v="Jan"/>
    <n v="27"/>
    <s v="Sand"/>
    <n v="13.6"/>
    <s v="New Customer"/>
    <x v="0"/>
    <n v="5033.22"/>
    <s v="Freightliner Sprinter"/>
    <n v="118.44"/>
    <n v="308.91000000000003"/>
    <n v="52.35"/>
    <n v="218.88"/>
    <n v="137.54"/>
    <n v="36.25"/>
    <n v="124.57"/>
    <n v="6.35"/>
    <x v="22"/>
    <n v="187"/>
    <n v="345"/>
    <n v="14.59"/>
    <n v="150"/>
    <n v="21.84"/>
    <n v="73.23"/>
    <n v="1003.29"/>
    <n v="654.32000000000005"/>
    <n v="1006.64"/>
    <n v="855.65"/>
    <n v="1258.31"/>
    <n v="2967.7700000000004"/>
  </r>
  <r>
    <s v="Aug"/>
    <n v="23"/>
    <s v="Steel"/>
    <n v="23.2"/>
    <s v="New Customer"/>
    <x v="0"/>
    <n v="3969.13"/>
    <s v="Kenworth T680"/>
    <n v="193.25"/>
    <n v="350.36"/>
    <n v="56.96"/>
    <n v="260.88"/>
    <n v="103.45"/>
    <n v="66.66"/>
    <n v="117.68"/>
    <n v="5.8"/>
    <x v="6"/>
    <n v="301"/>
    <n v="305"/>
    <n v="13.01"/>
    <n v="0"/>
    <n v="25.71"/>
    <n v="76.400000000000006"/>
    <n v="1155.04"/>
    <n v="515.99"/>
    <n v="793.83"/>
    <n v="674.75"/>
    <n v="992.28"/>
    <n v="1605.8000000000002"/>
  </r>
  <r>
    <s v="Oct"/>
    <n v="11"/>
    <s v="Iron"/>
    <n v="24.3"/>
    <s v="New Customer"/>
    <x v="3"/>
    <n v="3820.86"/>
    <s v="Kenworth T680"/>
    <n v="111.65"/>
    <n v="407.75"/>
    <n v="53.44"/>
    <n v="220.04"/>
    <n v="147.71"/>
    <n v="49.5"/>
    <n v="143.65"/>
    <n v="7.4"/>
    <x v="15"/>
    <n v="205"/>
    <n v="389"/>
    <n v="9.82"/>
    <n v="100"/>
    <n v="21.34"/>
    <n v="87.54"/>
    <n v="1141.1400000000001"/>
    <n v="496.71"/>
    <n v="764.17"/>
    <n v="649.54999999999995"/>
    <n v="955.22"/>
    <n v="1567.06"/>
  </r>
  <r>
    <s v="Apr"/>
    <n v="18"/>
    <s v="Iron"/>
    <n v="12.8"/>
    <s v="New Customer"/>
    <x v="4"/>
    <n v="5382.04"/>
    <s v="Kenworth T680"/>
    <n v="104.42"/>
    <n v="313.11"/>
    <n v="56.7"/>
    <n v="224.47"/>
    <n v="106.69"/>
    <n v="59.59"/>
    <n v="148.88"/>
    <n v="6.08"/>
    <x v="0"/>
    <n v="720"/>
    <n v="390"/>
    <n v="13.8"/>
    <n v="50"/>
    <n v="34.5"/>
    <n v="72.69"/>
    <n v="1019.94"/>
    <n v="699.67"/>
    <n v="1076.4100000000001"/>
    <n v="914.95"/>
    <n v="1345.51"/>
    <n v="3212.6000000000004"/>
  </r>
  <r>
    <s v="Sep"/>
    <n v="20"/>
    <s v="Steel"/>
    <n v="15.5"/>
    <s v="New Customer"/>
    <x v="5"/>
    <n v="4044.25"/>
    <s v="Freightliner Sprinter"/>
    <n v="196.87"/>
    <n v="314.32"/>
    <n v="55.04"/>
    <n v="298.14999999999998"/>
    <n v="118.13"/>
    <n v="68.37"/>
    <n v="105.22"/>
    <n v="5.5"/>
    <x v="3"/>
    <n v="200"/>
    <n v="306"/>
    <n v="13.22"/>
    <n v="100"/>
    <n v="22.04"/>
    <n v="94.09"/>
    <n v="1161.5999999999999"/>
    <n v="525.75"/>
    <n v="808.85"/>
    <n v="687.52"/>
    <n v="1011.06"/>
    <n v="1770.69"/>
  </r>
  <r>
    <s v="May"/>
    <n v="15"/>
    <s v="Coal"/>
    <n v="22.9"/>
    <s v="New Customer"/>
    <x v="3"/>
    <n v="4471.84"/>
    <s v="Kenworth T680"/>
    <n v="183"/>
    <n v="332.05"/>
    <n v="57.61"/>
    <n v="213.62"/>
    <n v="105.66"/>
    <n v="55.89"/>
    <n v="122.93"/>
    <n v="9.68"/>
    <x v="5"/>
    <n v="759"/>
    <n v="345"/>
    <n v="12.96"/>
    <n v="0"/>
    <n v="31.79"/>
    <n v="72.66"/>
    <n v="1080.44"/>
    <n v="581.34"/>
    <n v="894.37"/>
    <n v="760.21"/>
    <n v="1117.96"/>
    <n v="2189.19"/>
  </r>
  <r>
    <s v="Sep"/>
    <n v="3"/>
    <s v="Sand"/>
    <n v="10.5"/>
    <s v="Retaining Customer"/>
    <x v="5"/>
    <n v="5476.39"/>
    <s v="Volvo VNL"/>
    <n v="120.64"/>
    <n v="403.89"/>
    <n v="50.37"/>
    <n v="280.20999999999998"/>
    <n v="146.69"/>
    <n v="63.91"/>
    <n v="122.38"/>
    <n v="6.48"/>
    <x v="9"/>
    <n v="830"/>
    <n v="303"/>
    <n v="18.07"/>
    <n v="100"/>
    <n v="34.97"/>
    <n v="99.18"/>
    <n v="1194.57"/>
    <n v="711.93"/>
    <n v="1095.28"/>
    <n v="930.99"/>
    <n v="1369.1"/>
    <n v="3182.79"/>
  </r>
  <r>
    <s v="Apr"/>
    <n v="18"/>
    <s v="Wood"/>
    <n v="12.8"/>
    <s v="New Customer"/>
    <x v="1"/>
    <n v="5717.74"/>
    <s v="Kenworth T680"/>
    <n v="100.91"/>
    <n v="447"/>
    <n v="59.65"/>
    <n v="239.74"/>
    <n v="102.37"/>
    <n v="46.33"/>
    <n v="134.44999999999999"/>
    <n v="9.8800000000000008"/>
    <x v="1"/>
    <n v="846"/>
    <n v="384"/>
    <n v="14.89"/>
    <n v="100"/>
    <n v="20.72"/>
    <n v="75.709999999999994"/>
    <n v="1140.33"/>
    <n v="743.31"/>
    <n v="1143.55"/>
    <n v="972.02"/>
    <n v="1429.43"/>
    <n v="3464.13"/>
  </r>
  <r>
    <s v="Apr"/>
    <n v="20"/>
    <s v="Wood"/>
    <n v="28.5"/>
    <s v="New Customer"/>
    <x v="2"/>
    <n v="5200.57"/>
    <s v="Freightliner Sprinter"/>
    <n v="102.06"/>
    <n v="378.8"/>
    <n v="51.81"/>
    <n v="259.04000000000002"/>
    <n v="145.30000000000001"/>
    <n v="54.74"/>
    <n v="111.48"/>
    <n v="7.28"/>
    <x v="14"/>
    <n v="917"/>
    <n v="305"/>
    <n v="17.05"/>
    <n v="100"/>
    <n v="38.049999999999997"/>
    <n v="69.23"/>
    <n v="1110.51"/>
    <n v="676.07"/>
    <n v="1040.1099999999999"/>
    <n v="884.1"/>
    <n v="1300.1400000000001"/>
    <n v="2994.1099999999997"/>
  </r>
  <r>
    <s v="Feb"/>
    <n v="8"/>
    <s v="Iron"/>
    <n v="16.7"/>
    <s v="Retaining Customer"/>
    <x v="4"/>
    <n v="5895.76"/>
    <s v="Kenworth T680"/>
    <n v="125.47"/>
    <n v="467.58"/>
    <n v="54.44"/>
    <n v="242.31"/>
    <n v="128.03"/>
    <n v="44.51"/>
    <n v="134.5"/>
    <n v="8.24"/>
    <x v="5"/>
    <n v="248"/>
    <n v="360"/>
    <n v="16.38"/>
    <n v="100"/>
    <n v="31.06"/>
    <n v="59.67"/>
    <n v="1205.08"/>
    <n v="766.45"/>
    <n v="1179.1500000000001"/>
    <n v="1002.28"/>
    <n v="1473.94"/>
    <n v="3587.74"/>
  </r>
  <r>
    <s v="Jan"/>
    <n v="24"/>
    <s v="Wood"/>
    <n v="21.5"/>
    <s v="New Customer"/>
    <x v="5"/>
    <n v="5693.96"/>
    <s v="Kenworth T680"/>
    <n v="141.63"/>
    <n v="495.4"/>
    <n v="58.13"/>
    <n v="240.72"/>
    <n v="124.52"/>
    <n v="69.72"/>
    <n v="149.38999999999999"/>
    <n v="9.68"/>
    <x v="17"/>
    <n v="590"/>
    <n v="378"/>
    <n v="15.06"/>
    <n v="0"/>
    <n v="36.94"/>
    <n v="71.27"/>
    <n v="1289.19"/>
    <n v="740.21"/>
    <n v="1138.79"/>
    <n v="967.97"/>
    <n v="1423.49"/>
    <n v="3207.71"/>
  </r>
  <r>
    <s v="Jul"/>
    <n v="6"/>
    <s v="Steel"/>
    <n v="18.8"/>
    <s v="Retaining Customer"/>
    <x v="0"/>
    <n v="5223.7299999999996"/>
    <s v="Volvo VNL"/>
    <n v="131.04"/>
    <n v="420.38"/>
    <n v="50.26"/>
    <n v="247.39"/>
    <n v="110.92"/>
    <n v="44.15"/>
    <n v="111.14"/>
    <n v="8.7899999999999991"/>
    <x v="4"/>
    <n v="119"/>
    <n v="356"/>
    <n v="14.67"/>
    <n v="100"/>
    <n v="26.46"/>
    <n v="71.58"/>
    <n v="1124.07"/>
    <n v="679.08"/>
    <n v="1044.75"/>
    <n v="888.03"/>
    <n v="1305.93"/>
    <n v="2992.12"/>
  </r>
  <r>
    <s v="Feb"/>
    <n v="23"/>
    <s v="Iron"/>
    <n v="27.8"/>
    <s v="New Customer"/>
    <x v="2"/>
    <n v="3091.45"/>
    <s v="Peterbilt 579"/>
    <n v="153.13"/>
    <n v="476.75"/>
    <n v="56.5"/>
    <n v="256"/>
    <n v="114.76"/>
    <n v="56.44"/>
    <n v="105.29"/>
    <n v="6.34"/>
    <x v="2"/>
    <n v="825"/>
    <n v="346"/>
    <n v="8.93"/>
    <n v="150"/>
    <n v="38.51"/>
    <n v="65.849999999999994"/>
    <n v="1225.21"/>
    <n v="401.89"/>
    <n v="618.29"/>
    <n v="525.54999999999995"/>
    <n v="772.86"/>
    <n v="820.75"/>
  </r>
  <r>
    <s v="May"/>
    <n v="21"/>
    <s v="Sand"/>
    <n v="12.9"/>
    <s v="Retaining Customer"/>
    <x v="1"/>
    <n v="3427.38"/>
    <s v="Peterbilt 579"/>
    <n v="190.3"/>
    <n v="482.77"/>
    <n v="58.19"/>
    <n v="245.59"/>
    <n v="111.59"/>
    <n v="60.31"/>
    <n v="135.46"/>
    <n v="9.27"/>
    <x v="11"/>
    <n v="204"/>
    <n v="350"/>
    <n v="9.7899999999999991"/>
    <n v="150"/>
    <n v="20.420000000000002"/>
    <n v="91.86"/>
    <n v="1293.48"/>
    <n v="445.56"/>
    <n v="685.48"/>
    <n v="582.65"/>
    <n v="856.85"/>
    <n v="1070.3200000000002"/>
  </r>
  <r>
    <s v="Oct"/>
    <n v="17"/>
    <s v="Iron"/>
    <n v="29.5"/>
    <s v="Retaining Customer"/>
    <x v="0"/>
    <n v="4157.1099999999997"/>
    <s v="Volvo VNL"/>
    <n v="193.3"/>
    <n v="329.98"/>
    <n v="57.64"/>
    <n v="293.37"/>
    <n v="113.4"/>
    <n v="65.78"/>
    <n v="127.35"/>
    <n v="9.33"/>
    <x v="1"/>
    <n v="570"/>
    <n v="351"/>
    <n v="11.84"/>
    <n v="0"/>
    <n v="34.58"/>
    <n v="91.03"/>
    <n v="1190.1499999999901"/>
    <n v="540.41999999999996"/>
    <n v="831.42"/>
    <n v="706.71"/>
    <n v="1039.28"/>
    <n v="1767.54"/>
  </r>
  <r>
    <s v="Jan"/>
    <n v="18"/>
    <s v="Iron"/>
    <n v="26.8"/>
    <s v="New Customer"/>
    <x v="1"/>
    <n v="4885.57"/>
    <s v="Peterbilt 579"/>
    <n v="197.22"/>
    <n v="368.07"/>
    <n v="54.85"/>
    <n v="275.42"/>
    <n v="117.35"/>
    <n v="32.89"/>
    <n v="102.89"/>
    <n v="6.75"/>
    <x v="15"/>
    <n v="437"/>
    <n v="358"/>
    <n v="13.65"/>
    <n v="50"/>
    <n v="33.71"/>
    <n v="71.59"/>
    <n v="1155.44"/>
    <n v="635.12"/>
    <n v="977.11"/>
    <n v="830.55"/>
    <n v="1221.3900000000001"/>
    <n v="2579.84"/>
  </r>
  <r>
    <s v="Nov"/>
    <n v="3"/>
    <s v="Wood"/>
    <n v="22.7"/>
    <s v="New Customer"/>
    <x v="2"/>
    <n v="4988.3500000000004"/>
    <s v="Freightliner Sprinter"/>
    <n v="131.58000000000001"/>
    <n v="471.59"/>
    <n v="58.43"/>
    <n v="225.15"/>
    <n v="140.47"/>
    <n v="61.75"/>
    <n v="104.56"/>
    <n v="5.03"/>
    <x v="4"/>
    <n v="433"/>
    <n v="335"/>
    <n v="14.89"/>
    <n v="100"/>
    <n v="33.549999999999997"/>
    <n v="72.7"/>
    <n v="1198.5599999999899"/>
    <n v="648.49"/>
    <n v="997.67"/>
    <n v="848.02"/>
    <n v="1247.0899999999999"/>
    <n v="2689.34"/>
  </r>
  <r>
    <s v="Jul"/>
    <n v="27"/>
    <s v="Steel"/>
    <n v="17.600000000000001"/>
    <s v="Retaining Customer"/>
    <x v="2"/>
    <n v="4178.5200000000004"/>
    <s v="Kenworth T680"/>
    <n v="145.66999999999999"/>
    <n v="376.44"/>
    <n v="51.47"/>
    <n v="264.33999999999997"/>
    <n v="133.47"/>
    <n v="39.15"/>
    <n v="144.27000000000001"/>
    <n v="5.33"/>
    <x v="4"/>
    <n v="488"/>
    <n v="306"/>
    <n v="13.66"/>
    <n v="50"/>
    <n v="36.44"/>
    <n v="67.680000000000007"/>
    <n v="1160.1400000000001"/>
    <n v="543.21"/>
    <n v="835.7"/>
    <n v="710.35"/>
    <n v="1044.6300000000001"/>
    <n v="1870.8200000000002"/>
  </r>
  <r>
    <s v="Sep"/>
    <n v="11"/>
    <s v="Iron"/>
    <n v="13.3"/>
    <s v="New Customer"/>
    <x v="0"/>
    <n v="4387.4799999999996"/>
    <s v="Kenworth T680"/>
    <n v="170.33"/>
    <n v="303.85000000000002"/>
    <n v="52.95"/>
    <n v="221.66"/>
    <n v="132"/>
    <n v="51.81"/>
    <n v="118.66"/>
    <n v="8.9"/>
    <x v="3"/>
    <n v="639"/>
    <n v="360"/>
    <n v="12.19"/>
    <n v="0"/>
    <n v="35.44"/>
    <n v="80.27"/>
    <n v="1060.1600000000001"/>
    <n v="570.37"/>
    <n v="877.5"/>
    <n v="745.87"/>
    <n v="1096.8699999999999"/>
    <n v="2128.7600000000002"/>
  </r>
  <r>
    <s v="Feb"/>
    <n v="7"/>
    <s v="Iron"/>
    <n v="19.399999999999999"/>
    <s v="New Customer"/>
    <x v="2"/>
    <n v="4355.3100000000004"/>
    <s v="Volvo VNL"/>
    <n v="193.57"/>
    <n v="353.47"/>
    <n v="54.45"/>
    <n v="271.56"/>
    <n v="143.5"/>
    <n v="61.5"/>
    <n v="130.21"/>
    <n v="5.3"/>
    <x v="10"/>
    <n v="642"/>
    <n v="352"/>
    <n v="12.37"/>
    <n v="150"/>
    <n v="20.68"/>
    <n v="97.18"/>
    <n v="1213.56"/>
    <n v="566.19000000000005"/>
    <n v="871.06"/>
    <n v="740.4"/>
    <n v="1088.83"/>
    <n v="2078.4299999999998"/>
  </r>
  <r>
    <s v="Sep"/>
    <n v="21"/>
    <s v="Coal"/>
    <n v="11"/>
    <s v="Retaining Customer"/>
    <x v="0"/>
    <n v="4726.63"/>
    <s v="Freightliner Sprinter"/>
    <n v="171.68"/>
    <n v="460.3"/>
    <n v="52.31"/>
    <n v="215.04"/>
    <n v="124.17"/>
    <n v="52.63"/>
    <n v="108.57"/>
    <n v="8.9600000000000009"/>
    <x v="7"/>
    <n v="420"/>
    <n v="341"/>
    <n v="13.86"/>
    <n v="0"/>
    <n v="20.16"/>
    <n v="67.989999999999995"/>
    <n v="1193.6599999999901"/>
    <n v="614.46"/>
    <n v="945.33"/>
    <n v="803.53"/>
    <n v="1181.6600000000001"/>
    <n v="2319.13"/>
  </r>
  <r>
    <s v="Sep"/>
    <n v="21"/>
    <s v="Iron"/>
    <n v="24.3"/>
    <s v="New Customer"/>
    <x v="2"/>
    <n v="4782.72"/>
    <s v="Freightliner Sprinter"/>
    <n v="146.38999999999999"/>
    <n v="315.81"/>
    <n v="58.56"/>
    <n v="227.71"/>
    <n v="140.74"/>
    <n v="48.11"/>
    <n v="122.96"/>
    <n v="6.95"/>
    <x v="18"/>
    <n v="551"/>
    <n v="373"/>
    <n v="12.82"/>
    <n v="50"/>
    <n v="26.55"/>
    <n v="74.81"/>
    <n v="1067.23"/>
    <n v="621.75"/>
    <n v="956.54"/>
    <n v="813.06"/>
    <n v="1195.68"/>
    <n v="2558.04"/>
  </r>
  <r>
    <s v="Jan"/>
    <n v="25"/>
    <s v="Steel"/>
    <n v="29.3"/>
    <s v="New Customer"/>
    <x v="0"/>
    <n v="5325.38"/>
    <s v="Kenworth T680"/>
    <n v="159.66"/>
    <n v="377.05"/>
    <n v="54.76"/>
    <n v="242.44"/>
    <n v="109.7"/>
    <n v="60.99"/>
    <n v="103.55"/>
    <n v="5.1100000000000003"/>
    <x v="23"/>
    <n v="231"/>
    <n v="320"/>
    <n v="16.64"/>
    <n v="0"/>
    <n v="22.17"/>
    <n v="94.72"/>
    <n v="1113.26"/>
    <n v="692.3"/>
    <n v="1065.08"/>
    <n v="905.31"/>
    <n v="1331.35"/>
    <n v="3000.29"/>
  </r>
  <r>
    <s v="Sep"/>
    <n v="15"/>
    <s v="Steel"/>
    <n v="27.4"/>
    <s v="Retaining Customer"/>
    <x v="2"/>
    <n v="3135.89"/>
    <s v="Kenworth T680"/>
    <n v="170.77"/>
    <n v="476.51"/>
    <n v="53.39"/>
    <n v="282.5"/>
    <n v="102.76"/>
    <n v="35.96"/>
    <n v="108.16"/>
    <n v="9.76"/>
    <x v="12"/>
    <n v="519"/>
    <n v="343"/>
    <n v="9.14"/>
    <n v="0"/>
    <n v="31.05"/>
    <n v="56.99"/>
    <n v="1239.81"/>
    <n v="407.67"/>
    <n v="627.17999999999995"/>
    <n v="533.1"/>
    <n v="783.97"/>
    <n v="693.13000000000011"/>
  </r>
  <r>
    <s v="May"/>
    <n v="8"/>
    <s v="Coal"/>
    <n v="28.2"/>
    <s v="Retaining Customer"/>
    <x v="0"/>
    <n v="4155.09"/>
    <s v="Kenworth T680"/>
    <n v="142.21"/>
    <n v="344.67"/>
    <n v="52.56"/>
    <n v="236.46"/>
    <n v="102.87"/>
    <n v="38.82"/>
    <n v="147.91"/>
    <n v="6.87"/>
    <x v="21"/>
    <n v="357"/>
    <n v="322"/>
    <n v="12.9"/>
    <n v="50"/>
    <n v="26.21"/>
    <n v="79.44"/>
    <n v="1072.3699999999999"/>
    <n v="540.16"/>
    <n v="831.02"/>
    <n v="706.37"/>
    <n v="1038.77"/>
    <n v="1924.9299999999998"/>
  </r>
  <r>
    <s v="Apr"/>
    <n v="27"/>
    <s v="Iron"/>
    <n v="25.7"/>
    <s v="New Customer"/>
    <x v="0"/>
    <n v="3001.57"/>
    <s v="Freightliner Sprinter"/>
    <n v="153.25"/>
    <n v="420.36"/>
    <n v="53.43"/>
    <n v="210.46"/>
    <n v="147.57"/>
    <n v="63.89"/>
    <n v="114.36"/>
    <n v="5.13"/>
    <x v="8"/>
    <n v="256"/>
    <n v="372"/>
    <n v="8.07"/>
    <n v="0"/>
    <n v="35.11"/>
    <n v="94.25"/>
    <n v="1168.45"/>
    <n v="390.2"/>
    <n v="600.30999999999995"/>
    <n v="510.27"/>
    <n v="750.39"/>
    <n v="634.23"/>
  </r>
  <r>
    <s v="Apr"/>
    <n v="14"/>
    <s v="Steel"/>
    <n v="19.3"/>
    <s v="New Customer"/>
    <x v="1"/>
    <n v="4576.37"/>
    <s v="Kenworth T680"/>
    <n v="186.75"/>
    <n v="399.15"/>
    <n v="52.7"/>
    <n v="272.43"/>
    <n v="112.59"/>
    <n v="63.95"/>
    <n v="117.47"/>
    <n v="9.61"/>
    <x v="7"/>
    <n v="654"/>
    <n v="378"/>
    <n v="12.11"/>
    <n v="150"/>
    <n v="29.88"/>
    <n v="54.67"/>
    <n v="1214.6499999999901"/>
    <n v="594.92999999999995"/>
    <n v="915.27"/>
    <n v="777.98"/>
    <n v="1144.0899999999999"/>
    <n v="2307.6"/>
  </r>
  <r>
    <s v="Nov"/>
    <n v="26"/>
    <s v="Wood"/>
    <n v="22.2"/>
    <s v="New Customer"/>
    <x v="4"/>
    <n v="4108.1099999999997"/>
    <s v="Kenworth T680"/>
    <n v="138.94"/>
    <n v="496.86"/>
    <n v="52.71"/>
    <n v="293.07"/>
    <n v="144.47"/>
    <n v="63.08"/>
    <n v="139.57"/>
    <n v="5.13"/>
    <x v="5"/>
    <n v="168"/>
    <n v="310"/>
    <n v="13.25"/>
    <n v="50"/>
    <n v="26.58"/>
    <n v="57.28"/>
    <n v="1333.83"/>
    <n v="534.04999999999995"/>
    <n v="821.62"/>
    <n v="698.38"/>
    <n v="1027.03"/>
    <n v="1616.8600000000001"/>
  </r>
  <r>
    <s v="Nov"/>
    <n v="16"/>
    <s v="Coal"/>
    <n v="25.5"/>
    <s v="Retaining Customer"/>
    <x v="3"/>
    <n v="3946.81"/>
    <s v="Kenworth T680"/>
    <n v="172.28"/>
    <n v="356.17"/>
    <n v="54.51"/>
    <n v="216.18"/>
    <n v="120.21"/>
    <n v="50.05"/>
    <n v="129.83000000000001"/>
    <n v="5.15"/>
    <x v="11"/>
    <n v="368"/>
    <n v="310"/>
    <n v="12.73"/>
    <n v="0"/>
    <n v="26.94"/>
    <n v="94.98"/>
    <n v="1104.3800000000001"/>
    <n v="513.09"/>
    <n v="789.36"/>
    <n v="670.96"/>
    <n v="986.7"/>
    <n v="1635.37"/>
  </r>
  <r>
    <s v="Jun"/>
    <n v="5"/>
    <s v="Iron"/>
    <n v="15.3"/>
    <s v="New Customer"/>
    <x v="2"/>
    <n v="3602.13"/>
    <s v="Volvo VNL"/>
    <n v="168.23"/>
    <n v="323.7"/>
    <n v="54.28"/>
    <n v="286.86"/>
    <n v="119.22"/>
    <n v="43.19"/>
    <n v="140.08000000000001"/>
    <n v="5.19"/>
    <x v="14"/>
    <n v="262"/>
    <n v="301"/>
    <n v="11.97"/>
    <n v="150"/>
    <n v="26.81"/>
    <n v="92.47"/>
    <n v="1140.75"/>
    <n v="468.28"/>
    <n v="720.43"/>
    <n v="612.36"/>
    <n v="900.53"/>
    <n v="1404.19"/>
  </r>
  <r>
    <s v="May"/>
    <n v="8"/>
    <s v="Steel"/>
    <n v="13.7"/>
    <s v="Retaining Customer"/>
    <x v="0"/>
    <n v="4238.6899999999996"/>
    <s v="Peterbilt 579"/>
    <n v="127.56"/>
    <n v="306.57"/>
    <n v="56.95"/>
    <n v="225.98"/>
    <n v="146.12"/>
    <n v="34.14"/>
    <n v="108.01"/>
    <n v="8.61"/>
    <x v="1"/>
    <n v="289"/>
    <n v="390"/>
    <n v="10.87"/>
    <n v="50"/>
    <n v="36.19"/>
    <n v="55.27"/>
    <n v="1013.9399999999901"/>
    <n v="551.03"/>
    <n v="847.74"/>
    <n v="720.58"/>
    <n v="1059.67"/>
    <n v="2076.94"/>
  </r>
  <r>
    <s v="Feb"/>
    <n v="7"/>
    <s v="Sand"/>
    <n v="25.2"/>
    <s v="New Customer"/>
    <x v="1"/>
    <n v="5282.26"/>
    <s v="Freightliner Sprinter"/>
    <n v="196.5"/>
    <n v="371.42"/>
    <n v="51.3"/>
    <n v="269.44"/>
    <n v="126.42"/>
    <n v="44.87"/>
    <n v="132.31"/>
    <n v="6.2"/>
    <x v="14"/>
    <n v="425"/>
    <n v="359"/>
    <n v="14.71"/>
    <n v="150"/>
    <n v="39.51"/>
    <n v="69.569999999999993"/>
    <n v="1198.46"/>
    <n v="686.69"/>
    <n v="1056.45"/>
    <n v="897.98"/>
    <n v="1320.57"/>
    <n v="3039.3100000000004"/>
  </r>
  <r>
    <s v="Feb"/>
    <n v="9"/>
    <s v="Wood"/>
    <n v="14"/>
    <s v="New Customer"/>
    <x v="4"/>
    <n v="5613.69"/>
    <s v="Peterbilt 579"/>
    <n v="193.69"/>
    <n v="479.37"/>
    <n v="58.43"/>
    <n v="265.77999999999997"/>
    <n v="127.48"/>
    <n v="55.02"/>
    <n v="101.1"/>
    <n v="7.08"/>
    <x v="7"/>
    <n v="616"/>
    <n v="357"/>
    <n v="15.72"/>
    <n v="100"/>
    <n v="28.85"/>
    <n v="76.33"/>
    <n v="1287.94999999999"/>
    <n v="729.78"/>
    <n v="1122.74"/>
    <n v="954.33"/>
    <n v="1403.42"/>
    <n v="3220.59"/>
  </r>
  <r>
    <s v="Apr"/>
    <n v="7"/>
    <s v="Steel"/>
    <n v="16.2"/>
    <s v="Retaining Customer"/>
    <x v="5"/>
    <n v="5634.61"/>
    <s v="Peterbilt 579"/>
    <n v="176.05"/>
    <n v="455.65"/>
    <n v="59.94"/>
    <n v="219.14"/>
    <n v="127.19"/>
    <n v="59.27"/>
    <n v="134.46"/>
    <n v="5.98"/>
    <x v="9"/>
    <n v="373"/>
    <n v="311"/>
    <n v="18.12"/>
    <n v="0"/>
    <n v="36.96"/>
    <n v="71.31"/>
    <n v="1237.68"/>
    <n v="732.5"/>
    <n v="1126.92"/>
    <n v="957.88"/>
    <n v="1408.65"/>
    <n v="3199.8900000000003"/>
  </r>
  <r>
    <s v="Jan"/>
    <n v="6"/>
    <s v="Iron"/>
    <n v="10.8"/>
    <s v="New Customer"/>
    <x v="1"/>
    <n v="4400.29"/>
    <s v="Freightliner Sprinter"/>
    <n v="181.44"/>
    <n v="374.03"/>
    <n v="59.69"/>
    <n v="243.04"/>
    <n v="101.71"/>
    <n v="68.25"/>
    <n v="141.94999999999999"/>
    <n v="8.4499999999999993"/>
    <x v="7"/>
    <n v="105"/>
    <n v="379"/>
    <n v="11.61"/>
    <n v="100"/>
    <n v="36.729999999999997"/>
    <n v="89.89"/>
    <n v="1178.56"/>
    <n v="572.04"/>
    <n v="880.06"/>
    <n v="748.05"/>
    <n v="1100.07"/>
    <n v="2124.46"/>
  </r>
  <r>
    <s v="Dec"/>
    <n v="19"/>
    <s v="Steel"/>
    <n v="25.1"/>
    <s v="New Customer"/>
    <x v="3"/>
    <n v="4877.8900000000003"/>
    <s v="Freightliner Sprinter"/>
    <n v="177.88"/>
    <n v="450.85"/>
    <n v="51.56"/>
    <n v="271.70999999999998"/>
    <n v="123.08"/>
    <n v="52.11"/>
    <n v="140.06"/>
    <n v="6.22"/>
    <x v="15"/>
    <n v="977"/>
    <n v="354"/>
    <n v="13.78"/>
    <n v="0"/>
    <n v="23.16"/>
    <n v="61.44"/>
    <n v="1273.46999999999"/>
    <n v="634.13"/>
    <n v="975.58"/>
    <n v="829.24"/>
    <n v="1219.47"/>
    <n v="2393.58"/>
  </r>
  <r>
    <s v="Nov"/>
    <n v="3"/>
    <s v="Wood"/>
    <n v="24"/>
    <s v="New Customer"/>
    <x v="4"/>
    <n v="4313.66"/>
    <s v="Freightliner Sprinter"/>
    <n v="163.78"/>
    <n v="483.48"/>
    <n v="50.29"/>
    <n v="217.91"/>
    <n v="111.52"/>
    <n v="35.799999999999997"/>
    <n v="146.02000000000001"/>
    <n v="7.27"/>
    <x v="9"/>
    <n v="966"/>
    <n v="385"/>
    <n v="11.2"/>
    <n v="0"/>
    <n v="20.079999999999998"/>
    <n v="79.540000000000006"/>
    <n v="1216.07"/>
    <n v="560.78"/>
    <n v="862.73"/>
    <n v="733.32"/>
    <n v="1078.4100000000001"/>
    <n v="1883.67"/>
  </r>
  <r>
    <s v="Mar"/>
    <n v="20"/>
    <s v="Sand"/>
    <n v="22.1"/>
    <s v="New Customer"/>
    <x v="5"/>
    <n v="5004.8"/>
    <s v="Kenworth T680"/>
    <n v="139.18"/>
    <n v="342.52"/>
    <n v="52.07"/>
    <n v="265.02"/>
    <n v="140.69"/>
    <n v="67.03"/>
    <n v="136.83000000000001"/>
    <n v="9.24"/>
    <x v="21"/>
    <n v="214"/>
    <n v="313"/>
    <n v="15.99"/>
    <n v="0"/>
    <n v="24.65"/>
    <n v="60.09"/>
    <n v="1152.58"/>
    <n v="650.62"/>
    <n v="1000.96"/>
    <n v="850.82"/>
    <n v="1251.2"/>
    <n v="2642.87"/>
  </r>
  <r>
    <s v="Feb"/>
    <n v="5"/>
    <s v="Sand"/>
    <n v="20.6"/>
    <s v="New Customer"/>
    <x v="3"/>
    <n v="5224.13"/>
    <s v="Kenworth T680"/>
    <n v="121.49"/>
    <n v="335.85"/>
    <n v="55.09"/>
    <n v="295.27999999999997"/>
    <n v="133.78"/>
    <n v="58.73"/>
    <n v="106.47"/>
    <n v="9.7899999999999991"/>
    <x v="22"/>
    <n v="273"/>
    <n v="319"/>
    <n v="16.38"/>
    <n v="0"/>
    <n v="23.62"/>
    <n v="83.31"/>
    <n v="1116.48"/>
    <n v="679.14"/>
    <n v="1044.83"/>
    <n v="888.1"/>
    <n v="1306.03"/>
    <n v="2897.2700000000004"/>
  </r>
  <r>
    <s v="Jul"/>
    <n v="26"/>
    <s v="Coal"/>
    <n v="24.2"/>
    <s v="Retaining Customer"/>
    <x v="1"/>
    <n v="3829.9"/>
    <s v="Freightliner Sprinter"/>
    <n v="137.01"/>
    <n v="487.87"/>
    <n v="51.89"/>
    <n v="285.27"/>
    <n v="130.35"/>
    <n v="56.73"/>
    <n v="149.56"/>
    <n v="6.41"/>
    <x v="20"/>
    <n v="750"/>
    <n v="313"/>
    <n v="12.24"/>
    <n v="50"/>
    <n v="38.15"/>
    <n v="59.75"/>
    <n v="1305.0899999999999"/>
    <n v="497.89"/>
    <n v="765.98"/>
    <n v="651.08000000000004"/>
    <n v="957.48"/>
    <n v="1378.96"/>
  </r>
  <r>
    <s v="Sep"/>
    <n v="18"/>
    <s v="Sand"/>
    <n v="16.899999999999999"/>
    <s v="New Customer"/>
    <x v="1"/>
    <n v="3187.28"/>
    <s v="Freightliner Sprinter"/>
    <n v="128.15"/>
    <n v="419.71"/>
    <n v="52.87"/>
    <n v="240.08"/>
    <n v="103.85"/>
    <n v="30.23"/>
    <n v="115.62"/>
    <n v="7.83"/>
    <x v="20"/>
    <n v="640"/>
    <n v="312"/>
    <n v="10.220000000000001"/>
    <n v="0"/>
    <n v="27.23"/>
    <n v="97.55"/>
    <n v="1098.3399999999999"/>
    <n v="414.35"/>
    <n v="637.46"/>
    <n v="541.84"/>
    <n v="796.82"/>
    <n v="882.17000000000007"/>
  </r>
  <r>
    <s v="Aug"/>
    <n v="17"/>
    <s v="Steel"/>
    <n v="12.7"/>
    <s v="Retaining Customer"/>
    <x v="2"/>
    <n v="4390.3999999999996"/>
    <s v="Peterbilt 579"/>
    <n v="199.31"/>
    <n v="351.1"/>
    <n v="51.15"/>
    <n v="211.83"/>
    <n v="140.84"/>
    <n v="41.75"/>
    <n v="134.59"/>
    <n v="5.28"/>
    <x v="11"/>
    <n v="687"/>
    <n v="360"/>
    <n v="12.2"/>
    <n v="150"/>
    <n v="32.049999999999997"/>
    <n v="87.86"/>
    <n v="1135.8499999999999"/>
    <n v="570.75"/>
    <n v="878.08"/>
    <n v="746.37"/>
    <n v="1097.5999999999999"/>
    <n v="2202.6"/>
  </r>
  <r>
    <s v="Apr"/>
    <n v="21"/>
    <s v="Steel"/>
    <n v="11.6"/>
    <s v="Retaining Customer"/>
    <x v="2"/>
    <n v="3435.51"/>
    <s v="Freightliner Sprinter"/>
    <n v="118.35"/>
    <n v="425.11"/>
    <n v="57.74"/>
    <n v="264.3"/>
    <n v="100.93"/>
    <n v="57.73"/>
    <n v="148.19"/>
    <n v="8.74"/>
    <x v="22"/>
    <n v="647"/>
    <n v="395"/>
    <n v="8.6999999999999993"/>
    <n v="150"/>
    <n v="24.09"/>
    <n v="93.71"/>
    <n v="1181.0899999999999"/>
    <n v="446.62"/>
    <n v="687.1"/>
    <n v="584.04"/>
    <n v="858.88"/>
    <n v="1194.5100000000002"/>
  </r>
  <r>
    <s v="Jul"/>
    <n v="12"/>
    <s v="Sand"/>
    <n v="11.5"/>
    <s v="New Customer"/>
    <x v="1"/>
    <n v="3017.19"/>
    <s v="Kenworth T680"/>
    <n v="185.19"/>
    <n v="428.01"/>
    <n v="52.27"/>
    <n v="236.72"/>
    <n v="131.22"/>
    <n v="68.52"/>
    <n v="105.09"/>
    <n v="8.7200000000000006"/>
    <x v="7"/>
    <n v="176"/>
    <n v="343"/>
    <n v="8.8000000000000007"/>
    <n v="50"/>
    <n v="28.91"/>
    <n v="50.83"/>
    <n v="1215.74"/>
    <n v="392.23"/>
    <n v="603.44000000000005"/>
    <n v="512.91999999999996"/>
    <n v="754.3"/>
    <n v="646.3599999999999"/>
  </r>
  <r>
    <s v="Jun"/>
    <n v="5"/>
    <s v="Iron"/>
    <n v="19.5"/>
    <s v="New Customer"/>
    <x v="4"/>
    <n v="4635.13"/>
    <s v="Kenworth T680"/>
    <n v="136.24"/>
    <n v="386.28"/>
    <n v="55.84"/>
    <n v="275.3"/>
    <n v="139"/>
    <n v="61.64"/>
    <n v="124.18"/>
    <n v="8.19"/>
    <x v="12"/>
    <n v="837"/>
    <n v="390"/>
    <n v="11.88"/>
    <n v="100"/>
    <n v="24"/>
    <n v="77.510000000000005"/>
    <n v="1186.67"/>
    <n v="602.57000000000005"/>
    <n v="927.03"/>
    <n v="787.97"/>
    <n v="1158.78"/>
    <n v="2338.46"/>
  </r>
  <r>
    <s v="Oct"/>
    <n v="20"/>
    <s v="Steel"/>
    <n v="19.2"/>
    <s v="New Customer"/>
    <x v="0"/>
    <n v="4129.3"/>
    <s v="Volvo VNL"/>
    <n v="170.88"/>
    <n v="422.24"/>
    <n v="51.51"/>
    <n v="280.89999999999998"/>
    <n v="116.25"/>
    <n v="37.82"/>
    <n v="141.91999999999999"/>
    <n v="7.92"/>
    <x v="5"/>
    <n v="471"/>
    <n v="318"/>
    <n v="12.99"/>
    <n v="50"/>
    <n v="21.43"/>
    <n v="50"/>
    <n v="1229.44"/>
    <n v="536.80999999999995"/>
    <n v="825.86"/>
    <n v="701.98"/>
    <n v="1032.33"/>
    <n v="1737.29"/>
  </r>
  <r>
    <s v="Jun"/>
    <n v="12"/>
    <s v="Steel"/>
    <n v="20.100000000000001"/>
    <s v="New Customer"/>
    <x v="4"/>
    <n v="3176.88"/>
    <s v="Kenworth T680"/>
    <n v="134.30000000000001"/>
    <n v="356.46"/>
    <n v="59.95"/>
    <n v="213.37"/>
    <n v="112.31"/>
    <n v="53.79"/>
    <n v="144.82"/>
    <n v="9.89"/>
    <x v="3"/>
    <n v="237"/>
    <n v="368"/>
    <n v="8.6300000000000008"/>
    <n v="50"/>
    <n v="33.74"/>
    <n v="85.89"/>
    <n v="1084.8900000000001"/>
    <n v="412.99"/>
    <n v="635.38"/>
    <n v="540.07000000000005"/>
    <n v="794.22"/>
    <n v="941.73"/>
  </r>
  <r>
    <s v="Apr"/>
    <n v="16"/>
    <s v="Wood"/>
    <n v="17.100000000000001"/>
    <s v="New Customer"/>
    <x v="0"/>
    <n v="3502.43"/>
    <s v="Volvo VNL"/>
    <n v="106.89"/>
    <n v="456.82"/>
    <n v="56.37"/>
    <n v="203.54"/>
    <n v="148.79"/>
    <n v="62.11"/>
    <n v="142.61000000000001"/>
    <n v="8.0299999999999994"/>
    <x v="4"/>
    <n v="525"/>
    <n v="344"/>
    <n v="10.18"/>
    <n v="100"/>
    <n v="21.98"/>
    <n v="96.15"/>
    <n v="1185.1600000000001"/>
    <n v="455.32"/>
    <n v="700.49"/>
    <n v="595.41"/>
    <n v="875.61"/>
    <n v="1205.25"/>
  </r>
  <r>
    <s v="Jan"/>
    <n v="19"/>
    <s v="Wood"/>
    <n v="12.2"/>
    <s v="Retaining Customer"/>
    <x v="0"/>
    <n v="3564.55"/>
    <s v="Volvo VNL"/>
    <n v="156.57"/>
    <n v="443.67"/>
    <n v="55.26"/>
    <n v="260.22000000000003"/>
    <n v="138.47"/>
    <n v="31.53"/>
    <n v="105.8"/>
    <n v="5.76"/>
    <x v="5"/>
    <n v="199"/>
    <n v="353"/>
    <n v="10.1"/>
    <n v="50"/>
    <n v="35.24"/>
    <n v="93.41"/>
    <n v="1197.28"/>
    <n v="463.39"/>
    <n v="712.91"/>
    <n v="605.97"/>
    <n v="891.14"/>
    <n v="1218.5100000000002"/>
  </r>
  <r>
    <s v="Apr"/>
    <n v="17"/>
    <s v="Iron"/>
    <n v="26.6"/>
    <s v="Retaining Customer"/>
    <x v="5"/>
    <n v="4181.6099999999997"/>
    <s v="Freightliner Sprinter"/>
    <n v="136.41999999999999"/>
    <n v="302.54000000000002"/>
    <n v="58.89"/>
    <n v="214.34"/>
    <n v="120.92"/>
    <n v="32.049999999999997"/>
    <n v="112.13"/>
    <n v="8.3000000000000007"/>
    <x v="24"/>
    <n v="378"/>
    <n v="311"/>
    <n v="13.45"/>
    <n v="150"/>
    <n v="29.82"/>
    <n v="99.34"/>
    <n v="985.58999999999901"/>
    <n v="543.61"/>
    <n v="836.32"/>
    <n v="710.87"/>
    <n v="1045.4000000000001"/>
    <n v="2141.84"/>
  </r>
  <r>
    <s v="Jan"/>
    <n v="2"/>
    <s v="Steel"/>
    <n v="22.1"/>
    <s v="Retaining Customer"/>
    <x v="0"/>
    <n v="5335.4"/>
    <s v="Kenworth T680"/>
    <n v="173.33"/>
    <n v="469.11"/>
    <n v="54.07"/>
    <n v="211.45"/>
    <n v="145.18"/>
    <n v="62.13"/>
    <n v="117.11"/>
    <n v="6.55"/>
    <x v="9"/>
    <n v="998"/>
    <n v="369"/>
    <n v="14.46"/>
    <n v="50"/>
    <n v="31.28"/>
    <n v="63.14"/>
    <n v="1238.93"/>
    <n v="693.6"/>
    <n v="1067.08"/>
    <n v="907.02"/>
    <n v="1333.85"/>
    <n v="2943.75"/>
  </r>
  <r>
    <s v="Feb"/>
    <n v="16"/>
    <s v="Iron"/>
    <n v="16.8"/>
    <s v="Retaining Customer"/>
    <x v="0"/>
    <n v="3843.23"/>
    <s v="Peterbilt 579"/>
    <n v="167.19"/>
    <n v="338.3"/>
    <n v="57.42"/>
    <n v="279.37"/>
    <n v="107.49"/>
    <n v="59.54"/>
    <n v="149.68"/>
    <n v="7.74"/>
    <x v="9"/>
    <n v="875"/>
    <n v="323"/>
    <n v="11.9"/>
    <n v="0"/>
    <n v="28.97"/>
    <n v="59.77"/>
    <n v="1166.73"/>
    <n v="499.62"/>
    <n v="768.65"/>
    <n v="653.35"/>
    <n v="960.81"/>
    <n v="1471.4699999999998"/>
  </r>
  <r>
    <s v="Jan"/>
    <n v="12"/>
    <s v="Sand"/>
    <n v="15"/>
    <s v="New Customer"/>
    <x v="3"/>
    <n v="5076.26"/>
    <s v="Kenworth T680"/>
    <n v="150.97999999999999"/>
    <n v="428.66"/>
    <n v="54.27"/>
    <n v="272.66000000000003"/>
    <n v="143.18"/>
    <n v="38.92"/>
    <n v="101.42"/>
    <n v="9.0299999999999994"/>
    <x v="25"/>
    <n v="942"/>
    <n v="353"/>
    <n v="14.38"/>
    <n v="150"/>
    <n v="27.33"/>
    <n v="90.69"/>
    <n v="1199.1199999999999"/>
    <n v="659.91"/>
    <n v="1015.25"/>
    <n v="862.96"/>
    <n v="1269.07"/>
    <n v="2820.47"/>
  </r>
  <r>
    <s v="Jul"/>
    <n v="10"/>
    <s v="Coal"/>
    <n v="20"/>
    <s v="New Customer"/>
    <x v="2"/>
    <n v="4989.1899999999996"/>
    <s v="Volvo VNL"/>
    <n v="193.64"/>
    <n v="328.56"/>
    <n v="50.48"/>
    <n v="258.64"/>
    <n v="114.06"/>
    <n v="34.04"/>
    <n v="133.44999999999999"/>
    <n v="8.8699999999999992"/>
    <x v="3"/>
    <n v="532"/>
    <n v="340"/>
    <n v="14.67"/>
    <n v="0"/>
    <n v="25.16"/>
    <n v="80.27"/>
    <n v="1121.74"/>
    <n v="648.59"/>
    <n v="997.84"/>
    <n v="848.16"/>
    <n v="1247.3"/>
    <n v="2658.61"/>
  </r>
  <r>
    <s v="Jan"/>
    <n v="3"/>
    <s v="Steel"/>
    <n v="29.5"/>
    <s v="New Customer"/>
    <x v="4"/>
    <n v="3460.75"/>
    <s v="Kenworth T680"/>
    <n v="128.24"/>
    <n v="376.61"/>
    <n v="54.44"/>
    <n v="280.74"/>
    <n v="135.94999999999999"/>
    <n v="40.82"/>
    <n v="124.84"/>
    <n v="5.57"/>
    <x v="9"/>
    <n v="720"/>
    <n v="306"/>
    <n v="11.31"/>
    <n v="50"/>
    <n v="32.19"/>
    <n v="55.88"/>
    <n v="1147.21"/>
    <n v="449.9"/>
    <n v="692.15"/>
    <n v="588.33000000000004"/>
    <n v="865.19"/>
    <n v="1161.73"/>
  </r>
  <r>
    <s v="Feb"/>
    <n v="7"/>
    <s v="Sand"/>
    <n v="26.2"/>
    <s v="New Customer"/>
    <x v="2"/>
    <n v="4474.58"/>
    <s v="Volvo VNL"/>
    <n v="192.64"/>
    <n v="322.27"/>
    <n v="55.98"/>
    <n v="262.25"/>
    <n v="108.73"/>
    <n v="58.83"/>
    <n v="107.27"/>
    <n v="5.59"/>
    <x v="23"/>
    <n v="350"/>
    <n v="353"/>
    <n v="12.68"/>
    <n v="100"/>
    <n v="32.18"/>
    <n v="55.8"/>
    <n v="1113.56"/>
    <n v="581.70000000000005"/>
    <n v="894.92"/>
    <n v="760.68"/>
    <n v="1118.6400000000001"/>
    <n v="2259.1999999999998"/>
  </r>
  <r>
    <s v="Dec"/>
    <n v="9"/>
    <s v="Wood"/>
    <n v="16.8"/>
    <s v="Retaining Customer"/>
    <x v="5"/>
    <n v="4863.2700000000004"/>
    <s v="Freightliner Sprinter"/>
    <n v="127.85"/>
    <n v="319.41000000000003"/>
    <n v="51.43"/>
    <n v="295.93"/>
    <n v="103.91"/>
    <n v="47.23"/>
    <n v="148.32"/>
    <n v="5.66"/>
    <x v="4"/>
    <n v="709"/>
    <n v="341"/>
    <n v="14.26"/>
    <n v="0"/>
    <n v="25.89"/>
    <n v="82.71"/>
    <n v="1099.74"/>
    <n v="632.23"/>
    <n v="972.65"/>
    <n v="826.76"/>
    <n v="1215.82"/>
    <n v="2555.42"/>
  </r>
  <r>
    <s v="May"/>
    <n v="10"/>
    <s v="Wood"/>
    <n v="23.1"/>
    <s v="Retaining Customer"/>
    <x v="4"/>
    <n v="5591.92"/>
    <s v="Freightliner Sprinter"/>
    <n v="165.51"/>
    <n v="477.93"/>
    <n v="57.8"/>
    <n v="284.44"/>
    <n v="128.78"/>
    <n v="31.65"/>
    <n v="130.4"/>
    <n v="9.93"/>
    <x v="1"/>
    <n v="375"/>
    <n v="342"/>
    <n v="16.350000000000001"/>
    <n v="50"/>
    <n v="33.32"/>
    <n v="95.46"/>
    <n v="1286.44"/>
    <n v="726.95"/>
    <n v="1118.3800000000001"/>
    <n v="950.63"/>
    <n v="1397.98"/>
    <n v="3154.8"/>
  </r>
  <r>
    <s v="Dec"/>
    <n v="21"/>
    <s v="Sand"/>
    <n v="16.899999999999999"/>
    <s v="New Customer"/>
    <x v="2"/>
    <n v="4660.28"/>
    <s v="Peterbilt 579"/>
    <n v="114.28"/>
    <n v="475.75"/>
    <n v="50.64"/>
    <n v="225.36"/>
    <n v="132.34"/>
    <n v="43.15"/>
    <n v="118.13"/>
    <n v="9.75"/>
    <x v="19"/>
    <n v="953"/>
    <n v="353"/>
    <n v="13.2"/>
    <n v="100"/>
    <n v="20.27"/>
    <n v="54.82"/>
    <n v="1169.4000000000001"/>
    <n v="605.84"/>
    <n v="932.06"/>
    <n v="792.25"/>
    <n v="1165.07"/>
    <n v="2377.15"/>
  </r>
  <r>
    <s v="Jul"/>
    <n v="27"/>
    <s v="Iron"/>
    <n v="18.8"/>
    <s v="New Customer"/>
    <x v="1"/>
    <n v="3003.27"/>
    <s v="Volvo VNL"/>
    <n v="119.58"/>
    <n v="434.68"/>
    <n v="58.26"/>
    <n v="299.51"/>
    <n v="101.78"/>
    <n v="65.52"/>
    <n v="140.44"/>
    <n v="7.13"/>
    <x v="19"/>
    <n v="352"/>
    <n v="314"/>
    <n v="9.56"/>
    <n v="100"/>
    <n v="37.200000000000003"/>
    <n v="62.27"/>
    <n v="1226.9000000000001"/>
    <n v="390.43"/>
    <n v="600.65"/>
    <n v="510.56"/>
    <n v="750.82"/>
    <n v="679.56999999999994"/>
  </r>
  <r>
    <s v="Mar"/>
    <n v="10"/>
    <s v="Sand"/>
    <n v="24.6"/>
    <s v="Retaining Customer"/>
    <x v="3"/>
    <n v="5701.23"/>
    <s v="Volvo VNL"/>
    <n v="104.37"/>
    <n v="447.43"/>
    <n v="58.79"/>
    <n v="232.42"/>
    <n v="124.15"/>
    <n v="67.34"/>
    <n v="102.99"/>
    <n v="5.81"/>
    <x v="22"/>
    <n v="620"/>
    <n v="360"/>
    <n v="15.84"/>
    <n v="50"/>
    <n v="27.33"/>
    <n v="50.15"/>
    <n v="1143.29999999999"/>
    <n v="741.16"/>
    <n v="1140.25"/>
    <n v="969.21"/>
    <n v="1425.31"/>
    <n v="3401.26"/>
  </r>
  <r>
    <s v="Jun"/>
    <n v="3"/>
    <s v="Steel"/>
    <n v="27.7"/>
    <s v="Retaining Customer"/>
    <x v="0"/>
    <n v="3224.04"/>
    <s v="Peterbilt 579"/>
    <n v="170.92"/>
    <n v="444.27"/>
    <n v="56.24"/>
    <n v="240.26"/>
    <n v="119.93"/>
    <n v="41.15"/>
    <n v="134.61000000000001"/>
    <n v="8.51"/>
    <x v="16"/>
    <n v="567"/>
    <n v="318"/>
    <n v="10.14"/>
    <n v="0"/>
    <n v="26.64"/>
    <n v="97.83"/>
    <n v="1215.8900000000001"/>
    <n v="419.13"/>
    <n v="644.80999999999995"/>
    <n v="548.09"/>
    <n v="806.01"/>
    <n v="800.79"/>
  </r>
  <r>
    <s v="May"/>
    <n v="17"/>
    <s v="Wood"/>
    <n v="12.3"/>
    <s v="New Customer"/>
    <x v="1"/>
    <n v="3251.86"/>
    <s v="Peterbilt 579"/>
    <n v="182.15"/>
    <n v="414.13"/>
    <n v="55.01"/>
    <n v="297.77999999999997"/>
    <n v="109.19"/>
    <n v="42.27"/>
    <n v="129.4"/>
    <n v="5.64"/>
    <x v="10"/>
    <n v="881"/>
    <n v="322"/>
    <n v="10.1"/>
    <n v="50"/>
    <n v="37.67"/>
    <n v="66.819999999999993"/>
    <n v="1235.57"/>
    <n v="422.74"/>
    <n v="650.37"/>
    <n v="552.82000000000005"/>
    <n v="812.97"/>
    <n v="869.96"/>
  </r>
  <r>
    <s v="Mar"/>
    <n v="26"/>
    <s v="Iron"/>
    <n v="23.9"/>
    <s v="New Customer"/>
    <x v="3"/>
    <n v="5610.71"/>
    <s v="Peterbilt 579"/>
    <n v="179.81"/>
    <n v="374.19"/>
    <n v="54.28"/>
    <n v="274.73"/>
    <n v="120.22"/>
    <n v="41.61"/>
    <n v="109.65"/>
    <n v="7.37"/>
    <x v="23"/>
    <n v="187"/>
    <n v="399"/>
    <n v="14.06"/>
    <n v="0"/>
    <n v="24.88"/>
    <n v="91.89"/>
    <n v="1161.8599999999999"/>
    <n v="729.39"/>
    <n v="1122.1400000000001"/>
    <n v="953.82"/>
    <n v="1402.68"/>
    <n v="3239.7299999999996"/>
  </r>
  <r>
    <s v="Jan"/>
    <n v="2"/>
    <s v="Steel"/>
    <n v="24.7"/>
    <s v="New Customer"/>
    <x v="4"/>
    <n v="3972.35"/>
    <s v="Peterbilt 579"/>
    <n v="168.67"/>
    <n v="467.43"/>
    <n v="58.69"/>
    <n v="285.26"/>
    <n v="109.9"/>
    <n v="39.67"/>
    <n v="136.33000000000001"/>
    <n v="9.24"/>
    <x v="0"/>
    <n v="402"/>
    <n v="372"/>
    <n v="10.68"/>
    <n v="100"/>
    <n v="32.07"/>
    <n v="66.02"/>
    <n v="1275.19"/>
    <n v="516.41"/>
    <n v="794.47"/>
    <n v="675.3"/>
    <n v="993.09"/>
    <n v="1595.23"/>
  </r>
  <r>
    <s v="Sep"/>
    <n v="4"/>
    <s v="Coal"/>
    <n v="18.2"/>
    <s v="New Customer"/>
    <x v="5"/>
    <n v="3923.41"/>
    <s v="Kenworth T680"/>
    <n v="156.80000000000001"/>
    <n v="402.84"/>
    <n v="55.96"/>
    <n v="296.64999999999998"/>
    <n v="118.02"/>
    <n v="58.51"/>
    <n v="144.63999999999999"/>
    <n v="8.48"/>
    <x v="1"/>
    <n v="434"/>
    <n v="333"/>
    <n v="11.78"/>
    <n v="150"/>
    <n v="23.39"/>
    <n v="86.16"/>
    <n v="1241.9000000000001"/>
    <n v="510.04"/>
    <n v="784.68"/>
    <n v="666.98"/>
    <n v="980.85"/>
    <n v="1620.9"/>
  </r>
  <r>
    <s v="Nov"/>
    <n v="3"/>
    <s v="Coal"/>
    <n v="16.8"/>
    <s v="Retaining Customer"/>
    <x v="3"/>
    <n v="3840.56"/>
    <s v="Freightliner Sprinter"/>
    <n v="167.69"/>
    <n v="465.56"/>
    <n v="50.93"/>
    <n v="290.33"/>
    <n v="102.88"/>
    <n v="68.260000000000005"/>
    <n v="133.38999999999999"/>
    <n v="9.23"/>
    <x v="6"/>
    <n v="835"/>
    <n v="324"/>
    <n v="11.85"/>
    <n v="100"/>
    <n v="38.520000000000003"/>
    <n v="68.05"/>
    <n v="1288.27"/>
    <n v="499.27"/>
    <n v="768.11"/>
    <n v="652.9"/>
    <n v="960.14"/>
    <n v="1456.81"/>
  </r>
  <r>
    <s v="Jan"/>
    <n v="26"/>
    <s v="Coal"/>
    <n v="17.3"/>
    <s v="New Customer"/>
    <x v="0"/>
    <n v="4691.97"/>
    <s v="Volvo VNL"/>
    <n v="103.48"/>
    <n v="394.94"/>
    <n v="58.32"/>
    <n v="266.39"/>
    <n v="128.66"/>
    <n v="65.66"/>
    <n v="113.02"/>
    <n v="7.44"/>
    <x v="19"/>
    <n v="485"/>
    <n v="400"/>
    <n v="11.73"/>
    <n v="150"/>
    <n v="24.9"/>
    <n v="85.26"/>
    <n v="1137.9100000000001"/>
    <n v="609.96"/>
    <n v="938.39"/>
    <n v="797.63"/>
    <n v="1172.99"/>
    <n v="2494.96"/>
  </r>
  <r>
    <s v="Mar"/>
    <n v="12"/>
    <s v="Sand"/>
    <n v="22.5"/>
    <s v="Retaining Customer"/>
    <x v="4"/>
    <n v="3541.86"/>
    <s v="Volvo VNL"/>
    <n v="103.88"/>
    <n v="423.89"/>
    <n v="50.9"/>
    <n v="284.87"/>
    <n v="149.38"/>
    <n v="50.6"/>
    <n v="134.26"/>
    <n v="8.18"/>
    <x v="21"/>
    <n v="442"/>
    <n v="400"/>
    <n v="8.85"/>
    <n v="0"/>
    <n v="32.36"/>
    <n v="53.86"/>
    <n v="1205.96"/>
    <n v="460.44"/>
    <n v="708.37"/>
    <n v="602.12"/>
    <n v="885.47"/>
    <n v="1134.2600000000002"/>
  </r>
  <r>
    <s v="Jul"/>
    <n v="19"/>
    <s v="Coal"/>
    <n v="12.2"/>
    <s v="Retaining Customer"/>
    <x v="0"/>
    <n v="5296.88"/>
    <s v="Kenworth T680"/>
    <n v="154.80000000000001"/>
    <n v="351.01"/>
    <n v="59.67"/>
    <n v="291.74"/>
    <n v="135.47999999999999"/>
    <n v="65.2"/>
    <n v="110.32"/>
    <n v="9.6999999999999993"/>
    <x v="1"/>
    <n v="717"/>
    <n v="370"/>
    <n v="14.32"/>
    <n v="100"/>
    <n v="38.74"/>
    <n v="98.85"/>
    <n v="1177.92"/>
    <n v="688.59"/>
    <n v="1059.3800000000001"/>
    <n v="900.47"/>
    <n v="1324.22"/>
    <n v="3023.7"/>
  </r>
  <r>
    <s v="Nov"/>
    <n v="20"/>
    <s v="Coal"/>
    <n v="17.8"/>
    <s v="New Customer"/>
    <x v="4"/>
    <n v="5840.29"/>
    <s v="Freightliner Sprinter"/>
    <n v="123.51"/>
    <n v="419.51"/>
    <n v="55.05"/>
    <n v="283.72000000000003"/>
    <n v="104.39"/>
    <n v="37.81"/>
    <n v="104.34"/>
    <n v="7.49"/>
    <x v="11"/>
    <n v="100"/>
    <n v="378"/>
    <n v="15.45"/>
    <n v="0"/>
    <n v="37.93"/>
    <n v="88.78"/>
    <n v="1135.82"/>
    <n v="759.24"/>
    <n v="1168.06"/>
    <n v="992.85"/>
    <n v="1460.07"/>
    <n v="3508.3999999999996"/>
  </r>
  <r>
    <s v="Apr"/>
    <n v="17"/>
    <s v="Coal"/>
    <n v="26.9"/>
    <s v="Retaining Customer"/>
    <x v="5"/>
    <n v="5851.54"/>
    <s v="Volvo VNL"/>
    <n v="132.91999999999999"/>
    <n v="402.94"/>
    <n v="53.7"/>
    <n v="263.66000000000003"/>
    <n v="145.88"/>
    <n v="47.5"/>
    <n v="113.71"/>
    <n v="5.92"/>
    <x v="20"/>
    <n v="411"/>
    <n v="398"/>
    <n v="14.7"/>
    <n v="100"/>
    <n v="30.17"/>
    <n v="91.37"/>
    <n v="1166.23"/>
    <n v="760.7"/>
    <n v="1170.31"/>
    <n v="994.76"/>
    <n v="1462.88"/>
    <n v="3581.4799999999996"/>
  </r>
  <r>
    <s v="Feb"/>
    <n v="26"/>
    <s v="Iron"/>
    <n v="29.6"/>
    <s v="New Customer"/>
    <x v="2"/>
    <n v="4227.95"/>
    <s v="Kenworth T680"/>
    <n v="123.31"/>
    <n v="414.1"/>
    <n v="58.08"/>
    <n v="212.72"/>
    <n v="132.91"/>
    <n v="65.7"/>
    <n v="107.48"/>
    <n v="8.1199999999999992"/>
    <x v="15"/>
    <n v="194"/>
    <n v="303"/>
    <n v="13.95"/>
    <n v="50"/>
    <n v="21.92"/>
    <n v="56.79"/>
    <n v="1122.42"/>
    <n v="549.63"/>
    <n v="845.59"/>
    <n v="718.75"/>
    <n v="1056.99"/>
    <n v="1943.4499999999998"/>
  </r>
  <r>
    <s v="Jun"/>
    <n v="15"/>
    <s v="Coal"/>
    <n v="21.4"/>
    <s v="Retaining Customer"/>
    <x v="3"/>
    <n v="3437.55"/>
    <s v="Freightliner Sprinter"/>
    <n v="191.41"/>
    <n v="318.31"/>
    <n v="56.46"/>
    <n v="236.73"/>
    <n v="113.38"/>
    <n v="60.44"/>
    <n v="123.34"/>
    <n v="5.28"/>
    <x v="3"/>
    <n v="175"/>
    <n v="380"/>
    <n v="9.0500000000000007"/>
    <n v="50"/>
    <n v="33.94"/>
    <n v="51.3"/>
    <n v="1105.3499999999999"/>
    <n v="446.88"/>
    <n v="687.51"/>
    <n v="584.38"/>
    <n v="859.39"/>
    <n v="1182.1399999999999"/>
  </r>
  <r>
    <s v="Aug"/>
    <n v="7"/>
    <s v="Wood"/>
    <n v="16.600000000000001"/>
    <s v="Retaining Customer"/>
    <x v="2"/>
    <n v="4934.8"/>
    <s v="Kenworth T680"/>
    <n v="123.47"/>
    <n v="494.45"/>
    <n v="55.27"/>
    <n v="202.44"/>
    <n v="149.47"/>
    <n v="68.489999999999995"/>
    <n v="117.06"/>
    <n v="8.48"/>
    <x v="15"/>
    <n v="278"/>
    <n v="304"/>
    <n v="16.23"/>
    <n v="150"/>
    <n v="34.94"/>
    <n v="95.73"/>
    <n v="1219.1299999999901"/>
    <n v="641.52"/>
    <n v="986.96"/>
    <n v="838.92"/>
    <n v="1233.7"/>
    <n v="2666.61"/>
  </r>
  <r>
    <s v="Jun"/>
    <n v="12"/>
    <s v="Steel"/>
    <n v="23.1"/>
    <s v="Retaining Customer"/>
    <x v="3"/>
    <n v="5737.49"/>
    <s v="Kenworth T680"/>
    <n v="191.15"/>
    <n v="442.21"/>
    <n v="56.13"/>
    <n v="215.39"/>
    <n v="112.6"/>
    <n v="68.08"/>
    <n v="131.03"/>
    <n v="8.09"/>
    <x v="13"/>
    <n v="598"/>
    <n v="306"/>
    <n v="18.75"/>
    <n v="50"/>
    <n v="37.31"/>
    <n v="56.97"/>
    <n v="1224.6799999999901"/>
    <n v="745.87"/>
    <n v="1147.5"/>
    <n v="975.37"/>
    <n v="1434.37"/>
    <n v="3366.12"/>
  </r>
  <r>
    <s v="Nov"/>
    <n v="25"/>
    <s v="Iron"/>
    <n v="22.4"/>
    <s v="Retaining Customer"/>
    <x v="2"/>
    <n v="5240.97"/>
    <s v="Volvo VNL"/>
    <n v="175.53"/>
    <n v="453.86"/>
    <n v="57.54"/>
    <n v="296.36"/>
    <n v="111.74"/>
    <n v="51.89"/>
    <n v="115.24"/>
    <n v="6.36"/>
    <x v="9"/>
    <n v="339"/>
    <n v="359"/>
    <n v="14.6"/>
    <n v="100"/>
    <n v="23.73"/>
    <n v="55.99"/>
    <n v="1268.52"/>
    <n v="681.33"/>
    <n v="1048.19"/>
    <n v="890.96"/>
    <n v="1310.24"/>
    <n v="2862.1800000000003"/>
  </r>
  <r>
    <s v="Mar"/>
    <n v="16"/>
    <s v="Iron"/>
    <n v="22.1"/>
    <s v="Retaining Customer"/>
    <x v="4"/>
    <n v="4318.49"/>
    <s v="Freightliner Sprinter"/>
    <n v="112.06"/>
    <n v="360.02"/>
    <n v="55.64"/>
    <n v="274.55"/>
    <n v="114.01"/>
    <n v="56.59"/>
    <n v="140.47"/>
    <n v="7.38"/>
    <x v="5"/>
    <n v="609"/>
    <n v="369"/>
    <n v="11.7"/>
    <n v="50"/>
    <n v="32.74"/>
    <n v="70.400000000000006"/>
    <n v="1120.72"/>
    <n v="561.4"/>
    <n v="863.7"/>
    <n v="734.14"/>
    <n v="1079.6199999999999"/>
    <n v="2046.5100000000002"/>
  </r>
  <r>
    <s v="May"/>
    <n v="28"/>
    <s v="Iron"/>
    <n v="22"/>
    <s v="New Customer"/>
    <x v="4"/>
    <n v="4292.0600000000004"/>
    <s v="Peterbilt 579"/>
    <n v="157.07"/>
    <n v="363.56"/>
    <n v="53.48"/>
    <n v="202.36"/>
    <n v="146.35"/>
    <n v="35.409999999999997"/>
    <n v="145.5"/>
    <n v="9.52"/>
    <x v="7"/>
    <n v="642"/>
    <n v="396"/>
    <n v="10.84"/>
    <n v="50"/>
    <n v="31.82"/>
    <n v="77.39"/>
    <n v="1113.25"/>
    <n v="557.97"/>
    <n v="858.41"/>
    <n v="729.65"/>
    <n v="1073.02"/>
    <n v="2026.63"/>
  </r>
  <r>
    <s v="Apr"/>
    <n v="13"/>
    <s v="Iron"/>
    <n v="16.899999999999999"/>
    <s v="New Customer"/>
    <x v="5"/>
    <n v="4218.5"/>
    <s v="Volvo VNL"/>
    <n v="187.03"/>
    <n v="459.79"/>
    <n v="52.93"/>
    <n v="244.47"/>
    <n v="110.14"/>
    <n v="50.63"/>
    <n v="147.66"/>
    <n v="9.64"/>
    <x v="9"/>
    <n v="193"/>
    <n v="394"/>
    <n v="10.71"/>
    <n v="0"/>
    <n v="24.83"/>
    <n v="89.47"/>
    <n v="1262.29"/>
    <n v="548.4"/>
    <n v="843.7"/>
    <n v="717.15"/>
    <n v="1054.6199999999999"/>
    <n v="1747.04"/>
  </r>
  <r>
    <s v="Jul"/>
    <n v="11"/>
    <s v="Iron"/>
    <n v="20.399999999999999"/>
    <s v="Retaining Customer"/>
    <x v="2"/>
    <n v="4471.54"/>
    <s v="Freightliner Sprinter"/>
    <n v="101.81"/>
    <n v="418.52"/>
    <n v="52.97"/>
    <n v="246.76"/>
    <n v="117.7"/>
    <n v="56.81"/>
    <n v="139.74"/>
    <n v="9.44"/>
    <x v="6"/>
    <n v="301"/>
    <n v="313"/>
    <n v="14.29"/>
    <n v="100"/>
    <n v="21.94"/>
    <n v="62.51"/>
    <n v="1143.75"/>
    <n v="581.29999999999995"/>
    <n v="894.31"/>
    <n v="760.16"/>
    <n v="1117.8800000000001"/>
    <n v="2215.73"/>
  </r>
  <r>
    <s v="Jun"/>
    <n v="28"/>
    <s v="Sand"/>
    <n v="28.6"/>
    <s v="Retaining Customer"/>
    <x v="3"/>
    <n v="5337.73"/>
    <s v="Volvo VNL"/>
    <n v="154.93"/>
    <n v="473.31"/>
    <n v="51.52"/>
    <n v="206.45"/>
    <n v="148.46"/>
    <n v="41.48"/>
    <n v="135.86000000000001"/>
    <n v="8.85"/>
    <x v="2"/>
    <n v="452"/>
    <n v="351"/>
    <n v="15.21"/>
    <n v="150"/>
    <n v="30.33"/>
    <n v="81.03"/>
    <n v="1220.8599999999999"/>
    <n v="693.9"/>
    <n v="1067.55"/>
    <n v="907.41"/>
    <n v="1334.43"/>
    <n v="3063.2"/>
  </r>
  <r>
    <s v="Nov"/>
    <n v="20"/>
    <s v="Steel"/>
    <n v="13.2"/>
    <s v="New Customer"/>
    <x v="0"/>
    <n v="5837.8"/>
    <s v="Peterbilt 579"/>
    <n v="142.72"/>
    <n v="407.6"/>
    <n v="52.88"/>
    <n v="280.70999999999998"/>
    <n v="141.61000000000001"/>
    <n v="52.27"/>
    <n v="148.1"/>
    <n v="6.37"/>
    <x v="16"/>
    <n v="790"/>
    <n v="319"/>
    <n v="18.3"/>
    <n v="100"/>
    <n v="25.44"/>
    <n v="57.61"/>
    <n v="1232.25999999999"/>
    <n v="758.91"/>
    <n v="1167.56"/>
    <n v="992.43"/>
    <n v="1459.45"/>
    <n v="3496.9799999999996"/>
  </r>
  <r>
    <s v="Mar"/>
    <n v="27"/>
    <s v="Steel"/>
    <n v="11.6"/>
    <s v="Retaining Customer"/>
    <x v="3"/>
    <n v="5134.33"/>
    <s v="Freightliner Sprinter"/>
    <n v="166.39"/>
    <n v="350.45"/>
    <n v="53.82"/>
    <n v="216.99"/>
    <n v="132.59"/>
    <n v="42.4"/>
    <n v="132.65"/>
    <n v="9.7799999999999994"/>
    <x v="9"/>
    <n v="615"/>
    <n v="358"/>
    <n v="14.34"/>
    <n v="0"/>
    <n v="21.83"/>
    <n v="80.63"/>
    <n v="1105.07"/>
    <n v="667.46"/>
    <n v="1026.8699999999999"/>
    <n v="872.84"/>
    <n v="1283.58"/>
    <n v="2817.09"/>
  </r>
  <r>
    <s v="Apr"/>
    <n v="24"/>
    <s v="Wood"/>
    <n v="24.8"/>
    <s v="New Customer"/>
    <x v="4"/>
    <n v="4697.3900000000003"/>
    <s v="Peterbilt 579"/>
    <n v="174.23"/>
    <n v="360.05"/>
    <n v="58.38"/>
    <n v="254.64"/>
    <n v="113.54"/>
    <n v="68.680000000000007"/>
    <n v="128.11000000000001"/>
    <n v="8.35"/>
    <x v="16"/>
    <n v="757"/>
    <n v="364"/>
    <n v="12.9"/>
    <n v="0"/>
    <n v="22.4"/>
    <n v="67.45"/>
    <n v="1165.98"/>
    <n v="610.66"/>
    <n v="939.48"/>
    <n v="798.56"/>
    <n v="1174.3499999999999"/>
    <n v="2319.81"/>
  </r>
  <r>
    <s v="Dec"/>
    <n v="24"/>
    <s v="Sand"/>
    <n v="18.7"/>
    <s v="Retaining Customer"/>
    <x v="2"/>
    <n v="3977.98"/>
    <s v="Peterbilt 579"/>
    <n v="147.84"/>
    <n v="469.35"/>
    <n v="52.99"/>
    <n v="277.87"/>
    <n v="102.75"/>
    <n v="64.349999999999994"/>
    <n v="110.91"/>
    <n v="7.43"/>
    <x v="13"/>
    <n v="523"/>
    <n v="363"/>
    <n v="10.96"/>
    <n v="150"/>
    <n v="38.92"/>
    <n v="64.36"/>
    <n v="1233.49"/>
    <n v="517.14"/>
    <n v="795.6"/>
    <n v="676.26"/>
    <n v="994.5"/>
    <n v="1699.4099999999999"/>
  </r>
  <r>
    <s v="May"/>
    <n v="4"/>
    <s v="Sand"/>
    <n v="13.1"/>
    <s v="New Customer"/>
    <x v="4"/>
    <n v="3602.94"/>
    <s v="Volvo VNL"/>
    <n v="182.18"/>
    <n v="492.02"/>
    <n v="53.62"/>
    <n v="241.32"/>
    <n v="129.63999999999999"/>
    <n v="34.229999999999997"/>
    <n v="118.43"/>
    <n v="5.0599999999999996"/>
    <x v="20"/>
    <n v="502"/>
    <n v="322"/>
    <n v="11.19"/>
    <n v="100"/>
    <n v="32.61"/>
    <n v="51.3"/>
    <n v="1256.5"/>
    <n v="468.38"/>
    <n v="720.59"/>
    <n v="612.5"/>
    <n v="900.74"/>
    <n v="1245.0500000000002"/>
  </r>
  <r>
    <s v="Feb"/>
    <n v="10"/>
    <s v="Steel"/>
    <n v="13.8"/>
    <s v="Retaining Customer"/>
    <x v="4"/>
    <n v="3407.41"/>
    <s v="Volvo VNL"/>
    <n v="187.06"/>
    <n v="325.93"/>
    <n v="53.25"/>
    <n v="233.88"/>
    <n v="146.34"/>
    <n v="56.87"/>
    <n v="148.07"/>
    <n v="8.9"/>
    <x v="25"/>
    <n v="187"/>
    <n v="346"/>
    <n v="9.85"/>
    <n v="100"/>
    <n v="30.66"/>
    <n v="96.43"/>
    <n v="1160.3"/>
    <n v="442.96"/>
    <n v="681.48"/>
    <n v="579.26"/>
    <n v="851.85"/>
    <n v="1143.77"/>
  </r>
  <r>
    <s v="Mar"/>
    <n v="2"/>
    <s v="Coal"/>
    <n v="13.4"/>
    <s v="Retaining Customer"/>
    <x v="0"/>
    <n v="3078.65"/>
    <s v="Kenworth T680"/>
    <n v="177.77"/>
    <n v="431.13"/>
    <n v="54.66"/>
    <n v="251.85"/>
    <n v="101.25"/>
    <n v="54.22"/>
    <n v="118.45"/>
    <n v="5.93"/>
    <x v="15"/>
    <n v="378"/>
    <n v="311"/>
    <n v="9.9"/>
    <n v="50"/>
    <n v="33.659999999999997"/>
    <n v="97.42"/>
    <n v="1195.26"/>
    <n v="400.22"/>
    <n v="615.73"/>
    <n v="523.37"/>
    <n v="769.66"/>
    <n v="733.05"/>
  </r>
  <r>
    <s v="Apr"/>
    <n v="17"/>
    <s v="Coal"/>
    <n v="12.7"/>
    <s v="Retaining Customer"/>
    <x v="0"/>
    <n v="3060.15"/>
    <s v="Kenworth T680"/>
    <n v="109"/>
    <n v="456.46"/>
    <n v="52.82"/>
    <n v="288.8"/>
    <n v="101.41"/>
    <n v="48.94"/>
    <n v="145.69"/>
    <n v="8.4600000000000009"/>
    <x v="2"/>
    <n v="100"/>
    <n v="380"/>
    <n v="8.0500000000000007"/>
    <n v="100"/>
    <n v="21.48"/>
    <n v="70.92"/>
    <n v="1211.58"/>
    <n v="397.82"/>
    <n v="612.03"/>
    <n v="520.23"/>
    <n v="765.04"/>
    <n v="736.05"/>
  </r>
  <r>
    <s v="Apr"/>
    <n v="5"/>
    <s v="Iron"/>
    <n v="19.7"/>
    <s v="New Customer"/>
    <x v="1"/>
    <n v="4352.68"/>
    <s v="Kenworth T680"/>
    <n v="187.65"/>
    <n v="482.64"/>
    <n v="59.5"/>
    <n v="244.23"/>
    <n v="145.09"/>
    <n v="69.27"/>
    <n v="126.48"/>
    <n v="6.03"/>
    <x v="3"/>
    <n v="267"/>
    <n v="333"/>
    <n v="13.07"/>
    <n v="150"/>
    <n v="21.39"/>
    <n v="87.46"/>
    <n v="1320.8899999999901"/>
    <n v="565.85"/>
    <n v="870.54"/>
    <n v="739.96"/>
    <n v="1088.17"/>
    <n v="1969.1799999999998"/>
  </r>
  <r>
    <s v="Feb"/>
    <n v="5"/>
    <s v="Iron"/>
    <n v="15.2"/>
    <s v="Retaining Customer"/>
    <x v="3"/>
    <n v="5675.85"/>
    <s v="Kenworth T680"/>
    <n v="157.13999999999999"/>
    <n v="462.16"/>
    <n v="50.36"/>
    <n v="250.46"/>
    <n v="127.33"/>
    <n v="55.33"/>
    <n v="107.51"/>
    <n v="7.73"/>
    <x v="9"/>
    <n v="874"/>
    <n v="368"/>
    <n v="15.42"/>
    <n v="150"/>
    <n v="38.46"/>
    <n v="92.23"/>
    <n v="1218.02"/>
    <n v="737.86"/>
    <n v="1135.17"/>
    <n v="964.89"/>
    <n v="1418.96"/>
    <n v="3412.29"/>
  </r>
  <r>
    <s v="Apr"/>
    <n v="27"/>
    <s v="Coal"/>
    <n v="27.6"/>
    <s v="New Customer"/>
    <x v="3"/>
    <n v="3230.96"/>
    <s v="Freightliner Sprinter"/>
    <n v="191.9"/>
    <n v="498.77"/>
    <n v="52.27"/>
    <n v="252.01"/>
    <n v="142.9"/>
    <n v="58.7"/>
    <n v="113.25"/>
    <n v="5.65"/>
    <x v="15"/>
    <n v="757"/>
    <n v="372"/>
    <n v="8.69"/>
    <n v="0"/>
    <n v="33.909999999999997"/>
    <n v="74.430000000000007"/>
    <n v="1315.45"/>
    <n v="420.02"/>
    <n v="646.19000000000005"/>
    <n v="549.26"/>
    <n v="807.74"/>
    <n v="715.42000000000007"/>
  </r>
  <r>
    <s v="Jan"/>
    <n v="7"/>
    <s v="Sand"/>
    <n v="19.2"/>
    <s v="New Customer"/>
    <x v="4"/>
    <n v="4037.8"/>
    <s v="Peterbilt 579"/>
    <n v="108.11"/>
    <n v="367.36"/>
    <n v="53.88"/>
    <n v="214.66"/>
    <n v="116.09"/>
    <n v="42.33"/>
    <n v="138.13"/>
    <n v="6.8"/>
    <x v="22"/>
    <n v="927"/>
    <n v="309"/>
    <n v="13.07"/>
    <n v="50"/>
    <n v="31.33"/>
    <n v="62.58"/>
    <n v="1047.3599999999999"/>
    <n v="524.91"/>
    <n v="807.56"/>
    <n v="686.43"/>
    <n v="1009.45"/>
    <n v="1837.77"/>
  </r>
  <r>
    <s v="Nov"/>
    <n v="21"/>
    <s v="Steel"/>
    <n v="23.1"/>
    <s v="New Customer"/>
    <x v="5"/>
    <n v="4205.42"/>
    <s v="Peterbilt 579"/>
    <n v="156.4"/>
    <n v="429.47"/>
    <n v="53.99"/>
    <n v="278.74"/>
    <n v="129.94999999999999"/>
    <n v="61"/>
    <n v="121.87"/>
    <n v="6.13"/>
    <x v="7"/>
    <n v="641"/>
    <n v="367"/>
    <n v="11.46"/>
    <n v="50"/>
    <n v="27.65"/>
    <n v="91.13"/>
    <n v="1237.55"/>
    <n v="546.70000000000005"/>
    <n v="841.08"/>
    <n v="714.92"/>
    <n v="1051.3599999999999"/>
    <n v="1811.52"/>
  </r>
  <r>
    <s v="Mar"/>
    <n v="2"/>
    <s v="Wood"/>
    <n v="28.1"/>
    <s v="Retaining Customer"/>
    <x v="2"/>
    <n v="4254"/>
    <s v="Volvo VNL"/>
    <n v="151.28"/>
    <n v="393.12"/>
    <n v="51.58"/>
    <n v="236.87"/>
    <n v="107.14"/>
    <n v="36.76"/>
    <n v="109.56"/>
    <n v="9.77"/>
    <x v="8"/>
    <n v="677"/>
    <n v="339"/>
    <n v="12.55"/>
    <n v="100"/>
    <n v="20.96"/>
    <n v="73.47"/>
    <n v="1096.08"/>
    <n v="553.02"/>
    <n v="850.8"/>
    <n v="723.18"/>
    <n v="1063.5"/>
    <n v="2044.88"/>
  </r>
  <r>
    <s v="Oct"/>
    <n v="6"/>
    <s v="Iron"/>
    <n v="11.4"/>
    <s v="New Customer"/>
    <x v="0"/>
    <n v="5948.45"/>
    <s v="Kenworth T680"/>
    <n v="198.19"/>
    <n v="381.27"/>
    <n v="59.78"/>
    <n v="228.96"/>
    <n v="141.49"/>
    <n v="35.909999999999997"/>
    <n v="117"/>
    <n v="7.16"/>
    <x v="14"/>
    <n v="547"/>
    <n v="346"/>
    <n v="17.190000000000001"/>
    <n v="0"/>
    <n v="22.84"/>
    <n v="69.75"/>
    <n v="1169.76"/>
    <n v="773.3"/>
    <n v="1189.69"/>
    <n v="1011.24"/>
    <n v="1487.11"/>
    <n v="3567.5299999999997"/>
  </r>
  <r>
    <s v="Oct"/>
    <n v="19"/>
    <s v="Steel"/>
    <n v="24.1"/>
    <s v="New Customer"/>
    <x v="1"/>
    <n v="3313.32"/>
    <s v="Kenworth T680"/>
    <n v="136.66999999999999"/>
    <n v="472.18"/>
    <n v="51.59"/>
    <n v="246.97"/>
    <n v="123.32"/>
    <n v="58.25"/>
    <n v="105.16"/>
    <n v="7.13"/>
    <x v="5"/>
    <n v="262"/>
    <n v="323"/>
    <n v="10.26"/>
    <n v="50"/>
    <n v="39.97"/>
    <n v="74.25"/>
    <n v="1201.27"/>
    <n v="430.73"/>
    <n v="662.66"/>
    <n v="563.26"/>
    <n v="828.33"/>
    <n v="968.02"/>
  </r>
  <r>
    <s v="Jul"/>
    <n v="22"/>
    <s v="Wood"/>
    <n v="25.6"/>
    <s v="New Customer"/>
    <x v="1"/>
    <n v="3786.52"/>
    <s v="Kenworth T680"/>
    <n v="104.73"/>
    <n v="414.36"/>
    <n v="51.04"/>
    <n v="232.53"/>
    <n v="135.51"/>
    <n v="39.880000000000003"/>
    <n v="112.45"/>
    <n v="5.7"/>
    <x v="1"/>
    <n v="135"/>
    <n v="305"/>
    <n v="12.41"/>
    <n v="0"/>
    <n v="25.47"/>
    <n v="82.88"/>
    <n v="1096.2"/>
    <n v="492.25"/>
    <n v="757.3"/>
    <n v="643.71"/>
    <n v="946.63"/>
    <n v="1481.79"/>
  </r>
  <r>
    <s v="Sep"/>
    <n v="10"/>
    <s v="Wood"/>
    <n v="16.3"/>
    <s v="New Customer"/>
    <x v="2"/>
    <n v="3977.52"/>
    <s v="Freightliner Sprinter"/>
    <n v="177.7"/>
    <n v="379.88"/>
    <n v="57.43"/>
    <n v="240.65"/>
    <n v="114.06"/>
    <n v="52.16"/>
    <n v="144.78"/>
    <n v="5.74"/>
    <x v="15"/>
    <n v="108"/>
    <n v="345"/>
    <n v="11.53"/>
    <n v="0"/>
    <n v="33.020000000000003"/>
    <n v="59.81"/>
    <n v="1172.3999999999901"/>
    <n v="517.08000000000004"/>
    <n v="795.5"/>
    <n v="676.18"/>
    <n v="994.38"/>
    <n v="1604.1399999999999"/>
  </r>
  <r>
    <s v="Nov"/>
    <n v="13"/>
    <s v="Wood"/>
    <n v="22.1"/>
    <s v="New Customer"/>
    <x v="0"/>
    <n v="4344.16"/>
    <s v="Volvo VNL"/>
    <n v="117.66"/>
    <n v="384.37"/>
    <n v="56.47"/>
    <n v="230.65"/>
    <n v="130.69"/>
    <n v="56.24"/>
    <n v="127.67"/>
    <n v="7.71"/>
    <x v="20"/>
    <n v="538"/>
    <n v="353"/>
    <n v="12.31"/>
    <n v="100"/>
    <n v="39.14"/>
    <n v="63.15"/>
    <n v="1111.46"/>
    <n v="564.74"/>
    <n v="868.83"/>
    <n v="738.51"/>
    <n v="1086.04"/>
    <n v="2137.84"/>
  </r>
  <r>
    <s v="Feb"/>
    <n v="4"/>
    <s v="Iron"/>
    <n v="29.9"/>
    <s v="New Customer"/>
    <x v="5"/>
    <n v="3554"/>
    <s v="Peterbilt 579"/>
    <n v="190.65"/>
    <n v="499.74"/>
    <n v="58.75"/>
    <n v="280.23"/>
    <n v="129.91999999999999"/>
    <n v="59.74"/>
    <n v="110.86"/>
    <n v="7.77"/>
    <x v="23"/>
    <n v="627"/>
    <n v="301"/>
    <n v="11.81"/>
    <n v="0"/>
    <n v="28.33"/>
    <n v="97.33"/>
    <n v="1337.6599999999901"/>
    <n v="462.02"/>
    <n v="710.8"/>
    <n v="604.17999999999995"/>
    <n v="888.5"/>
    <n v="1010.6700000000001"/>
  </r>
  <r>
    <s v="Sep"/>
    <n v="24"/>
    <s v="Coal"/>
    <n v="12.3"/>
    <s v="New Customer"/>
    <x v="1"/>
    <n v="5974.86"/>
    <s v="Freightliner Sprinter"/>
    <n v="170.3"/>
    <n v="391.14"/>
    <n v="57.8"/>
    <n v="219.3"/>
    <n v="137.22"/>
    <n v="35.479999999999997"/>
    <n v="125.35"/>
    <n v="8.75"/>
    <x v="13"/>
    <n v="760"/>
    <n v="343"/>
    <n v="17.420000000000002"/>
    <n v="150"/>
    <n v="24.55"/>
    <n v="71.680000000000007"/>
    <n v="1145.3399999999999"/>
    <n v="776.73"/>
    <n v="1194.97"/>
    <n v="1015.73"/>
    <n v="1493.71"/>
    <n v="3770.0699999999997"/>
  </r>
  <r>
    <s v="Jan"/>
    <n v="24"/>
    <s v="Iron"/>
    <n v="21.1"/>
    <s v="Retaining Customer"/>
    <x v="3"/>
    <n v="3898.1"/>
    <s v="Kenworth T680"/>
    <n v="139.28"/>
    <n v="428.12"/>
    <n v="53.89"/>
    <n v="264.17"/>
    <n v="110"/>
    <n v="41.68"/>
    <n v="112.29"/>
    <n v="7.37"/>
    <x v="0"/>
    <n v="994"/>
    <n v="396"/>
    <n v="9.84"/>
    <n v="100"/>
    <n v="21.97"/>
    <n v="78.900000000000006"/>
    <n v="1156.8"/>
    <n v="506.75"/>
    <n v="779.62"/>
    <n v="662.68"/>
    <n v="974.52"/>
    <n v="1629.27"/>
  </r>
  <r>
    <s v="Nov"/>
    <n v="7"/>
    <s v="Iron"/>
    <n v="11.8"/>
    <s v="New Customer"/>
    <x v="2"/>
    <n v="4035.23"/>
    <s v="Freightliner Sprinter"/>
    <n v="198.34"/>
    <n v="344.22"/>
    <n v="51.38"/>
    <n v="255.14"/>
    <n v="135.91"/>
    <n v="64.77"/>
    <n v="140.41"/>
    <n v="9.4700000000000006"/>
    <x v="16"/>
    <n v="691"/>
    <n v="303"/>
    <n v="13.32"/>
    <n v="0"/>
    <n v="22.05"/>
    <n v="87.73"/>
    <n v="1199.6400000000001"/>
    <n v="524.58000000000004"/>
    <n v="807.05"/>
    <n v="685.99"/>
    <n v="1008.81"/>
    <n v="1623.6399999999999"/>
  </r>
  <r>
    <s v="Jun"/>
    <n v="24"/>
    <s v="Steel"/>
    <n v="19.3"/>
    <s v="Retaining Customer"/>
    <x v="3"/>
    <n v="3327.74"/>
    <s v="Kenworth T680"/>
    <n v="114.49"/>
    <n v="371.44"/>
    <n v="58.68"/>
    <n v="213.28"/>
    <n v="114.26"/>
    <n v="65.78"/>
    <n v="122.56"/>
    <n v="8.1"/>
    <x v="25"/>
    <n v="391"/>
    <n v="377"/>
    <n v="8.83"/>
    <n v="0"/>
    <n v="26.79"/>
    <n v="95.81"/>
    <n v="1068.5899999999999"/>
    <n v="432.61"/>
    <n v="665.55"/>
    <n v="565.72"/>
    <n v="831.93"/>
    <n v="1051.94"/>
  </r>
  <r>
    <s v="Jun"/>
    <n v="25"/>
    <s v="Coal"/>
    <n v="29.1"/>
    <s v="New Customer"/>
    <x v="4"/>
    <n v="3170.92"/>
    <s v="Volvo VNL"/>
    <n v="106.15"/>
    <n v="463.9"/>
    <n v="50.95"/>
    <n v="267.36"/>
    <n v="124.33"/>
    <n v="66.09"/>
    <n v="116.56"/>
    <n v="6.16"/>
    <x v="16"/>
    <n v="759"/>
    <n v="360"/>
    <n v="8.81"/>
    <n v="100"/>
    <n v="28.8"/>
    <n v="54.13"/>
    <n v="1201.5"/>
    <n v="412.22"/>
    <n v="634.17999999999995"/>
    <n v="539.05999999999995"/>
    <n v="792.73"/>
    <n v="864.2199999999998"/>
  </r>
  <r>
    <s v="Jun"/>
    <n v="18"/>
    <s v="Steel"/>
    <n v="10.1"/>
    <s v="Retaining Customer"/>
    <x v="2"/>
    <n v="3780.09"/>
    <s v="Freightliner Sprinter"/>
    <n v="148.94"/>
    <n v="338.69"/>
    <n v="56.09"/>
    <n v="210.16"/>
    <n v="122.04"/>
    <n v="68.63"/>
    <n v="120.72"/>
    <n v="9.5"/>
    <x v="16"/>
    <n v="761"/>
    <n v="389"/>
    <n v="9.7200000000000006"/>
    <n v="0"/>
    <n v="20.54"/>
    <n v="55.65"/>
    <n v="1074.77"/>
    <n v="491.41"/>
    <n v="756.02"/>
    <n v="642.62"/>
    <n v="945.02"/>
    <n v="1491.8600000000001"/>
  </r>
  <r>
    <s v="Dec"/>
    <n v="24"/>
    <s v="Coal"/>
    <n v="16"/>
    <s v="Retaining Customer"/>
    <x v="3"/>
    <n v="4633.05"/>
    <s v="Peterbilt 579"/>
    <n v="126"/>
    <n v="392.27"/>
    <n v="59.83"/>
    <n v="231.65"/>
    <n v="117.4"/>
    <n v="40.18"/>
    <n v="142.49"/>
    <n v="7.94"/>
    <x v="12"/>
    <n v="548"/>
    <n v="387"/>
    <n v="11.97"/>
    <n v="0"/>
    <n v="37.32"/>
    <n v="95.3"/>
    <n v="1117.76"/>
    <n v="602.29999999999995"/>
    <n v="926.61"/>
    <n v="787.62"/>
    <n v="1158.26"/>
    <n v="2318.61"/>
  </r>
  <r>
    <s v="Apr"/>
    <n v="10"/>
    <s v="Iron"/>
    <n v="14.9"/>
    <s v="Retaining Customer"/>
    <x v="1"/>
    <n v="3658.51"/>
    <s v="Peterbilt 579"/>
    <n v="170.05"/>
    <n v="306.23"/>
    <n v="57.76"/>
    <n v="270.33999999999997"/>
    <n v="141.53"/>
    <n v="67.75"/>
    <n v="106.61"/>
    <n v="5.71"/>
    <x v="1"/>
    <n v="929"/>
    <n v="337"/>
    <n v="10.86"/>
    <n v="150"/>
    <n v="38.01"/>
    <n v="69.77"/>
    <n v="1125.98"/>
    <n v="475.61"/>
    <n v="731.7"/>
    <n v="621.95000000000005"/>
    <n v="914.63"/>
    <n v="1486.54"/>
  </r>
  <r>
    <s v="Aug"/>
    <n v="5"/>
    <s v="Coal"/>
    <n v="29.4"/>
    <s v="New Customer"/>
    <x v="2"/>
    <n v="3874.76"/>
    <s v="Kenworth T680"/>
    <n v="151.04"/>
    <n v="408"/>
    <n v="53.53"/>
    <n v="268.88"/>
    <n v="104.51"/>
    <n v="67.89"/>
    <n v="138.27000000000001"/>
    <n v="8.08"/>
    <x v="13"/>
    <n v="970"/>
    <n v="399"/>
    <n v="9.7100000000000009"/>
    <n v="50"/>
    <n v="37.71"/>
    <n v="82.91"/>
    <n v="1200.19999999999"/>
    <n v="503.72"/>
    <n v="774.95"/>
    <n v="658.71"/>
    <n v="968.69"/>
    <n v="1528.27"/>
  </r>
  <r>
    <s v="Apr"/>
    <n v="9"/>
    <s v="Sand"/>
    <n v="29.9"/>
    <s v="New Customer"/>
    <x v="4"/>
    <n v="4935.78"/>
    <s v="Freightliner Sprinter"/>
    <n v="186.93"/>
    <n v="315.35000000000002"/>
    <n v="56.77"/>
    <n v="278.18"/>
    <n v="100.3"/>
    <n v="44.22"/>
    <n v="128.44999999999999"/>
    <n v="6.57"/>
    <x v="15"/>
    <n v="647"/>
    <n v="318"/>
    <n v="15.52"/>
    <n v="100"/>
    <n v="25.48"/>
    <n v="86.52"/>
    <n v="1116.77"/>
    <n v="641.65"/>
    <n v="987.16"/>
    <n v="839.08"/>
    <n v="1233.94"/>
    <n v="2710.49"/>
  </r>
  <r>
    <s v="Jan"/>
    <n v="27"/>
    <s v="Iron"/>
    <n v="21.1"/>
    <s v="New Customer"/>
    <x v="3"/>
    <n v="5986.85"/>
    <s v="Peterbilt 579"/>
    <n v="167.79"/>
    <n v="319.83"/>
    <n v="56.53"/>
    <n v="219.78"/>
    <n v="109.08"/>
    <n v="47.28"/>
    <n v="129.16999999999999"/>
    <n v="6.64"/>
    <x v="12"/>
    <n v="979"/>
    <n v="323"/>
    <n v="18.54"/>
    <n v="0"/>
    <n v="21.38"/>
    <n v="66.16"/>
    <n v="1056.0999999999999"/>
    <n v="778.29"/>
    <n v="1197.3699999999999"/>
    <n v="1017.76"/>
    <n v="1496.71"/>
    <n v="3718.13"/>
  </r>
  <r>
    <s v="Jan"/>
    <n v="19"/>
    <s v="Sand"/>
    <n v="17.100000000000001"/>
    <s v="Retaining Customer"/>
    <x v="3"/>
    <n v="5284.68"/>
    <s v="Peterbilt 579"/>
    <n v="185.06"/>
    <n v="399.91"/>
    <n v="55.92"/>
    <n v="215.44"/>
    <n v="121.11"/>
    <n v="67.59"/>
    <n v="125.65"/>
    <n v="8.56"/>
    <x v="20"/>
    <n v="166"/>
    <n v="317"/>
    <n v="16.670000000000002"/>
    <n v="100"/>
    <n v="26.91"/>
    <n v="77.67"/>
    <n v="1179.24"/>
    <n v="687.01"/>
    <n v="1056.94"/>
    <n v="898.4"/>
    <n v="1321.17"/>
    <n v="2998.3500000000004"/>
  </r>
  <r>
    <s v="Oct"/>
    <n v="15"/>
    <s v="Wood"/>
    <n v="27.9"/>
    <s v="Retaining Customer"/>
    <x v="1"/>
    <n v="4618.75"/>
    <s v="Freightliner Sprinter"/>
    <n v="141.69999999999999"/>
    <n v="494.54"/>
    <n v="55.95"/>
    <n v="275.99"/>
    <n v="106.69"/>
    <n v="34.03"/>
    <n v="121.37"/>
    <n v="6.41"/>
    <x v="5"/>
    <n v="771"/>
    <n v="309"/>
    <n v="14.95"/>
    <n v="100"/>
    <n v="31"/>
    <n v="65.16"/>
    <n v="1236.68"/>
    <n v="600.44000000000005"/>
    <n v="923.75"/>
    <n v="785.19"/>
    <n v="1154.69"/>
    <n v="2279.0700000000002"/>
  </r>
  <r>
    <s v="Nov"/>
    <n v="8"/>
    <s v="Sand"/>
    <n v="20.7"/>
    <s v="Retaining Customer"/>
    <x v="2"/>
    <n v="3104.62"/>
    <s v="Freightliner Sprinter"/>
    <n v="132.82"/>
    <n v="339.9"/>
    <n v="58.8"/>
    <n v="213.74"/>
    <n v="139.16"/>
    <n v="63.53"/>
    <n v="115.54"/>
    <n v="5.29"/>
    <x v="23"/>
    <n v="836"/>
    <n v="378"/>
    <n v="8.2100000000000009"/>
    <n v="100"/>
    <n v="20.49"/>
    <n v="60.41"/>
    <n v="1068.78"/>
    <n v="403.6"/>
    <n v="620.91999999999996"/>
    <n v="527.79"/>
    <n v="776.15"/>
    <n v="922.32999999999993"/>
  </r>
  <r>
    <s v="Jun"/>
    <n v="25"/>
    <s v="Steel"/>
    <n v="12.5"/>
    <s v="New Customer"/>
    <x v="4"/>
    <n v="5629.07"/>
    <s v="Volvo VNL"/>
    <n v="180.15"/>
    <n v="315.08999999999997"/>
    <n v="58.98"/>
    <n v="272.04000000000002"/>
    <n v="119.36"/>
    <n v="61.6"/>
    <n v="148.83000000000001"/>
    <n v="7.18"/>
    <x v="10"/>
    <n v="635"/>
    <n v="364"/>
    <n v="15.46"/>
    <n v="150"/>
    <n v="33.14"/>
    <n v="74.81"/>
    <n v="1163.23"/>
    <n v="731.78"/>
    <n v="1125.81"/>
    <n v="956.94"/>
    <n v="1407.27"/>
    <n v="3414.9799999999996"/>
  </r>
  <r>
    <s v="Jul"/>
    <n v="11"/>
    <s v="Coal"/>
    <n v="16.100000000000001"/>
    <s v="New Customer"/>
    <x v="2"/>
    <n v="3781.13"/>
    <s v="Volvo VNL"/>
    <n v="154.22"/>
    <n v="460.11"/>
    <n v="53.95"/>
    <n v="263.39999999999998"/>
    <n v="124.09"/>
    <n v="44.99"/>
    <n v="107.47"/>
    <n v="9.39"/>
    <x v="16"/>
    <n v="628"/>
    <n v="367"/>
    <n v="10.3"/>
    <n v="150"/>
    <n v="39.29"/>
    <n v="59.88"/>
    <n v="1217.6199999999999"/>
    <n v="491.55"/>
    <n v="756.23"/>
    <n v="642.79"/>
    <n v="945.28"/>
    <n v="1518.8000000000002"/>
  </r>
  <r>
    <s v="Oct"/>
    <n v="23"/>
    <s v="Wood"/>
    <n v="17.399999999999999"/>
    <s v="Retaining Customer"/>
    <x v="1"/>
    <n v="4506.54"/>
    <s v="Kenworth T680"/>
    <n v="146.93"/>
    <n v="369.52"/>
    <n v="58.19"/>
    <n v="278.35000000000002"/>
    <n v="125"/>
    <n v="42.91"/>
    <n v="124.22"/>
    <n v="7.88"/>
    <x v="23"/>
    <n v="540"/>
    <n v="362"/>
    <n v="12.45"/>
    <n v="50"/>
    <n v="31.36"/>
    <n v="79.59"/>
    <n v="1153"/>
    <n v="585.85"/>
    <n v="901.31"/>
    <n v="766.11"/>
    <n v="1126.6300000000001"/>
    <n v="2200.9"/>
  </r>
  <r>
    <s v="May"/>
    <n v="8"/>
    <s v="Coal"/>
    <n v="20.7"/>
    <s v="New Customer"/>
    <x v="3"/>
    <n v="4024.42"/>
    <s v="Freightliner Sprinter"/>
    <n v="182.68"/>
    <n v="415.12"/>
    <n v="52.74"/>
    <n v="267.79000000000002"/>
    <n v="123.56"/>
    <n v="58.93"/>
    <n v="103.77"/>
    <n v="7.14"/>
    <x v="24"/>
    <n v="313"/>
    <n v="366"/>
    <n v="11"/>
    <n v="150"/>
    <n v="26.87"/>
    <n v="57.84"/>
    <n v="1211.73"/>
    <n v="523.16999999999996"/>
    <n v="804.88"/>
    <n v="684.15"/>
    <n v="1006.11"/>
    <n v="1755.56"/>
  </r>
  <r>
    <s v="Jun"/>
    <n v="16"/>
    <s v="Coal"/>
    <n v="27"/>
    <s v="Retaining Customer"/>
    <x v="3"/>
    <n v="3231.25"/>
    <s v="Volvo VNL"/>
    <n v="166.62"/>
    <n v="320.87"/>
    <n v="54.3"/>
    <n v="234.71"/>
    <n v="119.03"/>
    <n v="47.91"/>
    <n v="147.72"/>
    <n v="9.33"/>
    <x v="10"/>
    <n v="489"/>
    <n v="396"/>
    <n v="8.16"/>
    <n v="150"/>
    <n v="35.380000000000003"/>
    <n v="75.400000000000006"/>
    <n v="1100.48999999999"/>
    <n v="420.06"/>
    <n v="646.25"/>
    <n v="549.30999999999995"/>
    <n v="807.81"/>
    <n v="1082.1399999999999"/>
  </r>
  <r>
    <s v="Apr"/>
    <n v="24"/>
    <s v="Wood"/>
    <n v="10.199999999999999"/>
    <s v="New Customer"/>
    <x v="0"/>
    <n v="3915.46"/>
    <s v="Kenworth T680"/>
    <n v="133.69999999999999"/>
    <n v="483.53"/>
    <n v="50.85"/>
    <n v="207.82"/>
    <n v="132.38"/>
    <n v="66.650000000000006"/>
    <n v="136.07"/>
    <n v="8.4"/>
    <x v="10"/>
    <n v="915"/>
    <n v="309"/>
    <n v="12.67"/>
    <n v="150"/>
    <n v="29.1"/>
    <n v="66.400000000000006"/>
    <n v="1219.4000000000001"/>
    <n v="509.01"/>
    <n v="783.09"/>
    <n v="665.63"/>
    <n v="978.87"/>
    <n v="1641.1599999999999"/>
  </r>
  <r>
    <s v="Apr"/>
    <n v="13"/>
    <s v="Iron"/>
    <n v="25.6"/>
    <s v="Retaining Customer"/>
    <x v="0"/>
    <n v="4974.6099999999997"/>
    <s v="Volvo VNL"/>
    <n v="127.3"/>
    <n v="331.15"/>
    <n v="56.02"/>
    <n v="262.64999999999998"/>
    <n v="124.02"/>
    <n v="36.71"/>
    <n v="123.31"/>
    <n v="7.06"/>
    <x v="19"/>
    <n v="192"/>
    <n v="339"/>
    <n v="14.67"/>
    <n v="0"/>
    <n v="33.299999999999997"/>
    <n v="67.03"/>
    <n v="1068.22"/>
    <n v="646.70000000000005"/>
    <n v="994.92"/>
    <n v="845.68"/>
    <n v="1243.6500000000001"/>
    <n v="2705.69"/>
  </r>
  <r>
    <s v="Jun"/>
    <n v="16"/>
    <s v="Iron"/>
    <n v="15.6"/>
    <s v="Retaining Customer"/>
    <x v="2"/>
    <n v="5595.75"/>
    <s v="Kenworth T680"/>
    <n v="170.31"/>
    <n v="494.32"/>
    <n v="59.98"/>
    <n v="223.86"/>
    <n v="106.29"/>
    <n v="40.729999999999997"/>
    <n v="131.41"/>
    <n v="5.0199999999999996"/>
    <x v="17"/>
    <n v="710"/>
    <n v="312"/>
    <n v="17.940000000000001"/>
    <n v="150"/>
    <n v="30.5"/>
    <n v="65.42"/>
    <n v="1231.92"/>
    <n v="727.45"/>
    <n v="1119.1500000000001"/>
    <n v="951.28"/>
    <n v="1398.94"/>
    <n v="3310.33"/>
  </r>
  <r>
    <s v="Apr"/>
    <n v="23"/>
    <s v="Wood"/>
    <n v="12.7"/>
    <s v="New Customer"/>
    <x v="2"/>
    <n v="4521.7700000000004"/>
    <s v="Peterbilt 579"/>
    <n v="125.44"/>
    <n v="311.85000000000002"/>
    <n v="53.06"/>
    <n v="257.95"/>
    <n v="100.15"/>
    <n v="50.33"/>
    <n v="143.61000000000001"/>
    <n v="9.6199999999999992"/>
    <x v="16"/>
    <n v="775"/>
    <n v="398"/>
    <n v="11.36"/>
    <n v="50"/>
    <n v="39.840000000000003"/>
    <n v="60.36"/>
    <n v="1052.00999999999"/>
    <n v="587.83000000000004"/>
    <n v="904.35"/>
    <n v="768.7"/>
    <n v="1130.44"/>
    <n v="2325.6"/>
  </r>
  <r>
    <s v="Nov"/>
    <n v="14"/>
    <s v="Steel"/>
    <n v="25.9"/>
    <s v="Retaining Customer"/>
    <x v="4"/>
    <n v="3182.08"/>
    <s v="Kenworth T680"/>
    <n v="176.82"/>
    <n v="428.69"/>
    <n v="57.8"/>
    <n v="210.95"/>
    <n v="119.59"/>
    <n v="65.22"/>
    <n v="149.66"/>
    <n v="7.94"/>
    <x v="8"/>
    <n v="157"/>
    <n v="318"/>
    <n v="10.01"/>
    <n v="0"/>
    <n v="23.28"/>
    <n v="97.13"/>
    <n v="1216.67"/>
    <n v="413.67"/>
    <n v="636.41999999999996"/>
    <n v="540.95000000000005"/>
    <n v="795.52"/>
    <n v="754.69"/>
  </r>
  <r>
    <s v="May"/>
    <n v="21"/>
    <s v="Sand"/>
    <n v="29.1"/>
    <s v="Retaining Customer"/>
    <x v="0"/>
    <n v="5570.65"/>
    <s v="Peterbilt 579"/>
    <n v="122.74"/>
    <n v="356.84"/>
    <n v="54.86"/>
    <n v="264.74"/>
    <n v="145.71"/>
    <n v="40.549999999999997"/>
    <n v="136.88"/>
    <n v="8.8800000000000008"/>
    <x v="9"/>
    <n v="105"/>
    <n v="311"/>
    <n v="17.91"/>
    <n v="0"/>
    <n v="39.56"/>
    <n v="64.989999999999995"/>
    <n v="1131.2"/>
    <n v="724.18"/>
    <n v="1114.1300000000001"/>
    <n v="947.01"/>
    <n v="1392.66"/>
    <n v="3245.01"/>
  </r>
  <r>
    <s v="Mar"/>
    <n v="12"/>
    <s v="Steel"/>
    <n v="27.3"/>
    <s v="New Customer"/>
    <x v="0"/>
    <n v="5486.48"/>
    <s v="Kenworth T680"/>
    <n v="181.62"/>
    <n v="400.21"/>
    <n v="51.19"/>
    <n v="237.25"/>
    <n v="101.87"/>
    <n v="37.22"/>
    <n v="137.94"/>
    <n v="9.58"/>
    <x v="22"/>
    <n v="814"/>
    <n v="351"/>
    <n v="15.63"/>
    <n v="150"/>
    <n v="39.049999999999997"/>
    <n v="69.959999999999994"/>
    <n v="1156.8799999999901"/>
    <n v="713.24"/>
    <n v="1097.3"/>
    <n v="932.7"/>
    <n v="1371.62"/>
    <n v="3284.6499999999996"/>
  </r>
  <r>
    <s v="Aug"/>
    <n v="13"/>
    <s v="Wood"/>
    <n v="30"/>
    <s v="New Customer"/>
    <x v="2"/>
    <n v="3057.04"/>
    <s v="Peterbilt 579"/>
    <n v="153.52000000000001"/>
    <n v="436.5"/>
    <n v="50.73"/>
    <n v="232.57"/>
    <n v="100.45"/>
    <n v="43.27"/>
    <n v="131.22999999999999"/>
    <n v="7.48"/>
    <x v="22"/>
    <n v="510"/>
    <n v="323"/>
    <n v="9.4600000000000009"/>
    <n v="0"/>
    <n v="30.86"/>
    <n v="97.12"/>
    <n v="1155.75"/>
    <n v="397.42"/>
    <n v="611.41"/>
    <n v="519.70000000000005"/>
    <n v="764.26"/>
    <n v="698.15000000000009"/>
  </r>
  <r>
    <s v="May"/>
    <n v="18"/>
    <s v="Wood"/>
    <n v="29.2"/>
    <s v="Retaining Customer"/>
    <x v="3"/>
    <n v="5032.45"/>
    <s v="Volvo VNL"/>
    <n v="134.62"/>
    <n v="359.44"/>
    <n v="59.93"/>
    <n v="215.19"/>
    <n v="109.59"/>
    <n v="45.08"/>
    <n v="100.7"/>
    <n v="5.89"/>
    <x v="2"/>
    <n v="227"/>
    <n v="394"/>
    <n v="12.77"/>
    <n v="150"/>
    <n v="34.94"/>
    <n v="92.49"/>
    <n v="1030.44"/>
    <n v="654.22"/>
    <n v="1006.49"/>
    <n v="855.52"/>
    <n v="1258.1099999999999"/>
    <n v="2952.95"/>
  </r>
  <r>
    <s v="Aug"/>
    <n v="20"/>
    <s v="Coal"/>
    <n v="12.5"/>
    <s v="Retaining Customer"/>
    <x v="0"/>
    <n v="5009.7700000000004"/>
    <s v="Peterbilt 579"/>
    <n v="140.62"/>
    <n v="327.76"/>
    <n v="50.61"/>
    <n v="221.8"/>
    <n v="119.59"/>
    <n v="49.59"/>
    <n v="106.98"/>
    <n v="6.09"/>
    <x v="4"/>
    <n v="960"/>
    <n v="397"/>
    <n v="12.62"/>
    <n v="100"/>
    <n v="23.34"/>
    <n v="66.209999999999994"/>
    <n v="1023.04"/>
    <n v="651.27"/>
    <n v="1001.95"/>
    <n v="851.66"/>
    <n v="1252.44"/>
    <n v="2876.0699999999997"/>
  </r>
  <r>
    <s v="Jan"/>
    <n v="28"/>
    <s v="Wood"/>
    <n v="18.399999999999999"/>
    <s v="New Customer"/>
    <x v="2"/>
    <n v="4775.6899999999996"/>
    <s v="Kenworth T680"/>
    <n v="130.13"/>
    <n v="422.87"/>
    <n v="50.03"/>
    <n v="228.61"/>
    <n v="108.24"/>
    <n v="51.76"/>
    <n v="109.63"/>
    <n v="7.4"/>
    <x v="3"/>
    <n v="824"/>
    <n v="383"/>
    <n v="12.47"/>
    <n v="100"/>
    <n v="25.77"/>
    <n v="92.46"/>
    <n v="1108.67"/>
    <n v="620.84"/>
    <n v="955.14"/>
    <n v="811.87"/>
    <n v="1193.92"/>
    <n v="2558.79"/>
  </r>
  <r>
    <s v="Apr"/>
    <n v="14"/>
    <s v="Wood"/>
    <n v="25.6"/>
    <s v="New Customer"/>
    <x v="0"/>
    <n v="3493.89"/>
    <s v="Kenworth T680"/>
    <n v="124.35"/>
    <n v="319.82"/>
    <n v="53.95"/>
    <n v="290.76"/>
    <n v="119.6"/>
    <n v="53.34"/>
    <n v="113.37"/>
    <n v="9.57"/>
    <x v="15"/>
    <n v="747"/>
    <n v="387"/>
    <n v="9.0299999999999994"/>
    <n v="150"/>
    <n v="32.44"/>
    <n v="90.89"/>
    <n v="1084.76"/>
    <n v="454.21"/>
    <n v="698.78"/>
    <n v="593.96"/>
    <n v="873.47"/>
    <n v="1357.5700000000002"/>
  </r>
  <r>
    <s v="Jun"/>
    <n v="9"/>
    <s v="Coal"/>
    <n v="27.7"/>
    <s v="New Customer"/>
    <x v="4"/>
    <n v="4169.9799999999996"/>
    <s v="Peterbilt 579"/>
    <n v="141.63999999999999"/>
    <n v="351.8"/>
    <n v="51.3"/>
    <n v="250.93"/>
    <n v="147.31"/>
    <n v="49.93"/>
    <n v="101.4"/>
    <n v="6.19"/>
    <x v="8"/>
    <n v="544"/>
    <n v="309"/>
    <n v="13.5"/>
    <n v="150"/>
    <n v="30.74"/>
    <n v="85.51"/>
    <n v="1100.5"/>
    <n v="542.1"/>
    <n v="834"/>
    <n v="708.9"/>
    <n v="1042.49"/>
    <n v="2016.2199999999998"/>
  </r>
  <r>
    <s v="Sep"/>
    <n v="8"/>
    <s v="Coal"/>
    <n v="23.7"/>
    <s v="Retaining Customer"/>
    <x v="2"/>
    <n v="4875.3"/>
    <s v="Freightliner Sprinter"/>
    <n v="153"/>
    <n v="433.52"/>
    <n v="58.84"/>
    <n v="254.74"/>
    <n v="101.62"/>
    <n v="33.380000000000003"/>
    <n v="137.69999999999999"/>
    <n v="6.78"/>
    <x v="1"/>
    <n v="367"/>
    <n v="386"/>
    <n v="12.63"/>
    <n v="50"/>
    <n v="22.13"/>
    <n v="81.349999999999994"/>
    <n v="1179.58"/>
    <n v="633.79"/>
    <n v="975.06"/>
    <n v="828.8"/>
    <n v="1218.83"/>
    <n v="2533.85"/>
  </r>
  <r>
    <s v="Oct"/>
    <n v="12"/>
    <s v="Wood"/>
    <n v="13.7"/>
    <s v="New Customer"/>
    <x v="5"/>
    <n v="3675.76"/>
    <s v="Kenworth T680"/>
    <n v="172.18"/>
    <n v="359.71"/>
    <n v="56.92"/>
    <n v="232.76"/>
    <n v="106.49"/>
    <n v="60.37"/>
    <n v="103.67"/>
    <n v="8.4499999999999993"/>
    <x v="0"/>
    <n v="412"/>
    <n v="319"/>
    <n v="11.52"/>
    <n v="0"/>
    <n v="32.72"/>
    <n v="67.599999999999994"/>
    <n v="1100.55"/>
    <n v="477.85"/>
    <n v="735.15"/>
    <n v="624.88"/>
    <n v="918.94"/>
    <n v="1373.9299999999998"/>
  </r>
  <r>
    <s v="Dec"/>
    <n v="26"/>
    <s v="Sand"/>
    <n v="15.5"/>
    <s v="Retaining Customer"/>
    <x v="5"/>
    <n v="5535.26"/>
    <s v="Volvo VNL"/>
    <n v="173.59"/>
    <n v="487.89"/>
    <n v="50.29"/>
    <n v="270.92"/>
    <n v="133.37"/>
    <n v="55.06"/>
    <n v="136.83000000000001"/>
    <n v="5.38"/>
    <x v="17"/>
    <n v="209"/>
    <n v="357"/>
    <n v="15.5"/>
    <n v="100"/>
    <n v="35.32"/>
    <n v="98.38"/>
    <n v="1313.33"/>
    <n v="719.58"/>
    <n v="1107.05"/>
    <n v="940.99"/>
    <n v="1383.82"/>
    <n v="3123.25"/>
  </r>
  <r>
    <s v="Jul"/>
    <n v="3"/>
    <s v="Iron"/>
    <n v="26.2"/>
    <s v="New Customer"/>
    <x v="3"/>
    <n v="4525.83"/>
    <s v="Peterbilt 579"/>
    <n v="193.69"/>
    <n v="499.24"/>
    <n v="52.98"/>
    <n v="274.48"/>
    <n v="118.84"/>
    <n v="36.17"/>
    <n v="126.25"/>
    <n v="8.6999999999999993"/>
    <x v="6"/>
    <n v="672"/>
    <n v="384"/>
    <n v="11.79"/>
    <n v="0"/>
    <n v="23.78"/>
    <n v="84.54"/>
    <n v="1310.3499999999999"/>
    <n v="588.36"/>
    <n v="905.17"/>
    <n v="769.39"/>
    <n v="1131.46"/>
    <n v="2005.2600000000002"/>
  </r>
  <r>
    <s v="Jan"/>
    <n v="11"/>
    <s v="Sand"/>
    <n v="24.3"/>
    <s v="New Customer"/>
    <x v="1"/>
    <n v="5596.44"/>
    <s v="Peterbilt 579"/>
    <n v="164.21"/>
    <n v="461.53"/>
    <n v="55.38"/>
    <n v="266.79000000000002"/>
    <n v="138.19"/>
    <n v="45.21"/>
    <n v="146.09"/>
    <n v="8.02"/>
    <x v="4"/>
    <n v="735"/>
    <n v="377"/>
    <n v="14.84"/>
    <n v="150"/>
    <n v="28.69"/>
    <n v="51.09"/>
    <n v="1285.42"/>
    <n v="727.54"/>
    <n v="1119.29"/>
    <n v="951.39"/>
    <n v="1399.11"/>
    <n v="3255.71"/>
  </r>
  <r>
    <s v="Apr"/>
    <n v="7"/>
    <s v="Iron"/>
    <n v="20.2"/>
    <s v="Retaining Customer"/>
    <x v="2"/>
    <n v="3851.12"/>
    <s v="Volvo VNL"/>
    <n v="122.18"/>
    <n v="337.16"/>
    <n v="55.13"/>
    <n v="241.88"/>
    <n v="108.22"/>
    <n v="40.07"/>
    <n v="144.08000000000001"/>
    <n v="9.17"/>
    <x v="3"/>
    <n v="762"/>
    <n v="361"/>
    <n v="10.67"/>
    <n v="150"/>
    <n v="30.76"/>
    <n v="52.46"/>
    <n v="1057.8900000000001"/>
    <n v="500.65"/>
    <n v="770.22"/>
    <n v="654.69000000000005"/>
    <n v="962.78"/>
    <n v="1739.9899999999998"/>
  </r>
  <r>
    <s v="May"/>
    <n v="26"/>
    <s v="Coal"/>
    <n v="13.8"/>
    <s v="New Customer"/>
    <x v="2"/>
    <n v="3889.51"/>
    <s v="Kenworth T680"/>
    <n v="181.2"/>
    <n v="435.24"/>
    <n v="56.58"/>
    <n v="265.64999999999998"/>
    <n v="134.30000000000001"/>
    <n v="53.98"/>
    <n v="118.11"/>
    <n v="7.79"/>
    <x v="1"/>
    <n v="442"/>
    <n v="383"/>
    <n v="10.16"/>
    <n v="150"/>
    <n v="22.47"/>
    <n v="99.52"/>
    <n v="1252.8499999999999"/>
    <n v="505.64"/>
    <n v="777.9"/>
    <n v="661.22"/>
    <n v="972.38"/>
    <n v="1575.13"/>
  </r>
  <r>
    <s v="Aug"/>
    <n v="19"/>
    <s v="Iron"/>
    <n v="23.7"/>
    <s v="Retaining Customer"/>
    <x v="0"/>
    <n v="5855.07"/>
    <s v="Freightliner Sprinter"/>
    <n v="119"/>
    <n v="458.32"/>
    <n v="57.56"/>
    <n v="240.52"/>
    <n v="139.78"/>
    <n v="38.29"/>
    <n v="129.63"/>
    <n v="6.3"/>
    <x v="6"/>
    <n v="580"/>
    <n v="379"/>
    <n v="15.45"/>
    <n v="50"/>
    <n v="26.21"/>
    <n v="92.17"/>
    <n v="1189.3999999999901"/>
    <n v="761.16"/>
    <n v="1171.01"/>
    <n v="995.36"/>
    <n v="1463.77"/>
    <n v="3507.88"/>
  </r>
  <r>
    <s v="Dec"/>
    <n v="3"/>
    <s v="Wood"/>
    <n v="26.4"/>
    <s v="New Customer"/>
    <x v="5"/>
    <n v="3077.47"/>
    <s v="Volvo VNL"/>
    <n v="158.93"/>
    <n v="456.6"/>
    <n v="52.12"/>
    <n v="203.29"/>
    <n v="126.96"/>
    <n v="64.209999999999994"/>
    <n v="106.95"/>
    <n v="6.56"/>
    <x v="25"/>
    <n v="418"/>
    <n v="347"/>
    <n v="8.8699999999999992"/>
    <n v="100"/>
    <n v="21.73"/>
    <n v="90.94"/>
    <n v="1175.6199999999999"/>
    <n v="400.07"/>
    <n v="615.49"/>
    <n v="523.16999999999996"/>
    <n v="769.37"/>
    <n v="789.57999999999993"/>
  </r>
  <r>
    <s v="Jul"/>
    <n v="18"/>
    <s v="Sand"/>
    <n v="22.3"/>
    <s v="Retaining Customer"/>
    <x v="1"/>
    <n v="5906.83"/>
    <s v="Peterbilt 579"/>
    <n v="142.77000000000001"/>
    <n v="490.72"/>
    <n v="59.09"/>
    <n v="298.08999999999997"/>
    <n v="119.78"/>
    <n v="48.75"/>
    <n v="105.13"/>
    <n v="7.57"/>
    <x v="23"/>
    <n v="221"/>
    <n v="354"/>
    <n v="16.690000000000001"/>
    <n v="50"/>
    <n v="26.52"/>
    <n v="65.22"/>
    <n v="1271.8999999999901"/>
    <n v="767.89"/>
    <n v="1181.3699999999999"/>
    <n v="1004.16"/>
    <n v="1476.71"/>
    <n v="3477.45"/>
  </r>
  <r>
    <s v="Jun"/>
    <n v="10"/>
    <s v="Coal"/>
    <n v="27.2"/>
    <s v="New Customer"/>
    <x v="5"/>
    <n v="4173.95"/>
    <s v="Freightliner Sprinter"/>
    <n v="121.93"/>
    <n v="328.43"/>
    <n v="53.26"/>
    <n v="281.86"/>
    <n v="103.5"/>
    <n v="40.47"/>
    <n v="104.49"/>
    <n v="6.12"/>
    <x v="7"/>
    <n v="755"/>
    <n v="306"/>
    <n v="13.64"/>
    <n v="50"/>
    <n v="36.85"/>
    <n v="77.69"/>
    <n v="1040.06"/>
    <n v="542.61"/>
    <n v="834.79"/>
    <n v="709.57"/>
    <n v="1043.49"/>
    <n v="1986.7399999999998"/>
  </r>
  <r>
    <s v="Sep"/>
    <n v="22"/>
    <s v="Coal"/>
    <n v="18"/>
    <s v="Retaining Customer"/>
    <x v="2"/>
    <n v="5512.59"/>
    <s v="Freightliner Sprinter"/>
    <n v="106.1"/>
    <n v="302.63"/>
    <n v="59.87"/>
    <n v="274.77999999999997"/>
    <n v="148.12"/>
    <n v="62.15"/>
    <n v="137.96"/>
    <n v="6.82"/>
    <x v="11"/>
    <n v="922"/>
    <n v="360"/>
    <n v="15.31"/>
    <n v="0"/>
    <n v="34.85"/>
    <n v="86.92"/>
    <n v="1098.4299999999901"/>
    <n v="716.64"/>
    <n v="1102.52"/>
    <n v="937.14"/>
    <n v="1378.15"/>
    <n v="3215.01"/>
  </r>
  <r>
    <s v="Mar"/>
    <n v="4"/>
    <s v="Iron"/>
    <n v="22"/>
    <s v="New Customer"/>
    <x v="2"/>
    <n v="5330.4"/>
    <s v="Freightliner Sprinter"/>
    <n v="179.9"/>
    <n v="390.69"/>
    <n v="56.22"/>
    <n v="284.89999999999998"/>
    <n v="102.11"/>
    <n v="67.77"/>
    <n v="144.07"/>
    <n v="9.16"/>
    <x v="24"/>
    <n v="928"/>
    <n v="367"/>
    <n v="14.52"/>
    <n v="100"/>
    <n v="30.66"/>
    <n v="94.22"/>
    <n v="1234.82"/>
    <n v="692.95"/>
    <n v="1066.08"/>
    <n v="906.17"/>
    <n v="1332.6"/>
    <n v="2992.24"/>
  </r>
  <r>
    <s v="Sep"/>
    <n v="15"/>
    <s v="Coal"/>
    <n v="24.7"/>
    <s v="Retaining Customer"/>
    <x v="4"/>
    <n v="3738.06"/>
    <s v="Peterbilt 579"/>
    <n v="177.45"/>
    <n v="399.03"/>
    <n v="59.6"/>
    <n v="260.04000000000002"/>
    <n v="124.72"/>
    <n v="52.91"/>
    <n v="148.36000000000001"/>
    <n v="7.44"/>
    <x v="10"/>
    <n v="556"/>
    <n v="308"/>
    <n v="12.14"/>
    <n v="150"/>
    <n v="30.56"/>
    <n v="69.599999999999994"/>
    <n v="1229.55"/>
    <n v="485.95"/>
    <n v="747.61"/>
    <n v="635.47"/>
    <n v="934.51"/>
    <n v="1455.0700000000002"/>
  </r>
  <r>
    <s v="Aug"/>
    <n v="6"/>
    <s v="Sand"/>
    <n v="11.3"/>
    <s v="Retaining Customer"/>
    <x v="0"/>
    <n v="5422.65"/>
    <s v="Peterbilt 579"/>
    <n v="124.84"/>
    <n v="377.93"/>
    <n v="54.67"/>
    <n v="247.6"/>
    <n v="106.93"/>
    <n v="65.569999999999993"/>
    <n v="137.91"/>
    <n v="8.25"/>
    <x v="12"/>
    <n v="530"/>
    <n v="323"/>
    <n v="16.79"/>
    <n v="150"/>
    <n v="20.66"/>
    <n v="88.94"/>
    <n v="1123.7"/>
    <n v="704.94"/>
    <n v="1084.53"/>
    <n v="921.85"/>
    <n v="1355.66"/>
    <n v="3235.6099999999997"/>
  </r>
  <r>
    <s v="Sep"/>
    <n v="19"/>
    <s v="Sand"/>
    <n v="24.1"/>
    <s v="New Customer"/>
    <x v="4"/>
    <n v="5808.74"/>
    <s v="Volvo VNL"/>
    <n v="136.09"/>
    <n v="330.2"/>
    <n v="51.87"/>
    <n v="299.44"/>
    <n v="105.17"/>
    <n v="62.35"/>
    <n v="148.52000000000001"/>
    <n v="8.1"/>
    <x v="13"/>
    <n v="144"/>
    <n v="367"/>
    <n v="15.83"/>
    <n v="0"/>
    <n v="20.54"/>
    <n v="78.31"/>
    <n v="1141.73999999999"/>
    <n v="755.14"/>
    <n v="1161.75"/>
    <n v="987.49"/>
    <n v="1452.18"/>
    <n v="3453.54"/>
  </r>
  <r>
    <s v="Apr"/>
    <n v="8"/>
    <s v="Steel"/>
    <n v="12.2"/>
    <s v="Retaining Customer"/>
    <x v="2"/>
    <n v="5628.4"/>
    <s v="Freightliner Sprinter"/>
    <n v="177.31"/>
    <n v="317.37"/>
    <n v="51.96"/>
    <n v="242.89"/>
    <n v="123.63"/>
    <n v="68.760000000000005"/>
    <n v="140.44999999999999"/>
    <n v="5.45"/>
    <x v="12"/>
    <n v="667"/>
    <n v="385"/>
    <n v="14.62"/>
    <n v="0"/>
    <n v="31.83"/>
    <n v="68.05"/>
    <n v="1127.82"/>
    <n v="731.69"/>
    <n v="1125.68"/>
    <n v="956.83"/>
    <n v="1407.1"/>
    <n v="3298.41"/>
  </r>
  <r>
    <s v="Jul"/>
    <n v="15"/>
    <s v="Wood"/>
    <n v="22.7"/>
    <s v="Retaining Customer"/>
    <x v="4"/>
    <n v="5461.74"/>
    <s v="Peterbilt 579"/>
    <n v="174.65"/>
    <n v="402.37"/>
    <n v="56.03"/>
    <n v="277.36"/>
    <n v="108.56"/>
    <n v="63.57"/>
    <n v="130.36000000000001"/>
    <n v="8.6999999999999993"/>
    <x v="0"/>
    <n v="848"/>
    <n v="345"/>
    <n v="15.83"/>
    <n v="50"/>
    <n v="38.24"/>
    <n v="61.69"/>
    <n v="1221.5999999999999"/>
    <n v="710.03"/>
    <n v="1092.3499999999999"/>
    <n v="928.5"/>
    <n v="1365.43"/>
    <n v="3094.38"/>
  </r>
  <r>
    <s v="Jan"/>
    <n v="7"/>
    <s v="Coal"/>
    <n v="28.5"/>
    <s v="Retaining Customer"/>
    <x v="5"/>
    <n v="5367.99"/>
    <s v="Freightliner Sprinter"/>
    <n v="116.86"/>
    <n v="300.70999999999998"/>
    <n v="57.77"/>
    <n v="273.36"/>
    <n v="144.63999999999999"/>
    <n v="39.39"/>
    <n v="139.88"/>
    <n v="7.25"/>
    <x v="24"/>
    <n v="637"/>
    <n v="321"/>
    <n v="16.72"/>
    <n v="100"/>
    <n v="29.44"/>
    <n v="56.9"/>
    <n v="1079.8599999999999"/>
    <n v="697.84"/>
    <n v="1073.5999999999999"/>
    <n v="912.56"/>
    <n v="1342"/>
    <n v="3183.5699999999997"/>
  </r>
  <r>
    <s v="Jun"/>
    <n v="26"/>
    <s v="Iron"/>
    <n v="18.100000000000001"/>
    <s v="New Customer"/>
    <x v="5"/>
    <n v="5955.51"/>
    <s v="Freightliner Sprinter"/>
    <n v="125.5"/>
    <n v="378.16"/>
    <n v="54.42"/>
    <n v="278.49"/>
    <n v="103.35"/>
    <n v="59.29"/>
    <n v="145.15"/>
    <n v="8.27"/>
    <x v="18"/>
    <n v="269"/>
    <n v="383"/>
    <n v="15.55"/>
    <n v="100"/>
    <n v="32.340000000000003"/>
    <n v="69.94"/>
    <n v="1152.6300000000001"/>
    <n v="774.22"/>
    <n v="1191.0999999999999"/>
    <n v="1012.44"/>
    <n v="1488.88"/>
    <n v="3701.2200000000003"/>
  </r>
  <r>
    <s v="Oct"/>
    <n v="3"/>
    <s v="Iron"/>
    <n v="29.9"/>
    <s v="New Customer"/>
    <x v="1"/>
    <n v="5351.34"/>
    <s v="Peterbilt 579"/>
    <n v="131.72"/>
    <n v="327.08999999999997"/>
    <n v="58.4"/>
    <n v="205.21"/>
    <n v="107.8"/>
    <n v="68.040000000000006"/>
    <n v="122.37"/>
    <n v="5.17"/>
    <x v="13"/>
    <n v="479"/>
    <n v="338"/>
    <n v="15.83"/>
    <n v="150"/>
    <n v="23.76"/>
    <n v="81.3"/>
    <n v="1025.8"/>
    <n v="695.67"/>
    <n v="1070.27"/>
    <n v="909.73"/>
    <n v="1337.84"/>
    <n v="3265.3"/>
  </r>
  <r>
    <s v="Jan"/>
    <n v="10"/>
    <s v="Sand"/>
    <n v="19.600000000000001"/>
    <s v="Retaining Customer"/>
    <x v="3"/>
    <n v="5606.12"/>
    <s v="Peterbilt 579"/>
    <n v="110.52"/>
    <n v="407.77"/>
    <n v="55.08"/>
    <n v="294.95999999999998"/>
    <n v="123.91"/>
    <n v="55.97"/>
    <n v="149.82"/>
    <n v="9.2899999999999991"/>
    <x v="12"/>
    <n v="234"/>
    <n v="314"/>
    <n v="17.850000000000001"/>
    <n v="50"/>
    <n v="22.43"/>
    <n v="50.28"/>
    <n v="1207.3199999999899"/>
    <n v="728.8"/>
    <n v="1121.22"/>
    <n v="953.04"/>
    <n v="1401.53"/>
    <n v="3237.2299999999996"/>
  </r>
  <r>
    <s v="Jul"/>
    <n v="14"/>
    <s v="Sand"/>
    <n v="27.4"/>
    <s v="Retaining Customer"/>
    <x v="4"/>
    <n v="4611.25"/>
    <s v="Freightliner Sprinter"/>
    <n v="157.28"/>
    <n v="350.54"/>
    <n v="56.76"/>
    <n v="248.8"/>
    <n v="104.97"/>
    <n v="40.07"/>
    <n v="124.82"/>
    <n v="9.56"/>
    <x v="7"/>
    <n v="424"/>
    <n v="312"/>
    <n v="14.78"/>
    <n v="150"/>
    <n v="36.729999999999997"/>
    <n v="54.09"/>
    <n v="1092.8"/>
    <n v="599.46"/>
    <n v="922.25"/>
    <n v="783.91"/>
    <n v="1152.81"/>
    <n v="2471.1799999999998"/>
  </r>
  <r>
    <s v="Jul"/>
    <n v="27"/>
    <s v="Coal"/>
    <n v="28.2"/>
    <s v="New Customer"/>
    <x v="2"/>
    <n v="3476.28"/>
    <s v="Volvo VNL"/>
    <n v="198.61"/>
    <n v="344.12"/>
    <n v="57.86"/>
    <n v="236.56"/>
    <n v="127.91"/>
    <n v="33.4"/>
    <n v="122.93"/>
    <n v="9.16"/>
    <x v="10"/>
    <n v="677"/>
    <n v="312"/>
    <n v="11.14"/>
    <n v="150"/>
    <n v="39.119999999999997"/>
    <n v="79.25"/>
    <n v="1130.55"/>
    <n v="451.92"/>
    <n v="695.26"/>
    <n v="590.97"/>
    <n v="869.07"/>
    <n v="1300.8499999999999"/>
  </r>
  <r>
    <s v="May"/>
    <n v="22"/>
    <s v="Steel"/>
    <n v="17"/>
    <s v="Retaining Customer"/>
    <x v="4"/>
    <n v="4341.7700000000004"/>
    <s v="Kenworth T680"/>
    <n v="112.24"/>
    <n v="411.22"/>
    <n v="52.88"/>
    <n v="212.98"/>
    <n v="115.99"/>
    <n v="52.8"/>
    <n v="137.19999999999999"/>
    <n v="8.86"/>
    <x v="12"/>
    <n v="831"/>
    <n v="323"/>
    <n v="13.44"/>
    <n v="0"/>
    <n v="28.03"/>
    <n v="69.33"/>
    <n v="1104.1699999999901"/>
    <n v="564.42999999999995"/>
    <n v="868.35"/>
    <n v="738.1"/>
    <n v="1085.44"/>
    <n v="2031.63"/>
  </r>
  <r>
    <s v="Jan"/>
    <n v="10"/>
    <s v="Steel"/>
    <n v="26.2"/>
    <s v="New Customer"/>
    <x v="1"/>
    <n v="3364.84"/>
    <s v="Peterbilt 579"/>
    <n v="119.17"/>
    <n v="329.15"/>
    <n v="50.45"/>
    <n v="287.77"/>
    <n v="118.26"/>
    <n v="66.349999999999994"/>
    <n v="101.1"/>
    <n v="7"/>
    <x v="0"/>
    <n v="510"/>
    <n v="314"/>
    <n v="10.72"/>
    <n v="0"/>
    <n v="36.36"/>
    <n v="60.13"/>
    <n v="1079.25"/>
    <n v="437.43"/>
    <n v="672.97"/>
    <n v="572.02"/>
    <n v="841.21"/>
    <n v="1087.9499999999998"/>
  </r>
  <r>
    <s v="Aug"/>
    <n v="18"/>
    <s v="Sand"/>
    <n v="12.1"/>
    <s v="New Customer"/>
    <x v="3"/>
    <n v="4132.9399999999996"/>
    <s v="Kenworth T680"/>
    <n v="171.35"/>
    <n v="363.47"/>
    <n v="50.82"/>
    <n v="205.84"/>
    <n v="138.01"/>
    <n v="31.52"/>
    <n v="121.39"/>
    <n v="9.42"/>
    <x v="14"/>
    <n v="114"/>
    <n v="379"/>
    <n v="10.9"/>
    <n v="100"/>
    <n v="30.45"/>
    <n v="60.76"/>
    <n v="1091.82"/>
    <n v="537.28"/>
    <n v="826.59"/>
    <n v="702.6"/>
    <n v="1033.23"/>
    <n v="1937.5700000000002"/>
  </r>
  <r>
    <s v="May"/>
    <n v="28"/>
    <s v="Wood"/>
    <n v="16.5"/>
    <s v="Retaining Customer"/>
    <x v="2"/>
    <n v="5673.98"/>
    <s v="Freightliner Sprinter"/>
    <n v="122.56"/>
    <n v="470.65"/>
    <n v="56.23"/>
    <n v="278.77"/>
    <n v="120.95"/>
    <n v="61.48"/>
    <n v="108.32"/>
    <n v="6.31"/>
    <x v="7"/>
    <n v="501"/>
    <n v="314"/>
    <n v="18.07"/>
    <n v="0"/>
    <n v="36.4"/>
    <n v="61.91"/>
    <n v="1225.27"/>
    <n v="737.62"/>
    <n v="1134.8"/>
    <n v="964.58"/>
    <n v="1418.49"/>
    <n v="3251.1099999999997"/>
  </r>
  <r>
    <s v="May"/>
    <n v="13"/>
    <s v="Coal"/>
    <n v="14.7"/>
    <s v="New Customer"/>
    <x v="2"/>
    <n v="3749.03"/>
    <s v="Kenworth T680"/>
    <n v="185.47"/>
    <n v="415.59"/>
    <n v="58.62"/>
    <n v="206.59"/>
    <n v="122.57"/>
    <n v="39.35"/>
    <n v="100.78"/>
    <n v="7.08"/>
    <x v="0"/>
    <n v="462"/>
    <n v="368"/>
    <n v="10.19"/>
    <n v="100"/>
    <n v="28.61"/>
    <n v="59.23"/>
    <n v="1136.04999999999"/>
    <n v="487.37"/>
    <n v="749.81"/>
    <n v="637.34"/>
    <n v="937.26"/>
    <n v="1507.5900000000001"/>
  </r>
  <r>
    <s v="Jun"/>
    <n v="5"/>
    <s v="Wood"/>
    <n v="10.7"/>
    <s v="Retaining Customer"/>
    <x v="3"/>
    <n v="4087.15"/>
    <s v="Freightliner Sprinter"/>
    <n v="139.61000000000001"/>
    <n v="425.98"/>
    <n v="57.19"/>
    <n v="279.02999999999997"/>
    <n v="147.09"/>
    <n v="56.15"/>
    <n v="101.92"/>
    <n v="6.93"/>
    <x v="1"/>
    <n v="977"/>
    <n v="368"/>
    <n v="11.11"/>
    <n v="50"/>
    <n v="28.89"/>
    <n v="65.680000000000007"/>
    <n v="1213.9000000000001"/>
    <n v="531.33000000000004"/>
    <n v="817.43"/>
    <n v="694.82"/>
    <n v="1021.79"/>
    <n v="1718.1399999999999"/>
  </r>
  <r>
    <s v="Sep"/>
    <n v="14"/>
    <s v="Iron"/>
    <n v="14.1"/>
    <s v="New Customer"/>
    <x v="2"/>
    <n v="4363.2700000000004"/>
    <s v="Kenworth T680"/>
    <n v="128.29"/>
    <n v="340.12"/>
    <n v="54.54"/>
    <n v="205.83"/>
    <n v="117.62"/>
    <n v="30.67"/>
    <n v="145.54"/>
    <n v="9.1300000000000008"/>
    <x v="6"/>
    <n v="345"/>
    <n v="306"/>
    <n v="14.26"/>
    <n v="100"/>
    <n v="26.33"/>
    <n v="68.349999999999994"/>
    <n v="1031.74"/>
    <n v="567.23"/>
    <n v="872.65"/>
    <n v="741.76"/>
    <n v="1090.82"/>
    <n v="2223.86"/>
  </r>
  <r>
    <s v="Apr"/>
    <n v="15"/>
    <s v="Coal"/>
    <n v="25.2"/>
    <s v="New Customer"/>
    <x v="3"/>
    <n v="5786.71"/>
    <s v="Peterbilt 579"/>
    <n v="194.88"/>
    <n v="317.08999999999997"/>
    <n v="57.48"/>
    <n v="299.60000000000002"/>
    <n v="141.6"/>
    <n v="38.68"/>
    <n v="140.61000000000001"/>
    <n v="5.1100000000000003"/>
    <x v="5"/>
    <n v="503"/>
    <n v="361"/>
    <n v="16.03"/>
    <n v="50"/>
    <n v="39.450000000000003"/>
    <n v="64.73"/>
    <n v="1195.05"/>
    <n v="752.27"/>
    <n v="1157.3399999999999"/>
    <n v="983.74"/>
    <n v="1446.68"/>
    <n v="3447.1099999999997"/>
  </r>
  <r>
    <s v="Mar"/>
    <n v="24"/>
    <s v="Iron"/>
    <n v="28.4"/>
    <s v="Retaining Customer"/>
    <x v="0"/>
    <n v="4353.04"/>
    <s v="Volvo VNL"/>
    <n v="169.03"/>
    <n v="349.02"/>
    <n v="53.49"/>
    <n v="238.95"/>
    <n v="135.28"/>
    <n v="37.950000000000003"/>
    <n v="142.36000000000001"/>
    <n v="6.1"/>
    <x v="23"/>
    <n v="888"/>
    <n v="322"/>
    <n v="13.52"/>
    <n v="0"/>
    <n v="29.87"/>
    <n v="75.540000000000006"/>
    <n v="1132.1799999999901"/>
    <n v="565.9"/>
    <n v="870.61"/>
    <n v="740.02"/>
    <n v="1088.26"/>
    <n v="2016.73"/>
  </r>
  <r>
    <s v="Jun"/>
    <n v="26"/>
    <s v="Iron"/>
    <n v="15"/>
    <s v="Retaining Customer"/>
    <x v="1"/>
    <n v="4163.58"/>
    <s v="Freightliner Sprinter"/>
    <n v="167.13"/>
    <n v="342.45"/>
    <n v="53.91"/>
    <n v="226.09"/>
    <n v="110.52"/>
    <n v="46.95"/>
    <n v="120.61"/>
    <n v="5.65"/>
    <x v="19"/>
    <n v="235"/>
    <n v="312"/>
    <n v="13.34"/>
    <n v="150"/>
    <n v="27.48"/>
    <n v="89.17"/>
    <n v="1073.31"/>
    <n v="541.27"/>
    <n v="832.72"/>
    <n v="707.81"/>
    <n v="1040.8900000000001"/>
    <n v="2033.75"/>
  </r>
  <r>
    <s v="Feb"/>
    <n v="2"/>
    <s v="Wood"/>
    <n v="15"/>
    <s v="Retaining Customer"/>
    <x v="2"/>
    <n v="5423.8"/>
    <s v="Freightliner Sprinter"/>
    <n v="163.35"/>
    <n v="373.93"/>
    <n v="54.37"/>
    <n v="289.24"/>
    <n v="124.13"/>
    <n v="67.849999999999994"/>
    <n v="110.89"/>
    <n v="5.43"/>
    <x v="11"/>
    <n v="591"/>
    <n v="325"/>
    <n v="16.690000000000001"/>
    <n v="150"/>
    <n v="21.57"/>
    <n v="69.739999999999995"/>
    <n v="1189.19"/>
    <n v="705.09"/>
    <n v="1084.76"/>
    <n v="922.05"/>
    <n v="1355.95"/>
    <n v="3172.1800000000003"/>
  </r>
  <r>
    <s v="Sep"/>
    <n v="3"/>
    <s v="Steel"/>
    <n v="22.2"/>
    <s v="New Customer"/>
    <x v="5"/>
    <n v="5432.02"/>
    <s v="Peterbilt 579"/>
    <n v="160.13999999999999"/>
    <n v="496.28"/>
    <n v="59.08"/>
    <n v="277.54000000000002"/>
    <n v="148.5"/>
    <n v="50.88"/>
    <n v="105.46"/>
    <n v="9.98"/>
    <x v="8"/>
    <n v="120"/>
    <n v="344"/>
    <n v="15.79"/>
    <n v="50"/>
    <n v="28.73"/>
    <n v="51.5"/>
    <n v="1307.8599999999999"/>
    <n v="706.16"/>
    <n v="1086.4000000000001"/>
    <n v="923.44"/>
    <n v="1358.01"/>
    <n v="2968.8900000000003"/>
  </r>
  <r>
    <s v="Apr"/>
    <n v="18"/>
    <s v="Iron"/>
    <n v="15.2"/>
    <s v="Retaining Customer"/>
    <x v="0"/>
    <n v="3870.02"/>
    <s v="Volvo VNL"/>
    <n v="119.79"/>
    <n v="442.89"/>
    <n v="56.63"/>
    <n v="290.70999999999998"/>
    <n v="106.42"/>
    <n v="36.71"/>
    <n v="114.84"/>
    <n v="8.41"/>
    <x v="12"/>
    <n v="120"/>
    <n v="341"/>
    <n v="11.35"/>
    <n v="0"/>
    <n v="22"/>
    <n v="60.52"/>
    <n v="1176.3999999999901"/>
    <n v="503.1"/>
    <n v="774"/>
    <n v="657.9"/>
    <n v="967.5"/>
    <n v="1481.62"/>
  </r>
  <r>
    <s v="Jun"/>
    <n v="10"/>
    <s v="Sand"/>
    <n v="18.899999999999999"/>
    <s v="New Customer"/>
    <x v="3"/>
    <n v="5069.25"/>
    <s v="Volvo VNL"/>
    <n v="134.07"/>
    <n v="430.25"/>
    <n v="50.83"/>
    <n v="210.72"/>
    <n v="136.47"/>
    <n v="55.86"/>
    <n v="103.53"/>
    <n v="5.49"/>
    <x v="10"/>
    <n v="450"/>
    <n v="362"/>
    <n v="14"/>
    <n v="0"/>
    <n v="20.149999999999999"/>
    <n v="58.69"/>
    <n v="1127.22"/>
    <n v="659"/>
    <n v="1013.85"/>
    <n v="861.77"/>
    <n v="1267.31"/>
    <n v="2728.18"/>
  </r>
  <r>
    <s v="Jul"/>
    <n v="14"/>
    <s v="Coal"/>
    <n v="22.4"/>
    <s v="New Customer"/>
    <x v="0"/>
    <n v="5205.07"/>
    <s v="Volvo VNL"/>
    <n v="185.77"/>
    <n v="306.97000000000003"/>
    <n v="52.26"/>
    <n v="211.88"/>
    <n v="133.36000000000001"/>
    <n v="63.63"/>
    <n v="134.01"/>
    <n v="5.76"/>
    <x v="2"/>
    <n v="745"/>
    <n v="335"/>
    <n v="15.54"/>
    <n v="150"/>
    <n v="27.36"/>
    <n v="90.5"/>
    <n v="1093.6400000000001"/>
    <n v="676.66"/>
    <n v="1041.01"/>
    <n v="884.86"/>
    <n v="1301.27"/>
    <n v="3054.79"/>
  </r>
  <r>
    <s v="Jun"/>
    <n v="22"/>
    <s v="Steel"/>
    <n v="18.3"/>
    <s v="New Customer"/>
    <x v="1"/>
    <n v="4501.01"/>
    <s v="Kenworth T680"/>
    <n v="182.38"/>
    <n v="479.94"/>
    <n v="52.94"/>
    <n v="294.69"/>
    <n v="108.34"/>
    <n v="69.8"/>
    <n v="122.49"/>
    <n v="9.6300000000000008"/>
    <x v="2"/>
    <n v="390"/>
    <n v="330"/>
    <n v="13.64"/>
    <n v="100"/>
    <n v="34.659999999999997"/>
    <n v="74.95"/>
    <n v="1320.21"/>
    <n v="585.13"/>
    <n v="900.2"/>
    <n v="765.17"/>
    <n v="1125.25"/>
    <n v="2081.46"/>
  </r>
  <r>
    <s v="Aug"/>
    <n v="27"/>
    <s v="Coal"/>
    <n v="26.2"/>
    <s v="Retaining Customer"/>
    <x v="1"/>
    <n v="4923.8"/>
    <s v="Kenworth T680"/>
    <n v="190.94"/>
    <n v="361.13"/>
    <n v="58.74"/>
    <n v="224.04"/>
    <n v="132.38999999999999"/>
    <n v="69.67"/>
    <n v="111.38"/>
    <n v="7.45"/>
    <x v="14"/>
    <n v="270"/>
    <n v="322"/>
    <n v="15.29"/>
    <n v="50"/>
    <n v="25.34"/>
    <n v="90.84"/>
    <n v="1155.74"/>
    <n v="640.09"/>
    <n v="984.76"/>
    <n v="837.05"/>
    <n v="1230.95"/>
    <n v="2609.4"/>
  </r>
  <r>
    <s v="May"/>
    <n v="28"/>
    <s v="Wood"/>
    <n v="11.1"/>
    <s v="New Customer"/>
    <x v="0"/>
    <n v="3768.74"/>
    <s v="Freightliner Sprinter"/>
    <n v="117.41"/>
    <n v="484.78"/>
    <n v="57.49"/>
    <n v="277.16000000000003"/>
    <n v="138.71"/>
    <n v="54.84"/>
    <n v="108.34"/>
    <n v="7.36"/>
    <x v="12"/>
    <n v="966"/>
    <n v="388"/>
    <n v="9.7100000000000009"/>
    <n v="50"/>
    <n v="21.29"/>
    <n v="53.88"/>
    <n v="1246.0899999999899"/>
    <n v="489.94"/>
    <n v="753.75"/>
    <n v="640.69000000000005"/>
    <n v="942.18"/>
    <n v="1359.94"/>
  </r>
  <r>
    <s v="Sep"/>
    <n v="22"/>
    <s v="Iron"/>
    <n v="11.1"/>
    <s v="New Customer"/>
    <x v="2"/>
    <n v="3257.12"/>
    <s v="Volvo VNL"/>
    <n v="144.46"/>
    <n v="357.51"/>
    <n v="53.31"/>
    <n v="228.68"/>
    <n v="147.5"/>
    <n v="48.55"/>
    <n v="112.05"/>
    <n v="7.46"/>
    <x v="14"/>
    <n v="422"/>
    <n v="345"/>
    <n v="9.44"/>
    <n v="150"/>
    <n v="30.4"/>
    <n v="77.510000000000005"/>
    <n v="1099.52"/>
    <n v="423.43"/>
    <n v="651.41999999999996"/>
    <n v="553.71"/>
    <n v="814.28"/>
    <n v="1104"/>
  </r>
  <r>
    <s v="Apr"/>
    <n v="22"/>
    <s v="Iron"/>
    <n v="24.1"/>
    <s v="Retaining Customer"/>
    <x v="1"/>
    <n v="3464.3"/>
    <s v="Freightliner Sprinter"/>
    <n v="153.05000000000001"/>
    <n v="425.65"/>
    <n v="52.32"/>
    <n v="288.12"/>
    <n v="145.99"/>
    <n v="48.72"/>
    <n v="136.27000000000001"/>
    <n v="9.7799999999999994"/>
    <x v="16"/>
    <n v="288"/>
    <n v="350"/>
    <n v="9.9"/>
    <n v="150"/>
    <n v="20.04"/>
    <n v="51.58"/>
    <n v="1259.9000000000001"/>
    <n v="450.36"/>
    <n v="692.86"/>
    <n v="588.92999999999995"/>
    <n v="866.08"/>
    <n v="1140.44"/>
  </r>
  <r>
    <s v="Jan"/>
    <n v="7"/>
    <s v="Iron"/>
    <n v="22.7"/>
    <s v="Retaining Customer"/>
    <x v="2"/>
    <n v="3534.67"/>
    <s v="Kenworth T680"/>
    <n v="101.83"/>
    <n v="478.33"/>
    <n v="59.3"/>
    <n v="298.47000000000003"/>
    <n v="106.84"/>
    <n v="67.28"/>
    <n v="131.61000000000001"/>
    <n v="5.12"/>
    <x v="21"/>
    <n v="943"/>
    <n v="304"/>
    <n v="11.63"/>
    <n v="0"/>
    <n v="37.46"/>
    <n v="73.22"/>
    <n v="1248.77999999999"/>
    <n v="459.51"/>
    <n v="706.93"/>
    <n v="600.89"/>
    <n v="883.67"/>
    <n v="1089.3499999999999"/>
  </r>
  <r>
    <s v="Apr"/>
    <n v="10"/>
    <s v="Wood"/>
    <n v="22.6"/>
    <s v="Retaining Customer"/>
    <x v="4"/>
    <n v="4843.6899999999996"/>
    <s v="Kenworth T680"/>
    <n v="124.98"/>
    <n v="481.5"/>
    <n v="54.8"/>
    <n v="246.32"/>
    <n v="128.41"/>
    <n v="33.33"/>
    <n v="101.35"/>
    <n v="5.09"/>
    <x v="2"/>
    <n v="307"/>
    <n v="392"/>
    <n v="12.36"/>
    <n v="100"/>
    <n v="35.71"/>
    <n v="80.52"/>
    <n v="1175.77999999999"/>
    <n v="629.67999999999995"/>
    <n v="968.74"/>
    <n v="823.43"/>
    <n v="1210.92"/>
    <n v="2569.62"/>
  </r>
  <r>
    <s v="Sep"/>
    <n v="10"/>
    <s v="Iron"/>
    <n v="26.4"/>
    <s v="New Customer"/>
    <x v="3"/>
    <n v="5503.75"/>
    <s v="Volvo VNL"/>
    <n v="136.63999999999999"/>
    <n v="426.8"/>
    <n v="50.63"/>
    <n v="208.79"/>
    <n v="146.22"/>
    <n v="61.17"/>
    <n v="133.99"/>
    <n v="9.24"/>
    <x v="11"/>
    <n v="813"/>
    <n v="351"/>
    <n v="15.68"/>
    <n v="100"/>
    <n v="31.05"/>
    <n v="71.13"/>
    <n v="1173.48"/>
    <n v="715.49"/>
    <n v="1100.75"/>
    <n v="935.64"/>
    <n v="1375.94"/>
    <n v="3227.3199999999997"/>
  </r>
  <r>
    <s v="Apr"/>
    <n v="5"/>
    <s v="Iron"/>
    <n v="12.6"/>
    <s v="New Customer"/>
    <x v="4"/>
    <n v="5762.85"/>
    <s v="Peterbilt 579"/>
    <n v="154.56"/>
    <n v="412.56"/>
    <n v="50.19"/>
    <n v="257.06"/>
    <n v="106.99"/>
    <n v="39.03"/>
    <n v="136.66999999999999"/>
    <n v="6.42"/>
    <x v="10"/>
    <n v="444"/>
    <n v="385"/>
    <n v="14.97"/>
    <n v="50"/>
    <n v="25.21"/>
    <n v="91.7"/>
    <n v="1163.48"/>
    <n v="749.17"/>
    <n v="1152.57"/>
    <n v="979.68"/>
    <n v="1440.71"/>
    <n v="3440.58"/>
  </r>
  <r>
    <s v="Jul"/>
    <n v="6"/>
    <s v="Iron"/>
    <n v="29.6"/>
    <s v="Retaining Customer"/>
    <x v="0"/>
    <n v="5613.01"/>
    <s v="Peterbilt 579"/>
    <n v="191.06"/>
    <n v="390.42"/>
    <n v="57.93"/>
    <n v="229.94"/>
    <n v="119.31"/>
    <n v="65.42"/>
    <n v="146.63"/>
    <n v="6.35"/>
    <x v="5"/>
    <n v="341"/>
    <n v="306"/>
    <n v="18.34"/>
    <n v="50"/>
    <n v="20.18"/>
    <n v="84.81"/>
    <n v="1207.06"/>
    <n v="729.69"/>
    <n v="1122.5999999999999"/>
    <n v="954.21"/>
    <n v="1403.25"/>
    <n v="3242.13"/>
  </r>
  <r>
    <s v="Apr"/>
    <n v="8"/>
    <s v="Iron"/>
    <n v="28.4"/>
    <s v="New Customer"/>
    <x v="1"/>
    <n v="4891.3599999999997"/>
    <s v="Freightliner Sprinter"/>
    <n v="117.07"/>
    <n v="346.55"/>
    <n v="51.22"/>
    <n v="249.19"/>
    <n v="102.62"/>
    <n v="57.63"/>
    <n v="127.31"/>
    <n v="6.15"/>
    <x v="14"/>
    <n v="375"/>
    <n v="347"/>
    <n v="14.1"/>
    <n v="150"/>
    <n v="21.63"/>
    <n v="69.319999999999993"/>
    <n v="1057.74"/>
    <n v="635.88"/>
    <n v="978.27"/>
    <n v="831.53"/>
    <n v="1222.8399999999999"/>
    <n v="2771.25"/>
  </r>
  <r>
    <s v="Aug"/>
    <n v="19"/>
    <s v="Iron"/>
    <n v="10.7"/>
    <s v="New Customer"/>
    <x v="3"/>
    <n v="3236.09"/>
    <s v="Freightliner Sprinter"/>
    <n v="145.88"/>
    <n v="312.86"/>
    <n v="59.5"/>
    <n v="236.47"/>
    <n v="105.95"/>
    <n v="68.75"/>
    <n v="132.66"/>
    <n v="7.86"/>
    <x v="4"/>
    <n v="254"/>
    <n v="361"/>
    <n v="8.9600000000000009"/>
    <n v="150"/>
    <n v="34.94"/>
    <n v="89.99"/>
    <n v="1069.93"/>
    <n v="420.69"/>
    <n v="647.22"/>
    <n v="550.14"/>
    <n v="809.02"/>
    <n v="1117.0999999999999"/>
  </r>
  <r>
    <s v="Dec"/>
    <n v="24"/>
    <s v="Wood"/>
    <n v="13.1"/>
    <s v="Retaining Customer"/>
    <x v="1"/>
    <n v="4473.5200000000004"/>
    <s v="Volvo VNL"/>
    <n v="192.62"/>
    <n v="373.05"/>
    <n v="51.85"/>
    <n v="200.24"/>
    <n v="128.21"/>
    <n v="52.88"/>
    <n v="118.62"/>
    <n v="5.4"/>
    <x v="12"/>
    <n v="930"/>
    <n v="331"/>
    <n v="13.52"/>
    <n v="50"/>
    <n v="25.77"/>
    <n v="72.69"/>
    <n v="1122.8699999999999"/>
    <n v="581.55999999999995"/>
    <n v="894.7"/>
    <n v="760.5"/>
    <n v="1118.3800000000001"/>
    <n v="2192.42"/>
  </r>
  <r>
    <s v="Aug"/>
    <n v="24"/>
    <s v="Sand"/>
    <n v="26.9"/>
    <s v="Retaining Customer"/>
    <x v="2"/>
    <n v="5670.38"/>
    <s v="Freightliner Sprinter"/>
    <n v="181.68"/>
    <n v="452.09"/>
    <n v="59.05"/>
    <n v="253.36"/>
    <n v="101.57"/>
    <n v="47.51"/>
    <n v="143.96"/>
    <n v="8.73"/>
    <x v="23"/>
    <n v="898"/>
    <n v="363"/>
    <n v="15.62"/>
    <n v="100"/>
    <n v="36.93"/>
    <n v="52.93"/>
    <n v="1247.95"/>
    <n v="737.15"/>
    <n v="1134.08"/>
    <n v="963.96"/>
    <n v="1417.6"/>
    <n v="3325.3599999999997"/>
  </r>
  <r>
    <s v="Dec"/>
    <n v="13"/>
    <s v="Sand"/>
    <n v="17.8"/>
    <s v="Retaining Customer"/>
    <x v="1"/>
    <n v="5901.15"/>
    <s v="Peterbilt 579"/>
    <n v="146.41999999999999"/>
    <n v="339.69"/>
    <n v="57.13"/>
    <n v="221.28"/>
    <n v="128.36000000000001"/>
    <n v="42.21"/>
    <n v="149.55000000000001"/>
    <n v="9.5500000000000007"/>
    <x v="12"/>
    <n v="174"/>
    <n v="359"/>
    <n v="16.440000000000001"/>
    <n v="100"/>
    <n v="21.58"/>
    <n v="59.11"/>
    <n v="1094.19"/>
    <n v="767.15"/>
    <n v="1180.23"/>
    <n v="1003.2"/>
    <n v="1475.29"/>
    <n v="3694.54"/>
  </r>
  <r>
    <s v="Dec"/>
    <n v="17"/>
    <s v="Iron"/>
    <n v="25.5"/>
    <s v="Retaining Customer"/>
    <x v="2"/>
    <n v="3592.69"/>
    <s v="Volvo VNL"/>
    <n v="104.79"/>
    <n v="429.76"/>
    <n v="57.34"/>
    <n v="250.41"/>
    <n v="142.46"/>
    <n v="48.47"/>
    <n v="127.24"/>
    <n v="5.4"/>
    <x v="9"/>
    <n v="302"/>
    <n v="345"/>
    <n v="10.41"/>
    <n v="0"/>
    <n v="24.65"/>
    <n v="51.6"/>
    <n v="1165.8699999999999"/>
    <n v="467.05"/>
    <n v="718.54"/>
    <n v="610.76"/>
    <n v="898.17"/>
    <n v="1217.4699999999998"/>
  </r>
  <r>
    <s v="Aug"/>
    <n v="19"/>
    <s v="Wood"/>
    <n v="17.5"/>
    <s v="New Customer"/>
    <x v="0"/>
    <n v="4934.1899999999996"/>
    <s v="Freightliner Sprinter"/>
    <n v="141.65"/>
    <n v="477.18"/>
    <n v="59.69"/>
    <n v="220.95"/>
    <n v="120.07"/>
    <n v="30"/>
    <n v="128.47"/>
    <n v="5.8"/>
    <x v="6"/>
    <n v="341"/>
    <n v="375"/>
    <n v="13.16"/>
    <n v="50"/>
    <n v="23.98"/>
    <n v="72.39"/>
    <n v="1183.81"/>
    <n v="641.44000000000005"/>
    <n v="986.84"/>
    <n v="838.81"/>
    <n v="1233.55"/>
    <n v="2590.36"/>
  </r>
  <r>
    <s v="Nov"/>
    <n v="17"/>
    <s v="Steel"/>
    <n v="10.3"/>
    <s v="Retaining Customer"/>
    <x v="2"/>
    <n v="4707.12"/>
    <s v="Peterbilt 579"/>
    <n v="191.55"/>
    <n v="483.49"/>
    <n v="51.56"/>
    <n v="267.14"/>
    <n v="117.78"/>
    <n v="54.73"/>
    <n v="143.25"/>
    <n v="6.41"/>
    <x v="16"/>
    <n v="660"/>
    <n v="326"/>
    <n v="14.44"/>
    <n v="50"/>
    <n v="38.76"/>
    <n v="62.48"/>
    <n v="1315.91"/>
    <n v="611.92999999999995"/>
    <n v="941.42"/>
    <n v="800.21"/>
    <n v="1176.78"/>
    <n v="2245.9699999999998"/>
  </r>
  <r>
    <s v="Aug"/>
    <n v="24"/>
    <s v="Steel"/>
    <n v="15.5"/>
    <s v="Retaining Customer"/>
    <x v="5"/>
    <n v="5132.59"/>
    <s v="Peterbilt 579"/>
    <n v="175.78"/>
    <n v="347.17"/>
    <n v="55.51"/>
    <n v="257.27999999999997"/>
    <n v="114.08"/>
    <n v="51.49"/>
    <n v="149.6"/>
    <n v="5.62"/>
    <x v="1"/>
    <n v="733"/>
    <n v="303"/>
    <n v="16.940000000000001"/>
    <n v="150"/>
    <n v="30.9"/>
    <n v="72.739999999999995"/>
    <n v="1156.53"/>
    <n v="667.24"/>
    <n v="1026.52"/>
    <n v="872.54"/>
    <n v="1283.1500000000001"/>
    <n v="2922.96"/>
  </r>
  <r>
    <s v="Dec"/>
    <n v="17"/>
    <s v="Sand"/>
    <n v="11.1"/>
    <s v="Retaining Customer"/>
    <x v="4"/>
    <n v="5835.95"/>
    <s v="Freightliner Sprinter"/>
    <n v="162.1"/>
    <n v="484.42"/>
    <n v="53.57"/>
    <n v="215.65"/>
    <n v="133.30000000000001"/>
    <n v="63.76"/>
    <n v="134.01"/>
    <n v="5.03"/>
    <x v="13"/>
    <n v="782"/>
    <n v="381"/>
    <n v="15.32"/>
    <n v="100"/>
    <n v="35.61"/>
    <n v="86.14"/>
    <n v="1251.8399999999999"/>
    <n v="758.67"/>
    <n v="1167.19"/>
    <n v="992.11"/>
    <n v="1458.99"/>
    <n v="3485.7200000000003"/>
  </r>
  <r>
    <s v="Apr"/>
    <n v="14"/>
    <s v="Sand"/>
    <n v="18.899999999999999"/>
    <s v="Retaining Customer"/>
    <x v="1"/>
    <n v="5456.28"/>
    <s v="Freightliner Sprinter"/>
    <n v="199.43"/>
    <n v="361.57"/>
    <n v="57.69"/>
    <n v="261.32"/>
    <n v="101.8"/>
    <n v="67.05"/>
    <n v="120.64"/>
    <n v="5.92"/>
    <x v="14"/>
    <n v="408"/>
    <n v="363"/>
    <n v="15.03"/>
    <n v="0"/>
    <n v="23.99"/>
    <n v="69.28"/>
    <n v="1175.42"/>
    <n v="709.32"/>
    <n v="1091.26"/>
    <n v="927.57"/>
    <n v="1364.07"/>
    <n v="3070.8500000000004"/>
  </r>
  <r>
    <s v="Sep"/>
    <n v="5"/>
    <s v="Iron"/>
    <n v="17.5"/>
    <s v="New Customer"/>
    <x v="0"/>
    <n v="3745.18"/>
    <s v="Peterbilt 579"/>
    <n v="168.02"/>
    <n v="343.96"/>
    <n v="50.55"/>
    <n v="277.06"/>
    <n v="114.39"/>
    <n v="59.39"/>
    <n v="133.47999999999999"/>
    <n v="8.58"/>
    <x v="20"/>
    <n v="519"/>
    <n v="384"/>
    <n v="9.75"/>
    <n v="0"/>
    <n v="29.32"/>
    <n v="61.11"/>
    <n v="1155.4299999999901"/>
    <n v="486.87"/>
    <n v="749.04"/>
    <n v="636.67999999999995"/>
    <n v="936.29"/>
    <n v="1385.0700000000002"/>
  </r>
  <r>
    <s v="Apr"/>
    <n v="24"/>
    <s v="Iron"/>
    <n v="23.6"/>
    <s v="New Customer"/>
    <x v="4"/>
    <n v="3518.33"/>
    <s v="Kenworth T680"/>
    <n v="113.61"/>
    <n v="397.83"/>
    <n v="54.04"/>
    <n v="276.95"/>
    <n v="131.72"/>
    <n v="36.24"/>
    <n v="148.6"/>
    <n v="5.78"/>
    <x v="14"/>
    <n v="472"/>
    <n v="337"/>
    <n v="10.44"/>
    <n v="150"/>
    <n v="34.57"/>
    <n v="81.88"/>
    <n v="1164.77"/>
    <n v="457.38"/>
    <n v="703.67"/>
    <n v="598.12"/>
    <n v="879.58"/>
    <n v="1304.1300000000001"/>
  </r>
  <r>
    <s v="Aug"/>
    <n v="17"/>
    <s v="Iron"/>
    <n v="24.3"/>
    <s v="New Customer"/>
    <x v="0"/>
    <n v="4767.3900000000003"/>
    <s v="Peterbilt 579"/>
    <n v="194.18"/>
    <n v="379.75"/>
    <n v="51.94"/>
    <n v="208.9"/>
    <n v="143.88"/>
    <n v="54.85"/>
    <n v="105.36"/>
    <n v="7.11"/>
    <x v="19"/>
    <n v="333"/>
    <n v="380"/>
    <n v="12.55"/>
    <n v="150"/>
    <n v="36.75"/>
    <n v="79.400000000000006"/>
    <n v="1145.96999999999"/>
    <n v="619.76"/>
    <n v="953.48"/>
    <n v="810.46"/>
    <n v="1191.8499999999999"/>
    <n v="2574.17"/>
  </r>
  <r>
    <s v="Oct"/>
    <n v="25"/>
    <s v="Wood"/>
    <n v="15.1"/>
    <s v="New Customer"/>
    <x v="5"/>
    <n v="5677.42"/>
    <s v="Kenworth T680"/>
    <n v="106.19"/>
    <n v="463.41"/>
    <n v="51.41"/>
    <n v="286.89999999999998"/>
    <n v="116.47"/>
    <n v="64.989999999999995"/>
    <n v="127.6"/>
    <n v="9.32"/>
    <x v="12"/>
    <n v="744"/>
    <n v="339"/>
    <n v="16.75"/>
    <n v="150"/>
    <n v="26.22"/>
    <n v="68.53"/>
    <n v="1226.28999999999"/>
    <n v="738.06"/>
    <n v="1135.48"/>
    <n v="965.16"/>
    <n v="1419.36"/>
    <n v="3393.3500000000004"/>
  </r>
  <r>
    <s v="Nov"/>
    <n v="20"/>
    <s v="Iron"/>
    <n v="19.600000000000001"/>
    <s v="Retaining Customer"/>
    <x v="3"/>
    <n v="3845.95"/>
    <s v="Peterbilt 579"/>
    <n v="143.86000000000001"/>
    <n v="461.15"/>
    <n v="59.43"/>
    <n v="285.83"/>
    <n v="132.91999999999999"/>
    <n v="37.700000000000003"/>
    <n v="134.93"/>
    <n v="5.92"/>
    <x v="9"/>
    <n v="472"/>
    <n v="340"/>
    <n v="11.31"/>
    <n v="150"/>
    <n v="32.46"/>
    <n v="71.42"/>
    <n v="1261.74"/>
    <n v="499.97"/>
    <n v="769.19"/>
    <n v="653.80999999999995"/>
    <n v="961.49"/>
    <n v="1532.67"/>
  </r>
  <r>
    <s v="Jul"/>
    <n v="4"/>
    <s v="Sand"/>
    <n v="18.2"/>
    <s v="Retaining Customer"/>
    <x v="1"/>
    <n v="4838.47"/>
    <s v="Kenworth T680"/>
    <n v="147.88999999999999"/>
    <n v="330.11"/>
    <n v="51.02"/>
    <n v="280.11"/>
    <n v="127.84"/>
    <n v="50.69"/>
    <n v="121.36"/>
    <n v="8.3699999999999992"/>
    <x v="11"/>
    <n v="787"/>
    <n v="390"/>
    <n v="12.41"/>
    <n v="150"/>
    <n v="31.97"/>
    <n v="99.76"/>
    <n v="1117.3899999999901"/>
    <n v="629"/>
    <n v="967.69"/>
    <n v="822.54"/>
    <n v="1209.6199999999999"/>
    <n v="2669.05"/>
  </r>
  <r>
    <s v="Aug"/>
    <n v="3"/>
    <s v="Iron"/>
    <n v="27.6"/>
    <s v="New Customer"/>
    <x v="2"/>
    <n v="4494.16"/>
    <s v="Freightliner Sprinter"/>
    <n v="183.81"/>
    <n v="333.71"/>
    <n v="52.8"/>
    <n v="273.58999999999997"/>
    <n v="147.29"/>
    <n v="43.7"/>
    <n v="139.38"/>
    <n v="8.9499999999999993"/>
    <x v="5"/>
    <n v="962"/>
    <n v="385"/>
    <n v="11.67"/>
    <n v="50"/>
    <n v="38.79"/>
    <n v="97.32"/>
    <n v="1183.22999999999"/>
    <n v="584.24"/>
    <n v="898.83"/>
    <n v="764.01"/>
    <n v="1123.54"/>
    <n v="2165.7199999999998"/>
  </r>
  <r>
    <s v="Apr"/>
    <n v="10"/>
    <s v="Coal"/>
    <n v="16.3"/>
    <s v="Retaining Customer"/>
    <x v="4"/>
    <n v="4250.7299999999996"/>
    <s v="Freightliner Sprinter"/>
    <n v="155.22"/>
    <n v="460.84"/>
    <n v="59.97"/>
    <n v="234.34"/>
    <n v="120.04"/>
    <n v="38.22"/>
    <n v="132.11000000000001"/>
    <n v="8.14"/>
    <x v="1"/>
    <n v="429"/>
    <n v="394"/>
    <n v="10.79"/>
    <n v="50"/>
    <n v="37.6"/>
    <n v="59.79"/>
    <n v="1208.8800000000001"/>
    <n v="552.59"/>
    <n v="850.15"/>
    <n v="722.62"/>
    <n v="1062.68"/>
    <n v="1895.4499999999998"/>
  </r>
  <r>
    <s v="Feb"/>
    <n v="5"/>
    <s v="Wood"/>
    <n v="11.1"/>
    <s v="New Customer"/>
    <x v="1"/>
    <n v="5290.91"/>
    <s v="Freightliner Sprinter"/>
    <n v="136.6"/>
    <n v="332.49"/>
    <n v="58.9"/>
    <n v="233.32"/>
    <n v="134.43"/>
    <n v="59.89"/>
    <n v="148.11000000000001"/>
    <n v="9.07"/>
    <x v="11"/>
    <n v="467"/>
    <n v="333"/>
    <n v="15.89"/>
    <n v="0"/>
    <n v="20.11"/>
    <n v="89.8"/>
    <n v="1112.81"/>
    <n v="687.82"/>
    <n v="1058.18"/>
    <n v="899.45"/>
    <n v="1322.73"/>
    <n v="2964.21"/>
  </r>
  <r>
    <s v="Aug"/>
    <n v="2"/>
    <s v="Coal"/>
    <n v="24.6"/>
    <s v="New Customer"/>
    <x v="4"/>
    <n v="5022.2"/>
    <s v="Freightliner Sprinter"/>
    <n v="180.28"/>
    <n v="472.54"/>
    <n v="53.14"/>
    <n v="228.87"/>
    <n v="132.38999999999999"/>
    <n v="32.5"/>
    <n v="144.25"/>
    <n v="6.77"/>
    <x v="8"/>
    <n v="276"/>
    <n v="390"/>
    <n v="12.88"/>
    <n v="100"/>
    <n v="34.17"/>
    <n v="76.37"/>
    <n v="1250.74"/>
    <n v="652.89"/>
    <n v="1004.44"/>
    <n v="853.77"/>
    <n v="1255.55"/>
    <n v="2671.63"/>
  </r>
  <r>
    <s v="Apr"/>
    <n v="22"/>
    <s v="Coal"/>
    <n v="29.5"/>
    <s v="Retaining Customer"/>
    <x v="0"/>
    <n v="5202.0600000000004"/>
    <s v="Peterbilt 579"/>
    <n v="148.05000000000001"/>
    <n v="390.16"/>
    <n v="54.02"/>
    <n v="294.68"/>
    <n v="145.43"/>
    <n v="56.27"/>
    <n v="107.38"/>
    <n v="7.98"/>
    <x v="5"/>
    <n v="129"/>
    <n v="391"/>
    <n v="13.3"/>
    <n v="0"/>
    <n v="30.76"/>
    <n v="56.06"/>
    <n v="1203.97"/>
    <n v="676.27"/>
    <n v="1040.4100000000001"/>
    <n v="884.35"/>
    <n v="1300.52"/>
    <n v="2794.85"/>
  </r>
  <r>
    <s v="Sep"/>
    <n v="18"/>
    <s v="Sand"/>
    <n v="25.1"/>
    <s v="New Customer"/>
    <x v="2"/>
    <n v="3950.95"/>
    <s v="Kenworth T680"/>
    <n v="145.38"/>
    <n v="317.70999999999998"/>
    <n v="53.59"/>
    <n v="268.18"/>
    <n v="148.44999999999999"/>
    <n v="53.52"/>
    <n v="126.08"/>
    <n v="8.42"/>
    <x v="2"/>
    <n v="468"/>
    <n v="335"/>
    <n v="11.79"/>
    <n v="150"/>
    <n v="26.06"/>
    <n v="97.54"/>
    <n v="1121.33"/>
    <n v="513.62"/>
    <n v="790.19"/>
    <n v="671.66"/>
    <n v="987.74"/>
    <n v="1771.6799999999998"/>
  </r>
  <r>
    <s v="Oct"/>
    <n v="8"/>
    <s v="Sand"/>
    <n v="14.4"/>
    <s v="New Customer"/>
    <x v="0"/>
    <n v="3480.03"/>
    <s v="Freightliner Sprinter"/>
    <n v="195.25"/>
    <n v="433.01"/>
    <n v="56.64"/>
    <n v="243.73"/>
    <n v="108.7"/>
    <n v="31.89"/>
    <n v="131.75"/>
    <n v="5.29"/>
    <x v="6"/>
    <n v="841"/>
    <n v="361"/>
    <n v="9.64"/>
    <n v="100"/>
    <n v="20.58"/>
    <n v="55.82"/>
    <n v="1206.26"/>
    <n v="452.4"/>
    <n v="696.01"/>
    <n v="591.61"/>
    <n v="870.01"/>
    <n v="1160.3499999999999"/>
  </r>
  <r>
    <s v="Dec"/>
    <n v="12"/>
    <s v="Wood"/>
    <n v="14.3"/>
    <s v="Retaining Customer"/>
    <x v="0"/>
    <n v="3619.97"/>
    <s v="Peterbilt 579"/>
    <n v="153.51"/>
    <n v="439.62"/>
    <n v="51.79"/>
    <n v="259.33"/>
    <n v="111.55"/>
    <n v="52.03"/>
    <n v="144.75"/>
    <n v="7.98"/>
    <x v="8"/>
    <n v="240"/>
    <n v="389"/>
    <n v="9.31"/>
    <n v="150"/>
    <n v="30.33"/>
    <n v="58.46"/>
    <n v="1220.56"/>
    <n v="470.6"/>
    <n v="723.99"/>
    <n v="615.39"/>
    <n v="904.99"/>
    <n v="1345.7399999999998"/>
  </r>
  <r>
    <s v="Mar"/>
    <n v="22"/>
    <s v="Iron"/>
    <n v="22.4"/>
    <s v="Retaining Customer"/>
    <x v="1"/>
    <n v="4242.5200000000004"/>
    <s v="Volvo VNL"/>
    <n v="166.52"/>
    <n v="455.28"/>
    <n v="54.94"/>
    <n v="240.94"/>
    <n v="109.8"/>
    <n v="44.23"/>
    <n v="113.37"/>
    <n v="9.2899999999999991"/>
    <x v="1"/>
    <n v="315"/>
    <n v="330"/>
    <n v="12.86"/>
    <n v="50"/>
    <n v="20.69"/>
    <n v="57.68"/>
    <n v="1194.3699999999999"/>
    <n v="551.53"/>
    <n v="848.5"/>
    <n v="721.23"/>
    <n v="1060.6300000000001"/>
    <n v="1884.8400000000001"/>
  </r>
  <r>
    <s v="Mar"/>
    <n v="23"/>
    <s v="Coal"/>
    <n v="24.4"/>
    <s v="New Customer"/>
    <x v="2"/>
    <n v="3663.86"/>
    <s v="Kenworth T680"/>
    <n v="142.69"/>
    <n v="278.39999999999998"/>
    <n v="52.42"/>
    <n v="294.49"/>
    <n v="118.81"/>
    <n v="59.3"/>
    <n v="105.82"/>
    <n v="9.8000000000000007"/>
    <x v="23"/>
    <n v="162"/>
    <n v="355"/>
    <n v="10.32"/>
    <n v="100"/>
    <n v="25.51"/>
    <n v="72.28"/>
    <n v="1261.72999999999"/>
    <n v="476.3"/>
    <n v="732.77"/>
    <n v="622.86"/>
    <n v="915.97"/>
    <n v="1293.6399999999999"/>
  </r>
  <r>
    <s v="Dec"/>
    <n v="9"/>
    <s v="Steel"/>
    <n v="17.3"/>
    <s v="Retaining Customer"/>
    <x v="2"/>
    <n v="4816.4399999999996"/>
    <s v="Peterbilt 579"/>
    <n v="112.18"/>
    <n v="435.15"/>
    <n v="51.37"/>
    <n v="205.94"/>
    <n v="104.8"/>
    <n v="66.930000000000007"/>
    <n v="121.52"/>
    <n v="6.59"/>
    <x v="12"/>
    <n v="885"/>
    <n v="342"/>
    <n v="14.08"/>
    <n v="100"/>
    <n v="32.19"/>
    <n v="78.28"/>
    <n v="1104.47999999999"/>
    <n v="626.14"/>
    <n v="963.29"/>
    <n v="818.79"/>
    <n v="1204.1099999999999"/>
    <n v="2610.15"/>
  </r>
  <r>
    <s v="Oct"/>
    <n v="25"/>
    <s v="Wood"/>
    <n v="23.4"/>
    <s v="New Customer"/>
    <x v="0"/>
    <n v="3324.46"/>
    <s v="Kenworth T680"/>
    <n v="124.02"/>
    <n v="307.02"/>
    <n v="56.25"/>
    <n v="253.19"/>
    <n v="116.93"/>
    <n v="33.92"/>
    <n v="146.37"/>
    <n v="5.81"/>
    <x v="10"/>
    <n v="180"/>
    <n v="339"/>
    <n v="9.81"/>
    <n v="50"/>
    <n v="27.38"/>
    <n v="65.75"/>
    <n v="1043.51"/>
    <n v="432.18"/>
    <n v="664.89"/>
    <n v="565.16"/>
    <n v="831.12"/>
    <n v="1124.33"/>
  </r>
  <r>
    <s v="Feb"/>
    <n v="28"/>
    <s v="Sand"/>
    <n v="27.1"/>
    <s v="New Customer"/>
    <x v="5"/>
    <n v="4687.45"/>
    <s v="Freightliner Sprinter"/>
    <n v="133.54"/>
    <n v="302.7"/>
    <n v="55.5"/>
    <n v="228.4"/>
    <n v="111.27"/>
    <n v="61.29"/>
    <n v="119.52"/>
    <n v="10"/>
    <x v="0"/>
    <n v="954"/>
    <n v="315"/>
    <n v="14.88"/>
    <n v="0"/>
    <n v="36.82"/>
    <n v="56.68"/>
    <n v="1022.21999999999"/>
    <n v="609.37"/>
    <n v="937.49"/>
    <n v="796.87"/>
    <n v="1171.8599999999999"/>
    <n v="2468.0500000000002"/>
  </r>
  <r>
    <s v="Sep"/>
    <n v="13"/>
    <s v="Steel"/>
    <n v="22.6"/>
    <s v="Retaining Customer"/>
    <x v="5"/>
    <n v="4413.22"/>
    <s v="Volvo VNL"/>
    <n v="153.75"/>
    <n v="408.89"/>
    <n v="57.06"/>
    <n v="272.73"/>
    <n v="120.56"/>
    <n v="52.34"/>
    <n v="130.78"/>
    <n v="7.77"/>
    <x v="23"/>
    <n v="859"/>
    <n v="323"/>
    <n v="13.66"/>
    <n v="150"/>
    <n v="27.95"/>
    <n v="60.07"/>
    <n v="1203.8799999999901"/>
    <n v="573.72"/>
    <n v="882.64"/>
    <n v="750.25"/>
    <n v="1103.31"/>
    <n v="2153.29"/>
  </r>
  <r>
    <s v="Dec"/>
    <n v="19"/>
    <s v="Iron"/>
    <n v="18"/>
    <s v="Retaining Customer"/>
    <x v="2"/>
    <n v="4628.6899999999996"/>
    <s v="Volvo VNL"/>
    <n v="108.29"/>
    <n v="460.74"/>
    <n v="59.58"/>
    <n v="202.94"/>
    <n v="149.71"/>
    <n v="39.99"/>
    <n v="106.02"/>
    <n v="9.0399999999999991"/>
    <x v="20"/>
    <n v="829"/>
    <n v="342"/>
    <n v="13.53"/>
    <n v="100"/>
    <n v="34.520000000000003"/>
    <n v="73.7"/>
    <n v="1136.31"/>
    <n v="601.73"/>
    <n v="925.74"/>
    <n v="786.88"/>
    <n v="1157.17"/>
    <n v="2392.9"/>
  </r>
  <r>
    <s v="Dec"/>
    <n v="23"/>
    <s v="Iron"/>
    <n v="23.7"/>
    <s v="Retaining Customer"/>
    <x v="0"/>
    <n v="3020.25"/>
    <s v="Volvo VNL"/>
    <n v="119.8"/>
    <n v="382.24"/>
    <n v="57.92"/>
    <n v="268.11"/>
    <n v="125.66"/>
    <n v="37.090000000000003"/>
    <n v="123.7"/>
    <n v="9.2799999999999994"/>
    <x v="7"/>
    <n v="298"/>
    <n v="398"/>
    <n v="7.59"/>
    <n v="100"/>
    <n v="36.82"/>
    <n v="87.54"/>
    <n v="1123.8"/>
    <n v="392.63"/>
    <n v="604.04999999999995"/>
    <n v="513.44000000000005"/>
    <n v="755.06"/>
    <n v="799.27"/>
  </r>
  <r>
    <s v="Aug"/>
    <n v="25"/>
    <s v="Iron"/>
    <n v="10.6"/>
    <s v="Retaining Customer"/>
    <x v="0"/>
    <n v="4326.83"/>
    <s v="Freightliner Sprinter"/>
    <n v="117.39"/>
    <n v="376.51"/>
    <n v="51.87"/>
    <n v="243.12"/>
    <n v="146.22999999999999"/>
    <n v="43.13"/>
    <n v="117.09"/>
    <n v="9.4"/>
    <x v="25"/>
    <n v="567"/>
    <n v="375"/>
    <n v="11.54"/>
    <n v="150"/>
    <n v="25.48"/>
    <n v="66.599999999999994"/>
    <n v="1104.74"/>
    <n v="562.49"/>
    <n v="865.37"/>
    <n v="735.56"/>
    <n v="1081.71"/>
    <n v="2163.5700000000002"/>
  </r>
  <r>
    <s v="Apr"/>
    <n v="28"/>
    <s v="Steel"/>
    <n v="26.9"/>
    <s v="New Customer"/>
    <x v="0"/>
    <n v="3621.01"/>
    <s v="Freightliner Sprinter"/>
    <n v="100.54"/>
    <n v="433.24"/>
    <n v="53.13"/>
    <n v="292.39"/>
    <n v="119.36"/>
    <n v="36.61"/>
    <n v="100.2"/>
    <n v="5.35"/>
    <x v="11"/>
    <n v="123"/>
    <n v="303"/>
    <n v="11.95"/>
    <n v="50"/>
    <n v="29.52"/>
    <n v="83.81"/>
    <n v="1140.82"/>
    <n v="470.73"/>
    <n v="724.2"/>
    <n v="615.57000000000005"/>
    <n v="905.25"/>
    <n v="1325.71"/>
  </r>
  <r>
    <s v="Jun"/>
    <n v="21"/>
    <s v="Wood"/>
    <n v="12.1"/>
    <s v="New Customer"/>
    <x v="1"/>
    <n v="5319.18"/>
    <s v="Freightliner Sprinter"/>
    <n v="173.27"/>
    <n v="303.56"/>
    <n v="57.46"/>
    <n v="233.05"/>
    <n v="119.57"/>
    <n v="66.58"/>
    <n v="127.16"/>
    <n v="8.1"/>
    <x v="1"/>
    <n v="310"/>
    <n v="372"/>
    <n v="14.3"/>
    <n v="150"/>
    <n v="34.85"/>
    <n v="96.6"/>
    <n v="1088.75"/>
    <n v="691.49"/>
    <n v="1063.8399999999999"/>
    <n v="904.26"/>
    <n v="1329.8"/>
    <n v="3181.2799999999997"/>
  </r>
  <r>
    <s v="Nov"/>
    <n v="22"/>
    <s v="Wood"/>
    <n v="20.399999999999999"/>
    <s v="New Customer"/>
    <x v="0"/>
    <n v="5718.13"/>
    <s v="Kenworth T680"/>
    <n v="144.62"/>
    <n v="499.03"/>
    <n v="59.36"/>
    <n v="203.75"/>
    <n v="101.65"/>
    <n v="63.92"/>
    <n v="132.43"/>
    <n v="8.08"/>
    <x v="14"/>
    <n v="297"/>
    <n v="331"/>
    <n v="17.28"/>
    <n v="150"/>
    <n v="29.36"/>
    <n v="79.510000000000005"/>
    <n v="1212.8399999999999"/>
    <n v="743.36"/>
    <n v="1143.6300000000001"/>
    <n v="972.08"/>
    <n v="1429.53"/>
    <n v="3450.6499999999996"/>
  </r>
  <r>
    <s v="Sep"/>
    <n v="24"/>
    <s v="Iron"/>
    <n v="14.2"/>
    <s v="New Customer"/>
    <x v="1"/>
    <n v="3794.94"/>
    <s v="Kenworth T680"/>
    <n v="164.87"/>
    <n v="438.69"/>
    <n v="53.21"/>
    <n v="241.51"/>
    <n v="117.63"/>
    <n v="58.71"/>
    <n v="109.77"/>
    <n v="7.75"/>
    <x v="22"/>
    <n v="520"/>
    <n v="305"/>
    <n v="12.44"/>
    <n v="150"/>
    <n v="22.67"/>
    <n v="55.66"/>
    <n v="1192.1399999999901"/>
    <n v="493.34"/>
    <n v="758.99"/>
    <n v="645.14"/>
    <n v="948.74"/>
    <n v="1541.4699999999998"/>
  </r>
  <r>
    <s v="Jul"/>
    <n v="6"/>
    <s v="Sand"/>
    <n v="29.2"/>
    <s v="New Customer"/>
    <x v="2"/>
    <n v="5613.94"/>
    <s v="Peterbilt 579"/>
    <n v="100.67"/>
    <n v="317.98"/>
    <n v="56.47"/>
    <n v="232.25"/>
    <n v="142.19"/>
    <n v="50.87"/>
    <n v="147.47999999999999"/>
    <n v="8.01"/>
    <x v="19"/>
    <n v="765"/>
    <n v="366"/>
    <n v="15.34"/>
    <n v="150"/>
    <n v="34.85"/>
    <n v="91.66"/>
    <n v="1055.9199999999901"/>
    <n v="729.81"/>
    <n v="1122.79"/>
    <n v="954.37"/>
    <n v="1403.48"/>
    <n v="3508.87"/>
  </r>
  <r>
    <s v="Dec"/>
    <n v="12"/>
    <s v="Coal"/>
    <n v="23.5"/>
    <s v="Retaining Customer"/>
    <x v="2"/>
    <n v="3437.9"/>
    <s v="Freightliner Sprinter"/>
    <n v="151.94999999999999"/>
    <n v="313.04000000000002"/>
    <n v="55.19"/>
    <n v="211.78"/>
    <n v="147.79"/>
    <n v="39.17"/>
    <n v="108.64"/>
    <n v="6.02"/>
    <x v="18"/>
    <n v="223"/>
    <n v="352"/>
    <n v="9.77"/>
    <n v="150"/>
    <n v="39.090000000000003"/>
    <n v="87.88"/>
    <n v="1033.58"/>
    <n v="446.93"/>
    <n v="687.58"/>
    <n v="584.44000000000005"/>
    <n v="859.48"/>
    <n v="1359.4099999999999"/>
  </r>
  <r>
    <s v="Jan"/>
    <n v="14"/>
    <s v="Coal"/>
    <n v="19.600000000000001"/>
    <s v="Retaining Customer"/>
    <x v="0"/>
    <n v="4620.41"/>
    <s v="Volvo VNL"/>
    <n v="161.38999999999999"/>
    <n v="352.51"/>
    <n v="51.34"/>
    <n v="218.1"/>
    <n v="121.35"/>
    <n v="33.83"/>
    <n v="136.68"/>
    <n v="7.65"/>
    <x v="8"/>
    <n v="791"/>
    <n v="397"/>
    <n v="11.64"/>
    <n v="50"/>
    <n v="23.79"/>
    <n v="87.55"/>
    <n v="1082.8499999999999"/>
    <n v="600.65"/>
    <n v="924.08"/>
    <n v="785.47"/>
    <n v="1155.0999999999999"/>
    <n v="2377.35"/>
  </r>
  <r>
    <s v="Jan"/>
    <n v="11"/>
    <s v="Steel"/>
    <n v="10.9"/>
    <s v="New Customer"/>
    <x v="4"/>
    <n v="5130.62"/>
    <s v="Kenworth T680"/>
    <n v="135.12"/>
    <n v="203.43"/>
    <n v="56.15"/>
    <n v="237.73"/>
    <n v="128.65"/>
    <n v="39.11"/>
    <n v="107.17"/>
    <n v="7.53"/>
    <x v="15"/>
    <n v="135"/>
    <n v="324"/>
    <n v="15.84"/>
    <n v="0"/>
    <n v="31.2"/>
    <n v="81.150000000000006"/>
    <n v="1114.8899999999901"/>
    <n v="666.98"/>
    <n v="1026.1199999999999"/>
    <n v="872.21"/>
    <n v="1282.6500000000001"/>
    <n v="2812.93"/>
  </r>
  <r>
    <s v="Nov"/>
    <n v="7"/>
    <s v="Sand"/>
    <n v="15.2"/>
    <s v="Retaining Customer"/>
    <x v="5"/>
    <n v="5799.07"/>
    <s v="Peterbilt 579"/>
    <n v="142.52000000000001"/>
    <n v="384.19"/>
    <n v="55.82"/>
    <n v="243.66"/>
    <n v="126.66"/>
    <n v="55.32"/>
    <n v="113.12"/>
    <n v="6.21"/>
    <x v="21"/>
    <n v="110"/>
    <n v="309"/>
    <n v="18.77"/>
    <n v="0"/>
    <n v="34.880000000000003"/>
    <n v="93.61"/>
    <n v="1127.5"/>
    <n v="753.88"/>
    <n v="1159.81"/>
    <n v="985.84"/>
    <n v="1449.77"/>
    <n v="3472.45"/>
  </r>
  <r>
    <s v="Jul"/>
    <n v="24"/>
    <s v="Wood"/>
    <n v="29.5"/>
    <s v="New Customer"/>
    <x v="4"/>
    <n v="3012.52"/>
    <s v="Volvo VNL"/>
    <n v="112.05"/>
    <n v="324"/>
    <n v="57.65"/>
    <n v="245.08"/>
    <n v="129.94999999999999"/>
    <n v="63.63"/>
    <n v="117.4"/>
    <n v="6.24"/>
    <x v="11"/>
    <n v="183"/>
    <n v="346"/>
    <n v="8.7100000000000009"/>
    <n v="150"/>
    <n v="22.11"/>
    <n v="59.41"/>
    <n v="1056"/>
    <n v="391.63"/>
    <n v="602.5"/>
    <n v="512.13"/>
    <n v="753.13"/>
    <n v="894.63000000000011"/>
  </r>
  <r>
    <s v="Apr"/>
    <n v="14"/>
    <s v="Coal"/>
    <n v="14.7"/>
    <s v="Retaining Customer"/>
    <x v="0"/>
    <n v="3238.78"/>
    <s v="Freightliner Sprinter"/>
    <n v="187.22"/>
    <n v="327.19"/>
    <n v="51.89"/>
    <n v="295.04000000000002"/>
    <n v="133.91"/>
    <n v="32.92"/>
    <n v="126.35"/>
    <n v="5.07"/>
    <x v="1"/>
    <n v="769"/>
    <n v="310"/>
    <n v="10.45"/>
    <n v="100"/>
    <n v="34.33"/>
    <n v="57.42"/>
    <n v="1159.5899999999899"/>
    <n v="421.04"/>
    <n v="647.76"/>
    <n v="550.59"/>
    <n v="809.7"/>
    <n v="979.52"/>
  </r>
  <r>
    <s v="Nov"/>
    <n v="17"/>
    <s v="Steel"/>
    <n v="19"/>
    <s v="New Customer"/>
    <x v="2"/>
    <n v="4019.96"/>
    <s v="Freightliner Sprinter"/>
    <n v="134.38"/>
    <n v="303.41000000000003"/>
    <n v="58.57"/>
    <n v="221.42"/>
    <n v="148.82"/>
    <n v="66.900000000000006"/>
    <n v="145.06"/>
    <n v="9.4600000000000009"/>
    <x v="6"/>
    <n v="662"/>
    <n v="304"/>
    <n v="13.22"/>
    <n v="50"/>
    <n v="35.86"/>
    <n v="95.7"/>
    <n v="1088.02"/>
    <n v="522.59"/>
    <n v="803.99"/>
    <n v="683.39"/>
    <n v="1004.99"/>
    <n v="1783.8000000000002"/>
  </r>
  <r>
    <s v="Mar"/>
    <n v="9"/>
    <s v="Steel"/>
    <n v="29.7"/>
    <s v="New Customer"/>
    <x v="5"/>
    <n v="4515.07"/>
    <s v="Volvo VNL"/>
    <n v="174.5"/>
    <n v="491.94"/>
    <n v="56.37"/>
    <n v="226.06"/>
    <n v="140.62"/>
    <n v="39.25"/>
    <n v="129.78"/>
    <n v="7.93"/>
    <x v="5"/>
    <n v="384"/>
    <n v="365"/>
    <n v="12.37"/>
    <n v="150"/>
    <n v="21.46"/>
    <n v="92.42"/>
    <n v="1266.45"/>
    <n v="586.96"/>
    <n v="903.01"/>
    <n v="767.56"/>
    <n v="1128.77"/>
    <n v="2186.08"/>
  </r>
  <r>
    <s v="Aug"/>
    <n v="10"/>
    <s v="Steel"/>
    <n v="26.6"/>
    <s v="Retaining Customer"/>
    <x v="3"/>
    <n v="5250.12"/>
    <s v="Volvo VNL"/>
    <n v="178.43"/>
    <n v="356.9"/>
    <n v="57.86"/>
    <n v="229.37"/>
    <n v="148.15"/>
    <n v="32.28"/>
    <n v="131.34"/>
    <n v="7.72"/>
    <x v="23"/>
    <n v="907"/>
    <n v="349"/>
    <n v="15.04"/>
    <n v="50"/>
    <n v="21.07"/>
    <n v="68.89"/>
    <n v="1142.05"/>
    <n v="682.52"/>
    <n v="1050.02"/>
    <n v="892.52"/>
    <n v="1312.53"/>
    <n v="2945.1400000000003"/>
  </r>
  <r>
    <s v="Sep"/>
    <n v="3"/>
    <s v="Coal"/>
    <n v="24.7"/>
    <s v="Retaining Customer"/>
    <x v="1"/>
    <n v="5867.63"/>
    <s v="Volvo VNL"/>
    <n v="144.32"/>
    <n v="350.56"/>
    <n v="55.77"/>
    <n v="222.3"/>
    <n v="119.1"/>
    <n v="59.75"/>
    <n v="111.2"/>
    <n v="9.9"/>
    <x v="2"/>
    <n v="332"/>
    <n v="389"/>
    <n v="15.08"/>
    <n v="100"/>
    <n v="24.78"/>
    <n v="87.9"/>
    <n v="1072.9000000000001"/>
    <n v="762.79"/>
    <n v="1173.53"/>
    <n v="997.5"/>
    <n v="1466.91"/>
    <n v="3685.51"/>
  </r>
  <r>
    <s v="Sep"/>
    <n v="2"/>
    <s v="Steel"/>
    <n v="26.8"/>
    <s v="New Customer"/>
    <x v="5"/>
    <n v="5744.97"/>
    <s v="Peterbilt 579"/>
    <n v="166.67"/>
    <n v="406.08"/>
    <n v="51.94"/>
    <n v="227.67"/>
    <n v="142.77000000000001"/>
    <n v="30.83"/>
    <n v="129.65"/>
    <n v="5.59"/>
    <x v="14"/>
    <n v="337"/>
    <n v="345"/>
    <n v="16.649999999999999"/>
    <n v="150"/>
    <n v="33.65"/>
    <n v="82.11"/>
    <n v="1161.2"/>
    <n v="746.85"/>
    <n v="1148.99"/>
    <n v="976.64"/>
    <n v="1436.24"/>
    <n v="3533.42"/>
  </r>
  <r>
    <s v="Jul"/>
    <n v="27"/>
    <s v="Iron"/>
    <n v="27.9"/>
    <s v="Retaining Customer"/>
    <x v="0"/>
    <n v="5675.81"/>
    <s v="Peterbilt 579"/>
    <n v="182.68"/>
    <n v="472.04"/>
    <n v="56.2"/>
    <n v="296.44"/>
    <n v="123.36"/>
    <n v="33"/>
    <n v="117.82"/>
    <n v="8.74"/>
    <x v="23"/>
    <n v="818"/>
    <n v="398"/>
    <n v="14.26"/>
    <n v="100"/>
    <n v="30.83"/>
    <n v="94"/>
    <n v="1290.28"/>
    <n v="737.86"/>
    <n v="1135.1600000000001"/>
    <n v="964.89"/>
    <n v="1418.95"/>
    <n v="3282.3599999999997"/>
  </r>
  <r>
    <s v="Oct"/>
    <n v="23"/>
    <s v="Sand"/>
    <n v="16.3"/>
    <s v="New Customer"/>
    <x v="0"/>
    <n v="5786.95"/>
    <s v="Peterbilt 579"/>
    <n v="101.3"/>
    <n v="354.67"/>
    <n v="56.03"/>
    <n v="253.14"/>
    <n v="142.57"/>
    <n v="56.88"/>
    <n v="100.82"/>
    <n v="6.92"/>
    <x v="17"/>
    <n v="669"/>
    <n v="326"/>
    <n v="17.75"/>
    <n v="0"/>
    <n v="23.46"/>
    <n v="63.56"/>
    <n v="1072.33"/>
    <n v="752.3"/>
    <n v="1157.3900000000001"/>
    <n v="983.78"/>
    <n v="1446.74"/>
    <n v="3504.08"/>
  </r>
  <r>
    <s v="Jul"/>
    <n v="13"/>
    <s v="Coal"/>
    <n v="26.2"/>
    <s v="Retaining Customer"/>
    <x v="3"/>
    <n v="5785.32"/>
    <s v="Volvo VNL"/>
    <n v="173.39"/>
    <n v="347.05"/>
    <n v="51.54"/>
    <n v="202.95"/>
    <n v="149.77000000000001"/>
    <n v="65.260000000000005"/>
    <n v="147.63"/>
    <n v="8.8800000000000008"/>
    <x v="12"/>
    <n v="479"/>
    <n v="342"/>
    <n v="16.920000000000002"/>
    <n v="100"/>
    <n v="24"/>
    <n v="69.260000000000005"/>
    <n v="1146.47"/>
    <n v="752.09"/>
    <n v="1157.06"/>
    <n v="983.5"/>
    <n v="1446.33"/>
    <n v="3528.8500000000004"/>
  </r>
  <r>
    <s v="Jul"/>
    <n v="11"/>
    <s v="Coal"/>
    <n v="15.5"/>
    <s v="New Customer"/>
    <x v="2"/>
    <n v="3911.43"/>
    <s v="Kenworth T680"/>
    <n v="189.9"/>
    <n v="282.58"/>
    <n v="58.95"/>
    <n v="289.42"/>
    <n v="137.16"/>
    <n v="63.6"/>
    <n v="102.03"/>
    <n v="5.0999999999999996"/>
    <x v="5"/>
    <n v="485"/>
    <n v="399"/>
    <n v="9.8000000000000007"/>
    <n v="50"/>
    <n v="28.87"/>
    <n v="63.69"/>
    <n v="1328.74"/>
    <n v="508.49"/>
    <n v="782.29"/>
    <n v="664.94"/>
    <n v="977.86"/>
    <n v="1427.56"/>
  </r>
  <r>
    <s v="Nov"/>
    <n v="1"/>
    <s v="Steel"/>
    <n v="11.5"/>
    <s v="New Customer"/>
    <x v="2"/>
    <n v="3752.6"/>
    <s v="Kenworth T680"/>
    <n v="121.61"/>
    <n v="389.11"/>
    <n v="56.63"/>
    <n v="270.31"/>
    <n v="133.37"/>
    <n v="62.28"/>
    <n v="136.19"/>
    <n v="6.23"/>
    <x v="6"/>
    <n v="806"/>
    <n v="381"/>
    <n v="9.85"/>
    <n v="0"/>
    <n v="37.090000000000003"/>
    <n v="68.81"/>
    <n v="1175.73"/>
    <n v="487.84"/>
    <n v="750.52"/>
    <n v="637.94000000000005"/>
    <n v="938.15"/>
    <n v="1379.96"/>
  </r>
  <r>
    <s v="Jun"/>
    <n v="8"/>
    <s v="Wood"/>
    <n v="11.1"/>
    <s v="Retaining Customer"/>
    <x v="3"/>
    <n v="3633.6"/>
    <s v="Volvo VNL"/>
    <n v="176.8"/>
    <n v="358.33"/>
    <n v="56.71"/>
    <n v="293.51"/>
    <n v="132.52000000000001"/>
    <n v="66.16"/>
    <n v="137.36000000000001"/>
    <n v="5.79"/>
    <x v="13"/>
    <n v="799"/>
    <n v="386"/>
    <n v="9.41"/>
    <n v="50"/>
    <n v="27.42"/>
    <n v="75.290000000000006"/>
    <n v="1227.1799999999901"/>
    <n v="472.37"/>
    <n v="726.72"/>
    <n v="617.71"/>
    <n v="908.4"/>
    <n v="1249.8400000000001"/>
  </r>
  <r>
    <s v="Dec"/>
    <n v="10"/>
    <s v="Sand"/>
    <n v="21.4"/>
    <s v="Retaining Customer"/>
    <x v="2"/>
    <n v="4079.39"/>
    <s v="Freightliner Sprinter"/>
    <n v="172.63"/>
    <n v="358.03"/>
    <n v="51.1"/>
    <n v="289.27"/>
    <n v="117.75"/>
    <n v="48.3"/>
    <n v="101.92"/>
    <n v="6.23"/>
    <x v="4"/>
    <n v="878"/>
    <n v="350"/>
    <n v="11.66"/>
    <n v="0"/>
    <n v="27.35"/>
    <n v="99.29"/>
    <n v="1145.23"/>
    <n v="530.32000000000005"/>
    <n v="815.88"/>
    <n v="693.5"/>
    <n v="1019.85"/>
    <n v="1727.5100000000002"/>
  </r>
  <r>
    <s v="Jan"/>
    <n v="8"/>
    <s v="Sand"/>
    <n v="14"/>
    <s v="New Customer"/>
    <x v="4"/>
    <n v="4144.18"/>
    <s v="Kenworth T680"/>
    <n v="106.58"/>
    <n v="287.08999999999997"/>
    <n v="57.26"/>
    <n v="296.51"/>
    <n v="122.76"/>
    <n v="56.34"/>
    <n v="136.91999999999999"/>
    <n v="6.76"/>
    <x v="0"/>
    <n v="127"/>
    <n v="384"/>
    <n v="10.79"/>
    <n v="150"/>
    <n v="34.81"/>
    <n v="97.48"/>
    <n v="1270.22"/>
    <n v="538.74"/>
    <n v="828.84"/>
    <n v="704.51"/>
    <n v="1036.05"/>
    <n v="1824.77"/>
  </r>
  <r>
    <s v="Aug"/>
    <n v="12"/>
    <s v="Sand"/>
    <n v="12.4"/>
    <s v="New Customer"/>
    <x v="4"/>
    <n v="4291.93"/>
    <s v="Freightliner Sprinter"/>
    <n v="169.4"/>
    <n v="352.4"/>
    <n v="53.77"/>
    <n v="256.23"/>
    <n v="146.35"/>
    <n v="44.46"/>
    <n v="148.77000000000001"/>
    <n v="6.4"/>
    <x v="2"/>
    <n v="754"/>
    <n v="323"/>
    <n v="13.29"/>
    <n v="150"/>
    <n v="30.06"/>
    <n v="62.86"/>
    <n v="1177.78"/>
    <n v="557.95000000000005"/>
    <n v="858.39"/>
    <n v="729.63"/>
    <n v="1072.98"/>
    <n v="2060.21"/>
  </r>
  <r>
    <s v="Apr"/>
    <n v="27"/>
    <s v="Sand"/>
    <n v="20.9"/>
    <s v="Retaining Customer"/>
    <x v="0"/>
    <n v="5826.27"/>
    <s v="Volvo VNL"/>
    <n v="133.57"/>
    <n v="421.96"/>
    <n v="54.94"/>
    <n v="293.55"/>
    <n v="111.7"/>
    <n v="67.19"/>
    <n v="120.49"/>
    <n v="5.09"/>
    <x v="1"/>
    <n v="269"/>
    <n v="324"/>
    <n v="17.98"/>
    <n v="100"/>
    <n v="34.96"/>
    <n v="84"/>
    <n v="1208.49"/>
    <n v="757.42"/>
    <n v="1165.25"/>
    <n v="990.47"/>
    <n v="1456.57"/>
    <n v="3518.74"/>
  </r>
  <r>
    <s v="Jul"/>
    <n v="13"/>
    <s v="Sand"/>
    <n v="27.8"/>
    <s v="Retaining Customer"/>
    <x v="5"/>
    <n v="3620.35"/>
    <s v="Freightliner Sprinter"/>
    <n v="188.44"/>
    <n v="485.19"/>
    <n v="58.63"/>
    <n v="298.38"/>
    <n v="144.46"/>
    <n v="46.63"/>
    <n v="147.93"/>
    <n v="9.4700000000000006"/>
    <x v="16"/>
    <n v="772"/>
    <n v="354"/>
    <n v="10.23"/>
    <n v="100"/>
    <n v="29.04"/>
    <n v="98.27"/>
    <n v="1379.13"/>
    <n v="470.65"/>
    <n v="724.07"/>
    <n v="615.46"/>
    <n v="905.09"/>
    <n v="1136.2600000000002"/>
  </r>
  <r>
    <s v="Sep"/>
    <n v="14"/>
    <s v="Sand"/>
    <n v="20.5"/>
    <s v="New Customer"/>
    <x v="4"/>
    <n v="3375.83"/>
    <s v="Freightliner Sprinter"/>
    <n v="180.43"/>
    <n v="304.07"/>
    <n v="51.12"/>
    <n v="235.59"/>
    <n v="133.16"/>
    <n v="56.06"/>
    <n v="124.27"/>
    <n v="5.16"/>
    <x v="14"/>
    <n v="341"/>
    <n v="336"/>
    <n v="10.050000000000001"/>
    <n v="0"/>
    <n v="34.04"/>
    <n v="82.94"/>
    <n v="1089.8599999999999"/>
    <n v="438.86"/>
    <n v="675.17"/>
    <n v="573.89"/>
    <n v="843.96"/>
    <n v="1086.0100000000002"/>
  </r>
  <r>
    <s v="Jan"/>
    <n v="8"/>
    <s v="Wood"/>
    <n v="11.1"/>
    <s v="New Customer"/>
    <x v="4"/>
    <n v="5197.53"/>
    <s v="Volvo VNL"/>
    <n v="105.87"/>
    <n v="398.99"/>
    <n v="59.32"/>
    <n v="235.21"/>
    <n v="134.97999999999999"/>
    <n v="55.09"/>
    <n v="134.6"/>
    <n v="7.12"/>
    <x v="11"/>
    <n v="351"/>
    <n v="351"/>
    <n v="14.81"/>
    <n v="100"/>
    <n v="31.7"/>
    <n v="79.38"/>
    <n v="1131.18"/>
    <n v="675.68"/>
    <n v="1039.51"/>
    <n v="883.58"/>
    <n v="1299.3800000000001"/>
    <n v="2964.05"/>
  </r>
  <r>
    <s v="Nov"/>
    <n v="14"/>
    <s v="Wood"/>
    <n v="18.5"/>
    <s v="Retaining Customer"/>
    <x v="2"/>
    <n v="3485.75"/>
    <s v="Kenworth T680"/>
    <n v="111.97"/>
    <n v="208.9"/>
    <n v="50.91"/>
    <n v="258.89999999999998"/>
    <n v="123.48"/>
    <n v="65.03"/>
    <n v="108.73"/>
    <n v="5.45"/>
    <x v="2"/>
    <n v="194"/>
    <n v="337"/>
    <n v="10.34"/>
    <n v="0"/>
    <n v="29.21"/>
    <n v="77.760000000000005"/>
    <n v="1133.3699999999999"/>
    <n v="453.15"/>
    <n v="697.15"/>
    <n v="592.58000000000004"/>
    <n v="871.44"/>
    <n v="1147.5900000000001"/>
  </r>
  <r>
    <s v="Aug"/>
    <n v="16"/>
    <s v="Coal"/>
    <n v="12.6"/>
    <s v="New Customer"/>
    <x v="0"/>
    <n v="4338.37"/>
    <s v="Volvo VNL"/>
    <n v="191"/>
    <n v="448.3"/>
    <n v="59.96"/>
    <n v="290.73"/>
    <n v="119.58"/>
    <n v="31.27"/>
    <n v="132.58000000000001"/>
    <n v="9.11"/>
    <x v="15"/>
    <n v="889"/>
    <n v="313"/>
    <n v="13.86"/>
    <n v="50"/>
    <n v="28.18"/>
    <n v="91.36"/>
    <n v="1282.52999999999"/>
    <n v="563.99"/>
    <n v="867.67"/>
    <n v="737.52"/>
    <n v="1084.5899999999999"/>
    <n v="1900.02"/>
  </r>
  <r>
    <s v="Dec"/>
    <n v="5"/>
    <s v="Wood"/>
    <n v="23.5"/>
    <s v="New Customer"/>
    <x v="1"/>
    <n v="3696.79"/>
    <s v="Kenworth T680"/>
    <n v="100.88"/>
    <n v="230.02"/>
    <n v="52.38"/>
    <n v="212.4"/>
    <n v="116.36"/>
    <n v="30.53"/>
    <n v="132.22999999999999"/>
    <n v="8.7799999999999994"/>
    <x v="17"/>
    <n v="747"/>
    <n v="389"/>
    <n v="9.5"/>
    <n v="150"/>
    <n v="30.72"/>
    <n v="55.97"/>
    <n v="1083.58"/>
    <n v="480.58"/>
    <n v="739.36"/>
    <n v="628.45000000000005"/>
    <n v="924.2"/>
    <n v="1559.9299999999998"/>
  </r>
  <r>
    <s v="Jan"/>
    <n v="22"/>
    <s v="Wood"/>
    <n v="17.899999999999999"/>
    <s v="Retaining Customer"/>
    <x v="3"/>
    <n v="5216.7299999999996"/>
    <s v="Volvo VNL"/>
    <n v="123.86"/>
    <n v="427.99"/>
    <n v="52.02"/>
    <n v="271.67"/>
    <n v="140.28"/>
    <n v="30.55"/>
    <n v="110.85"/>
    <n v="9.5399999999999991"/>
    <x v="23"/>
    <n v="329"/>
    <n v="372"/>
    <n v="14.02"/>
    <n v="50"/>
    <n v="39.79"/>
    <n v="50.84"/>
    <n v="1166.75999999999"/>
    <n v="678.17"/>
    <n v="1043.3499999999999"/>
    <n v="886.84"/>
    <n v="1304.18"/>
    <n v="2905.76"/>
  </r>
  <r>
    <s v="Mar"/>
    <n v="27"/>
    <s v="Iron"/>
    <n v="24.5"/>
    <s v="Retaining Customer"/>
    <x v="1"/>
    <n v="5289.25"/>
    <s v="Volvo VNL"/>
    <n v="160.57"/>
    <n v="303.08999999999997"/>
    <n v="50.37"/>
    <n v="264.52"/>
    <n v="132.66"/>
    <n v="47.27"/>
    <n v="122.6"/>
    <n v="7.94"/>
    <x v="11"/>
    <n v="671"/>
    <n v="308"/>
    <n v="17.170000000000002"/>
    <n v="150"/>
    <n v="30.36"/>
    <n v="80.22"/>
    <n v="1089.02"/>
    <n v="687.6"/>
    <n v="1057.8499999999999"/>
    <n v="899.17"/>
    <n v="1322.31"/>
    <n v="3146.59"/>
  </r>
  <r>
    <s v="Oct"/>
    <n v="25"/>
    <s v="Coal"/>
    <n v="13.8"/>
    <s v="New Customer"/>
    <x v="5"/>
    <n v="3612.23"/>
    <s v="Peterbilt 579"/>
    <n v="174.15"/>
    <n v="302.81"/>
    <n v="59.3"/>
    <n v="227.17"/>
    <n v="115.32"/>
    <n v="59.31"/>
    <n v="148.57"/>
    <n v="7.72"/>
    <x v="14"/>
    <n v="264"/>
    <n v="333"/>
    <n v="10.85"/>
    <n v="50"/>
    <n v="23.06"/>
    <n v="64.489999999999995"/>
    <n v="1094.3499999999999"/>
    <n v="469.59"/>
    <n v="722.45"/>
    <n v="614.08000000000004"/>
    <n v="903.06"/>
    <n v="1356.94"/>
  </r>
  <r>
    <s v="Jan"/>
    <n v="17"/>
    <s v="Steel"/>
    <n v="19.100000000000001"/>
    <s v="Retaining Customer"/>
    <x v="2"/>
    <n v="5340.97"/>
    <s v="Peterbilt 579"/>
    <n v="127.84"/>
    <n v="462.44"/>
    <n v="52.25"/>
    <n v="248.96"/>
    <n v="109.42"/>
    <n v="65.17"/>
    <n v="138.31"/>
    <n v="6.53"/>
    <x v="8"/>
    <n v="456"/>
    <n v="350"/>
    <n v="15.26"/>
    <n v="100"/>
    <n v="32.74"/>
    <n v="77.849999999999994"/>
    <n v="1210.9199999999901"/>
    <n v="694.33"/>
    <n v="1068.19"/>
    <n v="907.96"/>
    <n v="1335.24"/>
    <n v="3028.79"/>
  </r>
  <r>
    <s v="Aug"/>
    <n v="4"/>
    <s v="Sand"/>
    <n v="14.4"/>
    <s v="Retaining Customer"/>
    <x v="4"/>
    <n v="4695.1499999999996"/>
    <s v="Volvo VNL"/>
    <n v="160.97"/>
    <n v="372.6"/>
    <n v="58.85"/>
    <n v="269.58999999999997"/>
    <n v="113.12"/>
    <n v="39.119999999999997"/>
    <n v="148.74"/>
    <n v="5.08"/>
    <x v="3"/>
    <n v="757"/>
    <n v="389"/>
    <n v="12.07"/>
    <n v="150"/>
    <n v="27.38"/>
    <n v="65.94"/>
    <n v="1168.07"/>
    <n v="610.37"/>
    <n v="939.03"/>
    <n v="798.18"/>
    <n v="1173.79"/>
    <n v="2470.46"/>
  </r>
  <r>
    <s v="Nov"/>
    <n v="15"/>
    <s v="Coal"/>
    <n v="27.9"/>
    <s v="New Customer"/>
    <x v="1"/>
    <n v="4217.12"/>
    <s v="Freightliner Sprinter"/>
    <n v="139.41"/>
    <n v="494.01"/>
    <n v="52.15"/>
    <n v="258.47000000000003"/>
    <n v="127.57"/>
    <n v="48.2"/>
    <n v="143.75"/>
    <n v="6.47"/>
    <x v="9"/>
    <n v="385"/>
    <n v="323"/>
    <n v="13.06"/>
    <n v="100"/>
    <n v="30.37"/>
    <n v="68.05"/>
    <n v="1270.03"/>
    <n v="548.23"/>
    <n v="843.42"/>
    <n v="716.91"/>
    <n v="1054.28"/>
    <n v="1843.46"/>
  </r>
  <r>
    <s v="Oct"/>
    <n v="5"/>
    <s v="Steel"/>
    <n v="22.6"/>
    <s v="Retaining Customer"/>
    <x v="1"/>
    <n v="3882.56"/>
    <s v="Kenworth T680"/>
    <n v="158.57"/>
    <n v="301.04000000000002"/>
    <n v="57.01"/>
    <n v="255.62"/>
    <n v="103.29"/>
    <n v="66.33"/>
    <n v="106.15"/>
    <n v="9.8000000000000007"/>
    <x v="14"/>
    <n v="375"/>
    <n v="364"/>
    <n v="10.67"/>
    <n v="150"/>
    <n v="20.69"/>
    <n v="59.04"/>
    <n v="1057.81"/>
    <n v="504.73"/>
    <n v="776.51"/>
    <n v="660.04"/>
    <n v="970.64"/>
    <n v="1761.44"/>
  </r>
  <r>
    <s v="May"/>
    <n v="26"/>
    <s v="Wood"/>
    <n v="20.9"/>
    <s v="Retaining Customer"/>
    <x v="5"/>
    <n v="5340.48"/>
    <s v="Kenworth T680"/>
    <n v="158.15"/>
    <n v="457.55"/>
    <n v="51.47"/>
    <n v="284.64"/>
    <n v="128.99"/>
    <n v="48.68"/>
    <n v="100.66"/>
    <n v="9.08"/>
    <x v="11"/>
    <n v="856"/>
    <n v="366"/>
    <n v="14.59"/>
    <n v="100"/>
    <n v="29.52"/>
    <n v="99.41"/>
    <n v="1239.22"/>
    <n v="694.26"/>
    <n v="1068.0999999999999"/>
    <n v="907.88"/>
    <n v="1335.12"/>
    <n v="2996.7799999999997"/>
  </r>
  <r>
    <s v="Dec"/>
    <n v="7"/>
    <s v="Steel"/>
    <n v="29"/>
    <s v="New Customer"/>
    <x v="0"/>
    <n v="3635.07"/>
    <s v="Volvo VNL"/>
    <n v="132.74"/>
    <n v="473.63"/>
    <n v="56.57"/>
    <n v="286.17"/>
    <n v="136.63999999999999"/>
    <n v="66.33"/>
    <n v="117.84"/>
    <n v="7.05"/>
    <x v="14"/>
    <n v="571"/>
    <n v="339"/>
    <n v="10.72"/>
    <n v="150"/>
    <n v="25.88"/>
    <n v="67.849999999999994"/>
    <n v="1276.96999999999"/>
    <n v="472.56"/>
    <n v="727.01"/>
    <n v="617.96"/>
    <n v="908.77"/>
    <n v="1299.98"/>
  </r>
  <r>
    <s v="Nov"/>
    <n v="12"/>
    <s v="Iron"/>
    <n v="21.2"/>
    <s v="New Customer"/>
    <x v="5"/>
    <n v="4201.71"/>
    <s v="Volvo VNL"/>
    <n v="104.69"/>
    <n v="482.44"/>
    <n v="50.35"/>
    <n v="275.95"/>
    <n v="103.87"/>
    <n v="62.88"/>
    <n v="134.41"/>
    <n v="8.11"/>
    <x v="5"/>
    <n v="328"/>
    <n v="352"/>
    <n v="11.94"/>
    <n v="0"/>
    <n v="39.090000000000003"/>
    <n v="73.63"/>
    <n v="1222.7"/>
    <n v="546.22"/>
    <n v="840.34"/>
    <n v="714.29"/>
    <n v="1050.43"/>
    <n v="1784.1"/>
  </r>
  <r>
    <s v="Feb"/>
    <n v="12"/>
    <s v="Steel"/>
    <n v="21.2"/>
    <s v="Retaining Customer"/>
    <x v="3"/>
    <n v="4321.2700000000004"/>
    <s v="Volvo VNL"/>
    <n v="145.25"/>
    <n v="375.51"/>
    <n v="51.46"/>
    <n v="204.09"/>
    <n v="112.28"/>
    <n v="67.98"/>
    <n v="112.71"/>
    <n v="7.11"/>
    <x v="1"/>
    <n v="221"/>
    <n v="349"/>
    <n v="12.38"/>
    <n v="100"/>
    <n v="28.5"/>
    <n v="68.27"/>
    <n v="1076.3899999999901"/>
    <n v="561.77"/>
    <n v="864.25"/>
    <n v="734.62"/>
    <n v="1080.32"/>
    <n v="2139.38"/>
  </r>
  <r>
    <s v="Dec"/>
    <n v="20"/>
    <s v="Coal"/>
    <n v="16.899999999999999"/>
    <s v="Retaining Customer"/>
    <x v="1"/>
    <n v="4067.2"/>
    <s v="Freightliner Sprinter"/>
    <n v="134.07"/>
    <n v="345.18"/>
    <n v="51.2"/>
    <n v="261.83999999999997"/>
    <n v="139.94"/>
    <n v="41.31"/>
    <n v="140.21"/>
    <n v="6.39"/>
    <x v="9"/>
    <n v="171"/>
    <n v="369"/>
    <n v="11.02"/>
    <n v="0"/>
    <n v="33.74"/>
    <n v="58.98"/>
    <n v="1120.1400000000001"/>
    <n v="528.74"/>
    <n v="813.44"/>
    <n v="691.42"/>
    <n v="1016.8"/>
    <n v="1746.8000000000002"/>
  </r>
  <r>
    <s v="Jan"/>
    <n v="23"/>
    <s v="Iron"/>
    <n v="11.1"/>
    <s v="Retaining Customer"/>
    <x v="0"/>
    <n v="3550.87"/>
    <s v="Kenworth T680"/>
    <n v="140.54"/>
    <n v="475.83"/>
    <n v="54.92"/>
    <n v="211.75"/>
    <n v="129.38999999999999"/>
    <n v="52.19"/>
    <n v="104.07"/>
    <n v="9.0399999999999991"/>
    <x v="7"/>
    <n v="552"/>
    <n v="358"/>
    <n v="9.92"/>
    <n v="100"/>
    <n v="27.57"/>
    <n v="63.17"/>
    <n v="1177.72999999999"/>
    <n v="461.61"/>
    <n v="710.17"/>
    <n v="603.65"/>
    <n v="887.72"/>
    <n v="1266.71"/>
  </r>
  <r>
    <s v="Dec"/>
    <n v="28"/>
    <s v="Coal"/>
    <n v="24.4"/>
    <s v="Retaining Customer"/>
    <x v="3"/>
    <n v="3615.36"/>
    <s v="Freightliner Sprinter"/>
    <n v="185.22"/>
    <n v="452.65"/>
    <n v="54.06"/>
    <n v="241.41"/>
    <n v="149.43"/>
    <n v="55"/>
    <n v="140.08000000000001"/>
    <n v="9.81"/>
    <x v="8"/>
    <n v="865"/>
    <n v="379"/>
    <n v="9.5399999999999991"/>
    <n v="150"/>
    <n v="25.36"/>
    <n v="64.39"/>
    <n v="1287.6599999999901"/>
    <n v="470"/>
    <n v="723.07"/>
    <n v="614.61"/>
    <n v="903.84"/>
    <n v="1269.06"/>
  </r>
  <r>
    <s v="Jun"/>
    <n v="10"/>
    <s v="Steel"/>
    <n v="11.6"/>
    <s v="Retaining Customer"/>
    <x v="4"/>
    <n v="3335.58"/>
    <s v="Freightliner Sprinter"/>
    <n v="149.37"/>
    <n v="306.63"/>
    <n v="52.54"/>
    <n v="241.58"/>
    <n v="137.61000000000001"/>
    <n v="54.1"/>
    <n v="112.89"/>
    <n v="7.7"/>
    <x v="4"/>
    <n v="454"/>
    <n v="358"/>
    <n v="9.32"/>
    <n v="0"/>
    <n v="26.28"/>
    <n v="78.17"/>
    <n v="1062.42"/>
    <n v="433.63"/>
    <n v="667.12"/>
    <n v="567.04999999999995"/>
    <n v="833.89"/>
    <n v="1065.44"/>
  </r>
  <r>
    <s v="Aug"/>
    <n v="1"/>
    <s v="Wood"/>
    <n v="22.5"/>
    <s v="Retaining Customer"/>
    <x v="4"/>
    <n v="5454.92"/>
    <s v="Peterbilt 579"/>
    <n v="143.4"/>
    <n v="410.96"/>
    <n v="55.79"/>
    <n v="243.31"/>
    <n v="146.65"/>
    <n v="60.51"/>
    <n v="105.93"/>
    <n v="6.81"/>
    <x v="8"/>
    <n v="483"/>
    <n v="326"/>
    <n v="16.73"/>
    <n v="150"/>
    <n v="33.85"/>
    <n v="83.17"/>
    <n v="1173.3599999999999"/>
    <n v="709.14"/>
    <n v="1090.98"/>
    <n v="927.34"/>
    <n v="1363.73"/>
    <n v="3231.41"/>
  </r>
  <r>
    <s v="Dec"/>
    <n v="18"/>
    <s v="Coal"/>
    <n v="21"/>
    <s v="New Customer"/>
    <x v="3"/>
    <n v="5128.87"/>
    <s v="Freightliner Sprinter"/>
    <n v="106.83"/>
    <n v="381.22"/>
    <n v="54.91"/>
    <n v="237.56"/>
    <n v="130.65"/>
    <n v="45.75"/>
    <n v="135.04"/>
    <n v="5.8"/>
    <x v="0"/>
    <n v="466"/>
    <n v="302"/>
    <n v="16.98"/>
    <n v="100"/>
    <n v="38.92"/>
    <n v="86.92"/>
    <n v="1097.76"/>
    <n v="666.75"/>
    <n v="1025.77"/>
    <n v="871.91"/>
    <n v="1282.22"/>
    <n v="2936.0299999999997"/>
  </r>
  <r>
    <s v="Jul"/>
    <n v="14"/>
    <s v="Wood"/>
    <n v="28.3"/>
    <s v="New Customer"/>
    <x v="2"/>
    <n v="5112.7700000000004"/>
    <s v="Volvo VNL"/>
    <n v="177.66"/>
    <n v="354.32"/>
    <n v="51.99"/>
    <n v="256.52"/>
    <n v="104.23"/>
    <n v="45.83"/>
    <n v="147.85"/>
    <n v="5.16"/>
    <x v="20"/>
    <n v="474"/>
    <n v="318"/>
    <n v="16.079999999999998"/>
    <n v="50"/>
    <n v="31.32"/>
    <n v="99.01"/>
    <n v="1143.56"/>
    <n v="664.66"/>
    <n v="1022.55"/>
    <n v="869.17"/>
    <n v="1278.19"/>
    <n v="2816.53"/>
  </r>
  <r>
    <s v="Jul"/>
    <n v="12"/>
    <s v="Wood"/>
    <n v="18.2"/>
    <s v="Retaining Customer"/>
    <x v="3"/>
    <n v="4004.06"/>
    <s v="Peterbilt 579"/>
    <n v="125.35"/>
    <n v="349.18"/>
    <n v="50.95"/>
    <n v="205.43"/>
    <n v="141.65"/>
    <n v="54.19"/>
    <n v="120.4"/>
    <n v="9.16"/>
    <x v="14"/>
    <n v="963"/>
    <n v="323"/>
    <n v="12.4"/>
    <n v="0"/>
    <n v="24.64"/>
    <n v="94.94"/>
    <n v="1056.31"/>
    <n v="520.53"/>
    <n v="800.81"/>
    <n v="680.69"/>
    <n v="1001.01"/>
    <n v="1738.3899999999999"/>
  </r>
  <r>
    <s v="Aug"/>
    <n v="23"/>
    <s v="Sand"/>
    <n v="16.8"/>
    <s v="Retaining Customer"/>
    <x v="4"/>
    <n v="3242.22"/>
    <s v="Freightliner Sprinter"/>
    <n v="108.24"/>
    <n v="499.22"/>
    <n v="56.94"/>
    <n v="216.22"/>
    <n v="100.46"/>
    <n v="38.68"/>
    <n v="146.59"/>
    <n v="5.53"/>
    <x v="6"/>
    <n v="760"/>
    <n v="353"/>
    <n v="9.18"/>
    <n v="0"/>
    <n v="23.32"/>
    <n v="73.92"/>
    <n v="1171.8800000000001"/>
    <n v="421.49"/>
    <n v="648.44000000000005"/>
    <n v="551.17999999999995"/>
    <n v="810.55"/>
    <n v="859.65999999999985"/>
  </r>
  <r>
    <s v="May"/>
    <n v="20"/>
    <s v="Wood"/>
    <n v="18.8"/>
    <s v="Retaining Customer"/>
    <x v="1"/>
    <n v="4653.38"/>
    <s v="Freightliner Sprinter"/>
    <n v="134.79"/>
    <n v="401.89"/>
    <n v="56.94"/>
    <n v="260.95999999999998"/>
    <n v="110.68"/>
    <n v="32.33"/>
    <n v="131.30000000000001"/>
    <n v="6.32"/>
    <x v="25"/>
    <n v="131"/>
    <n v="389"/>
    <n v="11.96"/>
    <n v="0"/>
    <n v="21.04"/>
    <n v="85.56"/>
    <n v="1135.21"/>
    <n v="604.94000000000005"/>
    <n v="930.68"/>
    <n v="791.07"/>
    <n v="1163.3499999999999"/>
    <n v="2305.21"/>
  </r>
  <r>
    <s v="May"/>
    <n v="27"/>
    <s v="Wood"/>
    <n v="29.6"/>
    <s v="Retaining Customer"/>
    <x v="3"/>
    <n v="3751.15"/>
    <s v="Peterbilt 579"/>
    <n v="155.13"/>
    <n v="390.42"/>
    <n v="56.75"/>
    <n v="236.35"/>
    <n v="118.84"/>
    <n v="61.13"/>
    <n v="108.84"/>
    <n v="5.47"/>
    <x v="24"/>
    <n v="861"/>
    <n v="393"/>
    <n v="9.5399999999999991"/>
    <n v="150"/>
    <n v="30.84"/>
    <n v="52.01"/>
    <n v="1132.93"/>
    <n v="487.65"/>
    <n v="750.23"/>
    <n v="637.70000000000005"/>
    <n v="937.79"/>
    <n v="1565.06"/>
  </r>
  <r>
    <s v="Dec"/>
    <n v="25"/>
    <s v="Iron"/>
    <n v="29.5"/>
    <s v="Retaining Customer"/>
    <x v="2"/>
    <n v="4875.1000000000004"/>
    <s v="Peterbilt 579"/>
    <n v="171.07"/>
    <n v="437.77"/>
    <n v="59.81"/>
    <n v="285.23"/>
    <n v="117.32"/>
    <n v="41.86"/>
    <n v="129.52000000000001"/>
    <n v="7.78"/>
    <x v="15"/>
    <n v="987"/>
    <n v="366"/>
    <n v="13.32"/>
    <n v="50"/>
    <n v="23.63"/>
    <n v="77.52"/>
    <n v="1250.3599999999899"/>
    <n v="633.76"/>
    <n v="975.02"/>
    <n v="828.77"/>
    <n v="1218.78"/>
    <n v="2464.37"/>
  </r>
  <r>
    <s v="Apr"/>
    <n v="2"/>
    <s v="Coal"/>
    <n v="27.9"/>
    <s v="New Customer"/>
    <x v="3"/>
    <n v="5100.03"/>
    <s v="Volvo VNL"/>
    <n v="110.21"/>
    <n v="372.8"/>
    <n v="54.54"/>
    <n v="234.59"/>
    <n v="139.65"/>
    <n v="47.98"/>
    <n v="143.84"/>
    <n v="7.43"/>
    <x v="22"/>
    <n v="946"/>
    <n v="394"/>
    <n v="12.94"/>
    <n v="50"/>
    <n v="29.54"/>
    <n v="56.51"/>
    <n v="1111.04"/>
    <n v="663"/>
    <n v="1020.01"/>
    <n v="867.01"/>
    <n v="1275.01"/>
    <n v="2834.53"/>
  </r>
  <r>
    <s v="Feb"/>
    <n v="9"/>
    <s v="Wood"/>
    <n v="24.9"/>
    <s v="Retaining Customer"/>
    <x v="0"/>
    <n v="3296.59"/>
    <s v="Volvo VNL"/>
    <n v="157.35"/>
    <n v="351.5"/>
    <n v="54.15"/>
    <n v="293.13"/>
    <n v="141.78"/>
    <n v="46.15"/>
    <n v="122.38"/>
    <n v="5.42"/>
    <x v="7"/>
    <n v="458"/>
    <n v="352"/>
    <n v="9.3699999999999992"/>
    <n v="0"/>
    <n v="30.52"/>
    <n v="61.15"/>
    <n v="1171.8599999999999"/>
    <n v="428.56"/>
    <n v="659.32"/>
    <n v="560.41999999999996"/>
    <n v="824.15"/>
    <n v="921.25"/>
  </r>
  <r>
    <s v="Sep"/>
    <n v="24"/>
    <s v="Coal"/>
    <n v="26.7"/>
    <s v="New Customer"/>
    <x v="3"/>
    <n v="5001.55"/>
    <s v="Kenworth T680"/>
    <n v="133.83000000000001"/>
    <n v="437.34"/>
    <n v="56.61"/>
    <n v="265.75"/>
    <n v="106.61"/>
    <n v="46.18"/>
    <n v="108.02"/>
    <n v="9.44"/>
    <x v="1"/>
    <n v="579"/>
    <n v="319"/>
    <n v="15.68"/>
    <n v="150"/>
    <n v="31.73"/>
    <n v="65.23"/>
    <n v="1163.78"/>
    <n v="650.20000000000005"/>
    <n v="1000.31"/>
    <n v="850.26"/>
    <n v="1250.3900000000001"/>
    <n v="2785.5"/>
  </r>
  <r>
    <s v="Apr"/>
    <n v="20"/>
    <s v="Steel"/>
    <n v="25"/>
    <s v="Retaining Customer"/>
    <x v="1"/>
    <n v="4292.3100000000004"/>
    <s v="Peterbilt 579"/>
    <n v="155.16999999999999"/>
    <n v="313.27"/>
    <n v="51.54"/>
    <n v="240.23"/>
    <n v="101.8"/>
    <n v="56.69"/>
    <n v="117.68"/>
    <n v="5.0199999999999996"/>
    <x v="23"/>
    <n v="175"/>
    <n v="318"/>
    <n v="13.5"/>
    <n v="150"/>
    <n v="22.08"/>
    <n v="53.18"/>
    <n v="1041.3999999999901"/>
    <n v="558"/>
    <n v="858.46"/>
    <n v="729.69"/>
    <n v="1073.08"/>
    <n v="2188.9899999999998"/>
  </r>
  <r>
    <s v="Sep"/>
    <n v="5"/>
    <s v="Coal"/>
    <n v="19"/>
    <s v="Retaining Customer"/>
    <x v="0"/>
    <n v="5948.72"/>
    <s v="Volvo VNL"/>
    <n v="121.68"/>
    <n v="430.37"/>
    <n v="52.52"/>
    <n v="248.21"/>
    <n v="111.92"/>
    <n v="37.72"/>
    <n v="146.59"/>
    <n v="6.03"/>
    <x v="25"/>
    <n v="801"/>
    <n v="303"/>
    <n v="19.63"/>
    <n v="100"/>
    <n v="27.69"/>
    <n v="53.42"/>
    <n v="1155.04"/>
    <n v="773.33"/>
    <n v="1189.74"/>
    <n v="1011.28"/>
    <n v="1487.18"/>
    <n v="3687.37"/>
  </r>
  <r>
    <s v="May"/>
    <n v="9"/>
    <s v="Steel"/>
    <n v="13.6"/>
    <s v="Retaining Customer"/>
    <x v="2"/>
    <n v="4821.3999999999996"/>
    <s v="Freightliner Sprinter"/>
    <n v="157.72999999999999"/>
    <n v="432.39"/>
    <n v="56.97"/>
    <n v="254.4"/>
    <n v="100"/>
    <n v="69.16"/>
    <n v="135.47999999999999"/>
    <n v="7.05"/>
    <x v="13"/>
    <n v="320"/>
    <n v="313"/>
    <n v="15.4"/>
    <n v="100"/>
    <n v="28.48"/>
    <n v="84.58"/>
    <n v="1213.18"/>
    <n v="626.78"/>
    <n v="964.28"/>
    <n v="819.64"/>
    <n v="1205.3499999999999"/>
    <n v="2502.6999999999998"/>
  </r>
  <r>
    <s v="Dec"/>
    <n v="11"/>
    <s v="Sand"/>
    <n v="10.1"/>
    <s v="Retaining Customer"/>
    <x v="2"/>
    <n v="5462.28"/>
    <s v="Peterbilt 579"/>
    <n v="107.44"/>
    <n v="301.42"/>
    <n v="58.22"/>
    <n v="274.82"/>
    <n v="102.65"/>
    <n v="53.26"/>
    <n v="147.51"/>
    <n v="5.89"/>
    <x v="14"/>
    <n v="763"/>
    <n v="397"/>
    <n v="13.76"/>
    <n v="100"/>
    <n v="24.96"/>
    <n v="91.16"/>
    <n v="1051.21"/>
    <n v="710.1"/>
    <n v="1092.46"/>
    <n v="928.59"/>
    <n v="1365.57"/>
    <n v="3302.0299999999997"/>
  </r>
  <r>
    <s v="Mar"/>
    <n v="18"/>
    <s v="Sand"/>
    <n v="13.4"/>
    <s v="New Customer"/>
    <x v="0"/>
    <n v="5042.1400000000003"/>
    <s v="Volvo VNL"/>
    <n v="121.32"/>
    <n v="375.93"/>
    <n v="56.25"/>
    <n v="278.17"/>
    <n v="143.74"/>
    <n v="65.45"/>
    <n v="103.53"/>
    <n v="6.86"/>
    <x v="1"/>
    <n v="644"/>
    <n v="317"/>
    <n v="15.91"/>
    <n v="0"/>
    <n v="29.72"/>
    <n v="96.09"/>
    <n v="1151.25"/>
    <n v="655.48"/>
    <n v="1008.43"/>
    <n v="857.16"/>
    <n v="1260.54"/>
    <n v="2686.61"/>
  </r>
  <r>
    <s v="Jun"/>
    <n v="10"/>
    <s v="Wood"/>
    <n v="11.4"/>
    <s v="New Customer"/>
    <x v="2"/>
    <n v="3810.88"/>
    <s v="Volvo VNL"/>
    <n v="139.5"/>
    <n v="307.55"/>
    <n v="53.39"/>
    <n v="205.85"/>
    <n v="116.26"/>
    <n v="65.760000000000005"/>
    <n v="116.2"/>
    <n v="6.61"/>
    <x v="11"/>
    <n v="244"/>
    <n v="314"/>
    <n v="12.14"/>
    <n v="150"/>
    <n v="25.97"/>
    <n v="80.569999999999993"/>
    <n v="1011.12"/>
    <n v="495.41"/>
    <n v="762.18"/>
    <n v="647.85"/>
    <n v="952.72"/>
    <n v="1741.73"/>
  </r>
  <r>
    <s v="Dec"/>
    <n v="27"/>
    <s v="Steel"/>
    <n v="14.2"/>
    <s v="Retaining Customer"/>
    <x v="0"/>
    <n v="3803.64"/>
    <s v="Freightliner Sprinter"/>
    <n v="156.76"/>
    <n v="337.76"/>
    <n v="51.75"/>
    <n v="249.58"/>
    <n v="107.5"/>
    <n v="38.82"/>
    <n v="123.13"/>
    <n v="9.41"/>
    <x v="3"/>
    <n v="857"/>
    <n v="315"/>
    <n v="12.08"/>
    <n v="0"/>
    <n v="35.76"/>
    <n v="73.790000000000006"/>
    <n v="1074.71"/>
    <n v="494.47"/>
    <n v="760.73"/>
    <n v="646.62"/>
    <n v="950.91"/>
    <n v="1530.69"/>
  </r>
  <r>
    <s v="Nov"/>
    <n v="5"/>
    <s v="Iron"/>
    <n v="19.7"/>
    <s v="New Customer"/>
    <x v="5"/>
    <n v="3978.58"/>
    <s v="Freightliner Sprinter"/>
    <n v="195.41"/>
    <n v="328.84"/>
    <n v="50.96"/>
    <n v="206.23"/>
    <n v="127.76"/>
    <n v="40.479999999999997"/>
    <n v="126.84"/>
    <n v="7.63"/>
    <x v="16"/>
    <n v="254"/>
    <n v="301"/>
    <n v="13.22"/>
    <n v="150"/>
    <n v="32.619999999999997"/>
    <n v="63.32"/>
    <n v="1084.1500000000001"/>
    <n v="517.22"/>
    <n v="795.72"/>
    <n v="676.36"/>
    <n v="994.64"/>
    <n v="1843.0500000000002"/>
  </r>
  <r>
    <s v="May"/>
    <n v="21"/>
    <s v="Coal"/>
    <n v="13.8"/>
    <s v="Retaining Customer"/>
    <x v="3"/>
    <n v="3610.39"/>
    <s v="Peterbilt 579"/>
    <n v="113.16"/>
    <n v="313.88"/>
    <n v="58.27"/>
    <n v="243.77"/>
    <n v="102.56"/>
    <n v="33.53"/>
    <n v="139.33000000000001"/>
    <n v="8.1300000000000008"/>
    <x v="1"/>
    <n v="511"/>
    <n v="371"/>
    <n v="9.73"/>
    <n v="150"/>
    <n v="32.130000000000003"/>
    <n v="83.37"/>
    <n v="1012.62999999999"/>
    <n v="469.35"/>
    <n v="722.08"/>
    <n v="613.77"/>
    <n v="902.6"/>
    <n v="1545.8899999999999"/>
  </r>
  <r>
    <s v="Dec"/>
    <n v="26"/>
    <s v="Iron"/>
    <n v="18.100000000000001"/>
    <s v="New Customer"/>
    <x v="3"/>
    <n v="4391.6400000000003"/>
    <s v="Freightliner Sprinter"/>
    <n v="111.04"/>
    <n v="330.43"/>
    <n v="58.07"/>
    <n v="208.09"/>
    <n v="112.9"/>
    <n v="69.010000000000005"/>
    <n v="103.96"/>
    <n v="7.87"/>
    <x v="12"/>
    <n v="477"/>
    <n v="318"/>
    <n v="13.81"/>
    <n v="150"/>
    <n v="22.57"/>
    <n v="97.14"/>
    <n v="1001.37"/>
    <n v="570.91"/>
    <n v="878.33"/>
    <n v="746.58"/>
    <n v="1097.9100000000001"/>
    <n v="2328.84"/>
  </r>
  <r>
    <s v="Aug"/>
    <n v="4"/>
    <s v="Wood"/>
    <n v="27.7"/>
    <s v="Retaining Customer"/>
    <x v="2"/>
    <n v="4515.16"/>
    <s v="Peterbilt 579"/>
    <n v="115.72"/>
    <n v="465.61"/>
    <n v="54.61"/>
    <n v="245.48"/>
    <n v="116.67"/>
    <n v="58.11"/>
    <n v="115.58"/>
    <n v="9.77"/>
    <x v="2"/>
    <n v="323"/>
    <n v="391"/>
    <n v="11.55"/>
    <n v="100"/>
    <n v="39.380000000000003"/>
    <n v="62.24"/>
    <n v="1181.55"/>
    <n v="586.97"/>
    <n v="903.03"/>
    <n v="767.58"/>
    <n v="1128.79"/>
    <n v="2238.9899999999998"/>
  </r>
  <r>
    <s v="Jul"/>
    <n v="12"/>
    <s v="Sand"/>
    <n v="12.7"/>
    <s v="New Customer"/>
    <x v="3"/>
    <n v="3299.39"/>
    <s v="Freightliner Sprinter"/>
    <n v="127.05"/>
    <n v="335.42"/>
    <n v="52.34"/>
    <n v="259.27999999999997"/>
    <n v="144.97999999999999"/>
    <n v="35.299999999999997"/>
    <n v="126.37"/>
    <n v="8.43"/>
    <x v="2"/>
    <n v="510"/>
    <n v="398"/>
    <n v="8.2899999999999991"/>
    <n v="0"/>
    <n v="29.51"/>
    <n v="55.09"/>
    <n v="1089.17"/>
    <n v="428.92"/>
    <n v="659.88"/>
    <n v="560.9"/>
    <n v="824.85"/>
    <n v="1005.73"/>
  </r>
  <r>
    <s v="May"/>
    <n v="19"/>
    <s v="Iron"/>
    <n v="19.899999999999999"/>
    <s v="Retaining Customer"/>
    <x v="2"/>
    <n v="4410.33"/>
    <s v="Peterbilt 579"/>
    <n v="145.63"/>
    <n v="390.72"/>
    <n v="57.75"/>
    <n v="271.26"/>
    <n v="149.84"/>
    <n v="52.74"/>
    <n v="138.18"/>
    <n v="9.93"/>
    <x v="16"/>
    <n v="872"/>
    <n v="331"/>
    <n v="13.32"/>
    <n v="100"/>
    <n v="27.71"/>
    <n v="56.4"/>
    <n v="1216.05"/>
    <n v="573.34"/>
    <n v="882.07"/>
    <n v="749.76"/>
    <n v="1102.58"/>
    <n v="2087.9899999999998"/>
  </r>
  <r>
    <s v="Jun"/>
    <n v="11"/>
    <s v="Sand"/>
    <n v="28.1"/>
    <s v="Retaining Customer"/>
    <x v="1"/>
    <n v="5125.83"/>
    <s v="Kenworth T680"/>
    <n v="143.75"/>
    <n v="476.16"/>
    <n v="55.43"/>
    <n v="298.27"/>
    <n v="146.91"/>
    <n v="68.11"/>
    <n v="120.79"/>
    <n v="5.69"/>
    <x v="7"/>
    <n v="840"/>
    <n v="383"/>
    <n v="13.38"/>
    <n v="150"/>
    <n v="39.880000000000003"/>
    <n v="56.08"/>
    <n v="1315.11"/>
    <n v="666.36"/>
    <n v="1025.17"/>
    <n v="871.39"/>
    <n v="1281.46"/>
    <n v="2766.6"/>
  </r>
  <r>
    <s v="Jul"/>
    <n v="7"/>
    <s v="Iron"/>
    <n v="19.5"/>
    <s v="Retaining Customer"/>
    <x v="0"/>
    <n v="4266.51"/>
    <s v="Freightliner Sprinter"/>
    <n v="135.55000000000001"/>
    <n v="449.36"/>
    <n v="56.55"/>
    <n v="268.12"/>
    <n v="101.88"/>
    <n v="64.709999999999994"/>
    <n v="115.78"/>
    <n v="9.2799999999999994"/>
    <x v="8"/>
    <n v="946"/>
    <n v="336"/>
    <n v="12.7"/>
    <n v="50"/>
    <n v="27.25"/>
    <n v="96.56"/>
    <n v="1201.23"/>
    <n v="554.65"/>
    <n v="853.3"/>
    <n v="725.31"/>
    <n v="1066.6300000000001"/>
    <n v="1908.5300000000002"/>
  </r>
  <r>
    <s v="Aug"/>
    <n v="6"/>
    <s v="Sand"/>
    <n v="14.7"/>
    <s v="Retaining Customer"/>
    <x v="0"/>
    <n v="5036.95"/>
    <s v="Kenworth T680"/>
    <n v="181.74"/>
    <n v="306.88"/>
    <n v="51.69"/>
    <n v="211.36"/>
    <n v="142.38"/>
    <n v="63.4"/>
    <n v="123.3"/>
    <n v="7.89"/>
    <x v="16"/>
    <n v="303"/>
    <n v="316"/>
    <n v="15.94"/>
    <n v="100"/>
    <n v="29.68"/>
    <n v="82.69"/>
    <n v="1088.6400000000001"/>
    <n v="654.79999999999995"/>
    <n v="1007.39"/>
    <n v="856.28"/>
    <n v="1259.24"/>
    <n v="2843.99"/>
  </r>
  <r>
    <s v="Jul"/>
    <n v="17"/>
    <s v="Iron"/>
    <n v="13.9"/>
    <s v="New Customer"/>
    <x v="3"/>
    <n v="3050.32"/>
    <s v="Peterbilt 579"/>
    <n v="108.53"/>
    <n v="401.97"/>
    <n v="55.12"/>
    <n v="232.54"/>
    <n v="140.30000000000001"/>
    <n v="30.19"/>
    <n v="148.87"/>
    <n v="6.96"/>
    <x v="1"/>
    <n v="459"/>
    <n v="348"/>
    <n v="8.77"/>
    <n v="100"/>
    <n v="25.69"/>
    <n v="75.040000000000006"/>
    <n v="1124.48"/>
    <n v="396.54"/>
    <n v="610.05999999999995"/>
    <n v="518.54999999999995"/>
    <n v="762.58"/>
    <n v="817.5300000000002"/>
  </r>
  <r>
    <s v="Jun"/>
    <n v="21"/>
    <s v="Wood"/>
    <n v="12"/>
    <s v="Retaining Customer"/>
    <x v="2"/>
    <n v="3681.84"/>
    <s v="Peterbilt 579"/>
    <n v="192.73"/>
    <n v="466.18"/>
    <n v="53.39"/>
    <n v="262.32"/>
    <n v="132.07"/>
    <n v="56.79"/>
    <n v="121.34"/>
    <n v="7.01"/>
    <x v="22"/>
    <n v="808"/>
    <n v="369"/>
    <n v="9.98"/>
    <n v="50"/>
    <n v="35.880000000000003"/>
    <n v="72.88"/>
    <n v="1291.8299999999899"/>
    <n v="478.64"/>
    <n v="736.37"/>
    <n v="625.91"/>
    <n v="920.46"/>
    <n v="1241.8899999999999"/>
  </r>
  <r>
    <s v="Oct"/>
    <n v="2"/>
    <s v="Sand"/>
    <n v="10.4"/>
    <s v="Retaining Customer"/>
    <x v="2"/>
    <n v="5202.76"/>
    <s v="Kenworth T680"/>
    <n v="174.56"/>
    <n v="432.04"/>
    <n v="56.34"/>
    <n v="272.91000000000003"/>
    <n v="141.91999999999999"/>
    <n v="31.15"/>
    <n v="139"/>
    <n v="7.6"/>
    <x v="10"/>
    <n v="328"/>
    <n v="305"/>
    <n v="17.059999999999999"/>
    <n v="150"/>
    <n v="21.49"/>
    <n v="70.849999999999994"/>
    <n v="1255.52"/>
    <n v="676.36"/>
    <n v="1040.55"/>
    <n v="884.47"/>
    <n v="1300.69"/>
    <n v="2884.7299999999996"/>
  </r>
  <r>
    <s v="Apr"/>
    <n v="4"/>
    <s v="Sand"/>
    <n v="19.8"/>
    <s v="New Customer"/>
    <x v="1"/>
    <n v="4239.84"/>
    <s v="Freightliner Sprinter"/>
    <n v="161"/>
    <n v="379.74"/>
    <n v="52.75"/>
    <n v="254.94"/>
    <n v="127.58"/>
    <n v="49.32"/>
    <n v="117.77"/>
    <n v="6.29"/>
    <x v="3"/>
    <n v="339"/>
    <n v="366"/>
    <n v="11.58"/>
    <n v="100"/>
    <n v="30.53"/>
    <n v="67.53"/>
    <n v="1149.3900000000001"/>
    <n v="551.17999999999995"/>
    <n v="847.97"/>
    <n v="720.77"/>
    <n v="1059.96"/>
    <n v="1986.98"/>
  </r>
  <r>
    <s v="May"/>
    <n v="2"/>
    <s v="Wood"/>
    <n v="14.5"/>
    <s v="Retaining Customer"/>
    <x v="2"/>
    <n v="5072.1499999999996"/>
    <s v="Volvo VNL"/>
    <n v="154.71"/>
    <n v="393.36"/>
    <n v="52.2"/>
    <n v="209.74"/>
    <n v="132"/>
    <n v="38.79"/>
    <n v="134.86000000000001"/>
    <n v="8.07"/>
    <x v="20"/>
    <n v="462"/>
    <n v="344"/>
    <n v="14.74"/>
    <n v="150"/>
    <n v="36.32"/>
    <n v="82.05"/>
    <n v="1123.73"/>
    <n v="659.38"/>
    <n v="1014.43"/>
    <n v="862.27"/>
    <n v="1268.04"/>
    <n v="2900.74"/>
  </r>
  <r>
    <s v="Jan"/>
    <n v="9"/>
    <s v="Sand"/>
    <n v="26.1"/>
    <s v="New Customer"/>
    <x v="3"/>
    <n v="4479.76"/>
    <s v="Peterbilt 579"/>
    <n v="112.89"/>
    <n v="319.17"/>
    <n v="57.25"/>
    <n v="246.2"/>
    <n v="127.43"/>
    <n v="64.930000000000007"/>
    <n v="127.76"/>
    <n v="8.09"/>
    <x v="2"/>
    <n v="412"/>
    <n v="377"/>
    <n v="11.88"/>
    <n v="100"/>
    <n v="33.549999999999997"/>
    <n v="79.099999999999994"/>
    <n v="1063.72"/>
    <n v="582.37"/>
    <n v="895.95"/>
    <n v="761.56"/>
    <n v="1119.94"/>
    <n v="2315.59"/>
  </r>
  <r>
    <s v="Sep"/>
    <n v="4"/>
    <s v="Sand"/>
    <n v="23.1"/>
    <s v="New Customer"/>
    <x v="5"/>
    <n v="5920.18"/>
    <s v="Volvo VNL"/>
    <n v="140.33000000000001"/>
    <n v="470.97"/>
    <n v="56.98"/>
    <n v="248.06"/>
    <n v="102.52"/>
    <n v="64.45"/>
    <n v="138.65"/>
    <n v="5.25"/>
    <x v="0"/>
    <n v="124"/>
    <n v="334"/>
    <n v="17.73"/>
    <n v="150"/>
    <n v="24.03"/>
    <n v="98.96"/>
    <n v="1227.21"/>
    <n v="769.62"/>
    <n v="1184.04"/>
    <n v="1006.43"/>
    <n v="1480.05"/>
    <n v="3633"/>
  </r>
  <r>
    <s v="Feb"/>
    <n v="10"/>
    <s v="Steel"/>
    <n v="25.5"/>
    <s v="Retaining Customer"/>
    <x v="4"/>
    <n v="5522.45"/>
    <s v="Peterbilt 579"/>
    <n v="126.55"/>
    <n v="304.93"/>
    <n v="59.92"/>
    <n v="283.32"/>
    <n v="133.1"/>
    <n v="35.590000000000003"/>
    <n v="118.46"/>
    <n v="6.29"/>
    <x v="24"/>
    <n v="986"/>
    <n v="367"/>
    <n v="15.05"/>
    <n v="150"/>
    <n v="39.159999999999997"/>
    <n v="95.67"/>
    <n v="1068.1600000000001"/>
    <n v="717.92"/>
    <n v="1104.49"/>
    <n v="938.82"/>
    <n v="1380.61"/>
    <n v="3409.45"/>
  </r>
  <r>
    <s v="May"/>
    <n v="20"/>
    <s v="Iron"/>
    <n v="15.1"/>
    <s v="Retaining Customer"/>
    <x v="5"/>
    <n v="4425.2"/>
    <s v="Freightliner Sprinter"/>
    <n v="117.23"/>
    <n v="318.85000000000002"/>
    <n v="56.77"/>
    <n v="214.44"/>
    <n v="124.24"/>
    <n v="31.47"/>
    <n v="149.31"/>
    <n v="6.2"/>
    <x v="15"/>
    <n v="917"/>
    <n v="325"/>
    <n v="13.62"/>
    <n v="0"/>
    <n v="39.17"/>
    <n v="99.22"/>
    <n v="1018.51"/>
    <n v="575.28"/>
    <n v="885.04"/>
    <n v="752.28"/>
    <n v="1106.3"/>
    <n v="2211.86"/>
  </r>
  <r>
    <s v="May"/>
    <n v="2"/>
    <s v="Iron"/>
    <n v="22.8"/>
    <s v="New Customer"/>
    <x v="0"/>
    <n v="3077.11"/>
    <s v="Peterbilt 579"/>
    <n v="121.51"/>
    <n v="425.31"/>
    <n v="56.33"/>
    <n v="278.16000000000003"/>
    <n v="100.17"/>
    <n v="44.49"/>
    <n v="128.66"/>
    <n v="8.64"/>
    <x v="23"/>
    <n v="942"/>
    <n v="381"/>
    <n v="8.08"/>
    <n v="50"/>
    <n v="29.6"/>
    <n v="58.17"/>
    <n v="1163.27"/>
    <n v="400.02"/>
    <n v="615.41999999999996"/>
    <n v="523.11"/>
    <n v="769.28"/>
    <n v="759.44"/>
  </r>
  <r>
    <s v="Nov"/>
    <n v="3"/>
    <s v="Coal"/>
    <n v="14.3"/>
    <s v="Retaining Customer"/>
    <x v="3"/>
    <n v="5924.33"/>
    <s v="Volvo VNL"/>
    <n v="161.19999999999999"/>
    <n v="334.35"/>
    <n v="54.22"/>
    <n v="235.94"/>
    <n v="103.35"/>
    <n v="39.450000000000003"/>
    <n v="123.83"/>
    <n v="7.56"/>
    <x v="10"/>
    <n v="823"/>
    <n v="374"/>
    <n v="15.84"/>
    <n v="0"/>
    <n v="32.549999999999997"/>
    <n v="59.44"/>
    <n v="1059.9000000000001"/>
    <n v="770.16"/>
    <n v="1184.8699999999999"/>
    <n v="1007.14"/>
    <n v="1481.08"/>
    <n v="3662.9799999999996"/>
  </r>
  <r>
    <s v="Feb"/>
    <n v="23"/>
    <s v="Coal"/>
    <n v="17.7"/>
    <s v="Retaining Customer"/>
    <x v="2"/>
    <n v="3341.24"/>
    <s v="Volvo VNL"/>
    <n v="166.63"/>
    <n v="485.25"/>
    <n v="50.83"/>
    <n v="227.89"/>
    <n v="105.88"/>
    <n v="67.930000000000007"/>
    <n v="107.09"/>
    <n v="5.21"/>
    <x v="13"/>
    <n v="619"/>
    <n v="351"/>
    <n v="9.52"/>
    <n v="150"/>
    <n v="30.11"/>
    <n v="51.44"/>
    <n v="1216.71"/>
    <n v="434.36"/>
    <n v="668.25"/>
    <n v="568.01"/>
    <n v="835.31"/>
    <n v="1070.6399999999999"/>
  </r>
  <r>
    <s v="Nov"/>
    <n v="1"/>
    <s v="Iron"/>
    <n v="23.7"/>
    <s v="Retaining Customer"/>
    <x v="0"/>
    <n v="4290.6000000000004"/>
    <s v="Volvo VNL"/>
    <n v="155.52000000000001"/>
    <n v="333.25"/>
    <n v="50.55"/>
    <n v="299"/>
    <n v="124.69"/>
    <n v="34.270000000000003"/>
    <n v="116.63"/>
    <n v="8.6199999999999992"/>
    <x v="11"/>
    <n v="362"/>
    <n v="359"/>
    <n v="11.95"/>
    <n v="0"/>
    <n v="22.09"/>
    <n v="73.48"/>
    <n v="1122.52999999999"/>
    <n v="557.78"/>
    <n v="858.12"/>
    <n v="729.4"/>
    <n v="1072.6500000000001"/>
    <n v="1956.1599999999999"/>
  </r>
  <r>
    <s v="Apr"/>
    <n v="21"/>
    <s v="Sand"/>
    <n v="16"/>
    <s v="Retaining Customer"/>
    <x v="5"/>
    <n v="5833.71"/>
    <s v="Peterbilt 579"/>
    <n v="118.78"/>
    <n v="365.16"/>
    <n v="59.3"/>
    <n v="224.71"/>
    <n v="112.79"/>
    <n v="66.19"/>
    <n v="141.49"/>
    <n v="5.25"/>
    <x v="12"/>
    <n v="667"/>
    <n v="377"/>
    <n v="15.47"/>
    <n v="0"/>
    <n v="31.29"/>
    <n v="90.6"/>
    <n v="1093.67"/>
    <n v="758.38"/>
    <n v="1166.74"/>
    <n v="991.73"/>
    <n v="1458.43"/>
    <n v="3537.33"/>
  </r>
  <r>
    <s v="Jun"/>
    <n v="28"/>
    <s v="Iron"/>
    <n v="13.5"/>
    <s v="New Customer"/>
    <x v="3"/>
    <n v="5855.01"/>
    <s v="Volvo VNL"/>
    <n v="184.07"/>
    <n v="496.41"/>
    <n v="52.38"/>
    <n v="232.92"/>
    <n v="125.19"/>
    <n v="51.46"/>
    <n v="102.46"/>
    <n v="8.44"/>
    <x v="11"/>
    <n v="206"/>
    <n v="324"/>
    <n v="18.07"/>
    <n v="100"/>
    <n v="33.17"/>
    <n v="86.49"/>
    <n v="1253.33"/>
    <n v="761.15"/>
    <n v="1171"/>
    <n v="995.35"/>
    <n v="1463.75"/>
    <n v="3500.8500000000004"/>
  </r>
  <r>
    <s v="May"/>
    <n v="26"/>
    <s v="Wood"/>
    <n v="24.7"/>
    <s v="New Customer"/>
    <x v="2"/>
    <n v="4412.49"/>
    <s v="Freightliner Sprinter"/>
    <n v="165.95"/>
    <n v="429.33"/>
    <n v="50.33"/>
    <n v="284.72000000000003"/>
    <n v="112.65"/>
    <n v="30.67"/>
    <n v="135.46"/>
    <n v="8.51"/>
    <x v="12"/>
    <n v="210"/>
    <n v="358"/>
    <n v="12.33"/>
    <n v="100"/>
    <n v="38.71"/>
    <n v="71.72"/>
    <n v="1217.6199999999999"/>
    <n v="573.62"/>
    <n v="882.5"/>
    <n v="750.12"/>
    <n v="1103.1199999999999"/>
    <n v="2099.58"/>
  </r>
  <r>
    <s v="Apr"/>
    <n v="15"/>
    <s v="Coal"/>
    <n v="24.7"/>
    <s v="Retaining Customer"/>
    <x v="0"/>
    <n v="4246.92"/>
    <s v="Kenworth T680"/>
    <n v="101.82"/>
    <n v="346.42"/>
    <n v="52.18"/>
    <n v="246.32"/>
    <n v="103.03"/>
    <n v="37.67"/>
    <n v="111.7"/>
    <n v="9.24"/>
    <x v="17"/>
    <n v="184"/>
    <n v="390"/>
    <n v="10.89"/>
    <n v="0"/>
    <n v="24.17"/>
    <n v="96.89"/>
    <n v="1008.38"/>
    <n v="552.1"/>
    <n v="849.38"/>
    <n v="721.98"/>
    <n v="1061.73"/>
    <n v="2028.71"/>
  </r>
  <r>
    <s v="Dec"/>
    <n v="27"/>
    <s v="Sand"/>
    <n v="17.100000000000001"/>
    <s v="New Customer"/>
    <x v="2"/>
    <n v="3095.29"/>
    <s v="Freightliner Sprinter"/>
    <n v="125.41"/>
    <n v="338.78"/>
    <n v="58.88"/>
    <n v="278.19"/>
    <n v="132.27000000000001"/>
    <n v="69.650000000000006"/>
    <n v="141.84"/>
    <n v="7.98"/>
    <x v="24"/>
    <n v="631"/>
    <n v="319"/>
    <n v="9.6999999999999993"/>
    <n v="100"/>
    <n v="30.06"/>
    <n v="96.9"/>
    <n v="1153"/>
    <n v="402.39"/>
    <n v="619.05999999999995"/>
    <n v="526.20000000000005"/>
    <n v="773.82"/>
    <n v="838.34999999999991"/>
  </r>
  <r>
    <s v="Apr"/>
    <n v="1"/>
    <s v="Iron"/>
    <n v="18.5"/>
    <s v="Retaining Customer"/>
    <x v="5"/>
    <n v="5999.8"/>
    <s v="Kenworth T680"/>
    <n v="111.07"/>
    <n v="335.24"/>
    <n v="58.01"/>
    <n v="275.64"/>
    <n v="109.39"/>
    <n v="41.07"/>
    <n v="107.65"/>
    <n v="7.02"/>
    <x v="14"/>
    <n v="280"/>
    <n v="393"/>
    <n v="15.27"/>
    <n v="100"/>
    <n v="23.37"/>
    <n v="89.01"/>
    <n v="1045.0899999999999"/>
    <n v="779.97"/>
    <n v="1199.96"/>
    <n v="1019.97"/>
    <n v="1499.95"/>
    <n v="3844.08"/>
  </r>
  <r>
    <s v="Oct"/>
    <n v="4"/>
    <s v="Steel"/>
    <n v="17.2"/>
    <s v="New Customer"/>
    <x v="0"/>
    <n v="3292.96"/>
    <s v="Freightliner Sprinter"/>
    <n v="135.15"/>
    <n v="358.53"/>
    <n v="58.25"/>
    <n v="240.94"/>
    <n v="117.35"/>
    <n v="54.19"/>
    <n v="139.22"/>
    <n v="5.09"/>
    <x v="12"/>
    <n v="957"/>
    <n v="394"/>
    <n v="8.36"/>
    <n v="100"/>
    <n v="37.270000000000003"/>
    <n v="59.95"/>
    <n v="1108.71999999999"/>
    <n v="428.08"/>
    <n v="658.59"/>
    <n v="559.79999999999995"/>
    <n v="823.24"/>
    <n v="1087.5100000000002"/>
  </r>
  <r>
    <s v="Jul"/>
    <n v="23"/>
    <s v="Wood"/>
    <n v="23.6"/>
    <s v="New Customer"/>
    <x v="5"/>
    <n v="4040.03"/>
    <s v="Peterbilt 579"/>
    <n v="128.72"/>
    <n v="360"/>
    <n v="52.32"/>
    <n v="279.11"/>
    <n v="133.13999999999999"/>
    <n v="45.44"/>
    <n v="104.97"/>
    <n v="6.47"/>
    <x v="17"/>
    <n v="275"/>
    <n v="304"/>
    <n v="13.29"/>
    <n v="100"/>
    <n v="33.78"/>
    <n v="62.46"/>
    <n v="1110.17"/>
    <n v="525.20000000000005"/>
    <n v="808.01"/>
    <n v="686.81"/>
    <n v="1010.01"/>
    <n v="1829.6399999999999"/>
  </r>
  <r>
    <s v="Jul"/>
    <n v="4"/>
    <s v="Steel"/>
    <n v="18.600000000000001"/>
    <s v="Retaining Customer"/>
    <x v="2"/>
    <n v="3033.24"/>
    <s v="Kenworth T680"/>
    <n v="159.16999999999999"/>
    <n v="456.74"/>
    <n v="51.31"/>
    <n v="215.44"/>
    <n v="127.26"/>
    <n v="49.72"/>
    <n v="128.53"/>
    <n v="9.09"/>
    <x v="5"/>
    <n v="967"/>
    <n v="342"/>
    <n v="8.8699999999999992"/>
    <n v="0"/>
    <n v="30.95"/>
    <n v="99"/>
    <n v="1197.26"/>
    <n v="394.32"/>
    <n v="606.65"/>
    <n v="515.65"/>
    <n v="758.31"/>
    <n v="632.93000000000006"/>
  </r>
  <r>
    <s v="Dec"/>
    <n v="1"/>
    <s v="Coal"/>
    <n v="25.9"/>
    <s v="New Customer"/>
    <x v="0"/>
    <n v="5117.51"/>
    <s v="Kenworth T680"/>
    <n v="189.75"/>
    <n v="497.34"/>
    <n v="54.13"/>
    <n v="294.56"/>
    <n v="142.35"/>
    <n v="38.090000000000003"/>
    <n v="140"/>
    <n v="9.4499999999999993"/>
    <x v="2"/>
    <n v="893"/>
    <n v="313"/>
    <n v="16.350000000000001"/>
    <n v="150"/>
    <n v="34.840000000000003"/>
    <n v="95"/>
    <n v="1365.6699999999901"/>
    <n v="665.28"/>
    <n v="1023.5"/>
    <n v="869.98"/>
    <n v="1279.3800000000001"/>
    <n v="2702.68"/>
  </r>
  <r>
    <s v="May"/>
    <n v="14"/>
    <s v="Iron"/>
    <n v="22.5"/>
    <s v="Retaining Customer"/>
    <x v="3"/>
    <n v="4426.88"/>
    <s v="Kenworth T680"/>
    <n v="169.46"/>
    <n v="421.93"/>
    <n v="54.12"/>
    <n v="284.07"/>
    <n v="146.86000000000001"/>
    <n v="40.44"/>
    <n v="100.79"/>
    <n v="7.12"/>
    <x v="4"/>
    <n v="303"/>
    <n v="342"/>
    <n v="12.94"/>
    <n v="150"/>
    <n v="32.86"/>
    <n v="53.58"/>
    <n v="1224.79"/>
    <n v="575.49"/>
    <n v="885.38"/>
    <n v="752.57"/>
    <n v="1106.72"/>
    <n v="2150.9499999999998"/>
  </r>
  <r>
    <s v="Jun"/>
    <n v="10"/>
    <s v="Coal"/>
    <n v="14.5"/>
    <s v="New Customer"/>
    <x v="0"/>
    <n v="4390.0200000000004"/>
    <s v="Peterbilt 579"/>
    <n v="146.25"/>
    <n v="466.55"/>
    <n v="51.49"/>
    <n v="287.54000000000002"/>
    <n v="142.97999999999999"/>
    <n v="37.229999999999997"/>
    <n v="105.22"/>
    <n v="5.38"/>
    <x v="5"/>
    <n v="168"/>
    <n v="370"/>
    <n v="11.86"/>
    <n v="100"/>
    <n v="33.049999999999997"/>
    <n v="54.58"/>
    <n v="1242.6400000000001"/>
    <n v="570.70000000000005"/>
    <n v="878"/>
    <n v="746.3"/>
    <n v="1097.51"/>
    <n v="2046.4299999999998"/>
  </r>
  <r>
    <s v="Mar"/>
    <n v="19"/>
    <s v="Steel"/>
    <n v="30"/>
    <s v="Retaining Customer"/>
    <x v="0"/>
    <n v="3228.33"/>
    <s v="Peterbilt 579"/>
    <n v="194.23"/>
    <n v="384.12"/>
    <n v="51.72"/>
    <n v="266.42"/>
    <n v="103.22"/>
    <n v="67.06"/>
    <n v="108.35"/>
    <n v="8.51"/>
    <x v="5"/>
    <n v="697"/>
    <n v="371"/>
    <n v="8.6999999999999993"/>
    <n v="50"/>
    <n v="22.2"/>
    <n v="66.05"/>
    <n v="1183.6299999999901"/>
    <n v="419.68"/>
    <n v="645.66999999999996"/>
    <n v="548.82000000000005"/>
    <n v="807.08"/>
    <n v="882.90000000000009"/>
  </r>
  <r>
    <s v="Jul"/>
    <n v="26"/>
    <s v="Sand"/>
    <n v="11.1"/>
    <s v="Retaining Customer"/>
    <x v="2"/>
    <n v="5390.03"/>
    <s v="Freightliner Sprinter"/>
    <n v="147.77000000000001"/>
    <n v="482.63"/>
    <n v="59.93"/>
    <n v="298.79000000000002"/>
    <n v="120.6"/>
    <n v="37.9"/>
    <n v="142.86000000000001"/>
    <n v="8.52"/>
    <x v="11"/>
    <n v="292"/>
    <n v="372"/>
    <n v="14.49"/>
    <n v="150"/>
    <n v="25.03"/>
    <n v="90.05"/>
    <n v="1299"/>
    <n v="700.7"/>
    <n v="1078.01"/>
    <n v="916.31"/>
    <n v="1347.51"/>
    <n v="3032.0600000000004"/>
  </r>
  <r>
    <s v="Oct"/>
    <n v="27"/>
    <s v="Wood"/>
    <n v="16.7"/>
    <s v="New Customer"/>
    <x v="4"/>
    <n v="4396.62"/>
    <s v="Kenworth T680"/>
    <n v="133.33000000000001"/>
    <n v="438.29"/>
    <n v="51.75"/>
    <n v="203.87"/>
    <n v="117.69"/>
    <n v="45.57"/>
    <n v="102.55"/>
    <n v="9.65"/>
    <x v="19"/>
    <n v="953"/>
    <n v="387"/>
    <n v="11.36"/>
    <n v="0"/>
    <n v="34.86"/>
    <n v="89.27"/>
    <n v="1102.7"/>
    <n v="571.55999999999995"/>
    <n v="879.32"/>
    <n v="747.43"/>
    <n v="1099.1500000000001"/>
    <n v="2094.7800000000002"/>
  </r>
  <r>
    <s v="Nov"/>
    <n v="19"/>
    <s v="Sand"/>
    <n v="29.8"/>
    <s v="Retaining Customer"/>
    <x v="4"/>
    <n v="4028.58"/>
    <s v="Volvo VNL"/>
    <n v="118.96"/>
    <n v="353.41"/>
    <n v="56.64"/>
    <n v="297.88"/>
    <n v="144.1"/>
    <n v="30.96"/>
    <n v="129.69999999999999"/>
    <n v="7.9"/>
    <x v="10"/>
    <n v="298"/>
    <n v="303"/>
    <n v="13.3"/>
    <n v="50"/>
    <n v="24.47"/>
    <n v="71.7"/>
    <n v="1139.55"/>
    <n v="523.72"/>
    <n v="805.72"/>
    <n v="684.86"/>
    <n v="1007.14"/>
    <n v="1729.5"/>
  </r>
  <r>
    <s v="May"/>
    <n v="15"/>
    <s v="Wood"/>
    <n v="26.5"/>
    <s v="New Customer"/>
    <x v="5"/>
    <n v="5934.24"/>
    <s v="Volvo VNL"/>
    <n v="182.8"/>
    <n v="476.01"/>
    <n v="50.84"/>
    <n v="213.2"/>
    <n v="124.52"/>
    <n v="37.450000000000003"/>
    <n v="134.09"/>
    <n v="9.7899999999999991"/>
    <x v="2"/>
    <n v="821"/>
    <n v="303"/>
    <n v="19.579999999999998"/>
    <n v="150"/>
    <n v="21.32"/>
    <n v="91.56"/>
    <n v="1228.69999999999"/>
    <n v="771.45"/>
    <n v="1186.8499999999999"/>
    <n v="1008.82"/>
    <n v="1483.56"/>
    <n v="3642.8599999999997"/>
  </r>
  <r>
    <s v="Nov"/>
    <n v="23"/>
    <s v="Sand"/>
    <n v="28.4"/>
    <s v="New Customer"/>
    <x v="2"/>
    <n v="3967.19"/>
    <s v="Peterbilt 579"/>
    <n v="197.48"/>
    <n v="496.23"/>
    <n v="59.28"/>
    <n v="299.33999999999997"/>
    <n v="141.46"/>
    <n v="32.43"/>
    <n v="137.82"/>
    <n v="8.1300000000000008"/>
    <x v="10"/>
    <n v="251"/>
    <n v="395"/>
    <n v="10.039999999999999"/>
    <n v="100"/>
    <n v="38.4"/>
    <n v="81"/>
    <n v="1372.17"/>
    <n v="515.73"/>
    <n v="793.44"/>
    <n v="674.42"/>
    <n v="991.8"/>
    <n v="1499.42"/>
  </r>
  <r>
    <s v="Jun"/>
    <n v="8"/>
    <s v="Coal"/>
    <n v="27.1"/>
    <s v="New Customer"/>
    <x v="4"/>
    <n v="5609.99"/>
    <s v="Volvo VNL"/>
    <n v="143.02000000000001"/>
    <n v="359.84"/>
    <n v="56.28"/>
    <n v="220.79"/>
    <n v="129.01"/>
    <n v="63.54"/>
    <n v="106.41"/>
    <n v="9.14"/>
    <x v="0"/>
    <n v="233"/>
    <n v="347"/>
    <n v="16.170000000000002"/>
    <n v="100"/>
    <n v="38.58"/>
    <n v="95.92"/>
    <n v="1088.03"/>
    <n v="729.3"/>
    <n v="1122"/>
    <n v="953.7"/>
    <n v="1402.5"/>
    <n v="3426.54"/>
  </r>
  <r>
    <s v="Feb"/>
    <n v="2"/>
    <s v="Sand"/>
    <n v="17.899999999999999"/>
    <s v="Retaining Customer"/>
    <x v="1"/>
    <n v="4776.49"/>
    <s v="Freightliner Sprinter"/>
    <n v="160.44999999999999"/>
    <n v="340.94"/>
    <n v="56.2"/>
    <n v="226.36"/>
    <n v="113.17"/>
    <n v="34.65"/>
    <n v="118.41"/>
    <n v="8.49"/>
    <x v="10"/>
    <n v="811"/>
    <n v="307"/>
    <n v="15.56"/>
    <n v="100"/>
    <n v="25.61"/>
    <n v="97.32"/>
    <n v="1058.67"/>
    <n v="620.94000000000005"/>
    <n v="955.3"/>
    <n v="812"/>
    <n v="1194.1199999999999"/>
    <n v="2609.4299999999998"/>
  </r>
  <r>
    <s v="May"/>
    <n v="15"/>
    <s v="Iron"/>
    <n v="22.6"/>
    <s v="New Customer"/>
    <x v="1"/>
    <n v="4108.88"/>
    <s v="Peterbilt 579"/>
    <n v="111.15"/>
    <n v="485.52"/>
    <n v="51.25"/>
    <n v="221.02"/>
    <n v="126.04"/>
    <n v="53.59"/>
    <n v="143.6"/>
    <n v="9.31"/>
    <x v="14"/>
    <n v="212"/>
    <n v="376"/>
    <n v="10.93"/>
    <n v="150"/>
    <n v="33.26"/>
    <n v="55.88"/>
    <n v="1201.47999999999"/>
    <n v="534.15"/>
    <n v="821.78"/>
    <n v="698.51"/>
    <n v="1027.22"/>
    <n v="1856.6599999999999"/>
  </r>
  <r>
    <s v="Mar"/>
    <n v="17"/>
    <s v="Steel"/>
    <n v="12.7"/>
    <s v="New Customer"/>
    <x v="2"/>
    <n v="5177.7700000000004"/>
    <s v="Volvo VNL"/>
    <n v="118.51"/>
    <n v="380.08"/>
    <n v="59.3"/>
    <n v="239.15"/>
    <n v="110.88"/>
    <n v="60.73"/>
    <n v="129.88999999999999"/>
    <n v="8.36"/>
    <x v="9"/>
    <n v="758"/>
    <n v="329"/>
    <n v="15.74"/>
    <n v="150"/>
    <n v="30.79"/>
    <n v="94.11"/>
    <n v="1106.8999999999901"/>
    <n v="673.11"/>
    <n v="1035.55"/>
    <n v="880.22"/>
    <n v="1294.44"/>
    <n v="3017.66"/>
  </r>
  <r>
    <s v="Apr"/>
    <n v="25"/>
    <s v="Wood"/>
    <n v="23.7"/>
    <s v="New Customer"/>
    <x v="1"/>
    <n v="3491.84"/>
    <s v="Peterbilt 579"/>
    <n v="103.11"/>
    <n v="474.38"/>
    <n v="55.26"/>
    <n v="255.03"/>
    <n v="134"/>
    <n v="64.14"/>
    <n v="111.75"/>
    <n v="9.41"/>
    <x v="1"/>
    <n v="763"/>
    <n v="302"/>
    <n v="11.56"/>
    <n v="150"/>
    <n v="35.42"/>
    <n v="80.53"/>
    <n v="1207.08"/>
    <n v="453.94"/>
    <n v="698.37"/>
    <n v="593.61"/>
    <n v="872.96"/>
    <n v="1236.1799999999998"/>
  </r>
  <r>
    <s v="Sep"/>
    <n v="12"/>
    <s v="Sand"/>
    <n v="11.2"/>
    <s v="New Customer"/>
    <x v="2"/>
    <n v="4198.49"/>
    <s v="Peterbilt 579"/>
    <n v="178.14"/>
    <n v="352.76"/>
    <n v="58.72"/>
    <n v="237.33"/>
    <n v="109.1"/>
    <n v="66.67"/>
    <n v="106.67"/>
    <n v="6.8"/>
    <x v="2"/>
    <n v="753"/>
    <n v="357"/>
    <n v="11.76"/>
    <n v="50"/>
    <n v="36.380000000000003"/>
    <n v="96.05"/>
    <n v="1116.19"/>
    <n v="545.79999999999995"/>
    <n v="839.7"/>
    <n v="713.74"/>
    <n v="1049.6199999999999"/>
    <n v="1934.6799999999998"/>
  </r>
  <r>
    <s v="Sep"/>
    <n v="18"/>
    <s v="Steel"/>
    <n v="23.2"/>
    <s v="New Customer"/>
    <x v="0"/>
    <n v="5096.8599999999997"/>
    <s v="Peterbilt 579"/>
    <n v="109.8"/>
    <n v="451.25"/>
    <n v="57.29"/>
    <n v="286.72000000000003"/>
    <n v="143.97"/>
    <n v="64.45"/>
    <n v="120.85"/>
    <n v="7.66"/>
    <x v="9"/>
    <n v="674"/>
    <n v="342"/>
    <n v="14.9"/>
    <n v="100"/>
    <n v="26.78"/>
    <n v="88.47"/>
    <n v="1241.99"/>
    <n v="662.59"/>
    <n v="1019.37"/>
    <n v="866.47"/>
    <n v="1274.21"/>
    <n v="2747.65"/>
  </r>
  <r>
    <s v="Nov"/>
    <n v="12"/>
    <s v="Iron"/>
    <n v="27.5"/>
    <s v="Retaining Customer"/>
    <x v="0"/>
    <n v="5887.88"/>
    <s v="Volvo VNL"/>
    <n v="110.01"/>
    <n v="314.45"/>
    <n v="59.14"/>
    <n v="268.20999999999998"/>
    <n v="142.88999999999999"/>
    <n v="44.07"/>
    <n v="134.29"/>
    <n v="7.22"/>
    <x v="8"/>
    <n v="262"/>
    <n v="332"/>
    <n v="17.73"/>
    <n v="0"/>
    <n v="21.94"/>
    <n v="84.38"/>
    <n v="1080.28"/>
    <n v="765.42"/>
    <n v="1177.58"/>
    <n v="1000.94"/>
    <n v="1471.97"/>
    <n v="3595.54"/>
  </r>
  <r>
    <s v="Jul"/>
    <n v="3"/>
    <s v="Steel"/>
    <n v="16"/>
    <s v="New Customer"/>
    <x v="1"/>
    <n v="3104.07"/>
    <s v="Freightliner Sprinter"/>
    <n v="182.15"/>
    <n v="441.45"/>
    <n v="56.98"/>
    <n v="270.07"/>
    <n v="130.69"/>
    <n v="51.43"/>
    <n v="120.4"/>
    <n v="8.9700000000000006"/>
    <x v="2"/>
    <n v="151"/>
    <n v="386"/>
    <n v="8.0399999999999991"/>
    <n v="50"/>
    <n v="26.11"/>
    <n v="73.33"/>
    <n v="1262.1400000000001"/>
    <n v="403.53"/>
    <n v="620.80999999999995"/>
    <n v="527.69000000000005"/>
    <n v="776.02"/>
    <n v="684.04"/>
  </r>
  <r>
    <s v="Aug"/>
    <n v="16"/>
    <s v="Wood"/>
    <n v="26.7"/>
    <s v="Retaining Customer"/>
    <x v="4"/>
    <n v="5091.49"/>
    <s v="Peterbilt 579"/>
    <n v="107.36"/>
    <n v="480.36"/>
    <n v="53.37"/>
    <n v="207.47"/>
    <n v="149.08000000000001"/>
    <n v="54.4"/>
    <n v="143.08000000000001"/>
    <n v="9.0399999999999991"/>
    <x v="25"/>
    <n v="635"/>
    <n v="356"/>
    <n v="14.3"/>
    <n v="150"/>
    <n v="32.65"/>
    <n v="91.59"/>
    <n v="1204.1600000000001"/>
    <n v="661.89"/>
    <n v="1018.3"/>
    <n v="865.55"/>
    <n v="1272.8699999999999"/>
    <n v="2835.98"/>
  </r>
  <r>
    <s v="Oct"/>
    <n v="9"/>
    <s v="Wood"/>
    <n v="11.1"/>
    <s v="Retaining Customer"/>
    <x v="2"/>
    <n v="4779.8999999999996"/>
    <s v="Kenworth T680"/>
    <n v="139.57"/>
    <n v="468.98"/>
    <n v="59.35"/>
    <n v="218.75"/>
    <n v="113.6"/>
    <n v="47.57"/>
    <n v="137.30000000000001"/>
    <n v="6.46"/>
    <x v="24"/>
    <n v="543"/>
    <n v="389"/>
    <n v="12.29"/>
    <n v="0"/>
    <n v="31.77"/>
    <n v="77.099999999999994"/>
    <n v="1191.58"/>
    <n v="621.39"/>
    <n v="955.98"/>
    <n v="812.58"/>
    <n v="1194.97"/>
    <n v="2386.09"/>
  </r>
  <r>
    <s v="Dec"/>
    <n v="19"/>
    <s v="Steel"/>
    <n v="20.8"/>
    <s v="New Customer"/>
    <x v="4"/>
    <n v="3330.09"/>
    <s v="Volvo VNL"/>
    <n v="166.02"/>
    <n v="474.65"/>
    <n v="53.17"/>
    <n v="264.29000000000002"/>
    <n v="113.15"/>
    <n v="66.44"/>
    <n v="111.99"/>
    <n v="8.4499999999999993"/>
    <x v="11"/>
    <n v="162"/>
    <n v="363"/>
    <n v="9.17"/>
    <n v="0"/>
    <n v="20.61"/>
    <n v="69.72"/>
    <n v="1258.1600000000001"/>
    <n v="432.91"/>
    <n v="666.02"/>
    <n v="566.12"/>
    <n v="832.52"/>
    <n v="858.54"/>
  </r>
  <r>
    <s v="Feb"/>
    <n v="17"/>
    <s v="Steel"/>
    <n v="26.5"/>
    <s v="New Customer"/>
    <x v="4"/>
    <n v="5125.4799999999996"/>
    <s v="Volvo VNL"/>
    <n v="168.57"/>
    <n v="458.04"/>
    <n v="50.68"/>
    <n v="208.18"/>
    <n v="145.09"/>
    <n v="37.840000000000003"/>
    <n v="105.45"/>
    <n v="6.09"/>
    <x v="7"/>
    <n v="659"/>
    <n v="367"/>
    <n v="13.97"/>
    <n v="50"/>
    <n v="38.270000000000003"/>
    <n v="55.25"/>
    <n v="1179.9399999999901"/>
    <n v="666.31"/>
    <n v="1025.0999999999999"/>
    <n v="871.33"/>
    <n v="1281.3699999999999"/>
    <n v="2799.81"/>
  </r>
  <r>
    <s v="Nov"/>
    <n v="21"/>
    <s v="Iron"/>
    <n v="27.7"/>
    <s v="New Customer"/>
    <x v="5"/>
    <n v="5403.61"/>
    <s v="Kenworth T680"/>
    <n v="180.05"/>
    <n v="498.94"/>
    <n v="51.73"/>
    <n v="288.36"/>
    <n v="116.14"/>
    <n v="44.6"/>
    <n v="129.82"/>
    <n v="8.9600000000000009"/>
    <x v="10"/>
    <n v="410"/>
    <n v="327"/>
    <n v="16.52"/>
    <n v="50"/>
    <n v="20.73"/>
    <n v="96.2"/>
    <n v="1318.6"/>
    <n v="702.47"/>
    <n v="1080.72"/>
    <n v="918.61"/>
    <n v="1350.9"/>
    <n v="2921.74"/>
  </r>
  <r>
    <s v="Nov"/>
    <n v="21"/>
    <s v="Sand"/>
    <n v="26.4"/>
    <s v="Retaining Customer"/>
    <x v="0"/>
    <n v="5062.2700000000004"/>
    <s v="Volvo VNL"/>
    <n v="150.08000000000001"/>
    <n v="379.78"/>
    <n v="57.95"/>
    <n v="226.16"/>
    <n v="143.09"/>
    <n v="36.619999999999997"/>
    <n v="147.94"/>
    <n v="8.69"/>
    <x v="0"/>
    <n v="451"/>
    <n v="343"/>
    <n v="14.76"/>
    <n v="0"/>
    <n v="23.88"/>
    <n v="90.63"/>
    <n v="1150.31"/>
    <n v="658.1"/>
    <n v="1012.45"/>
    <n v="860.59"/>
    <n v="1265.57"/>
    <n v="2701.84"/>
  </r>
  <r>
    <s v="Aug"/>
    <n v="8"/>
    <s v="Steel"/>
    <n v="24.1"/>
    <s v="New Customer"/>
    <x v="2"/>
    <n v="4804.33"/>
    <s v="Volvo VNL"/>
    <n v="120.47"/>
    <n v="369.09"/>
    <n v="57.46"/>
    <n v="230.58"/>
    <n v="117.09"/>
    <n v="49.11"/>
    <n v="116.79"/>
    <n v="7.64"/>
    <x v="12"/>
    <n v="642"/>
    <n v="306"/>
    <n v="15.7"/>
    <n v="0"/>
    <n v="27.59"/>
    <n v="78.95"/>
    <n v="1068.23"/>
    <n v="624.55999999999995"/>
    <n v="960.87"/>
    <n v="816.74"/>
    <n v="1201.08"/>
    <n v="2529.69"/>
  </r>
  <r>
    <s v="Feb"/>
    <n v="6"/>
    <s v="Coal"/>
    <n v="29.8"/>
    <s v="Retaining Customer"/>
    <x v="5"/>
    <n v="3560.51"/>
    <s v="Freightliner Sprinter"/>
    <n v="109.98"/>
    <n v="401.43"/>
    <n v="52.58"/>
    <n v="202.34"/>
    <n v="138"/>
    <n v="53.59"/>
    <n v="104.63"/>
    <n v="8.41"/>
    <x v="20"/>
    <n v="393"/>
    <n v="320"/>
    <n v="11.13"/>
    <n v="50"/>
    <n v="29.86"/>
    <n v="55.54"/>
    <n v="1070.96"/>
    <n v="462.87"/>
    <n v="712.1"/>
    <n v="605.29"/>
    <n v="890.13"/>
    <n v="1335.4099999999999"/>
  </r>
  <r>
    <s v="Aug"/>
    <n v="11"/>
    <s v="Wood"/>
    <n v="11"/>
    <s v="Retaining Customer"/>
    <x v="2"/>
    <n v="3249.22"/>
    <s v="Volvo VNL"/>
    <n v="136.93"/>
    <n v="454.79"/>
    <n v="51.89"/>
    <n v="201.92"/>
    <n v="116.2"/>
    <n v="57.28"/>
    <n v="135.97999999999999"/>
    <n v="9.59"/>
    <x v="25"/>
    <n v="733"/>
    <n v="346"/>
    <n v="9.39"/>
    <n v="50"/>
    <n v="20.6"/>
    <n v="94.94"/>
    <n v="1164.58"/>
    <n v="422.4"/>
    <n v="649.84"/>
    <n v="552.37"/>
    <n v="812.3"/>
    <n v="921.23999999999978"/>
  </r>
  <r>
    <s v="Feb"/>
    <n v="6"/>
    <s v="Steel"/>
    <n v="26.7"/>
    <s v="New Customer"/>
    <x v="0"/>
    <n v="4836.8"/>
    <s v="Peterbilt 579"/>
    <n v="140.63"/>
    <n v="432.71"/>
    <n v="51.12"/>
    <n v="250.7"/>
    <n v="109.18"/>
    <n v="44.41"/>
    <n v="113.16"/>
    <n v="7.23"/>
    <x v="5"/>
    <n v="532"/>
    <n v="318"/>
    <n v="15.21"/>
    <n v="0"/>
    <n v="33.44"/>
    <n v="78.17"/>
    <n v="1149.1400000000001"/>
    <n v="628.78"/>
    <n v="967.36"/>
    <n v="822.26"/>
    <n v="1209.2"/>
    <n v="2487.1"/>
  </r>
  <r>
    <s v="Jul"/>
    <n v="17"/>
    <s v="Steel"/>
    <n v="22.6"/>
    <s v="Retaining Customer"/>
    <x v="2"/>
    <n v="4842.96"/>
    <s v="Freightliner Sprinter"/>
    <n v="124.84"/>
    <n v="497.58"/>
    <n v="57"/>
    <n v="242.25"/>
    <n v="108.81"/>
    <n v="40.770000000000003"/>
    <n v="126.77"/>
    <n v="6.34"/>
    <x v="1"/>
    <n v="987"/>
    <n v="349"/>
    <n v="13.88"/>
    <n v="150"/>
    <n v="20.28"/>
    <n v="80.91"/>
    <n v="1204.3599999999999"/>
    <n v="629.58000000000004"/>
    <n v="968.59"/>
    <n v="823.3"/>
    <n v="1210.74"/>
    <n v="2574.88"/>
  </r>
  <r>
    <s v="Feb"/>
    <n v="12"/>
    <s v="Sand"/>
    <n v="10.199999999999999"/>
    <s v="New Customer"/>
    <x v="0"/>
    <n v="3969.57"/>
    <s v="Kenworth T680"/>
    <n v="100.51"/>
    <n v="473.53"/>
    <n v="58.98"/>
    <n v="244.25"/>
    <n v="121.38"/>
    <n v="34.909999999999997"/>
    <n v="109.48"/>
    <n v="9.24"/>
    <x v="1"/>
    <n v="355"/>
    <n v="384"/>
    <n v="10.34"/>
    <n v="100"/>
    <n v="21.24"/>
    <n v="68.86"/>
    <n v="1152.28"/>
    <n v="516.04"/>
    <n v="793.91"/>
    <n v="674.83"/>
    <n v="992.39"/>
    <n v="1704.5300000000002"/>
  </r>
  <r>
    <s v="Jan"/>
    <n v="17"/>
    <s v="Iron"/>
    <n v="29.6"/>
    <s v="Retaining Customer"/>
    <x v="4"/>
    <n v="5137.96"/>
    <s v="Volvo VNL"/>
    <n v="142.83000000000001"/>
    <n v="404.8"/>
    <n v="59.84"/>
    <n v="241.39"/>
    <n v="120.75"/>
    <n v="38.29"/>
    <n v="131.18"/>
    <n v="9.5"/>
    <x v="17"/>
    <n v="778"/>
    <n v="388"/>
    <n v="13.24"/>
    <n v="0"/>
    <n v="20.48"/>
    <n v="92.77"/>
    <n v="1148.58"/>
    <n v="667.93"/>
    <n v="1027.5899999999999"/>
    <n v="873.45"/>
    <n v="1284.49"/>
    <n v="2775.86"/>
  </r>
  <r>
    <s v="Dec"/>
    <n v="18"/>
    <s v="Coal"/>
    <n v="11.6"/>
    <s v="New Customer"/>
    <x v="5"/>
    <n v="4816.8999999999996"/>
    <s v="Kenworth T680"/>
    <n v="168.71"/>
    <n v="395.1"/>
    <n v="56.39"/>
    <n v="262.68"/>
    <n v="135.08000000000001"/>
    <n v="42.52"/>
    <n v="129.72999999999999"/>
    <n v="9.9700000000000006"/>
    <x v="0"/>
    <n v="825"/>
    <n v="400"/>
    <n v="12.04"/>
    <n v="100"/>
    <n v="22.08"/>
    <n v="71.59"/>
    <n v="1200.18"/>
    <n v="626.20000000000005"/>
    <n v="963.38"/>
    <n v="818.87"/>
    <n v="1204.22"/>
    <n v="2504.8000000000002"/>
  </r>
  <r>
    <s v="Dec"/>
    <n v="13"/>
    <s v="Coal"/>
    <n v="11.8"/>
    <s v="New Customer"/>
    <x v="2"/>
    <n v="3855.43"/>
    <s v="Kenworth T680"/>
    <n v="107.99"/>
    <n v="400.95"/>
    <n v="58.59"/>
    <n v="207.02"/>
    <n v="122.26"/>
    <n v="36.18"/>
    <n v="112.56"/>
    <n v="7.58"/>
    <x v="7"/>
    <n v="410"/>
    <n v="300"/>
    <n v="12.85"/>
    <n v="0"/>
    <n v="31.3"/>
    <n v="64.42"/>
    <n v="1053.1299999999901"/>
    <n v="501.21"/>
    <n v="771.09"/>
    <n v="655.42"/>
    <n v="963.86"/>
    <n v="1599.6"/>
  </r>
  <r>
    <s v="Dec"/>
    <n v="27"/>
    <s v="Sand"/>
    <n v="25.6"/>
    <s v="Retaining Customer"/>
    <x v="2"/>
    <n v="3032.56"/>
    <s v="Freightliner Sprinter"/>
    <n v="178.23"/>
    <n v="332.5"/>
    <n v="58.78"/>
    <n v="289.94"/>
    <n v="128.02000000000001"/>
    <n v="47.91"/>
    <n v="127.49"/>
    <n v="9.0399999999999991"/>
    <x v="11"/>
    <n v="939"/>
    <n v="338"/>
    <n v="8.9700000000000006"/>
    <n v="150"/>
    <n v="37.25"/>
    <n v="87.53"/>
    <n v="1171.9100000000001"/>
    <n v="394.23"/>
    <n v="606.51"/>
    <n v="515.54"/>
    <n v="758.14"/>
    <n v="813.90000000000009"/>
  </r>
  <r>
    <s v="Jan"/>
    <n v="20"/>
    <s v="Wood"/>
    <n v="21.4"/>
    <s v="Retaining Customer"/>
    <x v="2"/>
    <n v="3627.23"/>
    <s v="Kenworth T680"/>
    <n v="183.88"/>
    <n v="491.95"/>
    <n v="53.86"/>
    <n v="254.35"/>
    <n v="123.1"/>
    <n v="30.36"/>
    <n v="119.56"/>
    <n v="8.17"/>
    <x v="25"/>
    <n v="526"/>
    <n v="308"/>
    <n v="11.78"/>
    <n v="50"/>
    <n v="29.98"/>
    <n v="79.2"/>
    <n v="1265.22999999999"/>
    <n v="471.54"/>
    <n v="725.45"/>
    <n v="616.63"/>
    <n v="906.81"/>
    <n v="1207.98"/>
  </r>
  <r>
    <s v="Nov"/>
    <n v="18"/>
    <s v="Coal"/>
    <n v="22.8"/>
    <s v="New Customer"/>
    <x v="0"/>
    <n v="5807.69"/>
    <s v="Volvo VNL"/>
    <n v="182.03"/>
    <n v="480.75"/>
    <n v="57.99"/>
    <n v="297.61"/>
    <n v="114.72"/>
    <n v="51.69"/>
    <n v="126.67"/>
    <n v="7.42"/>
    <x v="9"/>
    <n v="789"/>
    <n v="341"/>
    <n v="17.03"/>
    <n v="100"/>
    <n v="22.27"/>
    <n v="59.7"/>
    <n v="1318.88"/>
    <n v="755"/>
    <n v="1161.54"/>
    <n v="987.31"/>
    <n v="1451.92"/>
    <n v="3377.08"/>
  </r>
  <r>
    <s v="Jan"/>
    <n v="11"/>
    <s v="Steel"/>
    <n v="24.2"/>
    <s v="New Customer"/>
    <x v="0"/>
    <n v="4423.67"/>
    <s v="Peterbilt 579"/>
    <n v="180.7"/>
    <n v="446.47"/>
    <n v="54.01"/>
    <n v="239.66"/>
    <n v="131.74"/>
    <n v="48.97"/>
    <n v="128.12"/>
    <n v="8.42"/>
    <x v="0"/>
    <n v="398"/>
    <n v="354"/>
    <n v="12.5"/>
    <n v="0"/>
    <n v="34.32"/>
    <n v="89.96"/>
    <n v="1238.0899999999999"/>
    <n v="575.08000000000004"/>
    <n v="884.73"/>
    <n v="752.02"/>
    <n v="1105.92"/>
    <n v="1985.9"/>
  </r>
  <r>
    <s v="Mar"/>
    <n v="24"/>
    <s v="Sand"/>
    <n v="18.399999999999999"/>
    <s v="Retaining Customer"/>
    <x v="0"/>
    <n v="4840.5"/>
    <s v="Volvo VNL"/>
    <n v="139.52000000000001"/>
    <n v="400.64"/>
    <n v="53.72"/>
    <n v="251.19"/>
    <n v="147.07"/>
    <n v="69.66"/>
    <n v="146.63"/>
    <n v="8.14"/>
    <x v="7"/>
    <n v="837"/>
    <n v="376"/>
    <n v="12.87"/>
    <n v="100"/>
    <n v="36.58"/>
    <n v="78.569999999999993"/>
    <n v="1216.57"/>
    <n v="629.26"/>
    <n v="968.1"/>
    <n v="822.89"/>
    <n v="1210.1199999999999"/>
    <n v="2526.5100000000002"/>
  </r>
  <r>
    <s v="Aug"/>
    <n v="24"/>
    <s v="Iron"/>
    <n v="19.8"/>
    <s v="New Customer"/>
    <x v="4"/>
    <n v="4784.67"/>
    <s v="Peterbilt 579"/>
    <n v="108"/>
    <n v="461.06"/>
    <n v="58.73"/>
    <n v="266.44"/>
    <n v="139.06"/>
    <n v="40.98"/>
    <n v="123.73"/>
    <n v="8.6199999999999992"/>
    <x v="9"/>
    <n v="262"/>
    <n v="384"/>
    <n v="12.46"/>
    <n v="0"/>
    <n v="36.81"/>
    <n v="56.11"/>
    <n v="1206.6199999999999"/>
    <n v="622.01"/>
    <n v="956.93"/>
    <n v="813.39"/>
    <n v="1196.17"/>
    <n v="2380.86"/>
  </r>
  <r>
    <s v="Sep"/>
    <n v="20"/>
    <s v="Wood"/>
    <n v="22.7"/>
    <s v="New Customer"/>
    <x v="2"/>
    <n v="3995.7"/>
    <s v="Kenworth T680"/>
    <n v="135.75"/>
    <n v="314.36"/>
    <n v="50.57"/>
    <n v="209.6"/>
    <n v="126.96"/>
    <n v="32.15"/>
    <n v="124.01"/>
    <n v="8.6999999999999993"/>
    <x v="25"/>
    <n v="883"/>
    <n v="366"/>
    <n v="10.92"/>
    <n v="0"/>
    <n v="25.5"/>
    <n v="77.66"/>
    <n v="1002.1"/>
    <n v="519.44000000000005"/>
    <n v="799.14"/>
    <n v="679.27"/>
    <n v="998.92"/>
    <n v="1785.1"/>
  </r>
  <r>
    <s v="Mar"/>
    <n v="4"/>
    <s v="Steel"/>
    <n v="29.8"/>
    <s v="New Customer"/>
    <x v="2"/>
    <n v="5565.32"/>
    <s v="Kenworth T680"/>
    <n v="160.41"/>
    <n v="325.89"/>
    <n v="52.54"/>
    <n v="268.97000000000003"/>
    <n v="127.74"/>
    <n v="39.159999999999997"/>
    <n v="104.34"/>
    <n v="8.1300000000000008"/>
    <x v="8"/>
    <n v="710"/>
    <n v="328"/>
    <n v="16.97"/>
    <n v="50"/>
    <n v="39.049999999999997"/>
    <n v="89.8"/>
    <n v="1087.18"/>
    <n v="723.49"/>
    <n v="1113.06"/>
    <n v="946.1"/>
    <n v="1391.33"/>
    <n v="3333.1899999999996"/>
  </r>
  <r>
    <s v="Feb"/>
    <n v="11"/>
    <s v="Iron"/>
    <n v="16"/>
    <s v="Retaining Customer"/>
    <x v="4"/>
    <n v="3471.39"/>
    <s v="Peterbilt 579"/>
    <n v="180.91"/>
    <n v="448.37"/>
    <n v="59.5"/>
    <n v="295.70999999999998"/>
    <n v="132.41"/>
    <n v="45.55"/>
    <n v="108.13"/>
    <n v="5.24"/>
    <x v="7"/>
    <n v="906"/>
    <n v="395"/>
    <n v="8.7899999999999991"/>
    <n v="0"/>
    <n v="39.67"/>
    <n v="92.89"/>
    <n v="1275.82"/>
    <n v="451.28"/>
    <n v="694.28"/>
    <n v="590.14"/>
    <n v="867.85"/>
    <n v="1001.2399999999998"/>
  </r>
  <r>
    <s v="Nov"/>
    <n v="5"/>
    <s v="Iron"/>
    <n v="12.4"/>
    <s v="Retaining Customer"/>
    <x v="1"/>
    <n v="3024.95"/>
    <s v="Freightliner Sprinter"/>
    <n v="129.01"/>
    <n v="396.02"/>
    <n v="58.87"/>
    <n v="242.49"/>
    <n v="132.99"/>
    <n v="48.39"/>
    <n v="126.66"/>
    <n v="5.95"/>
    <x v="11"/>
    <n v="339"/>
    <n v="304"/>
    <n v="9.9499999999999993"/>
    <n v="150"/>
    <n v="22.73"/>
    <n v="55.08"/>
    <n v="1140.3800000000001"/>
    <n v="393.24"/>
    <n v="604.99"/>
    <n v="514.24"/>
    <n v="756.24"/>
    <n v="823.30000000000018"/>
  </r>
  <r>
    <s v="Sep"/>
    <n v="24"/>
    <s v="Sand"/>
    <n v="14.1"/>
    <s v="Retaining Customer"/>
    <x v="2"/>
    <n v="4554.82"/>
    <s v="Kenworth T680"/>
    <n v="174.99"/>
    <n v="318.72000000000003"/>
    <n v="58.2"/>
    <n v="254.06"/>
    <n v="100.51"/>
    <n v="65.92"/>
    <n v="147.96"/>
    <n v="6.76"/>
    <x v="3"/>
    <n v="560"/>
    <n v="314"/>
    <n v="14.51"/>
    <n v="50"/>
    <n v="39.57"/>
    <n v="58.59"/>
    <n v="1127.1199999999999"/>
    <n v="592.13"/>
    <n v="910.96"/>
    <n v="774.32"/>
    <n v="1138.7"/>
    <n v="2283.27"/>
  </r>
  <r>
    <s v="May"/>
    <n v="4"/>
    <s v="Steel"/>
    <n v="10.3"/>
    <s v="Retaining Customer"/>
    <x v="1"/>
    <n v="5669.01"/>
    <s v="Peterbilt 579"/>
    <n v="181.81"/>
    <n v="402.77"/>
    <n v="55.3"/>
    <n v="286.29000000000002"/>
    <n v="131.69999999999999"/>
    <n v="37.56"/>
    <n v="101.28"/>
    <n v="7.92"/>
    <x v="8"/>
    <n v="519"/>
    <n v="378"/>
    <n v="15"/>
    <n v="100"/>
    <n v="28.99"/>
    <n v="56.28"/>
    <n v="1204.6299999999901"/>
    <n v="736.97"/>
    <n v="1133.8"/>
    <n v="963.73"/>
    <n v="1417.25"/>
    <n v="3359.37"/>
  </r>
  <r>
    <s v="Feb"/>
    <n v="25"/>
    <s v="Wood"/>
    <n v="27.6"/>
    <s v="New Customer"/>
    <x v="5"/>
    <n v="5870.85"/>
    <s v="Peterbilt 579"/>
    <n v="180.06"/>
    <n v="472.37"/>
    <n v="54.8"/>
    <n v="283.3"/>
    <n v="110.78"/>
    <n v="35.630000000000003"/>
    <n v="111.36"/>
    <n v="7.74"/>
    <x v="10"/>
    <n v="424"/>
    <n v="307"/>
    <n v="19.12"/>
    <n v="0"/>
    <n v="36.56"/>
    <n v="74.19"/>
    <n v="1256.04"/>
    <n v="763.21"/>
    <n v="1174.17"/>
    <n v="998.04"/>
    <n v="1467.71"/>
    <n v="3417.37"/>
  </r>
  <r>
    <s v="Aug"/>
    <n v="18"/>
    <s v="Iron"/>
    <n v="19.899999999999999"/>
    <s v="Retaining Customer"/>
    <x v="1"/>
    <n v="5718.02"/>
    <s v="Volvo VNL"/>
    <n v="151.59"/>
    <n v="425.55"/>
    <n v="53.56"/>
    <n v="285.02"/>
    <n v="131.63"/>
    <n v="38.89"/>
    <n v="126.04"/>
    <n v="8.24"/>
    <x v="24"/>
    <n v="389"/>
    <n v="315"/>
    <n v="18.149999999999999"/>
    <n v="150"/>
    <n v="30.22"/>
    <n v="99.16"/>
    <n v="1220.52"/>
    <n v="743.34"/>
    <n v="1143.5999999999999"/>
    <n v="972.06"/>
    <n v="1429.51"/>
    <n v="3443.7200000000003"/>
  </r>
  <r>
    <s v="Aug"/>
    <n v="9"/>
    <s v="Wood"/>
    <n v="17.5"/>
    <s v="New Customer"/>
    <x v="3"/>
    <n v="3719.46"/>
    <s v="Freightliner Sprinter"/>
    <n v="190.76"/>
    <n v="315.13"/>
    <n v="53.94"/>
    <n v="264.56"/>
    <n v="110.35"/>
    <n v="55.4"/>
    <n v="121.49"/>
    <n v="7.76"/>
    <x v="0"/>
    <n v="101"/>
    <n v="356"/>
    <n v="10.45"/>
    <n v="150"/>
    <n v="37.299999999999997"/>
    <n v="86.35"/>
    <n v="1119.3899999999901"/>
    <n v="483.53"/>
    <n v="743.89"/>
    <n v="632.30999999999995"/>
    <n v="929.87"/>
    <n v="1553.37"/>
  </r>
  <r>
    <s v="Jan"/>
    <n v="21"/>
    <s v="Iron"/>
    <n v="22.2"/>
    <s v="New Customer"/>
    <x v="0"/>
    <n v="4309.53"/>
    <s v="Peterbilt 579"/>
    <n v="176.44"/>
    <n v="422.59"/>
    <n v="50.7"/>
    <n v="289.01"/>
    <n v="101.15"/>
    <n v="58.21"/>
    <n v="137.86000000000001"/>
    <n v="7.53"/>
    <x v="20"/>
    <n v="215"/>
    <n v="381"/>
    <n v="11.31"/>
    <n v="50"/>
    <n v="39.93"/>
    <n v="98.67"/>
    <n v="1243.49"/>
    <n v="560.24"/>
    <n v="861.91"/>
    <n v="732.62"/>
    <n v="1077.3800000000001"/>
    <n v="1921.9699999999998"/>
  </r>
  <r>
    <s v="Sep"/>
    <n v="12"/>
    <s v="Steel"/>
    <n v="28.7"/>
    <s v="Retaining Customer"/>
    <x v="3"/>
    <n v="3282.11"/>
    <s v="Peterbilt 579"/>
    <n v="102.03"/>
    <n v="314.37"/>
    <n v="59.84"/>
    <n v="252.77"/>
    <n v="141.36000000000001"/>
    <n v="39.67"/>
    <n v="133.74"/>
    <n v="6.47"/>
    <x v="9"/>
    <n v="661"/>
    <n v="309"/>
    <n v="10.62"/>
    <n v="0"/>
    <n v="31.5"/>
    <n v="91.28"/>
    <n v="1050.25"/>
    <n v="426.67"/>
    <n v="656.42"/>
    <n v="557.96"/>
    <n v="820.53"/>
    <n v="1029.3600000000001"/>
  </r>
  <r>
    <s v="Sep"/>
    <n v="7"/>
    <s v="Coal"/>
    <n v="15.9"/>
    <s v="New Customer"/>
    <x v="0"/>
    <n v="3267.37"/>
    <s v="Kenworth T680"/>
    <n v="147.91"/>
    <n v="453.45"/>
    <n v="56.59"/>
    <n v="270.73"/>
    <n v="148.52000000000001"/>
    <n v="52.68"/>
    <n v="146.06"/>
    <n v="9.8800000000000008"/>
    <x v="1"/>
    <n v="806"/>
    <n v="394"/>
    <n v="8.2899999999999991"/>
    <n v="0"/>
    <n v="20.190000000000001"/>
    <n v="89.18"/>
    <n v="1285.82"/>
    <n v="424.76"/>
    <n v="653.47"/>
    <n v="555.45000000000005"/>
    <n v="816.84"/>
    <n v="767.74"/>
  </r>
  <r>
    <s v="May"/>
    <n v="5"/>
    <s v="Steel"/>
    <n v="29"/>
    <s v="Retaining Customer"/>
    <x v="5"/>
    <n v="5289.64"/>
    <s v="Peterbilt 579"/>
    <n v="185.97"/>
    <n v="447.91"/>
    <n v="54.69"/>
    <n v="250.47"/>
    <n v="113.49"/>
    <n v="52.75"/>
    <n v="111.72"/>
    <n v="8.94"/>
    <x v="20"/>
    <n v="892"/>
    <n v="374"/>
    <n v="14.14"/>
    <n v="0"/>
    <n v="29.36"/>
    <n v="63.52"/>
    <n v="1225.94"/>
    <n v="687.65"/>
    <n v="1057.93"/>
    <n v="899.24"/>
    <n v="1322.41"/>
    <n v="2859.06"/>
  </r>
  <r>
    <s v="Feb"/>
    <n v="27"/>
    <s v="Wood"/>
    <n v="16.399999999999999"/>
    <s v="New Customer"/>
    <x v="2"/>
    <n v="5848.51"/>
    <s v="Peterbilt 579"/>
    <n v="160.03"/>
    <n v="330.38"/>
    <n v="57.74"/>
    <n v="252.4"/>
    <n v="102.58"/>
    <n v="67.22"/>
    <n v="101.69"/>
    <n v="6.14"/>
    <x v="14"/>
    <n v="208"/>
    <n v="302"/>
    <n v="19.37"/>
    <n v="100"/>
    <n v="28.35"/>
    <n v="68.87"/>
    <n v="1078.18"/>
    <n v="760.31"/>
    <n v="1169.7"/>
    <n v="994.25"/>
    <n v="1462.13"/>
    <n v="3664.6800000000003"/>
  </r>
  <r>
    <s v="Jan"/>
    <n v="7"/>
    <s v="Sand"/>
    <n v="19"/>
    <s v="Retaining Customer"/>
    <x v="5"/>
    <n v="5193.7"/>
    <s v="Volvo VNL"/>
    <n v="131.91999999999999"/>
    <n v="428.57"/>
    <n v="56.94"/>
    <n v="261.85000000000002"/>
    <n v="121.68"/>
    <n v="36.36"/>
    <n v="143.84"/>
    <n v="9.17"/>
    <x v="25"/>
    <n v="801"/>
    <n v="335"/>
    <n v="15.5"/>
    <n v="100"/>
    <n v="33.409999999999997"/>
    <n v="60.17"/>
    <n v="1190.33"/>
    <n v="675.18"/>
    <n v="1038.74"/>
    <n v="882.93"/>
    <n v="1298.42"/>
    <n v="2902.7799999999997"/>
  </r>
  <r>
    <s v="Aug"/>
    <n v="12"/>
    <s v="Steel"/>
    <n v="22.5"/>
    <s v="New Customer"/>
    <x v="2"/>
    <n v="4427.8500000000004"/>
    <s v="Freightliner Sprinter"/>
    <n v="138.66999999999999"/>
    <n v="417.75"/>
    <n v="52.54"/>
    <n v="299.05"/>
    <n v="144.31"/>
    <n v="52.18"/>
    <n v="144.59"/>
    <n v="9.76"/>
    <x v="5"/>
    <n v="518"/>
    <n v="400"/>
    <n v="11.07"/>
    <n v="0"/>
    <n v="23.64"/>
    <n v="87.22"/>
    <n v="1258.8499999999999"/>
    <n v="575.62"/>
    <n v="885.57"/>
    <n v="752.73"/>
    <n v="1106.96"/>
    <n v="1958.6399999999999"/>
  </r>
  <r>
    <s v="Jun"/>
    <n v="9"/>
    <s v="Sand"/>
    <n v="13.4"/>
    <s v="New Customer"/>
    <x v="2"/>
    <n v="3989.35"/>
    <s v="Freightliner Sprinter"/>
    <n v="190.38"/>
    <n v="327.64999999999998"/>
    <n v="56.59"/>
    <n v="284.42"/>
    <n v="125.83"/>
    <n v="52.02"/>
    <n v="143.75"/>
    <n v="5.92"/>
    <x v="11"/>
    <n v="770"/>
    <n v="394"/>
    <n v="10.130000000000001"/>
    <n v="50"/>
    <n v="36.28"/>
    <n v="97.98"/>
    <n v="1186.56"/>
    <n v="518.62"/>
    <n v="797.87"/>
    <n v="678.19"/>
    <n v="997.34"/>
    <n v="1655.0700000000002"/>
  </r>
  <r>
    <s v="May"/>
    <n v="6"/>
    <s v="Iron"/>
    <n v="12.9"/>
    <s v="Retaining Customer"/>
    <x v="2"/>
    <n v="3064.85"/>
    <s v="Freightliner Sprinter"/>
    <n v="174.6"/>
    <n v="310.25"/>
    <n v="51.87"/>
    <n v="258.58999999999997"/>
    <n v="102.49"/>
    <n v="69.510000000000005"/>
    <n v="102.59"/>
    <n v="6.45"/>
    <x v="3"/>
    <n v="891"/>
    <n v="356"/>
    <n v="8.61"/>
    <n v="150"/>
    <n v="25.12"/>
    <n v="51.3"/>
    <n v="1076.3499999999999"/>
    <n v="398.43"/>
    <n v="612.97"/>
    <n v="521.02"/>
    <n v="766.21"/>
    <n v="929.61999999999989"/>
  </r>
  <r>
    <s v="Feb"/>
    <n v="9"/>
    <s v="Wood"/>
    <n v="15.4"/>
    <s v="Retaining Customer"/>
    <x v="4"/>
    <n v="5211.95"/>
    <s v="Kenworth T680"/>
    <n v="134.80000000000001"/>
    <n v="408.62"/>
    <n v="50.96"/>
    <n v="221.74"/>
    <n v="107.85"/>
    <n v="44.14"/>
    <n v="113.83"/>
    <n v="9.7200000000000006"/>
    <x v="7"/>
    <n v="291"/>
    <n v="300"/>
    <n v="17.37"/>
    <n v="50"/>
    <n v="23.23"/>
    <n v="76.7"/>
    <n v="1091.6600000000001"/>
    <n v="677.55"/>
    <n v="1042.3900000000001"/>
    <n v="886.03"/>
    <n v="1302.99"/>
    <n v="2959.5200000000004"/>
  </r>
  <r>
    <s v="Feb"/>
    <n v="17"/>
    <s v="Wood"/>
    <n v="16.3"/>
    <s v="New Customer"/>
    <x v="0"/>
    <n v="3765.49"/>
    <s v="Freightliner Sprinter"/>
    <n v="176.79"/>
    <n v="478.25"/>
    <n v="59.94"/>
    <n v="258.17"/>
    <n v="144.27000000000001"/>
    <n v="45.12"/>
    <n v="114.6"/>
    <n v="7.48"/>
    <x v="0"/>
    <n v="826"/>
    <n v="313"/>
    <n v="12.03"/>
    <n v="100"/>
    <n v="35.31"/>
    <n v="50.37"/>
    <n v="1284.6199999999999"/>
    <n v="489.51"/>
    <n v="753.1"/>
    <n v="640.13"/>
    <n v="941.37"/>
    <n v="1382.1799999999998"/>
  </r>
  <r>
    <s v="Mar"/>
    <n v="23"/>
    <s v="Steel"/>
    <n v="10.4"/>
    <s v="New Customer"/>
    <x v="1"/>
    <n v="5240.97"/>
    <s v="Peterbilt 579"/>
    <n v="166.99"/>
    <n v="450.83"/>
    <n v="53.98"/>
    <n v="242.71"/>
    <n v="135.91"/>
    <n v="41.02"/>
    <n v="108.38"/>
    <n v="6.76"/>
    <x v="13"/>
    <n v="353"/>
    <n v="396"/>
    <n v="13.23"/>
    <n v="150"/>
    <n v="39.880000000000003"/>
    <n v="78.489999999999995"/>
    <n v="1206.58"/>
    <n v="681.33"/>
    <n v="1048.19"/>
    <n v="890.96"/>
    <n v="1310.24"/>
    <n v="2990.2700000000004"/>
  </r>
  <r>
    <s v="Aug"/>
    <n v="4"/>
    <s v="Steel"/>
    <n v="20.7"/>
    <s v="Retaining Customer"/>
    <x v="3"/>
    <n v="5506.83"/>
    <s v="Peterbilt 579"/>
    <n v="101.52"/>
    <n v="390.1"/>
    <n v="59.75"/>
    <n v="224.4"/>
    <n v="101.57"/>
    <n v="64.489999999999995"/>
    <n v="144.21"/>
    <n v="5.03"/>
    <x v="1"/>
    <n v="376"/>
    <n v="396"/>
    <n v="13.91"/>
    <n v="100"/>
    <n v="27.77"/>
    <n v="71.47"/>
    <n v="1091.07"/>
    <n v="715.89"/>
    <n v="1101.3699999999999"/>
    <n v="936.16"/>
    <n v="1376.71"/>
    <n v="3309.5299999999997"/>
  </r>
  <r>
    <s v="Dec"/>
    <n v="22"/>
    <s v="Steel"/>
    <n v="24.8"/>
    <s v="New Customer"/>
    <x v="0"/>
    <n v="5392.72"/>
    <s v="Volvo VNL"/>
    <n v="108.27"/>
    <n v="412.48"/>
    <n v="58.67"/>
    <n v="226.68"/>
    <n v="103.42"/>
    <n v="52.33"/>
    <n v="105.99"/>
    <n v="7.83"/>
    <x v="16"/>
    <n v="471"/>
    <n v="349"/>
    <n v="15.45"/>
    <n v="50"/>
    <n v="20.09"/>
    <n v="58.74"/>
    <n v="1075.6699999999901"/>
    <n v="701.05"/>
    <n v="1078.54"/>
    <n v="916.76"/>
    <n v="1348.18"/>
    <n v="3153.1400000000003"/>
  </r>
  <r>
    <s v="May"/>
    <n v="4"/>
    <s v="Coal"/>
    <n v="14.2"/>
    <s v="Retaining Customer"/>
    <x v="1"/>
    <n v="3960.15"/>
    <s v="Peterbilt 579"/>
    <n v="134.56"/>
    <n v="420.25"/>
    <n v="55.25"/>
    <n v="291.68"/>
    <n v="136.26"/>
    <n v="54.21"/>
    <n v="119.46"/>
    <n v="7"/>
    <x v="1"/>
    <n v="978"/>
    <n v="336"/>
    <n v="11.79"/>
    <n v="100"/>
    <n v="23.6"/>
    <n v="78.650000000000006"/>
    <n v="1218.67"/>
    <n v="514.82000000000005"/>
    <n v="792.03"/>
    <n v="673.23"/>
    <n v="990.04"/>
    <n v="1631.08"/>
  </r>
  <r>
    <s v="Aug"/>
    <n v="10"/>
    <s v="Coal"/>
    <n v="20.2"/>
    <s v="New Customer"/>
    <x v="0"/>
    <n v="5213.6899999999996"/>
    <s v="Peterbilt 579"/>
    <n v="132.54"/>
    <n v="495.05"/>
    <n v="53.58"/>
    <n v="292.83"/>
    <n v="102.34"/>
    <n v="58.75"/>
    <n v="105.86"/>
    <n v="7.43"/>
    <x v="24"/>
    <n v="224"/>
    <n v="331"/>
    <n v="15.75"/>
    <n v="150"/>
    <n v="23.9"/>
    <n v="53.73"/>
    <n v="1248.3799999999901"/>
    <n v="677.78"/>
    <n v="1042.74"/>
    <n v="886.33"/>
    <n v="1303.42"/>
    <n v="2905.21"/>
  </r>
  <r>
    <s v="Jan"/>
    <n v="4"/>
    <s v="Sand"/>
    <n v="29.3"/>
    <s v="Retaining Customer"/>
    <x v="4"/>
    <n v="5267.43"/>
    <s v="Volvo VNL"/>
    <n v="197.5"/>
    <n v="462.14"/>
    <n v="59.08"/>
    <n v="292.17"/>
    <n v="145.4"/>
    <n v="68.89"/>
    <n v="106.01"/>
    <n v="7.1"/>
    <x v="10"/>
    <n v="464"/>
    <n v="384"/>
    <n v="13.72"/>
    <n v="100"/>
    <n v="23.61"/>
    <n v="59.12"/>
    <n v="1338.29"/>
    <n v="684.77"/>
    <n v="1053.49"/>
    <n v="895.46"/>
    <n v="1316.86"/>
    <n v="2818.75"/>
  </r>
  <r>
    <s v="Aug"/>
    <n v="9"/>
    <s v="Wood"/>
    <n v="25.2"/>
    <s v="New Customer"/>
    <x v="2"/>
    <n v="4859.8100000000004"/>
    <s v="Freightliner Sprinter"/>
    <n v="119.95"/>
    <n v="320.33"/>
    <n v="56.1"/>
    <n v="259.76"/>
    <n v="125.32"/>
    <n v="42.28"/>
    <n v="146.71"/>
    <n v="7.12"/>
    <x v="10"/>
    <n v="703"/>
    <n v="350"/>
    <n v="13.89"/>
    <n v="150"/>
    <n v="23.36"/>
    <n v="65.34"/>
    <n v="1077.57"/>
    <n v="631.78"/>
    <n v="971.96"/>
    <n v="826.17"/>
    <n v="1214.95"/>
    <n v="2721.6"/>
  </r>
  <r>
    <s v="May"/>
    <n v="5"/>
    <s v="Coal"/>
    <n v="14.9"/>
    <s v="Retaining Customer"/>
    <x v="0"/>
    <n v="5839.69"/>
    <s v="Kenworth T680"/>
    <n v="178.7"/>
    <n v="494.58"/>
    <n v="55.72"/>
    <n v="269.39999999999998"/>
    <n v="117.21"/>
    <n v="35.79"/>
    <n v="118.9"/>
    <n v="7.05"/>
    <x v="1"/>
    <n v="617"/>
    <n v="375"/>
    <n v="15.57"/>
    <n v="150"/>
    <n v="35.36"/>
    <n v="79.39"/>
    <n v="1277.3499999999999"/>
    <n v="759.16"/>
    <n v="1167.94"/>
    <n v="992.75"/>
    <n v="1459.92"/>
    <n v="3513.7"/>
  </r>
  <r>
    <s v="Jan"/>
    <n v="19"/>
    <s v="Steel"/>
    <n v="26.3"/>
    <s v="Retaining Customer"/>
    <x v="2"/>
    <n v="5042.1099999999997"/>
    <s v="Peterbilt 579"/>
    <n v="149.27000000000001"/>
    <n v="383.08"/>
    <n v="53.18"/>
    <n v="238.6"/>
    <n v="134.01"/>
    <n v="67.94"/>
    <n v="133.84"/>
    <n v="9.19"/>
    <x v="8"/>
    <n v="218"/>
    <n v="348"/>
    <n v="14.49"/>
    <n v="150"/>
    <n v="31.6"/>
    <n v="64.31"/>
    <n v="1169.1099999999999"/>
    <n v="655.47"/>
    <n v="1008.42"/>
    <n v="857.16"/>
    <n v="1260.53"/>
    <n v="2820.6"/>
  </r>
  <r>
    <s v="Feb"/>
    <n v="9"/>
    <s v="Iron"/>
    <n v="16.8"/>
    <s v="Retaining Customer"/>
    <x v="1"/>
    <n v="3603.35"/>
    <s v="Kenworth T680"/>
    <n v="145.55000000000001"/>
    <n v="327.05"/>
    <n v="59.03"/>
    <n v="274.27"/>
    <n v="118.36"/>
    <n v="33.06"/>
    <n v="117.96"/>
    <n v="8.39"/>
    <x v="16"/>
    <n v="639"/>
    <n v="384"/>
    <n v="9.3800000000000008"/>
    <n v="0"/>
    <n v="36.020000000000003"/>
    <n v="68.400000000000006"/>
    <n v="1083.67"/>
    <n v="468.44"/>
    <n v="720.67"/>
    <n v="612.57000000000005"/>
    <n v="900.84"/>
    <n v="1321.6999999999998"/>
  </r>
  <r>
    <s v="Apr"/>
    <n v="16"/>
    <s v="Sand"/>
    <n v="30"/>
    <s v="New Customer"/>
    <x v="2"/>
    <n v="5151.4799999999996"/>
    <s v="Freightliner Sprinter"/>
    <n v="162.59"/>
    <n v="435.16"/>
    <n v="54.89"/>
    <n v="292.88"/>
    <n v="102.66"/>
    <n v="64.150000000000006"/>
    <n v="140.88999999999999"/>
    <n v="7.38"/>
    <x v="12"/>
    <n v="820"/>
    <n v="352"/>
    <n v="14.63"/>
    <n v="150"/>
    <n v="36.020000000000003"/>
    <n v="64.05"/>
    <n v="1260.5999999999999"/>
    <n v="669.69"/>
    <n v="1030.3"/>
    <n v="875.75"/>
    <n v="1287.8699999999999"/>
    <n v="2842.9"/>
  </r>
  <r>
    <s v="Apr"/>
    <n v="7"/>
    <s v="Steel"/>
    <n v="21.6"/>
    <s v="New Customer"/>
    <x v="5"/>
    <n v="4281.45"/>
    <s v="Freightliner Sprinter"/>
    <n v="135.56"/>
    <n v="395.34"/>
    <n v="54.27"/>
    <n v="215.52"/>
    <n v="119.92"/>
    <n v="69.150000000000006"/>
    <n v="101.43"/>
    <n v="7.39"/>
    <x v="7"/>
    <n v="152"/>
    <n v="396"/>
    <n v="10.81"/>
    <n v="150"/>
    <n v="39.28"/>
    <n v="71.36"/>
    <n v="1098.58"/>
    <n v="556.59"/>
    <n v="856.29"/>
    <n v="727.85"/>
    <n v="1070.3599999999999"/>
    <n v="2138.15"/>
  </r>
  <r>
    <s v="Apr"/>
    <n v="13"/>
    <s v="Steel"/>
    <n v="21.7"/>
    <s v="New Customer"/>
    <x v="3"/>
    <n v="4235.6400000000003"/>
    <s v="Peterbilt 579"/>
    <n v="158.41"/>
    <n v="364.09"/>
    <n v="58.58"/>
    <n v="259.43"/>
    <n v="126.74"/>
    <n v="33.81"/>
    <n v="148.63"/>
    <n v="9.4499999999999993"/>
    <x v="3"/>
    <n v="476"/>
    <n v="352"/>
    <n v="12.03"/>
    <n v="100"/>
    <n v="21.59"/>
    <n v="73.62"/>
    <n v="1159.1400000000001"/>
    <n v="550.63"/>
    <n v="847.13"/>
    <n v="720.06"/>
    <n v="1058.9100000000001"/>
    <n v="1964.0900000000001"/>
  </r>
  <r>
    <s v="Nov"/>
    <n v="3"/>
    <s v="Steel"/>
    <n v="17.5"/>
    <s v="Retaining Customer"/>
    <x v="5"/>
    <n v="3397.62"/>
    <s v="Peterbilt 579"/>
    <n v="128.37"/>
    <n v="309.22000000000003"/>
    <n v="51.26"/>
    <n v="296.31"/>
    <n v="142.32"/>
    <n v="38.85"/>
    <n v="108.55"/>
    <n v="7.35"/>
    <x v="15"/>
    <n v="788"/>
    <n v="394"/>
    <n v="8.6199999999999992"/>
    <n v="0"/>
    <n v="34.36"/>
    <n v="88.79"/>
    <n v="1082.23"/>
    <n v="441.69"/>
    <n v="679.52"/>
    <n v="577.6"/>
    <n v="849.4"/>
    <n v="1115.75"/>
  </r>
  <r>
    <s v="Apr"/>
    <n v="14"/>
    <s v="Steel"/>
    <n v="19.3"/>
    <s v="New Customer"/>
    <x v="2"/>
    <n v="3946.8"/>
    <s v="Kenworth T680"/>
    <n v="186.78"/>
    <n v="433.99"/>
    <n v="50.56"/>
    <n v="288.68"/>
    <n v="132.01"/>
    <n v="67.180000000000007"/>
    <n v="120.06"/>
    <n v="9.23"/>
    <x v="14"/>
    <n v="873"/>
    <n v="337"/>
    <n v="11.71"/>
    <n v="150"/>
    <n v="26.06"/>
    <n v="83.19"/>
    <n v="1288.49"/>
    <n v="513.08000000000004"/>
    <n v="789.36"/>
    <n v="670.96"/>
    <n v="986.7"/>
    <n v="1600.37"/>
  </r>
  <r>
    <s v="Nov"/>
    <n v="26"/>
    <s v="Coal"/>
    <n v="18.899999999999999"/>
    <s v="New Customer"/>
    <x v="3"/>
    <n v="5876.78"/>
    <s v="Kenworth T680"/>
    <n v="145.9"/>
    <n v="445.76"/>
    <n v="55.75"/>
    <n v="259.2"/>
    <n v="106.32"/>
    <n v="67.48"/>
    <n v="103.05"/>
    <n v="9.23"/>
    <x v="2"/>
    <n v="575"/>
    <n v="328"/>
    <n v="17.920000000000002"/>
    <n v="100"/>
    <n v="22.4"/>
    <n v="86.36"/>
    <n v="1192.6899999999901"/>
    <n v="763.98"/>
    <n v="1175.3599999999999"/>
    <n v="999.05"/>
    <n v="1469.19"/>
    <n v="3572.49"/>
  </r>
  <r>
    <s v="Nov"/>
    <n v="3"/>
    <s v="Steel"/>
    <n v="18.399999999999999"/>
    <s v="New Customer"/>
    <x v="0"/>
    <n v="4469.5200000000004"/>
    <s v="Peterbilt 579"/>
    <n v="197.39"/>
    <n v="439.88"/>
    <n v="53.59"/>
    <n v="269.8"/>
    <n v="141.94"/>
    <n v="68.010000000000005"/>
    <n v="132.25"/>
    <n v="6.34"/>
    <x v="1"/>
    <n v="369"/>
    <n v="376"/>
    <n v="11.89"/>
    <n v="50"/>
    <n v="22.11"/>
    <n v="96.23"/>
    <n v="1309.2"/>
    <n v="581.04"/>
    <n v="893.9"/>
    <n v="759.82"/>
    <n v="1117.3800000000001"/>
    <n v="1998.4299999999998"/>
  </r>
  <r>
    <s v="Mar"/>
    <n v="24"/>
    <s v="Coal"/>
    <n v="24.8"/>
    <s v="Retaining Customer"/>
    <x v="5"/>
    <n v="5670.54"/>
    <s v="Volvo VNL"/>
    <n v="167.42"/>
    <n v="448.63"/>
    <n v="52.72"/>
    <n v="299.57"/>
    <n v="123.97"/>
    <n v="68.38"/>
    <n v="125.28"/>
    <n v="6.96"/>
    <x v="11"/>
    <n v="719"/>
    <n v="348"/>
    <n v="16.29"/>
    <n v="0"/>
    <n v="39.65"/>
    <n v="60.89"/>
    <n v="1292.93"/>
    <n v="737.17"/>
    <n v="1134.1099999999999"/>
    <n v="963.99"/>
    <n v="1417.63"/>
    <n v="3183.26"/>
  </r>
  <r>
    <s v="Jun"/>
    <n v="28"/>
    <s v="Coal"/>
    <n v="12.4"/>
    <s v="New Customer"/>
    <x v="2"/>
    <n v="5276.15"/>
    <s v="Volvo VNL"/>
    <n v="128.24"/>
    <n v="352.98"/>
    <n v="55.01"/>
    <n v="231.18"/>
    <n v="110.73"/>
    <n v="58.13"/>
    <n v="121.94"/>
    <n v="5.82"/>
    <x v="3"/>
    <n v="385"/>
    <n v="340"/>
    <n v="15.52"/>
    <n v="150"/>
    <n v="37.25"/>
    <n v="74.84"/>
    <n v="1064.03"/>
    <n v="685.9"/>
    <n v="1055.23"/>
    <n v="896.95"/>
    <n v="1319.04"/>
    <n v="3165.37"/>
  </r>
  <r>
    <s v="May"/>
    <n v="21"/>
    <s v="Iron"/>
    <n v="19.899999999999999"/>
    <s v="New Customer"/>
    <x v="5"/>
    <n v="3126.03"/>
    <s v="Volvo VNL"/>
    <n v="169.33"/>
    <n v="339.18"/>
    <n v="53.4"/>
    <n v="232.53"/>
    <n v="104.63"/>
    <n v="44.45"/>
    <n v="147"/>
    <n v="5.92"/>
    <x v="3"/>
    <n v="665"/>
    <n v="396"/>
    <n v="7.89"/>
    <n v="150"/>
    <n v="26.02"/>
    <n v="77.44"/>
    <n v="1096.44"/>
    <n v="406.38"/>
    <n v="625.21"/>
    <n v="531.42999999999995"/>
    <n v="781.51"/>
    <n v="971.61000000000013"/>
  </r>
  <r>
    <s v="Jul"/>
    <n v="17"/>
    <s v="Wood"/>
    <n v="25.5"/>
    <s v="New Customer"/>
    <x v="1"/>
    <n v="3858.36"/>
    <s v="Freightliner Sprinter"/>
    <n v="174.66"/>
    <n v="410.16"/>
    <n v="50.73"/>
    <n v="292.27"/>
    <n v="105.53"/>
    <n v="53.95"/>
    <n v="146.4"/>
    <n v="5.4"/>
    <x v="4"/>
    <n v="388"/>
    <n v="399"/>
    <n v="9.67"/>
    <n v="150"/>
    <n v="25.45"/>
    <n v="97.06"/>
    <n v="1239.0999999999999"/>
    <n v="501.59"/>
    <n v="771.67"/>
    <n v="655.92"/>
    <n v="964.59"/>
    <n v="1560.71"/>
  </r>
  <r>
    <s v="Sep"/>
    <n v="28"/>
    <s v="Wood"/>
    <n v="28.8"/>
    <s v="New Customer"/>
    <x v="0"/>
    <n v="5144.3900000000003"/>
    <s v="Freightliner Sprinter"/>
    <n v="131.72999999999999"/>
    <n v="485.68"/>
    <n v="51.62"/>
    <n v="216.49"/>
    <n v="146.30000000000001"/>
    <n v="48.14"/>
    <n v="143.16"/>
    <n v="6.93"/>
    <x v="11"/>
    <n v="618"/>
    <n v="394"/>
    <n v="13.06"/>
    <n v="50"/>
    <n v="33.479999999999997"/>
    <n v="74.569999999999993"/>
    <n v="1230.05"/>
    <n v="668.77"/>
    <n v="1028.8800000000001"/>
    <n v="874.55"/>
    <n v="1286.0999999999999"/>
    <n v="2763.82"/>
  </r>
  <r>
    <s v="Aug"/>
    <n v="16"/>
    <s v="Wood"/>
    <n v="14.1"/>
    <s v="Retaining Customer"/>
    <x v="2"/>
    <n v="4664.67"/>
    <s v="Kenworth T680"/>
    <n v="168.93"/>
    <n v="391.32"/>
    <n v="57.44"/>
    <n v="262.01"/>
    <n v="142.59"/>
    <n v="45.16"/>
    <n v="127.54"/>
    <n v="7.8"/>
    <x v="9"/>
    <n v="905"/>
    <n v="341"/>
    <n v="13.68"/>
    <n v="150"/>
    <n v="32.479999999999997"/>
    <n v="73.44"/>
    <n v="1202.79"/>
    <n v="606.41"/>
    <n v="932.93"/>
    <n v="792.99"/>
    <n v="1166.17"/>
    <n v="2410.36"/>
  </r>
  <r>
    <s v="Oct"/>
    <n v="6"/>
    <s v="Steel"/>
    <n v="11.7"/>
    <s v="New Customer"/>
    <x v="0"/>
    <n v="4095.93"/>
    <s v="Volvo VNL"/>
    <n v="199.25"/>
    <n v="303.27"/>
    <n v="52.2"/>
    <n v="248.03"/>
    <n v="103.86"/>
    <n v="66.05"/>
    <n v="120.52"/>
    <n v="5.63"/>
    <x v="4"/>
    <n v="694"/>
    <n v="321"/>
    <n v="12.76"/>
    <n v="100"/>
    <n v="25.8"/>
    <n v="93.55"/>
    <n v="1098.81"/>
    <n v="532.47"/>
    <n v="819.19"/>
    <n v="696.31"/>
    <n v="1023.98"/>
    <n v="1888.92"/>
  </r>
  <r>
    <s v="Nov"/>
    <n v="21"/>
    <s v="Steel"/>
    <n v="23.8"/>
    <s v="New Customer"/>
    <x v="5"/>
    <n v="5391.76"/>
    <s v="Freightliner Sprinter"/>
    <n v="197.31"/>
    <n v="399.1"/>
    <n v="58.19"/>
    <n v="280.95999999999998"/>
    <n v="121.71"/>
    <n v="63.78"/>
    <n v="124.25"/>
    <n v="5.21"/>
    <x v="14"/>
    <n v="114"/>
    <n v="314"/>
    <n v="17.170000000000002"/>
    <n v="150"/>
    <n v="23.34"/>
    <n v="94.99"/>
    <n v="1250.51"/>
    <n v="700.93"/>
    <n v="1078.3499999999999"/>
    <n v="916.6"/>
    <n v="1347.94"/>
    <n v="3080.59"/>
  </r>
  <r>
    <s v="Jan"/>
    <n v="16"/>
    <s v="Steel"/>
    <n v="23.2"/>
    <s v="New Customer"/>
    <x v="0"/>
    <n v="4544.28"/>
    <s v="Peterbilt 579"/>
    <n v="129.26"/>
    <n v="489.86"/>
    <n v="53.07"/>
    <n v="254.11"/>
    <n v="141.51"/>
    <n v="30.33"/>
    <n v="139.80000000000001"/>
    <n v="8.9"/>
    <x v="7"/>
    <n v="586"/>
    <n v="336"/>
    <n v="13.52"/>
    <n v="100"/>
    <n v="21.22"/>
    <n v="51.02"/>
    <n v="1246.8399999999999"/>
    <n v="590.76"/>
    <n v="908.86"/>
    <n v="772.53"/>
    <n v="1136.07"/>
    <n v="2184.66"/>
  </r>
  <r>
    <s v="Oct"/>
    <n v="18"/>
    <s v="Wood"/>
    <n v="16.899999999999999"/>
    <s v="Retaining Customer"/>
    <x v="2"/>
    <n v="5659.7"/>
    <s v="Peterbilt 579"/>
    <n v="185.06"/>
    <n v="450.25"/>
    <n v="58.06"/>
    <n v="227.89"/>
    <n v="124.64"/>
    <n v="44.4"/>
    <n v="112.8"/>
    <n v="6.58"/>
    <x v="18"/>
    <n v="179"/>
    <n v="359"/>
    <n v="15.77"/>
    <n v="50"/>
    <n v="35.92"/>
    <n v="79.56"/>
    <n v="1209.6799999999901"/>
    <n v="735.76"/>
    <n v="1131.94"/>
    <n v="962.15"/>
    <n v="1414.92"/>
    <n v="3301.9399999999996"/>
  </r>
  <r>
    <s v="Jan"/>
    <n v="9"/>
    <s v="Wood"/>
    <n v="17.3"/>
    <s v="New Customer"/>
    <x v="0"/>
    <n v="5505.28"/>
    <s v="Kenworth T680"/>
    <n v="193.29"/>
    <n v="326.69"/>
    <n v="55.88"/>
    <n v="291.69"/>
    <n v="127.02"/>
    <n v="46.67"/>
    <n v="120.43"/>
    <n v="8.5299999999999994"/>
    <x v="20"/>
    <n v="285"/>
    <n v="390"/>
    <n v="14.12"/>
    <n v="150"/>
    <n v="24.23"/>
    <n v="64.14"/>
    <n v="1170.2"/>
    <n v="715.69"/>
    <n v="1101.06"/>
    <n v="935.9"/>
    <n v="1376.32"/>
    <n v="3275.3100000000004"/>
  </r>
  <r>
    <s v="Jan"/>
    <n v="24"/>
    <s v="Wood"/>
    <n v="18.8"/>
    <s v="New Customer"/>
    <x v="3"/>
    <n v="4799.53"/>
    <s v="Peterbilt 579"/>
    <n v="190.22"/>
    <n v="365.06"/>
    <n v="51.68"/>
    <n v="202.95"/>
    <n v="117.12"/>
    <n v="62.7"/>
    <n v="132.47"/>
    <n v="8.39"/>
    <x v="1"/>
    <n v="734"/>
    <n v="380"/>
    <n v="12.63"/>
    <n v="150"/>
    <n v="36.75"/>
    <n v="81.34"/>
    <n v="1130.5899999999999"/>
    <n v="623.94000000000005"/>
    <n v="959.91"/>
    <n v="815.92"/>
    <n v="1199.8800000000001"/>
    <n v="2621.69"/>
  </r>
  <r>
    <s v="Dec"/>
    <n v="1"/>
    <s v="Coal"/>
    <n v="23.3"/>
    <s v="Retaining Customer"/>
    <x v="4"/>
    <n v="4648.0200000000004"/>
    <s v="Freightliner Sprinter"/>
    <n v="165.93"/>
    <n v="344.44"/>
    <n v="55.78"/>
    <n v="263.16000000000003"/>
    <n v="105.34"/>
    <n v="30.84"/>
    <n v="111.93"/>
    <n v="6.16"/>
    <x v="20"/>
    <n v="741"/>
    <n v="310"/>
    <n v="14.99"/>
    <n v="150"/>
    <n v="35.450000000000003"/>
    <n v="66.099999999999994"/>
    <n v="1083.58"/>
    <n v="604.24"/>
    <n v="929.6"/>
    <n v="790.16"/>
    <n v="1162.01"/>
    <n v="2515.89"/>
  </r>
  <r>
    <s v="May"/>
    <n v="23"/>
    <s v="Coal"/>
    <n v="25.3"/>
    <s v="New Customer"/>
    <x v="0"/>
    <n v="5645.25"/>
    <s v="Peterbilt 579"/>
    <n v="191.81"/>
    <n v="498.57"/>
    <n v="56.65"/>
    <n v="256.02999999999997"/>
    <n v="131.07"/>
    <n v="36.93"/>
    <n v="135.26"/>
    <n v="6.79"/>
    <x v="18"/>
    <n v="648"/>
    <n v="305"/>
    <n v="18.510000000000002"/>
    <n v="100"/>
    <n v="24.46"/>
    <n v="51.76"/>
    <n v="1313.11"/>
    <n v="733.88"/>
    <n v="1129.05"/>
    <n v="959.69"/>
    <n v="1411.31"/>
    <n v="3222.6000000000004"/>
  </r>
  <r>
    <s v="Feb"/>
    <n v="6"/>
    <s v="Iron"/>
    <n v="20.5"/>
    <s v="Retaining Customer"/>
    <x v="5"/>
    <n v="4782.78"/>
    <s v="Volvo VNL"/>
    <n v="182.02"/>
    <n v="490.75"/>
    <n v="51.33"/>
    <n v="267.45999999999998"/>
    <n v="131.86000000000001"/>
    <n v="62.05"/>
    <n v="121.19"/>
    <n v="5.54"/>
    <x v="12"/>
    <n v="625"/>
    <n v="315"/>
    <n v="15.18"/>
    <n v="50"/>
    <n v="34.130000000000003"/>
    <n v="81.650000000000006"/>
    <n v="1312.2"/>
    <n v="621.76"/>
    <n v="956.56"/>
    <n v="813.07"/>
    <n v="1195.69"/>
    <n v="2320.71"/>
  </r>
  <r>
    <s v="Dec"/>
    <n v="22"/>
    <s v="Wood"/>
    <n v="27.4"/>
    <s v="Retaining Customer"/>
    <x v="0"/>
    <n v="4663.6000000000004"/>
    <s v="Volvo VNL"/>
    <n v="153.72"/>
    <n v="365.93"/>
    <n v="59.3"/>
    <n v="283.07"/>
    <n v="143.47"/>
    <n v="69.06"/>
    <n v="143.49"/>
    <n v="7.27"/>
    <x v="16"/>
    <n v="814"/>
    <n v="333"/>
    <n v="14"/>
    <n v="100"/>
    <n v="20.74"/>
    <n v="60.19"/>
    <n v="1225.31"/>
    <n v="606.27"/>
    <n v="932.72"/>
    <n v="792.81"/>
    <n v="1165.9000000000001"/>
    <n v="2325.0300000000002"/>
  </r>
  <r>
    <s v="Sep"/>
    <n v="23"/>
    <s v="Coal"/>
    <n v="15"/>
    <s v="Retaining Customer"/>
    <x v="1"/>
    <n v="5906.98"/>
    <s v="Peterbilt 579"/>
    <n v="148.47999999999999"/>
    <n v="308.20999999999998"/>
    <n v="53.79"/>
    <n v="239.57"/>
    <n v="141.22999999999999"/>
    <n v="60.15"/>
    <n v="119.28"/>
    <n v="8.73"/>
    <x v="20"/>
    <n v="496"/>
    <n v="337"/>
    <n v="17.53"/>
    <n v="100"/>
    <n v="23.83"/>
    <n v="55.66"/>
    <n v="1079.44"/>
    <n v="767.91"/>
    <n v="1181.4000000000001"/>
    <n v="1004.19"/>
    <n v="1476.74"/>
    <n v="3717.37"/>
  </r>
  <r>
    <s v="Jul"/>
    <n v="5"/>
    <s v="Steel"/>
    <n v="20.6"/>
    <s v="Retaining Customer"/>
    <x v="0"/>
    <n v="3810.22"/>
    <s v="Peterbilt 579"/>
    <n v="176.2"/>
    <n v="408.96"/>
    <n v="54.63"/>
    <n v="235.36"/>
    <n v="111.87"/>
    <n v="47.22"/>
    <n v="135.37"/>
    <n v="8.9499999999999993"/>
    <x v="10"/>
    <n v="811"/>
    <n v="398"/>
    <n v="9.57"/>
    <n v="150"/>
    <n v="38.53"/>
    <n v="86.69"/>
    <n v="1178.56"/>
    <n v="495.33"/>
    <n v="762.04"/>
    <n v="647.74"/>
    <n v="952.55"/>
    <n v="1586.19"/>
  </r>
  <r>
    <s v="Dec"/>
    <n v="27"/>
    <s v="Iron"/>
    <n v="13.3"/>
    <s v="Retaining Customer"/>
    <x v="4"/>
    <n v="4762.55"/>
    <s v="Volvo VNL"/>
    <n v="185.38"/>
    <n v="455.41"/>
    <n v="52.18"/>
    <n v="265.74"/>
    <n v="122.97"/>
    <n v="49.6"/>
    <n v="106.43"/>
    <n v="9.3000000000000007"/>
    <x v="24"/>
    <n v="628"/>
    <n v="378"/>
    <n v="12.6"/>
    <n v="150"/>
    <n v="34.33"/>
    <n v="66.38"/>
    <n v="1247.00999999999"/>
    <n v="619.13"/>
    <n v="952.51"/>
    <n v="809.63"/>
    <n v="1190.6400000000001"/>
    <n v="2465.87"/>
  </r>
  <r>
    <s v="Oct"/>
    <n v="8"/>
    <s v="Iron"/>
    <n v="14"/>
    <s v="Retaining Customer"/>
    <x v="0"/>
    <n v="3215.37"/>
    <s v="Freightliner Sprinter"/>
    <n v="166.36"/>
    <n v="421.88"/>
    <n v="56.68"/>
    <n v="210.61"/>
    <n v="122.72"/>
    <n v="62.86"/>
    <n v="138.37"/>
    <n v="9.24"/>
    <x v="12"/>
    <n v="238"/>
    <n v="304"/>
    <n v="10.58"/>
    <n v="150"/>
    <n v="38.82"/>
    <n v="81.72"/>
    <n v="1188.72"/>
    <n v="418"/>
    <n v="643.07000000000005"/>
    <n v="546.61"/>
    <n v="803.84"/>
    <n v="981.4699999999998"/>
  </r>
  <r>
    <s v="Mar"/>
    <n v="4"/>
    <s v="Steel"/>
    <n v="21.8"/>
    <s v="Retaining Customer"/>
    <x v="5"/>
    <n v="3499.33"/>
    <s v="Kenworth T680"/>
    <n v="159.80000000000001"/>
    <n v="465.13"/>
    <n v="55.68"/>
    <n v="286.89999999999998"/>
    <n v="117.86"/>
    <n v="65.12"/>
    <n v="148.94999999999999"/>
    <n v="7.08"/>
    <x v="1"/>
    <n v="814"/>
    <n v="399"/>
    <n v="8.77"/>
    <n v="100"/>
    <n v="21.45"/>
    <n v="65.09"/>
    <n v="1306.51999999999"/>
    <n v="454.91"/>
    <n v="699.87"/>
    <n v="594.89"/>
    <n v="874.83"/>
    <n v="1080.2600000000002"/>
  </r>
  <r>
    <s v="Dec"/>
    <n v="3"/>
    <s v="Coal"/>
    <n v="25"/>
    <s v="Retaining Customer"/>
    <x v="4"/>
    <n v="5971.24"/>
    <s v="Freightliner Sprinter"/>
    <n v="163.86"/>
    <n v="323.63"/>
    <n v="52.11"/>
    <n v="250.67"/>
    <n v="133.32"/>
    <n v="32.71"/>
    <n v="107.1"/>
    <n v="6.16"/>
    <x v="3"/>
    <n v="368"/>
    <n v="312"/>
    <n v="19.14"/>
    <n v="150"/>
    <n v="30.01"/>
    <n v="66.680000000000007"/>
    <n v="1069.56"/>
    <n v="776.26"/>
    <n v="1194.25"/>
    <n v="1015.11"/>
    <n v="1492.81"/>
    <n v="3847.6899999999996"/>
  </r>
  <r>
    <s v="Nov"/>
    <n v="2"/>
    <s v="Coal"/>
    <n v="13"/>
    <s v="Retaining Customer"/>
    <x v="1"/>
    <n v="5267.1"/>
    <s v="Kenworth T680"/>
    <n v="181.81"/>
    <n v="393.44"/>
    <n v="56.22"/>
    <n v="250.61"/>
    <n v="119.09"/>
    <n v="67.81"/>
    <n v="123.23"/>
    <n v="9.99"/>
    <x v="10"/>
    <n v="280"/>
    <n v="325"/>
    <n v="16.21"/>
    <n v="150"/>
    <n v="29.29"/>
    <n v="73.900000000000006"/>
    <n v="1202.2"/>
    <n v="684.72"/>
    <n v="1053.42"/>
    <n v="895.41"/>
    <n v="1316.78"/>
    <n v="3010.1899999999996"/>
  </r>
  <r>
    <s v="Jan"/>
    <n v="15"/>
    <s v="Coal"/>
    <n v="26.9"/>
    <s v="New Customer"/>
    <x v="4"/>
    <n v="4779.96"/>
    <s v="Volvo VNL"/>
    <n v="167.95"/>
    <n v="479.4"/>
    <n v="54.35"/>
    <n v="233.14"/>
    <n v="127.9"/>
    <n v="54.54"/>
    <n v="147.68"/>
    <n v="7.86"/>
    <x v="23"/>
    <n v="876"/>
    <n v="339"/>
    <n v="14.1"/>
    <n v="150"/>
    <n v="29.73"/>
    <n v="63.85"/>
    <n v="1272.82"/>
    <n v="621.39"/>
    <n v="955.99"/>
    <n v="812.59"/>
    <n v="1194.99"/>
    <n v="2452.87"/>
  </r>
  <r>
    <s v="Mar"/>
    <n v="17"/>
    <s v="Sand"/>
    <n v="14"/>
    <s v="Retaining Customer"/>
    <x v="4"/>
    <n v="4757.32"/>
    <s v="Volvo VNL"/>
    <n v="109.52"/>
    <n v="394.97"/>
    <n v="57.37"/>
    <n v="200.35"/>
    <n v="120.5"/>
    <n v="58.86"/>
    <n v="101.57"/>
    <n v="8.2899999999999991"/>
    <x v="21"/>
    <n v="417"/>
    <n v="396"/>
    <n v="12.01"/>
    <n v="150"/>
    <n v="36.99"/>
    <n v="54"/>
    <n v="1051.43"/>
    <n v="618.45000000000005"/>
    <n v="951.46"/>
    <n v="808.74"/>
    <n v="1189.33"/>
    <n v="2658.88"/>
  </r>
  <r>
    <s v="Dec"/>
    <n v="23"/>
    <s v="Iron"/>
    <n v="23"/>
    <s v="New Customer"/>
    <x v="4"/>
    <n v="3509.97"/>
    <s v="Kenworth T680"/>
    <n v="138.65"/>
    <n v="411.02"/>
    <n v="59.91"/>
    <n v="258.93"/>
    <n v="124.59"/>
    <n v="68.17"/>
    <n v="124.1"/>
    <n v="5.2"/>
    <x v="5"/>
    <n v="415"/>
    <n v="347"/>
    <n v="10.119999999999999"/>
    <n v="50"/>
    <n v="35.549999999999997"/>
    <n v="92.63"/>
    <n v="1190.57"/>
    <n v="456.3"/>
    <n v="701.99"/>
    <n v="596.69000000000005"/>
    <n v="877.49"/>
    <n v="1170.9499999999998"/>
  </r>
  <r>
    <s v="Dec"/>
    <n v="9"/>
    <s v="Sand"/>
    <n v="14.2"/>
    <s v="New Customer"/>
    <x v="2"/>
    <n v="5950.52"/>
    <s v="Volvo VNL"/>
    <n v="172.48"/>
    <n v="438.52"/>
    <n v="58.42"/>
    <n v="223.22"/>
    <n v="138.94999999999999"/>
    <n v="35.35"/>
    <n v="126.34"/>
    <n v="8.07"/>
    <x v="20"/>
    <n v="207"/>
    <n v="314"/>
    <n v="18.95"/>
    <n v="50"/>
    <n v="23.17"/>
    <n v="50.42"/>
    <n v="1201.3499999999899"/>
    <n v="773.57"/>
    <n v="1190.0999999999999"/>
    <n v="1011.59"/>
    <n v="1487.63"/>
    <n v="3588.34"/>
  </r>
  <r>
    <s v="Sep"/>
    <n v="15"/>
    <s v="Sand"/>
    <n v="28"/>
    <s v="Retaining Customer"/>
    <x v="0"/>
    <n v="5350.18"/>
    <s v="Freightliner Sprinter"/>
    <n v="154.84"/>
    <n v="339.38"/>
    <n v="56.54"/>
    <n v="211.84"/>
    <n v="122.99"/>
    <n v="37.14"/>
    <n v="141.69"/>
    <n v="5.44"/>
    <x v="9"/>
    <n v="619"/>
    <n v="302"/>
    <n v="17.72"/>
    <n v="150"/>
    <n v="26.52"/>
    <n v="63.3"/>
    <n v="1069.8599999999999"/>
    <n v="695.52"/>
    <n v="1070.04"/>
    <n v="909.53"/>
    <n v="1337.55"/>
    <n v="3222.84"/>
  </r>
  <r>
    <s v="Aug"/>
    <n v="12"/>
    <s v="Sand"/>
    <n v="16.600000000000001"/>
    <s v="New Customer"/>
    <x v="3"/>
    <n v="3716.58"/>
    <s v="Kenworth T680"/>
    <n v="121.6"/>
    <n v="447.91"/>
    <n v="56.03"/>
    <n v="213.07"/>
    <n v="134.32"/>
    <n v="43.64"/>
    <n v="136.53"/>
    <n v="6.07"/>
    <x v="1"/>
    <n v="365"/>
    <n v="381"/>
    <n v="9.75"/>
    <n v="150"/>
    <n v="29.52"/>
    <n v="80.069999999999993"/>
    <n v="1159.1699999999901"/>
    <n v="483.16"/>
    <n v="743.32"/>
    <n v="631.82000000000005"/>
    <n v="929.14"/>
    <n v="1502.9299999999998"/>
  </r>
  <r>
    <s v="Dec"/>
    <n v="16"/>
    <s v="Coal"/>
    <n v="10.3"/>
    <s v="New Customer"/>
    <x v="2"/>
    <n v="3151.77"/>
    <s v="Volvo VNL"/>
    <n v="138.83000000000001"/>
    <n v="422.93"/>
    <n v="52.38"/>
    <n v="220.95"/>
    <n v="132.77000000000001"/>
    <n v="37.22"/>
    <n v="122.47"/>
    <n v="6.14"/>
    <x v="20"/>
    <n v="557"/>
    <n v="342"/>
    <n v="9.2200000000000006"/>
    <n v="100"/>
    <n v="21.45"/>
    <n v="89.24"/>
    <n v="1133.69"/>
    <n v="409.73"/>
    <n v="630.35"/>
    <n v="535.79999999999995"/>
    <n v="787.94"/>
    <n v="905.5300000000002"/>
  </r>
  <r>
    <s v="Aug"/>
    <n v="22"/>
    <s v="Wood"/>
    <n v="17.3"/>
    <s v="New Customer"/>
    <x v="5"/>
    <n v="3848.3"/>
    <s v="Kenworth T680"/>
    <n v="145.52000000000001"/>
    <n v="301.95"/>
    <n v="53.2"/>
    <n v="293.52999999999997"/>
    <n v="126.71"/>
    <n v="39.11"/>
    <n v="129.93"/>
    <n v="7.66"/>
    <x v="16"/>
    <n v="104"/>
    <n v="337"/>
    <n v="11.42"/>
    <n v="150"/>
    <n v="32.65"/>
    <n v="99.69"/>
    <n v="1097.6099999999999"/>
    <n v="500.28"/>
    <n v="769.66"/>
    <n v="654.21"/>
    <n v="962.08"/>
    <n v="1699.3400000000001"/>
  </r>
  <r>
    <s v="Aug"/>
    <n v="16"/>
    <s v="Coal"/>
    <n v="19.2"/>
    <s v="New Customer"/>
    <x v="0"/>
    <n v="3445.43"/>
    <s v="Volvo VNL"/>
    <n v="117.07"/>
    <n v="422.25"/>
    <n v="55.77"/>
    <n v="279.33"/>
    <n v="137.12"/>
    <n v="65.92"/>
    <n v="119.58"/>
    <n v="7.25"/>
    <x v="9"/>
    <n v="779"/>
    <n v="400"/>
    <n v="8.61"/>
    <n v="100"/>
    <n v="33.17"/>
    <n v="81.53"/>
    <n v="1204.28999999999"/>
    <n v="447.91"/>
    <n v="689.09"/>
    <n v="585.72"/>
    <n v="861.36"/>
    <n v="1140.31"/>
  </r>
  <r>
    <s v="May"/>
    <n v="22"/>
    <s v="Coal"/>
    <n v="22.9"/>
    <s v="Retaining Customer"/>
    <x v="2"/>
    <n v="3154.39"/>
    <s v="Freightliner Sprinter"/>
    <n v="182.91"/>
    <n v="459.37"/>
    <n v="59.05"/>
    <n v="256.36"/>
    <n v="109.31"/>
    <n v="30.89"/>
    <n v="130.59"/>
    <n v="6.65"/>
    <x v="18"/>
    <n v="510"/>
    <n v="309"/>
    <n v="10.210000000000001"/>
    <n v="100"/>
    <n v="38.909999999999997"/>
    <n v="76.66"/>
    <n v="1235.1300000000001"/>
    <n v="410.07"/>
    <n v="630.88"/>
    <n v="536.25"/>
    <n v="788.6"/>
    <n v="824.17000000000007"/>
  </r>
  <r>
    <s v="Jan"/>
    <n v="10"/>
    <s v="Wood"/>
    <n v="17.3"/>
    <s v="Retaining Customer"/>
    <x v="0"/>
    <n v="4082.65"/>
    <s v="Peterbilt 579"/>
    <n v="117.67"/>
    <n v="449.83"/>
    <n v="54.16"/>
    <n v="233.82"/>
    <n v="112.73"/>
    <n v="52.85"/>
    <n v="138.88999999999999"/>
    <n v="7.69"/>
    <x v="6"/>
    <n v="831"/>
    <n v="386"/>
    <n v="10.58"/>
    <n v="0"/>
    <n v="32.520000000000003"/>
    <n v="68.540000000000006"/>
    <n v="1167.6400000000001"/>
    <n v="530.74"/>
    <n v="816.53"/>
    <n v="694.05"/>
    <n v="1020.66"/>
    <n v="1713.5300000000002"/>
  </r>
  <r>
    <s v="Nov"/>
    <n v="12"/>
    <s v="Steel"/>
    <n v="14.3"/>
    <s v="Retaining Customer"/>
    <x v="0"/>
    <n v="3346.88"/>
    <s v="Kenworth T680"/>
    <n v="160.34"/>
    <n v="368.6"/>
    <n v="54.13"/>
    <n v="266.02999999999997"/>
    <n v="104.2"/>
    <n v="55.34"/>
    <n v="129.11000000000001"/>
    <n v="5.74"/>
    <x v="25"/>
    <n v="212"/>
    <n v="396"/>
    <n v="8.4499999999999993"/>
    <n v="0"/>
    <n v="37.020000000000003"/>
    <n v="61.78"/>
    <n v="1143.49"/>
    <n v="435.09"/>
    <n v="669.38"/>
    <n v="568.97"/>
    <n v="836.72"/>
    <n v="1006.4099999999999"/>
  </r>
  <r>
    <s v="May"/>
    <n v="22"/>
    <s v="Wood"/>
    <n v="28.9"/>
    <s v="New Customer"/>
    <x v="1"/>
    <n v="4796.17"/>
    <s v="Peterbilt 579"/>
    <n v="177.6"/>
    <n v="478.68"/>
    <n v="56.09"/>
    <n v="260.02999999999997"/>
    <n v="137.08000000000001"/>
    <n v="41.04"/>
    <n v="131.02000000000001"/>
    <n v="9.99"/>
    <x v="8"/>
    <n v="794"/>
    <n v="312"/>
    <n v="15.37"/>
    <n v="50"/>
    <n v="23.54"/>
    <n v="96.81"/>
    <n v="1291.53"/>
    <n v="623.5"/>
    <n v="959.23"/>
    <n v="815.35"/>
    <n v="1199.04"/>
    <n v="2344.1799999999998"/>
  </r>
  <r>
    <s v="Mar"/>
    <n v="6"/>
    <s v="Iron"/>
    <n v="14.4"/>
    <s v="New Customer"/>
    <x v="4"/>
    <n v="3129.09"/>
    <s v="Peterbilt 579"/>
    <n v="147.57"/>
    <n v="400.48"/>
    <n v="56.64"/>
    <n v="241.77"/>
    <n v="141"/>
    <n v="36.409999999999997"/>
    <n v="107.91"/>
    <n v="9.4499999999999993"/>
    <x v="24"/>
    <n v="566"/>
    <n v="370"/>
    <n v="8.4600000000000009"/>
    <n v="100"/>
    <n v="20.04"/>
    <n v="55.82"/>
    <n v="1141.23"/>
    <n v="406.78"/>
    <n v="625.82000000000005"/>
    <n v="531.95000000000005"/>
    <n v="782.27"/>
    <n v="873.90000000000009"/>
  </r>
  <r>
    <s v="Oct"/>
    <n v="23"/>
    <s v="Wood"/>
    <n v="24.7"/>
    <s v="New Customer"/>
    <x v="4"/>
    <n v="3175.44"/>
    <s v="Volvo VNL"/>
    <n v="112.99"/>
    <n v="360.38"/>
    <n v="54.96"/>
    <n v="265.86"/>
    <n v="118.02"/>
    <n v="49.38"/>
    <n v="147.99"/>
    <n v="6.18"/>
    <x v="12"/>
    <n v="816"/>
    <n v="397"/>
    <n v="8"/>
    <n v="0"/>
    <n v="23.56"/>
    <n v="88.52"/>
    <n v="1115.76"/>
    <n v="412.81"/>
    <n v="635.09"/>
    <n v="539.82000000000005"/>
    <n v="793.86"/>
    <n v="849.23999999999978"/>
  </r>
  <r>
    <s v="Nov"/>
    <n v="10"/>
    <s v="Coal"/>
    <n v="24.9"/>
    <s v="New Customer"/>
    <x v="5"/>
    <n v="5326.61"/>
    <s v="Freightliner Sprinter"/>
    <n v="176.88"/>
    <n v="409.59"/>
    <n v="52.45"/>
    <n v="201.5"/>
    <n v="117.66"/>
    <n v="34.770000000000003"/>
    <n v="147.72"/>
    <n v="6.59"/>
    <x v="4"/>
    <n v="695"/>
    <n v="392"/>
    <n v="13.59"/>
    <n v="50"/>
    <n v="33.4"/>
    <n v="52.56"/>
    <n v="1147.1599999999901"/>
    <n v="692.46"/>
    <n v="1065.32"/>
    <n v="905.52"/>
    <n v="1331.65"/>
    <n v="3028.8500000000004"/>
  </r>
  <r>
    <s v="Dec"/>
    <n v="11"/>
    <s v="Sand"/>
    <n v="24.8"/>
    <s v="New Customer"/>
    <x v="3"/>
    <n v="4783.46"/>
    <s v="Peterbilt 579"/>
    <n v="120.26"/>
    <n v="350.37"/>
    <n v="53.69"/>
    <n v="221.43"/>
    <n v="102.27"/>
    <n v="37.229999999999997"/>
    <n v="128.33000000000001"/>
    <n v="5.83"/>
    <x v="9"/>
    <n v="973"/>
    <n v="365"/>
    <n v="13.11"/>
    <n v="0"/>
    <n v="34.51"/>
    <n v="92.38"/>
    <n v="1019.41"/>
    <n v="621.85"/>
    <n v="956.69"/>
    <n v="813.19"/>
    <n v="1195.8699999999999"/>
    <n v="2564.56"/>
  </r>
  <r>
    <s v="Nov"/>
    <n v="16"/>
    <s v="Steel"/>
    <n v="27.6"/>
    <s v="New Customer"/>
    <x v="3"/>
    <n v="3528.21"/>
    <s v="Kenworth T680"/>
    <n v="123.6"/>
    <n v="452.73"/>
    <n v="58.29"/>
    <n v="235.24"/>
    <n v="104.47"/>
    <n v="59.9"/>
    <n v="132.46"/>
    <n v="8.7100000000000009"/>
    <x v="22"/>
    <n v="958"/>
    <n v="378"/>
    <n v="9.33"/>
    <n v="150"/>
    <n v="25.65"/>
    <n v="80.48"/>
    <n v="1175.4000000000001"/>
    <n v="458.67"/>
    <n v="705.64"/>
    <n v="599.79999999999995"/>
    <n v="882.05"/>
    <n v="1294.46"/>
  </r>
  <r>
    <s v="May"/>
    <n v="3"/>
    <s v="Wood"/>
    <n v="27.6"/>
    <s v="New Customer"/>
    <x v="0"/>
    <n v="5664.34"/>
    <s v="Kenworth T680"/>
    <n v="152.59"/>
    <n v="445.47"/>
    <n v="57.64"/>
    <n v="234.71"/>
    <n v="122.25"/>
    <n v="30.03"/>
    <n v="126.78"/>
    <n v="8.7200000000000006"/>
    <x v="18"/>
    <n v="659"/>
    <n v="318"/>
    <n v="17.809999999999999"/>
    <n v="50"/>
    <n v="20.010000000000002"/>
    <n v="84.96"/>
    <n v="1178.19"/>
    <n v="736.36"/>
    <n v="1132.8699999999999"/>
    <n v="962.94"/>
    <n v="1416.09"/>
    <n v="3322.16"/>
  </r>
  <r>
    <s v="Oct"/>
    <n v="6"/>
    <s v="Steel"/>
    <n v="21.5"/>
    <s v="Retaining Customer"/>
    <x v="3"/>
    <n v="3436.71"/>
    <s v="Peterbilt 579"/>
    <n v="196.11"/>
    <n v="302.42"/>
    <n v="51.9"/>
    <n v="272.52999999999997"/>
    <n v="116.66"/>
    <n v="46.82"/>
    <n v="139.4"/>
    <n v="9.77"/>
    <x v="1"/>
    <n v="292"/>
    <n v="393"/>
    <n v="8.74"/>
    <n v="0"/>
    <n v="28.42"/>
    <n v="58.77"/>
    <n v="1135.6099999999999"/>
    <n v="446.77"/>
    <n v="687.34"/>
    <n v="584.24"/>
    <n v="859.18"/>
    <n v="1095.52"/>
  </r>
  <r>
    <s v="Jan"/>
    <n v="7"/>
    <s v="Wood"/>
    <n v="16.600000000000001"/>
    <s v="New Customer"/>
    <x v="5"/>
    <n v="5038.59"/>
    <s v="Peterbilt 579"/>
    <n v="114.19"/>
    <n v="499.43"/>
    <n v="59.4"/>
    <n v="270.39"/>
    <n v="102.97"/>
    <n v="56.65"/>
    <n v="130.91"/>
    <n v="7.77"/>
    <x v="15"/>
    <n v="433"/>
    <n v="346"/>
    <n v="14.56"/>
    <n v="100"/>
    <n v="35.74"/>
    <n v="97.5"/>
    <n v="1241.71"/>
    <n v="655.02"/>
    <n v="1007.72"/>
    <n v="856.56"/>
    <n v="1259.6500000000001"/>
    <n v="2698.62"/>
  </r>
  <r>
    <s v="Oct"/>
    <n v="26"/>
    <s v="Sand"/>
    <n v="13.5"/>
    <s v="Retaining Customer"/>
    <x v="4"/>
    <n v="5474.93"/>
    <s v="Peterbilt 579"/>
    <n v="175.47"/>
    <n v="445.62"/>
    <n v="50.95"/>
    <n v="231.1"/>
    <n v="149.83000000000001"/>
    <n v="68.03"/>
    <n v="131.13"/>
    <n v="7.9"/>
    <x v="1"/>
    <n v="754"/>
    <n v="353"/>
    <n v="15.51"/>
    <n v="100"/>
    <n v="22.45"/>
    <n v="76.040000000000006"/>
    <n v="1260.03"/>
    <n v="711.74"/>
    <n v="1094.99"/>
    <n v="930.74"/>
    <n v="1368.73"/>
    <n v="3103.3500000000004"/>
  </r>
  <r>
    <s v="Jun"/>
    <n v="9"/>
    <s v="Sand"/>
    <n v="22.2"/>
    <s v="New Customer"/>
    <x v="2"/>
    <n v="5823.07"/>
    <s v="Freightliner Sprinter"/>
    <n v="103.77"/>
    <n v="491.35"/>
    <n v="56.74"/>
    <n v="218.48"/>
    <n v="149.69"/>
    <n v="39.590000000000003"/>
    <n v="127.75"/>
    <n v="5.33"/>
    <x v="19"/>
    <n v="728"/>
    <n v="341"/>
    <n v="17.079999999999998"/>
    <n v="0"/>
    <n v="31.93"/>
    <n v="60.59"/>
    <n v="1192.69999999999"/>
    <n v="757"/>
    <n v="1164.6099999999999"/>
    <n v="989.92"/>
    <n v="1455.77"/>
    <n v="3428.3"/>
  </r>
  <r>
    <s v="Feb"/>
    <n v="28"/>
    <s v="Coal"/>
    <n v="19.5"/>
    <s v="New Customer"/>
    <x v="4"/>
    <n v="4932.3599999999997"/>
    <s v="Kenworth T680"/>
    <n v="132.44999999999999"/>
    <n v="313.41000000000003"/>
    <n v="52.41"/>
    <n v="282.92"/>
    <n v="123.44"/>
    <n v="51.36"/>
    <n v="110.98"/>
    <n v="7.76"/>
    <x v="15"/>
    <n v="360"/>
    <n v="347"/>
    <n v="14.21"/>
    <n v="0"/>
    <n v="24.9"/>
    <n v="58.87"/>
    <n v="1074.73"/>
    <n v="641.21"/>
    <n v="986.47"/>
    <n v="838.5"/>
    <n v="1233.0899999999999"/>
    <n v="2648.53"/>
  </r>
  <r>
    <s v="Nov"/>
    <n v="23"/>
    <s v="Steel"/>
    <n v="11.9"/>
    <s v="New Customer"/>
    <x v="0"/>
    <n v="4634.29"/>
    <s v="Kenworth T680"/>
    <n v="131.82"/>
    <n v="462.35"/>
    <n v="54.78"/>
    <n v="277.02999999999997"/>
    <n v="131.33000000000001"/>
    <n v="50.72"/>
    <n v="108.59"/>
    <n v="9.0500000000000007"/>
    <x v="20"/>
    <n v="169"/>
    <n v="305"/>
    <n v="15.19"/>
    <n v="150"/>
    <n v="26.72"/>
    <n v="55.82"/>
    <n v="1225.6699999999901"/>
    <n v="602.46"/>
    <n v="926.86"/>
    <n v="787.83"/>
    <n v="1158.57"/>
    <n v="2351.34"/>
  </r>
  <r>
    <s v="Dec"/>
    <n v="6"/>
    <s v="Wood"/>
    <n v="15.8"/>
    <s v="Retaining Customer"/>
    <x v="2"/>
    <n v="4653.91"/>
    <s v="Kenworth T680"/>
    <n v="141.91"/>
    <n v="426.29"/>
    <n v="54.12"/>
    <n v="257"/>
    <n v="120.28"/>
    <n v="66.52"/>
    <n v="121.09"/>
    <n v="9.9"/>
    <x v="24"/>
    <n v="292"/>
    <n v="337"/>
    <n v="13.81"/>
    <n v="100"/>
    <n v="22.93"/>
    <n v="59.92"/>
    <n v="1197.1099999999999"/>
    <n v="605.01"/>
    <n v="930.78"/>
    <n v="791.16"/>
    <n v="1163.48"/>
    <n v="2345.73"/>
  </r>
  <r>
    <s v="Apr"/>
    <n v="6"/>
    <s v="Iron"/>
    <n v="17.5"/>
    <s v="Retaining Customer"/>
    <x v="4"/>
    <n v="3071.89"/>
    <s v="Freightliner Sprinter"/>
    <n v="129.96"/>
    <n v="394.33"/>
    <n v="57.9"/>
    <n v="247.99"/>
    <n v="145.01"/>
    <n v="64.06"/>
    <n v="114.39"/>
    <n v="8.76"/>
    <x v="12"/>
    <n v="567"/>
    <n v="312"/>
    <n v="9.85"/>
    <n v="100"/>
    <n v="30.24"/>
    <n v="85.83"/>
    <n v="1162.4000000000001"/>
    <n v="399.35"/>
    <n v="614.38"/>
    <n v="522.22"/>
    <n v="767.97"/>
    <n v="805.73"/>
  </r>
  <r>
    <s v="Feb"/>
    <n v="6"/>
    <s v="Wood"/>
    <n v="18.7"/>
    <s v="Retaining Customer"/>
    <x v="3"/>
    <n v="5175.08"/>
    <s v="Freightliner Sprinter"/>
    <n v="138.69999999999999"/>
    <n v="416.39"/>
    <n v="59.7"/>
    <n v="281.85000000000002"/>
    <n v="138.16999999999999"/>
    <n v="69.040000000000006"/>
    <n v="119.09"/>
    <n v="8.08"/>
    <x v="14"/>
    <n v="400"/>
    <n v="328"/>
    <n v="15.78"/>
    <n v="100"/>
    <n v="34.39"/>
    <n v="79.430000000000007"/>
    <n v="1231.01999999999"/>
    <n v="672.76"/>
    <n v="1035.02"/>
    <n v="879.76"/>
    <n v="1293.77"/>
    <n v="2844.45"/>
  </r>
  <r>
    <s v="Jul"/>
    <n v="7"/>
    <s v="Coal"/>
    <n v="17.600000000000001"/>
    <s v="New Customer"/>
    <x v="4"/>
    <n v="5459.02"/>
    <s v="Kenworth T680"/>
    <n v="182.29"/>
    <n v="422.85"/>
    <n v="54.32"/>
    <n v="242.52"/>
    <n v="107.81"/>
    <n v="45.07"/>
    <n v="101.21"/>
    <n v="6.77"/>
    <x v="13"/>
    <n v="207"/>
    <n v="321"/>
    <n v="17.010000000000002"/>
    <n v="150"/>
    <n v="29.31"/>
    <n v="92.88"/>
    <n v="1162.8399999999999"/>
    <n v="709.67"/>
    <n v="1091.8"/>
    <n v="928.03"/>
    <n v="1364.76"/>
    <n v="3241.49"/>
  </r>
  <r>
    <s v="Dec"/>
    <n v="22"/>
    <s v="Sand"/>
    <n v="21.8"/>
    <s v="New Customer"/>
    <x v="5"/>
    <n v="3271.25"/>
    <s v="Kenworth T680"/>
    <n v="192.5"/>
    <n v="358.34"/>
    <n v="50.79"/>
    <n v="258.37"/>
    <n v="101.71"/>
    <n v="46.31"/>
    <n v="100.41"/>
    <n v="7.33"/>
    <x v="9"/>
    <n v="650"/>
    <n v="347"/>
    <n v="9.43"/>
    <n v="50"/>
    <n v="21.88"/>
    <n v="69.87"/>
    <n v="1115.76"/>
    <n v="425.26"/>
    <n v="654.25"/>
    <n v="556.11"/>
    <n v="817.81"/>
    <n v="993.36999999999989"/>
  </r>
  <r>
    <s v="Oct"/>
    <n v="10"/>
    <s v="Steel"/>
    <n v="10.9"/>
    <s v="New Customer"/>
    <x v="0"/>
    <n v="3802.46"/>
    <s v="Peterbilt 579"/>
    <n v="116.52"/>
    <n v="340.35"/>
    <n v="59.73"/>
    <n v="285.98"/>
    <n v="124.21"/>
    <n v="65.09"/>
    <n v="119.11"/>
    <n v="5.0199999999999996"/>
    <x v="5"/>
    <n v="499"/>
    <n v="394"/>
    <n v="9.65"/>
    <n v="150"/>
    <n v="24.91"/>
    <n v="57.75"/>
    <n v="1116.01"/>
    <n v="494.32"/>
    <n v="760.49"/>
    <n v="646.41999999999996"/>
    <n v="950.62"/>
    <n v="1627.3600000000001"/>
  </r>
  <r>
    <s v="May"/>
    <n v="12"/>
    <s v="Sand"/>
    <n v="27.7"/>
    <s v="Retaining Customer"/>
    <x v="5"/>
    <n v="5800.83"/>
    <s v="Freightliner Sprinter"/>
    <n v="171.89"/>
    <n v="442.3"/>
    <n v="56.44"/>
    <n v="289.63"/>
    <n v="146.13"/>
    <n v="33.770000000000003"/>
    <n v="117.98"/>
    <n v="5.85"/>
    <x v="1"/>
    <n v="886"/>
    <n v="302"/>
    <n v="19.21"/>
    <n v="100"/>
    <n v="36.49"/>
    <n v="92.49"/>
    <n v="1263.99"/>
    <n v="754.11"/>
    <n v="1160.17"/>
    <n v="986.14"/>
    <n v="1450.21"/>
    <n v="3439.33"/>
  </r>
  <r>
    <s v="Jan"/>
    <n v="27"/>
    <s v="Wood"/>
    <n v="27"/>
    <s v="New Customer"/>
    <x v="5"/>
    <n v="3805.79"/>
    <s v="Peterbilt 579"/>
    <n v="160.79"/>
    <n v="471.17"/>
    <n v="59.27"/>
    <n v="248.02"/>
    <n v="110.69"/>
    <n v="47.73"/>
    <n v="139.13999999999999"/>
    <n v="8.35"/>
    <x v="22"/>
    <n v="637"/>
    <n v="341"/>
    <n v="11.16"/>
    <n v="100"/>
    <n v="34.07"/>
    <n v="99.56"/>
    <n v="1245.1599999999901"/>
    <n v="494.75"/>
    <n v="761.16"/>
    <n v="646.98"/>
    <n v="951.45"/>
    <n v="1460.6999999999998"/>
  </r>
  <r>
    <s v="Nov"/>
    <n v="22"/>
    <s v="Iron"/>
    <n v="21"/>
    <s v="New Customer"/>
    <x v="0"/>
    <n v="4891.8100000000004"/>
    <s v="Volvo VNL"/>
    <n v="102.34"/>
    <n v="345.46"/>
    <n v="58.29"/>
    <n v="260.08"/>
    <n v="146.59"/>
    <n v="37.74"/>
    <n v="139.97"/>
    <n v="5.45"/>
    <x v="5"/>
    <n v="981"/>
    <n v="341"/>
    <n v="14.35"/>
    <n v="150"/>
    <n v="25.25"/>
    <n v="69.55"/>
    <n v="1095.92"/>
    <n v="635.94000000000005"/>
    <n v="978.36"/>
    <n v="831.61"/>
    <n v="1222.95"/>
    <n v="2737.14"/>
  </r>
  <r>
    <s v="Aug"/>
    <n v="3"/>
    <s v="Wood"/>
    <n v="23.9"/>
    <s v="Retaining Customer"/>
    <x v="1"/>
    <n v="4874.34"/>
    <s v="Volvo VNL"/>
    <n v="186.16"/>
    <n v="495.38"/>
    <n v="52.87"/>
    <n v="251.39"/>
    <n v="139.08000000000001"/>
    <n v="30.54"/>
    <n v="103.22"/>
    <n v="5.49"/>
    <x v="8"/>
    <n v="481"/>
    <n v="330"/>
    <n v="14.77"/>
    <n v="100"/>
    <n v="31.8"/>
    <n v="86.9"/>
    <n v="1264.1299999999901"/>
    <n v="633.66"/>
    <n v="974.87"/>
    <n v="828.64"/>
    <n v="1218.5899999999999"/>
    <n v="2508.0100000000002"/>
  </r>
  <r>
    <s v="Dec"/>
    <n v="11"/>
    <s v="Iron"/>
    <n v="10.199999999999999"/>
    <s v="Retaining Customer"/>
    <x v="1"/>
    <n v="3358.11"/>
    <s v="Peterbilt 579"/>
    <n v="184.43"/>
    <n v="438.31"/>
    <n v="51.33"/>
    <n v="205.05"/>
    <n v="130.97999999999999"/>
    <n v="51.68"/>
    <n v="113.03"/>
    <n v="7.22"/>
    <x v="13"/>
    <n v="487"/>
    <n v="395"/>
    <n v="8.5"/>
    <n v="50"/>
    <n v="22.9"/>
    <n v="75.260000000000005"/>
    <n v="1182.03"/>
    <n v="436.55"/>
    <n v="671.62"/>
    <n v="570.88"/>
    <n v="839.53"/>
    <n v="1014.98"/>
  </r>
  <r>
    <s v="Nov"/>
    <n v="27"/>
    <s v="Sand"/>
    <n v="19.3"/>
    <s v="New Customer"/>
    <x v="3"/>
    <n v="5774.6"/>
    <s v="Freightliner Sprinter"/>
    <n v="190.88"/>
    <n v="336.93"/>
    <n v="52.43"/>
    <n v="287.02"/>
    <n v="123.62"/>
    <n v="38.04"/>
    <n v="141.43"/>
    <n v="6.66"/>
    <x v="3"/>
    <n v="724"/>
    <n v="366"/>
    <n v="15.78"/>
    <n v="0"/>
    <n v="35.24"/>
    <n v="55.74"/>
    <n v="1177.01"/>
    <n v="750.7"/>
    <n v="1154.92"/>
    <n v="981.68"/>
    <n v="1443.65"/>
    <n v="3398.83"/>
  </r>
  <r>
    <s v="Sep"/>
    <n v="9"/>
    <s v="Wood"/>
    <n v="28.8"/>
    <s v="New Customer"/>
    <x v="0"/>
    <n v="5847.99"/>
    <s v="Volvo VNL"/>
    <n v="179.05"/>
    <n v="436.76"/>
    <n v="53.89"/>
    <n v="282.19"/>
    <n v="135.19"/>
    <n v="32.630000000000003"/>
    <n v="113.96"/>
    <n v="8.7799999999999994"/>
    <x v="21"/>
    <n v="332"/>
    <n v="376"/>
    <n v="15.55"/>
    <n v="0"/>
    <n v="39.979999999999997"/>
    <n v="85"/>
    <n v="1242.45"/>
    <n v="760.24"/>
    <n v="1169.5999999999999"/>
    <n v="994.16"/>
    <n v="1462"/>
    <n v="3411.5200000000004"/>
  </r>
  <r>
    <s v="Oct"/>
    <n v="20"/>
    <s v="Iron"/>
    <n v="13.1"/>
    <s v="New Customer"/>
    <x v="1"/>
    <n v="3382.44"/>
    <s v="Peterbilt 579"/>
    <n v="181.41"/>
    <n v="464.37"/>
    <n v="56.77"/>
    <n v="237.77"/>
    <n v="148.94999999999999"/>
    <n v="34.85"/>
    <n v="143.88999999999999"/>
    <n v="6.22"/>
    <x v="5"/>
    <n v="775"/>
    <n v="309"/>
    <n v="10.95"/>
    <n v="150"/>
    <n v="37.08"/>
    <n v="70.849999999999994"/>
    <n v="1274.22999999999"/>
    <n v="439.72"/>
    <n v="676.49"/>
    <n v="575.01"/>
    <n v="845.61"/>
    <n v="1061.29"/>
  </r>
  <r>
    <s v="Aug"/>
    <n v="13"/>
    <s v="Iron"/>
    <n v="22.5"/>
    <s v="Retaining Customer"/>
    <x v="2"/>
    <n v="5496.74"/>
    <s v="Peterbilt 579"/>
    <n v="133.72"/>
    <n v="403.46"/>
    <n v="57.77"/>
    <n v="279.37"/>
    <n v="130.18"/>
    <n v="51.17"/>
    <n v="119.55"/>
    <n v="9.98"/>
    <x v="16"/>
    <n v="636"/>
    <n v="363"/>
    <n v="15.14"/>
    <n v="50"/>
    <n v="25.23"/>
    <n v="93.87"/>
    <n v="1185.2"/>
    <n v="714.58"/>
    <n v="1099.3499999999999"/>
    <n v="934.45"/>
    <n v="1374.18"/>
    <n v="3152.7700000000004"/>
  </r>
  <r>
    <s v="Apr"/>
    <n v="1"/>
    <s v="Wood"/>
    <n v="11.7"/>
    <s v="Retaining Customer"/>
    <x v="1"/>
    <n v="5639.36"/>
    <s v="Peterbilt 579"/>
    <n v="128.84"/>
    <n v="394.35"/>
    <n v="56.21"/>
    <n v="236.35"/>
    <n v="135.88"/>
    <n v="64.78"/>
    <n v="132.03"/>
    <n v="5.04"/>
    <x v="21"/>
    <n v="759"/>
    <n v="394"/>
    <n v="14.31"/>
    <n v="0"/>
    <n v="24.55"/>
    <n v="70.16"/>
    <n v="1153.48"/>
    <n v="733.12"/>
    <n v="1127.8699999999999"/>
    <n v="958.69"/>
    <n v="1409.84"/>
    <n v="3276.4300000000003"/>
  </r>
  <r>
    <s v="Apr"/>
    <n v="20"/>
    <s v="Sand"/>
    <n v="26.4"/>
    <s v="New Customer"/>
    <x v="5"/>
    <n v="3241.95"/>
    <s v="Freightliner Sprinter"/>
    <n v="190.29"/>
    <n v="471.12"/>
    <n v="54.2"/>
    <n v="277.99"/>
    <n v="139.12"/>
    <n v="33.47"/>
    <n v="116.06"/>
    <n v="9.84"/>
    <x v="9"/>
    <n v="247"/>
    <n v="338"/>
    <n v="9.59"/>
    <n v="0"/>
    <n v="30.26"/>
    <n v="88.95"/>
    <n v="1292.0899999999999"/>
    <n v="421.45"/>
    <n v="648.39"/>
    <n v="551.13"/>
    <n v="810.49"/>
    <n v="746.11999999999989"/>
  </r>
  <r>
    <s v="Oct"/>
    <n v="26"/>
    <s v="Sand"/>
    <n v="13.9"/>
    <s v="New Customer"/>
    <x v="2"/>
    <n v="4835.82"/>
    <s v="Freightliner Sprinter"/>
    <n v="141.16999999999999"/>
    <n v="465.44"/>
    <n v="53.86"/>
    <n v="223.1"/>
    <n v="123.38"/>
    <n v="52.99"/>
    <n v="142.75"/>
    <n v="6.32"/>
    <x v="24"/>
    <n v="566"/>
    <n v="340"/>
    <n v="14.22"/>
    <n v="0"/>
    <n v="26.74"/>
    <n v="69.150000000000006"/>
    <n v="1209.01"/>
    <n v="628.66"/>
    <n v="967.16"/>
    <n v="822.09"/>
    <n v="1208.95"/>
    <n v="2419.5500000000002"/>
  </r>
  <r>
    <s v="Nov"/>
    <n v="15"/>
    <s v="Wood"/>
    <n v="19.8"/>
    <s v="New Customer"/>
    <x v="1"/>
    <n v="4393.18"/>
    <s v="Volvo VNL"/>
    <n v="131.07"/>
    <n v="427.81"/>
    <n v="50.03"/>
    <n v="257.08"/>
    <n v="127.96"/>
    <n v="62.67"/>
    <n v="136.05000000000001"/>
    <n v="8.41"/>
    <x v="24"/>
    <n v="668"/>
    <n v="394"/>
    <n v="11.15"/>
    <n v="150"/>
    <n v="39.47"/>
    <n v="66.06"/>
    <n v="1201.08"/>
    <n v="571.11"/>
    <n v="878.64"/>
    <n v="746.84"/>
    <n v="1098.3"/>
    <n v="2147.5700000000002"/>
  </r>
  <r>
    <s v="Jun"/>
    <n v="9"/>
    <s v="Coal"/>
    <n v="18.600000000000001"/>
    <s v="New Customer"/>
    <x v="0"/>
    <n v="3872.02"/>
    <s v="Peterbilt 579"/>
    <n v="160.91999999999999"/>
    <n v="327.36"/>
    <n v="50.87"/>
    <n v="291.24"/>
    <n v="134.71"/>
    <n v="33.11"/>
    <n v="137.94"/>
    <n v="9.2799999999999994"/>
    <x v="12"/>
    <n v="695"/>
    <n v="301"/>
    <n v="12.86"/>
    <n v="150"/>
    <n v="24.12"/>
    <n v="62.86"/>
    <n v="1145.43"/>
    <n v="503.36"/>
    <n v="774.4"/>
    <n v="658.24"/>
    <n v="968"/>
    <n v="1666.71"/>
  </r>
  <r>
    <s v="Apr"/>
    <n v="23"/>
    <s v="Iron"/>
    <n v="13.6"/>
    <s v="New Customer"/>
    <x v="1"/>
    <n v="3287.21"/>
    <s v="Peterbilt 579"/>
    <n v="199.84"/>
    <n v="431.53"/>
    <n v="58.22"/>
    <n v="246.84"/>
    <n v="149.33000000000001"/>
    <n v="58.16"/>
    <n v="136.41999999999999"/>
    <n v="8.76"/>
    <x v="5"/>
    <n v="998"/>
    <n v="378"/>
    <n v="8.6999999999999993"/>
    <n v="0"/>
    <n v="30.49"/>
    <n v="82.77"/>
    <n v="1289.0999999999999"/>
    <n v="427.34"/>
    <n v="657.44"/>
    <n v="558.83000000000004"/>
    <n v="821.8"/>
    <n v="794.59999999999991"/>
  </r>
  <r>
    <s v="May"/>
    <n v="12"/>
    <s v="Wood"/>
    <n v="28.2"/>
    <s v="Retaining Customer"/>
    <x v="5"/>
    <n v="3394.51"/>
    <s v="Peterbilt 579"/>
    <n v="122.84"/>
    <n v="460.32"/>
    <n v="57.79"/>
    <n v="246.8"/>
    <n v="108.45"/>
    <n v="53.87"/>
    <n v="148.12"/>
    <n v="9.48"/>
    <x v="14"/>
    <n v="608"/>
    <n v="382"/>
    <n v="8.89"/>
    <n v="0"/>
    <n v="35.01"/>
    <n v="99.43"/>
    <n v="1207.67"/>
    <n v="441.29"/>
    <n v="678.9"/>
    <n v="577.07000000000005"/>
    <n v="848.63"/>
    <n v="987.84999999999991"/>
  </r>
  <r>
    <s v="Sep"/>
    <n v="28"/>
    <s v="Coal"/>
    <n v="16.7"/>
    <s v="Retaining Customer"/>
    <x v="3"/>
    <n v="3296.14"/>
    <s v="Volvo VNL"/>
    <n v="191.89"/>
    <n v="435.67"/>
    <n v="55.67"/>
    <n v="291.14"/>
    <n v="138.44999999999999"/>
    <n v="63.65"/>
    <n v="126.88"/>
    <n v="6.01"/>
    <x v="2"/>
    <n v="807"/>
    <n v="360"/>
    <n v="9.16"/>
    <n v="50"/>
    <n v="34.9"/>
    <n v="72.28"/>
    <n v="1309.3599999999999"/>
    <n v="428.5"/>
    <n v="659.23"/>
    <n v="560.34"/>
    <n v="824.03"/>
    <n v="837.67999999999984"/>
  </r>
  <r>
    <s v="Apr"/>
    <n v="25"/>
    <s v="Coal"/>
    <n v="29.8"/>
    <s v="Retaining Customer"/>
    <x v="0"/>
    <n v="4566.58"/>
    <s v="Freightliner Sprinter"/>
    <n v="140.11000000000001"/>
    <n v="468.75"/>
    <n v="53.11"/>
    <n v="212.68"/>
    <n v="135.41"/>
    <n v="34.130000000000003"/>
    <n v="107.9"/>
    <n v="6.59"/>
    <x v="4"/>
    <n v="663"/>
    <n v="355"/>
    <n v="12.86"/>
    <n v="100"/>
    <n v="37.159999999999997"/>
    <n v="55.37"/>
    <n v="1158.68"/>
    <n v="593.66"/>
    <n v="913.32"/>
    <n v="776.32"/>
    <n v="1141.6400000000001"/>
    <n v="2311.06"/>
  </r>
  <r>
    <s v="Apr"/>
    <n v="6"/>
    <s v="Wood"/>
    <n v="15.2"/>
    <s v="New Customer"/>
    <x v="4"/>
    <n v="5250.23"/>
    <s v="Freightliner Sprinter"/>
    <n v="102.66"/>
    <n v="317.02999999999997"/>
    <n v="56.11"/>
    <n v="282.60000000000002"/>
    <n v="125.17"/>
    <n v="30.4"/>
    <n v="110.31"/>
    <n v="8.4700000000000006"/>
    <x v="0"/>
    <n v="161"/>
    <n v="316"/>
    <n v="16.61"/>
    <n v="100"/>
    <n v="28.64"/>
    <n v="85.78"/>
    <n v="1032.75"/>
    <n v="682.53"/>
    <n v="1050.05"/>
    <n v="892.54"/>
    <n v="1312.56"/>
    <n v="3112.12"/>
  </r>
  <r>
    <s v="Feb"/>
    <n v="14"/>
    <s v="Sand"/>
    <n v="29.3"/>
    <s v="New Customer"/>
    <x v="2"/>
    <n v="3029.53"/>
    <s v="Volvo VNL"/>
    <n v="117.39"/>
    <n v="316.49"/>
    <n v="53.16"/>
    <n v="264.83"/>
    <n v="127.12"/>
    <n v="56.98"/>
    <n v="129.91999999999999"/>
    <n v="8.9700000000000006"/>
    <x v="8"/>
    <n v="509"/>
    <n v="336"/>
    <n v="9.02"/>
    <n v="50"/>
    <n v="37.81"/>
    <n v="92.72"/>
    <n v="1074.8599999999999"/>
    <n v="393.84"/>
    <n v="605.91"/>
    <n v="515.02"/>
    <n v="757.38"/>
    <n v="808.48"/>
  </r>
  <r>
    <s v="Sep"/>
    <n v="1"/>
    <s v="Steel"/>
    <n v="29.1"/>
    <s v="Retaining Customer"/>
    <x v="3"/>
    <n v="4306.2"/>
    <s v="Kenworth T680"/>
    <n v="188.91"/>
    <n v="398.48"/>
    <n v="56.7"/>
    <n v="257.52"/>
    <n v="118.48"/>
    <n v="56.26"/>
    <n v="101.46"/>
    <n v="5.53"/>
    <x v="8"/>
    <n v="862"/>
    <n v="324"/>
    <n v="13.29"/>
    <n v="100"/>
    <n v="26.61"/>
    <n v="83.86"/>
    <n v="1183.3399999999999"/>
    <n v="559.80999999999995"/>
    <n v="861.24"/>
    <n v="732.05"/>
    <n v="1076.55"/>
    <n v="2015.4699999999998"/>
  </r>
  <r>
    <s v="Jan"/>
    <n v="14"/>
    <s v="Wood"/>
    <n v="11.2"/>
    <s v="Retaining Customer"/>
    <x v="3"/>
    <n v="5059.24"/>
    <s v="Freightliner Sprinter"/>
    <n v="136.02000000000001"/>
    <n v="464.41"/>
    <n v="58.64"/>
    <n v="256.27"/>
    <n v="110.59"/>
    <n v="31.6"/>
    <n v="148.97"/>
    <n v="8.5399999999999991"/>
    <x v="4"/>
    <n v="611"/>
    <n v="379"/>
    <n v="13.35"/>
    <n v="0"/>
    <n v="36.21"/>
    <n v="54.04"/>
    <n v="1215.04"/>
    <n v="657.7"/>
    <n v="1011.85"/>
    <n v="860.07"/>
    <n v="1264.81"/>
    <n v="2646.41"/>
  </r>
  <r>
    <s v="Apr"/>
    <n v="6"/>
    <s v="Steel"/>
    <n v="16"/>
    <s v="New Customer"/>
    <x v="3"/>
    <n v="4577.92"/>
    <s v="Freightliner Sprinter"/>
    <n v="119.12"/>
    <n v="498.02"/>
    <n v="52.09"/>
    <n v="295.2"/>
    <n v="111.17"/>
    <n v="45.91"/>
    <n v="117.96"/>
    <n v="9.0299999999999994"/>
    <x v="14"/>
    <n v="595"/>
    <n v="310"/>
    <n v="14.77"/>
    <n v="150"/>
    <n v="20.02"/>
    <n v="59.18"/>
    <n v="1248.5"/>
    <n v="595.13"/>
    <n v="915.58"/>
    <n v="778.25"/>
    <n v="1144.48"/>
    <n v="2265.44"/>
  </r>
  <r>
    <s v="Mar"/>
    <n v="25"/>
    <s v="Wood"/>
    <n v="22.8"/>
    <s v="Retaining Customer"/>
    <x v="1"/>
    <n v="4010.25"/>
    <s v="Volvo VNL"/>
    <n v="156.44999999999999"/>
    <n v="332.57"/>
    <n v="56.87"/>
    <n v="210.7"/>
    <n v="102.33"/>
    <n v="69.16"/>
    <n v="136.63999999999999"/>
    <n v="9.9"/>
    <x v="13"/>
    <n v="365"/>
    <n v="368"/>
    <n v="10.9"/>
    <n v="50"/>
    <n v="31.07"/>
    <n v="75.11"/>
    <n v="1074.6199999999999"/>
    <n v="521.33000000000004"/>
    <n v="802.05"/>
    <n v="681.74"/>
    <n v="1002.56"/>
    <n v="1782.6999999999998"/>
  </r>
  <r>
    <s v="Jun"/>
    <n v="24"/>
    <s v="Iron"/>
    <n v="17.399999999999999"/>
    <s v="New Customer"/>
    <x v="0"/>
    <n v="5636.17"/>
    <s v="Freightliner Sprinter"/>
    <n v="194.4"/>
    <n v="467.37"/>
    <n v="52.95"/>
    <n v="236.88"/>
    <n v="126.05"/>
    <n v="44.99"/>
    <n v="144.24"/>
    <n v="7.85"/>
    <x v="25"/>
    <n v="789"/>
    <n v="306"/>
    <n v="18.420000000000002"/>
    <n v="0"/>
    <n v="31.84"/>
    <n v="90.73"/>
    <n v="1274.73"/>
    <n v="732.7"/>
    <n v="1127.23"/>
    <n v="958.15"/>
    <n v="1409.04"/>
    <n v="3159.2799999999997"/>
  </r>
  <r>
    <s v="Apr"/>
    <n v="22"/>
    <s v="Sand"/>
    <n v="21.4"/>
    <s v="Retaining Customer"/>
    <x v="4"/>
    <n v="3008.77"/>
    <s v="Volvo VNL"/>
    <n v="185.59"/>
    <n v="309.63"/>
    <n v="55.02"/>
    <n v="257.77999999999997"/>
    <n v="120.46"/>
    <n v="38.92"/>
    <n v="122.18"/>
    <n v="8.8699999999999992"/>
    <x v="3"/>
    <n v="324"/>
    <n v="319"/>
    <n v="9.43"/>
    <n v="150"/>
    <n v="27.65"/>
    <n v="55.5"/>
    <n v="1098.44999999999"/>
    <n v="391.14"/>
    <n v="601.75"/>
    <n v="511.49"/>
    <n v="752.19"/>
    <n v="853.9699999999998"/>
  </r>
  <r>
    <s v="Nov"/>
    <n v="1"/>
    <s v="Steel"/>
    <n v="27.6"/>
    <s v="Retaining Customer"/>
    <x v="0"/>
    <n v="4594.51"/>
    <s v="Peterbilt 579"/>
    <n v="144.22"/>
    <n v="330.2"/>
    <n v="50.61"/>
    <n v="256.86"/>
    <n v="133.41"/>
    <n v="53.47"/>
    <n v="105.31"/>
    <n v="6.81"/>
    <x v="19"/>
    <n v="439"/>
    <n v="344"/>
    <n v="13.36"/>
    <n v="50"/>
    <n v="25.86"/>
    <n v="74.819999999999993"/>
    <n v="1080.8899999999901"/>
    <n v="597.29"/>
    <n v="918.9"/>
    <n v="781.07"/>
    <n v="1148.6300000000001"/>
    <n v="2355.48"/>
  </r>
  <r>
    <s v="Feb"/>
    <n v="20"/>
    <s v="Coal"/>
    <n v="14.7"/>
    <s v="New Customer"/>
    <x v="0"/>
    <n v="4843.96"/>
    <s v="Peterbilt 579"/>
    <n v="103.75"/>
    <n v="364.67"/>
    <n v="56.09"/>
    <n v="260.89999999999998"/>
    <n v="137.97999999999999"/>
    <n v="32.26"/>
    <n v="117.33"/>
    <n v="5.19"/>
    <x v="1"/>
    <n v="993"/>
    <n v="378"/>
    <n v="12.81"/>
    <n v="100"/>
    <n v="33.49"/>
    <n v="65.489999999999995"/>
    <n v="1078.17"/>
    <n v="629.71"/>
    <n v="968.79"/>
    <n v="823.47"/>
    <n v="1210.99"/>
    <n v="2665.28"/>
  </r>
  <r>
    <s v="Sep"/>
    <n v="28"/>
    <s v="Wood"/>
    <n v="10.9"/>
    <s v="New Customer"/>
    <x v="2"/>
    <n v="3564.52"/>
    <s v="Freightliner Sprinter"/>
    <n v="163.72"/>
    <n v="317.08"/>
    <n v="57"/>
    <n v="244.7"/>
    <n v="117.9"/>
    <n v="45.72"/>
    <n v="107.12"/>
    <n v="9.59"/>
    <x v="18"/>
    <n v="297"/>
    <n v="321"/>
    <n v="11.1"/>
    <n v="100"/>
    <n v="22.45"/>
    <n v="63.73"/>
    <n v="1062.83"/>
    <n v="463.39"/>
    <n v="712.9"/>
    <n v="605.97"/>
    <n v="891.13"/>
    <n v="1390.1399999999999"/>
  </r>
  <r>
    <s v="Feb"/>
    <n v="11"/>
    <s v="Steel"/>
    <n v="23.6"/>
    <s v="New Customer"/>
    <x v="5"/>
    <n v="5906.06"/>
    <s v="Kenworth T680"/>
    <n v="191.22"/>
    <n v="427.01"/>
    <n v="50.46"/>
    <n v="281.56"/>
    <n v="147.03"/>
    <n v="62.71"/>
    <n v="133.21"/>
    <n v="7.85"/>
    <x v="24"/>
    <n v="101"/>
    <n v="356"/>
    <n v="16.59"/>
    <n v="100"/>
    <n v="36.979999999999997"/>
    <n v="62.92"/>
    <n v="1301.05"/>
    <n v="767.79"/>
    <n v="1181.21"/>
    <n v="1004.03"/>
    <n v="1476.52"/>
    <n v="3507.99"/>
  </r>
  <r>
    <s v="Mar"/>
    <n v="1"/>
    <s v="Steel"/>
    <n v="15.6"/>
    <s v="Retaining Customer"/>
    <x v="0"/>
    <n v="3588.56"/>
    <s v="Kenworth T680"/>
    <n v="183.43"/>
    <n v="444.39"/>
    <n v="56.11"/>
    <n v="205.42"/>
    <n v="104.25"/>
    <n v="56.34"/>
    <n v="141.82"/>
    <n v="5.36"/>
    <x v="23"/>
    <n v="243"/>
    <n v="333"/>
    <n v="10.78"/>
    <n v="150"/>
    <n v="28.3"/>
    <n v="86.09"/>
    <n v="1197.1199999999899"/>
    <n v="466.51"/>
    <n v="717.71"/>
    <n v="610.05999999999995"/>
    <n v="897.14"/>
    <n v="1335.7399999999998"/>
  </r>
  <r>
    <s v="Jul"/>
    <n v="28"/>
    <s v="Wood"/>
    <n v="15.6"/>
    <s v="Retaining Customer"/>
    <x v="0"/>
    <n v="3805.42"/>
    <s v="Freightliner Sprinter"/>
    <n v="101.74"/>
    <n v="313.57"/>
    <n v="57.02"/>
    <n v="294.88"/>
    <n v="143.25"/>
    <n v="37.619999999999997"/>
    <n v="128.47"/>
    <n v="8.8800000000000008"/>
    <x v="6"/>
    <n v="437"/>
    <n v="307"/>
    <n v="12.4"/>
    <n v="50"/>
    <n v="32.78"/>
    <n v="62.49"/>
    <n v="1085.43"/>
    <n v="494.7"/>
    <n v="761.08"/>
    <n v="646.91999999999996"/>
    <n v="951.36"/>
    <n v="1568.77"/>
  </r>
  <r>
    <s v="Nov"/>
    <n v="5"/>
    <s v="Coal"/>
    <n v="16.8"/>
    <s v="Retaining Customer"/>
    <x v="5"/>
    <n v="5918.85"/>
    <s v="Freightliner Sprinter"/>
    <n v="147.44"/>
    <n v="469.05"/>
    <n v="52.51"/>
    <n v="257.20999999999998"/>
    <n v="141.96"/>
    <n v="36.01"/>
    <n v="127.6"/>
    <n v="5.66"/>
    <x v="4"/>
    <n v="252"/>
    <n v="334"/>
    <n v="17.72"/>
    <n v="100"/>
    <n v="35.159999999999997"/>
    <n v="62.18"/>
    <n v="1237.44"/>
    <n v="769.45"/>
    <n v="1183.77"/>
    <n v="1006.2"/>
    <n v="1479.71"/>
    <n v="3582.5699999999997"/>
  </r>
  <r>
    <s v="Oct"/>
    <n v="8"/>
    <s v="Coal"/>
    <n v="10.6"/>
    <s v="New Customer"/>
    <x v="2"/>
    <n v="5569.27"/>
    <s v="Kenworth T680"/>
    <n v="180.93"/>
    <n v="374.77"/>
    <n v="57.32"/>
    <n v="244.93"/>
    <n v="129.56"/>
    <n v="56.6"/>
    <n v="143.71"/>
    <n v="7.19"/>
    <x v="20"/>
    <n v="793"/>
    <n v="328"/>
    <n v="16.98"/>
    <n v="150"/>
    <n v="22.83"/>
    <n v="80.88"/>
    <n v="1195.01"/>
    <n v="724.01"/>
    <n v="1113.8499999999999"/>
    <n v="946.78"/>
    <n v="1392.32"/>
    <n v="3313.09"/>
  </r>
  <r>
    <s v="Oct"/>
    <n v="15"/>
    <s v="Sand"/>
    <n v="22.5"/>
    <s v="Retaining Customer"/>
    <x v="4"/>
    <n v="4984.82"/>
    <s v="Kenworth T680"/>
    <n v="136.34"/>
    <n v="363.48"/>
    <n v="58.11"/>
    <n v="273.76"/>
    <n v="135.97999999999999"/>
    <n v="30.33"/>
    <n v="134.57"/>
    <n v="6.27"/>
    <x v="24"/>
    <n v="168"/>
    <n v="308"/>
    <n v="16.18"/>
    <n v="50"/>
    <n v="28.27"/>
    <n v="96.56"/>
    <n v="1138.8399999999999"/>
    <n v="648.03"/>
    <n v="996.96"/>
    <n v="847.42"/>
    <n v="1246.2"/>
    <n v="2690.25"/>
  </r>
  <r>
    <s v="Nov"/>
    <n v="6"/>
    <s v="Coal"/>
    <n v="21.7"/>
    <s v="New Customer"/>
    <x v="0"/>
    <n v="4909.1000000000004"/>
    <s v="Peterbilt 579"/>
    <n v="156.53"/>
    <n v="377.03"/>
    <n v="52.25"/>
    <n v="282.07"/>
    <n v="147.72999999999999"/>
    <n v="48.26"/>
    <n v="138.94999999999999"/>
    <n v="8.9"/>
    <x v="0"/>
    <n v="541"/>
    <n v="389"/>
    <n v="12.62"/>
    <n v="0"/>
    <n v="36.39"/>
    <n v="71.650000000000006"/>
    <n v="1211.72"/>
    <n v="638.17999999999995"/>
    <n v="981.82"/>
    <n v="834.55"/>
    <n v="1227.28"/>
    <n v="2499.77"/>
  </r>
  <r>
    <s v="Oct"/>
    <n v="27"/>
    <s v="Steel"/>
    <n v="18.600000000000001"/>
    <s v="New Customer"/>
    <x v="5"/>
    <n v="4596.96"/>
    <s v="Kenworth T680"/>
    <n v="174.84"/>
    <n v="394.78"/>
    <n v="57.81"/>
    <n v="203.87"/>
    <n v="116.17"/>
    <n v="46.03"/>
    <n v="141.46"/>
    <n v="9.77"/>
    <x v="10"/>
    <n v="551"/>
    <n v="389"/>
    <n v="11.82"/>
    <n v="0"/>
    <n v="36.340000000000003"/>
    <n v="83.3"/>
    <n v="1144.73"/>
    <n v="597.6"/>
    <n v="919.39"/>
    <n v="781.48"/>
    <n v="1149.24"/>
    <n v="2254.5700000000002"/>
  </r>
  <r>
    <s v="Nov"/>
    <n v="2"/>
    <s v="Coal"/>
    <n v="23.7"/>
    <s v="Retaining Customer"/>
    <x v="3"/>
    <n v="4198.09"/>
    <s v="Kenworth T680"/>
    <n v="129.63999999999999"/>
    <n v="386.72"/>
    <n v="55.17"/>
    <n v="251.77"/>
    <n v="109.99"/>
    <n v="31.14"/>
    <n v="143.91"/>
    <n v="6.45"/>
    <x v="1"/>
    <n v="406"/>
    <n v="304"/>
    <n v="13.81"/>
    <n v="100"/>
    <n v="32.049999999999997"/>
    <n v="96.29"/>
    <n v="1114.79"/>
    <n v="545.75"/>
    <n v="839.62"/>
    <n v="713.68"/>
    <n v="1049.52"/>
    <n v="1981.35"/>
  </r>
  <r>
    <s v="Jul"/>
    <n v="28"/>
    <s v="Iron"/>
    <n v="18.3"/>
    <s v="Retaining Customer"/>
    <x v="0"/>
    <n v="5736.52"/>
    <s v="Freightliner Sprinter"/>
    <n v="152.94999999999999"/>
    <n v="451.27"/>
    <n v="55.78"/>
    <n v="230.15"/>
    <n v="139.29"/>
    <n v="44.4"/>
    <n v="147.16999999999999"/>
    <n v="6.45"/>
    <x v="5"/>
    <n v="271"/>
    <n v="301"/>
    <n v="19.059999999999999"/>
    <n v="100"/>
    <n v="28.41"/>
    <n v="74.290000000000006"/>
    <n v="1227.46"/>
    <n v="745.75"/>
    <n v="1147.3"/>
    <n v="975.21"/>
    <n v="1434.13"/>
    <n v="3403.4700000000003"/>
  </r>
  <r>
    <s v="Feb"/>
    <n v="18"/>
    <s v="Iron"/>
    <n v="13.1"/>
    <s v="New Customer"/>
    <x v="2"/>
    <n v="4996.04"/>
    <s v="Peterbilt 579"/>
    <n v="106.69"/>
    <n v="347.67"/>
    <n v="57.84"/>
    <n v="243.46"/>
    <n v="100.06"/>
    <n v="48.9"/>
    <n v="146.26"/>
    <n v="8.85"/>
    <x v="0"/>
    <n v="375"/>
    <n v="356"/>
    <n v="14.03"/>
    <n v="150"/>
    <n v="22.45"/>
    <n v="98.58"/>
    <n v="1059.73"/>
    <n v="649.49"/>
    <n v="999.21"/>
    <n v="849.33"/>
    <n v="1249.01"/>
    <n v="2874.76"/>
  </r>
  <r>
    <s v="Nov"/>
    <n v="8"/>
    <s v="Sand"/>
    <n v="10.8"/>
    <s v="New Customer"/>
    <x v="3"/>
    <n v="4762.96"/>
    <s v="Peterbilt 579"/>
    <n v="160.41999999999999"/>
    <n v="385.61"/>
    <n v="57.86"/>
    <n v="298.69"/>
    <n v="102.97"/>
    <n v="42.53"/>
    <n v="127"/>
    <n v="9.0399999999999991"/>
    <x v="20"/>
    <n v="787"/>
    <n v="397"/>
    <n v="12"/>
    <n v="150"/>
    <n v="37.659999999999997"/>
    <n v="50.37"/>
    <n v="1184.1199999999999"/>
    <n v="619.17999999999995"/>
    <n v="952.59"/>
    <n v="809.7"/>
    <n v="1190.74"/>
    <n v="2532.5"/>
  </r>
  <r>
    <s v="Oct"/>
    <n v="17"/>
    <s v="Wood"/>
    <n v="18.399999999999999"/>
    <s v="New Customer"/>
    <x v="2"/>
    <n v="5509.71"/>
    <s v="Kenworth T680"/>
    <n v="117.14"/>
    <n v="487.82"/>
    <n v="54.28"/>
    <n v="252.1"/>
    <n v="110.25"/>
    <n v="63.23"/>
    <n v="110.47"/>
    <n v="7.09"/>
    <x v="3"/>
    <n v="944"/>
    <n v="315"/>
    <n v="17.489999999999998"/>
    <n v="150"/>
    <n v="23.88"/>
    <n v="64.180000000000007"/>
    <n v="1202.3799999999901"/>
    <n v="716.26"/>
    <n v="1101.94"/>
    <n v="936.65"/>
    <n v="1377.43"/>
    <n v="3247.21"/>
  </r>
  <r>
    <s v="Jan"/>
    <n v="12"/>
    <s v="Iron"/>
    <n v="25.5"/>
    <s v="Retaining Customer"/>
    <x v="0"/>
    <n v="5486.98"/>
    <s v="Volvo VNL"/>
    <n v="183.09"/>
    <n v="393.49"/>
    <n v="54.17"/>
    <n v="292.8"/>
    <n v="126.84"/>
    <n v="62.58"/>
    <n v="115.24"/>
    <n v="6.35"/>
    <x v="4"/>
    <n v="176"/>
    <n v="385"/>
    <n v="14.25"/>
    <n v="50"/>
    <n v="25.39"/>
    <n v="60.81"/>
    <n v="1234.5599999999899"/>
    <n v="713.31"/>
    <n v="1097.4000000000001"/>
    <n v="932.79"/>
    <n v="1371.74"/>
    <n v="3093.8100000000004"/>
  </r>
  <r>
    <s v="Jan"/>
    <n v="7"/>
    <s v="Sand"/>
    <n v="15.4"/>
    <s v="New Customer"/>
    <x v="5"/>
    <n v="4415.47"/>
    <s v="Kenworth T680"/>
    <n v="105.26"/>
    <n v="352.7"/>
    <n v="56.56"/>
    <n v="219.91"/>
    <n v="123.58"/>
    <n v="61.66"/>
    <n v="107.32"/>
    <n v="8.68"/>
    <x v="10"/>
    <n v="977"/>
    <n v="389"/>
    <n v="11.35"/>
    <n v="50"/>
    <n v="27.11"/>
    <n v="53.31"/>
    <n v="1035.67"/>
    <n v="574.01"/>
    <n v="883.09"/>
    <n v="750.63"/>
    <n v="1103.8699999999999"/>
    <n v="2222.91"/>
  </r>
  <r>
    <s v="Apr"/>
    <n v="25"/>
    <s v="Coal"/>
    <n v="15.8"/>
    <s v="New Customer"/>
    <x v="2"/>
    <n v="4720.57"/>
    <s v="Kenworth T680"/>
    <n v="197.86"/>
    <n v="499.63"/>
    <n v="53"/>
    <n v="222.61"/>
    <n v="117.67"/>
    <n v="67.959999999999994"/>
    <n v="101.5"/>
    <n v="8.68"/>
    <x v="1"/>
    <n v="757"/>
    <n v="386"/>
    <n v="12.23"/>
    <n v="150"/>
    <n v="34.369999999999997"/>
    <n v="88.81"/>
    <n v="1268.9100000000001"/>
    <n v="613.66999999999996"/>
    <n v="944.11"/>
    <n v="802.5"/>
    <n v="1180.1400000000001"/>
    <n v="2402.0300000000002"/>
  </r>
  <r>
    <s v="Jan"/>
    <n v="28"/>
    <s v="Coal"/>
    <n v="28.8"/>
    <s v="Retaining Customer"/>
    <x v="2"/>
    <n v="5382.25"/>
    <s v="Volvo VNL"/>
    <n v="101.38"/>
    <n v="315.54000000000002"/>
    <n v="53.4"/>
    <n v="218.81"/>
    <n v="139.01"/>
    <n v="36.090000000000003"/>
    <n v="129.9"/>
    <n v="6.7"/>
    <x v="19"/>
    <n v="141"/>
    <n v="370"/>
    <n v="14.55"/>
    <n v="50"/>
    <n v="35.26"/>
    <n v="92.82"/>
    <n v="1000.83"/>
    <n v="699.69"/>
    <n v="1076.45"/>
    <n v="914.98"/>
    <n v="1345.56"/>
    <n v="3232.6800000000003"/>
  </r>
  <r>
    <s v="Oct"/>
    <n v="13"/>
    <s v="Steel"/>
    <n v="18.399999999999999"/>
    <s v="Retaining Customer"/>
    <x v="4"/>
    <n v="3468.4"/>
    <s v="Freightliner Sprinter"/>
    <n v="196.66"/>
    <n v="313.24"/>
    <n v="55.41"/>
    <n v="289.69"/>
    <n v="110.59"/>
    <n v="45.44"/>
    <n v="113.64"/>
    <n v="5.13"/>
    <x v="8"/>
    <n v="178"/>
    <n v="319"/>
    <n v="10.87"/>
    <n v="150"/>
    <n v="37.479999999999997"/>
    <n v="53.58"/>
    <n v="1129.8"/>
    <n v="450.89"/>
    <n v="693.68"/>
    <n v="589.63"/>
    <n v="867.1"/>
    <n v="1292.08"/>
  </r>
  <r>
    <s v="Aug"/>
    <n v="12"/>
    <s v="Sand"/>
    <n v="21.8"/>
    <s v="New Customer"/>
    <x v="2"/>
    <n v="4596.16"/>
    <s v="Kenworth T680"/>
    <n v="115.94"/>
    <n v="489.15"/>
    <n v="53.2"/>
    <n v="262.5"/>
    <n v="103.99"/>
    <n v="64.88"/>
    <n v="149.63"/>
    <n v="7.04"/>
    <x v="1"/>
    <n v="511"/>
    <n v="305"/>
    <n v="15.07"/>
    <n v="0"/>
    <n v="32.35"/>
    <n v="61.98"/>
    <n v="1246.33"/>
    <n v="597.5"/>
    <n v="919.23"/>
    <n v="781.35"/>
    <n v="1149.04"/>
    <n v="2148.1799999999998"/>
  </r>
  <r>
    <s v="Aug"/>
    <n v="21"/>
    <s v="Iron"/>
    <n v="14.5"/>
    <s v="Retaining Customer"/>
    <x v="3"/>
    <n v="3032.79"/>
    <s v="Peterbilt 579"/>
    <n v="176.29"/>
    <n v="308.79000000000002"/>
    <n v="52.68"/>
    <n v="282.45"/>
    <n v="140.94999999999999"/>
    <n v="36.6"/>
    <n v="144.28"/>
    <n v="8.36"/>
    <x v="14"/>
    <n v="702"/>
    <n v="321"/>
    <n v="9.4499999999999993"/>
    <n v="0"/>
    <n v="35.729999999999997"/>
    <n v="55.07"/>
    <n v="1150.4000000000001"/>
    <n v="394.26"/>
    <n v="606.55999999999995"/>
    <n v="515.57000000000005"/>
    <n v="758.2"/>
    <n v="684.11999999999989"/>
  </r>
  <r>
    <s v="Feb"/>
    <n v="1"/>
    <s v="Wood"/>
    <n v="20"/>
    <s v="Retaining Customer"/>
    <x v="3"/>
    <n v="5713.61"/>
    <s v="Peterbilt 579"/>
    <n v="198.61"/>
    <n v="451.98"/>
    <n v="50.14"/>
    <n v="288.68"/>
    <n v="131.22"/>
    <n v="47.68"/>
    <n v="137.03"/>
    <n v="7.23"/>
    <x v="0"/>
    <n v="591"/>
    <n v="376"/>
    <n v="15.2"/>
    <n v="100"/>
    <n v="28.9"/>
    <n v="58.77"/>
    <n v="1312.57"/>
    <n v="742.77"/>
    <n v="1142.72"/>
    <n v="971.31"/>
    <n v="1428.4"/>
    <n v="3295.9399999999996"/>
  </r>
  <r>
    <s v="May"/>
    <n v="23"/>
    <s v="Wood"/>
    <n v="29.4"/>
    <s v="New Customer"/>
    <x v="0"/>
    <n v="5468.62"/>
    <s v="Volvo VNL"/>
    <n v="184.4"/>
    <n v="340.16"/>
    <n v="52.19"/>
    <n v="288.45"/>
    <n v="111.19"/>
    <n v="67.42"/>
    <n v="135.28"/>
    <n v="7.19"/>
    <x v="4"/>
    <n v="339"/>
    <n v="345"/>
    <n v="15.85"/>
    <n v="0"/>
    <n v="22.77"/>
    <n v="71.06"/>
    <n v="1186.28"/>
    <n v="710.92"/>
    <n v="1093.72"/>
    <n v="929.67"/>
    <n v="1367.15"/>
    <n v="3071.1099999999997"/>
  </r>
  <r>
    <s v="Dec"/>
    <n v="24"/>
    <s v="Steel"/>
    <n v="18.600000000000001"/>
    <s v="Retaining Customer"/>
    <x v="2"/>
    <n v="3897.11"/>
    <s v="Kenworth T680"/>
    <n v="132.13"/>
    <n v="306.56"/>
    <n v="55.42"/>
    <n v="266.04000000000002"/>
    <n v="149.68"/>
    <n v="69.02"/>
    <n v="113.57"/>
    <n v="6.23"/>
    <x v="7"/>
    <n v="913"/>
    <n v="389"/>
    <n v="10.02"/>
    <n v="100"/>
    <n v="38.47"/>
    <n v="61.33"/>
    <n v="1098.6500000000001"/>
    <n v="506.62"/>
    <n v="779.42"/>
    <n v="662.51"/>
    <n v="974.28"/>
    <n v="1702.9299999999998"/>
  </r>
  <r>
    <s v="Apr"/>
    <n v="23"/>
    <s v="Steel"/>
    <n v="29.8"/>
    <s v="Retaining Customer"/>
    <x v="2"/>
    <n v="3973.97"/>
    <s v="Volvo VNL"/>
    <n v="165.55"/>
    <n v="339.49"/>
    <n v="54.14"/>
    <n v="231.08"/>
    <n v="143.41"/>
    <n v="43.91"/>
    <n v="135.80000000000001"/>
    <n v="7.44"/>
    <x v="5"/>
    <n v="748"/>
    <n v="312"/>
    <n v="12.74"/>
    <n v="50"/>
    <n v="37.24"/>
    <n v="81.650000000000006"/>
    <n v="1120.82"/>
    <n v="516.62"/>
    <n v="794.79"/>
    <n v="675.57"/>
    <n v="993.49"/>
    <n v="1706.3899999999999"/>
  </r>
  <r>
    <s v="Aug"/>
    <n v="7"/>
    <s v="Wood"/>
    <n v="25.2"/>
    <s v="New Customer"/>
    <x v="2"/>
    <n v="5411.36"/>
    <s v="Kenworth T680"/>
    <n v="154.55000000000001"/>
    <n v="320.32"/>
    <n v="50.18"/>
    <n v="230.63"/>
    <n v="113.16"/>
    <n v="32.270000000000003"/>
    <n v="124.95"/>
    <n v="9.2799999999999994"/>
    <x v="24"/>
    <n v="157"/>
    <n v="367"/>
    <n v="14.74"/>
    <n v="150"/>
    <n v="31.45"/>
    <n v="78.59"/>
    <n v="1035.3399999999999"/>
    <n v="703.48"/>
    <n v="1082.27"/>
    <n v="919.93"/>
    <n v="1352.84"/>
    <n v="3323.4700000000003"/>
  </r>
  <r>
    <s v="Nov"/>
    <n v="24"/>
    <s v="Steel"/>
    <n v="25.4"/>
    <s v="New Customer"/>
    <x v="0"/>
    <n v="4941.32"/>
    <s v="Freightliner Sprinter"/>
    <n v="186.71"/>
    <n v="319.7"/>
    <n v="50.76"/>
    <n v="235.28"/>
    <n v="100.79"/>
    <n v="37.520000000000003"/>
    <n v="147.34"/>
    <n v="9.41"/>
    <x v="17"/>
    <n v="935"/>
    <n v="333"/>
    <n v="14.84"/>
    <n v="50"/>
    <n v="30.04"/>
    <n v="88.94"/>
    <n v="1087.51"/>
    <n v="642.37"/>
    <n v="988.26"/>
    <n v="840.02"/>
    <n v="1235.33"/>
    <n v="2699.85"/>
  </r>
  <r>
    <s v="Aug"/>
    <n v="23"/>
    <s v="Wood"/>
    <n v="25.6"/>
    <s v="Retaining Customer"/>
    <x v="0"/>
    <n v="5959.15"/>
    <s v="Volvo VNL"/>
    <n v="117.41"/>
    <n v="367.66"/>
    <n v="50.36"/>
    <n v="226.98"/>
    <n v="103.53"/>
    <n v="40.020000000000003"/>
    <n v="100.23"/>
    <n v="6.12"/>
    <x v="1"/>
    <n v="810"/>
    <n v="360"/>
    <n v="16.55"/>
    <n v="0"/>
    <n v="37.83"/>
    <n v="93.69"/>
    <n v="1012.31"/>
    <n v="774.69"/>
    <n v="1191.83"/>
    <n v="1013.06"/>
    <n v="1489.79"/>
    <n v="3750.67"/>
  </r>
  <r>
    <s v="Jun"/>
    <n v="13"/>
    <s v="Wood"/>
    <n v="26"/>
    <s v="New Customer"/>
    <x v="3"/>
    <n v="5132.1099999999997"/>
    <s v="Peterbilt 579"/>
    <n v="137.13"/>
    <n v="388.49"/>
    <n v="59.82"/>
    <n v="256.85000000000002"/>
    <n v="110"/>
    <n v="59.11"/>
    <n v="106.13"/>
    <n v="6.5"/>
    <x v="13"/>
    <n v="548"/>
    <n v="365"/>
    <n v="14.06"/>
    <n v="50"/>
    <n v="23.49"/>
    <n v="70.459999999999994"/>
    <n v="1124.03"/>
    <n v="667.17"/>
    <n v="1026.42"/>
    <n v="872.46"/>
    <n v="1283.03"/>
    <n v="2847.57"/>
  </r>
  <r>
    <s v="Jan"/>
    <n v="15"/>
    <s v="Coal"/>
    <n v="22.3"/>
    <s v="New Customer"/>
    <x v="5"/>
    <n v="5289.83"/>
    <s v="Peterbilt 579"/>
    <n v="134.99"/>
    <n v="369.55"/>
    <n v="50.71"/>
    <n v="261.77"/>
    <n v="134.21"/>
    <n v="35.520000000000003"/>
    <n v="123.14"/>
    <n v="5.3"/>
    <x v="2"/>
    <n v="746"/>
    <n v="394"/>
    <n v="13.43"/>
    <n v="0"/>
    <n v="28.83"/>
    <n v="66.27"/>
    <n v="1115.19"/>
    <n v="687.68"/>
    <n v="1057.97"/>
    <n v="899.27"/>
    <n v="1322.46"/>
    <n v="2969.4700000000003"/>
  </r>
  <r>
    <s v="Mar"/>
    <n v="12"/>
    <s v="Iron"/>
    <n v="25.1"/>
    <s v="New Customer"/>
    <x v="0"/>
    <n v="4958.3900000000003"/>
    <s v="Kenworth T680"/>
    <n v="157.76"/>
    <n v="414.45"/>
    <n v="56.01"/>
    <n v="204.52"/>
    <n v="131.05000000000001"/>
    <n v="34.270000000000003"/>
    <n v="109.73"/>
    <n v="9.91"/>
    <x v="1"/>
    <n v="578"/>
    <n v="376"/>
    <n v="13.19"/>
    <n v="50"/>
    <n v="27.49"/>
    <n v="84.4"/>
    <n v="1117.7"/>
    <n v="644.59"/>
    <n v="991.68"/>
    <n v="842.93"/>
    <n v="1239.5999999999999"/>
    <n v="2684.18"/>
  </r>
  <r>
    <s v="Apr"/>
    <n v="19"/>
    <s v="Iron"/>
    <n v="21.3"/>
    <s v="New Customer"/>
    <x v="1"/>
    <n v="5543.4"/>
    <s v="Freightliner Sprinter"/>
    <n v="124.85"/>
    <n v="485.05"/>
    <n v="51.15"/>
    <n v="277.95"/>
    <n v="141.62"/>
    <n v="47.26"/>
    <n v="132.16999999999999"/>
    <n v="8.65"/>
    <x v="9"/>
    <n v="282"/>
    <n v="399"/>
    <n v="13.89"/>
    <n v="100"/>
    <n v="26.33"/>
    <n v="99.06"/>
    <n v="1268.7"/>
    <n v="720.64"/>
    <n v="1108.68"/>
    <n v="942.38"/>
    <n v="1385.85"/>
    <n v="3167.0299999999997"/>
  </r>
  <r>
    <s v="Sep"/>
    <n v="16"/>
    <s v="Coal"/>
    <n v="27.6"/>
    <s v="New Customer"/>
    <x v="2"/>
    <n v="4572.8500000000004"/>
    <s v="Volvo VNL"/>
    <n v="150.44999999999999"/>
    <n v="441.88"/>
    <n v="52.71"/>
    <n v="296.87"/>
    <n v="134.53"/>
    <n v="33.79"/>
    <n v="119.81"/>
    <n v="6.05"/>
    <x v="1"/>
    <n v="855"/>
    <n v="310"/>
    <n v="14.75"/>
    <n v="150"/>
    <n v="31.34"/>
    <n v="95.7"/>
    <n v="1236.0899999999999"/>
    <n v="594.47"/>
    <n v="914.57"/>
    <n v="777.38"/>
    <n v="1143.21"/>
    <n v="2284.1"/>
  </r>
  <r>
    <s v="Apr"/>
    <n v="20"/>
    <s v="Wood"/>
    <n v="17.3"/>
    <s v="Retaining Customer"/>
    <x v="0"/>
    <n v="4293.08"/>
    <s v="Kenworth T680"/>
    <n v="169.02"/>
    <n v="411.94"/>
    <n v="57.25"/>
    <n v="271.66000000000003"/>
    <n v="101.36"/>
    <n v="40.06"/>
    <n v="146.51"/>
    <n v="8.31"/>
    <x v="7"/>
    <n v="416"/>
    <n v="373"/>
    <n v="11.51"/>
    <n v="50"/>
    <n v="25.48"/>
    <n v="76.2"/>
    <n v="1206.1099999999999"/>
    <n v="558.1"/>
    <n v="858.62"/>
    <n v="729.82"/>
    <n v="1073.27"/>
    <n v="1928.4499999999998"/>
  </r>
  <r>
    <s v="May"/>
    <n v="23"/>
    <s v="Iron"/>
    <n v="17.5"/>
    <s v="New Customer"/>
    <x v="5"/>
    <n v="5703.42"/>
    <s v="Volvo VNL"/>
    <n v="109.24"/>
    <n v="474.53"/>
    <n v="53.59"/>
    <n v="278.64999999999998"/>
    <n v="148.34"/>
    <n v="68.680000000000007"/>
    <n v="108.36"/>
    <n v="7.76"/>
    <x v="14"/>
    <n v="182"/>
    <n v="376"/>
    <n v="15.17"/>
    <n v="50"/>
    <n v="36.71"/>
    <n v="67.61"/>
    <n v="1249.1499999999901"/>
    <n v="741.44"/>
    <n v="1140.68"/>
    <n v="969.58"/>
    <n v="1425.86"/>
    <n v="3306.9799999999996"/>
  </r>
  <r>
    <s v="Mar"/>
    <n v="9"/>
    <s v="Sand"/>
    <n v="24.1"/>
    <s v="Retaining Customer"/>
    <x v="2"/>
    <n v="3411.56"/>
    <s v="Freightliner Sprinter"/>
    <n v="102.67"/>
    <n v="446.39"/>
    <n v="57.24"/>
    <n v="223.42"/>
    <n v="110.53"/>
    <n v="44.86"/>
    <n v="120.3"/>
    <n v="8.56"/>
    <x v="6"/>
    <n v="976"/>
    <n v="308"/>
    <n v="11.08"/>
    <n v="100"/>
    <n v="20.59"/>
    <n v="94.4"/>
    <n v="1113.96999999999"/>
    <n v="443.5"/>
    <n v="682.31"/>
    <n v="579.97"/>
    <n v="852.89"/>
    <n v="1184.1799999999998"/>
  </r>
  <r>
    <s v="May"/>
    <n v="11"/>
    <s v="Wood"/>
    <n v="20.3"/>
    <s v="New Customer"/>
    <x v="1"/>
    <n v="4156.13"/>
    <s v="Kenworth T680"/>
    <n v="158.31"/>
    <n v="437.59"/>
    <n v="58.06"/>
    <n v="224"/>
    <n v="144.83000000000001"/>
    <n v="61.04"/>
    <n v="137.9"/>
    <n v="9.5299999999999994"/>
    <x v="14"/>
    <n v="964"/>
    <n v="388"/>
    <n v="10.71"/>
    <n v="150"/>
    <n v="31.56"/>
    <n v="77.12"/>
    <n v="1231.26"/>
    <n v="540.29999999999995"/>
    <n v="831.23"/>
    <n v="706.54"/>
    <n v="1039.03"/>
    <n v="1872.4299999999998"/>
  </r>
  <r>
    <s v="Jun"/>
    <n v="8"/>
    <s v="Sand"/>
    <n v="10.9"/>
    <s v="New Customer"/>
    <x v="1"/>
    <n v="5537.21"/>
    <s v="Kenworth T680"/>
    <n v="178.2"/>
    <n v="426.91"/>
    <n v="59.93"/>
    <n v="279.56"/>
    <n v="113.03"/>
    <n v="64.680000000000007"/>
    <n v="103"/>
    <n v="7.15"/>
    <x v="5"/>
    <n v="982"/>
    <n v="383"/>
    <n v="14.46"/>
    <n v="100"/>
    <n v="39.340000000000003"/>
    <n v="95.82"/>
    <n v="1232.46"/>
    <n v="719.84"/>
    <n v="1107.44"/>
    <n v="941.33"/>
    <n v="1384.3"/>
    <n v="3210.09"/>
  </r>
  <r>
    <s v="Apr"/>
    <n v="18"/>
    <s v="Steel"/>
    <n v="29.6"/>
    <s v="Retaining Customer"/>
    <x v="5"/>
    <n v="3306.56"/>
    <s v="Freightliner Sprinter"/>
    <n v="156"/>
    <n v="352.92"/>
    <n v="50.59"/>
    <n v="272.29000000000002"/>
    <n v="119.44"/>
    <n v="42.67"/>
    <n v="147.51"/>
    <n v="8.08"/>
    <x v="3"/>
    <n v="286"/>
    <n v="362"/>
    <n v="9.1300000000000008"/>
    <n v="0"/>
    <n v="20.05"/>
    <n v="63.22"/>
    <n v="1149.5"/>
    <n v="429.85"/>
    <n v="661.31"/>
    <n v="562.12"/>
    <n v="826.64"/>
    <n v="943.11000000000013"/>
  </r>
  <r>
    <s v="May"/>
    <n v="6"/>
    <s v="Wood"/>
    <n v="15.1"/>
    <s v="Retaining Customer"/>
    <x v="0"/>
    <n v="3927.01"/>
    <s v="Volvo VNL"/>
    <n v="105.83"/>
    <n v="444.01"/>
    <n v="56.29"/>
    <n v="224.22"/>
    <n v="147.30000000000001"/>
    <n v="66.58"/>
    <n v="141.84"/>
    <n v="5.25"/>
    <x v="18"/>
    <n v="756"/>
    <n v="341"/>
    <n v="11.52"/>
    <n v="50"/>
    <n v="35.85"/>
    <n v="99.05"/>
    <n v="1191.32"/>
    <n v="510.51"/>
    <n v="785.4"/>
    <n v="667.59"/>
    <n v="981.75"/>
    <n v="1587.54"/>
  </r>
  <r>
    <s v="Aug"/>
    <n v="11"/>
    <s v="Sand"/>
    <n v="23"/>
    <s v="New Customer"/>
    <x v="0"/>
    <n v="5163"/>
    <s v="Kenworth T680"/>
    <n v="199.12"/>
    <n v="326.47000000000003"/>
    <n v="55.4"/>
    <n v="298.98"/>
    <n v="148.76"/>
    <n v="53.07"/>
    <n v="129.66"/>
    <n v="7.33"/>
    <x v="5"/>
    <n v="138"/>
    <n v="357"/>
    <n v="14.46"/>
    <n v="50"/>
    <n v="21.26"/>
    <n v="58.65"/>
    <n v="1218.79"/>
    <n v="671.19"/>
    <n v="1032.5999999999999"/>
    <n v="877.71"/>
    <n v="1290.75"/>
    <n v="2781.47"/>
  </r>
  <r>
    <s v="Nov"/>
    <n v="5"/>
    <s v="Wood"/>
    <n v="13.1"/>
    <s v="Retaining Customer"/>
    <x v="4"/>
    <n v="5981.42"/>
    <s v="Peterbilt 579"/>
    <n v="122.8"/>
    <n v="356.17"/>
    <n v="57.76"/>
    <n v="213.79"/>
    <n v="124.79"/>
    <n v="55.63"/>
    <n v="113.08"/>
    <n v="7.24"/>
    <x v="10"/>
    <n v="525"/>
    <n v="357"/>
    <n v="16.75"/>
    <n v="150"/>
    <n v="31.42"/>
    <n v="85.23"/>
    <n v="1051.26"/>
    <n v="777.58"/>
    <n v="1196.28"/>
    <n v="1016.84"/>
    <n v="1495.36"/>
    <n v="3877.58"/>
  </r>
  <r>
    <s v="Mar"/>
    <n v="11"/>
    <s v="Iron"/>
    <n v="25.5"/>
    <s v="New Customer"/>
    <x v="0"/>
    <n v="4266.49"/>
    <s v="Volvo VNL"/>
    <n v="198.06"/>
    <n v="353.56"/>
    <n v="58.16"/>
    <n v="290"/>
    <n v="148.86000000000001"/>
    <n v="40.85"/>
    <n v="139.27000000000001"/>
    <n v="9.58"/>
    <x v="8"/>
    <n v="921"/>
    <n v="360"/>
    <n v="11.85"/>
    <n v="100"/>
    <n v="24.02"/>
    <n v="56.62"/>
    <n v="1238.3399999999899"/>
    <n v="554.64"/>
    <n v="853.3"/>
    <n v="725.3"/>
    <n v="1066.6199999999999"/>
    <n v="1918.17"/>
  </r>
  <r>
    <s v="Oct"/>
    <n v="1"/>
    <s v="Coal"/>
    <n v="23.8"/>
    <s v="Retaining Customer"/>
    <x v="3"/>
    <n v="3213.08"/>
    <s v="Volvo VNL"/>
    <n v="176.75"/>
    <n v="347.6"/>
    <n v="51.92"/>
    <n v="215.6"/>
    <n v="143.91999999999999"/>
    <n v="54.55"/>
    <n v="113.08"/>
    <n v="5.53"/>
    <x v="8"/>
    <n v="118"/>
    <n v="387"/>
    <n v="8.3000000000000007"/>
    <n v="100"/>
    <n v="34.729999999999997"/>
    <n v="59.81"/>
    <n v="1108.94999999999"/>
    <n v="417.7"/>
    <n v="642.62"/>
    <n v="546.22"/>
    <n v="803.27"/>
    <n v="1004.8600000000001"/>
  </r>
  <r>
    <s v="Apr"/>
    <n v="16"/>
    <s v="Steel"/>
    <n v="13.9"/>
    <s v="Retaining Customer"/>
    <x v="4"/>
    <n v="5315.27"/>
    <s v="Volvo VNL"/>
    <n v="178.99"/>
    <n v="374.72"/>
    <n v="56.85"/>
    <n v="266.58"/>
    <n v="126.06"/>
    <n v="65.67"/>
    <n v="124.07"/>
    <n v="5.6"/>
    <x v="13"/>
    <n v="742"/>
    <n v="383"/>
    <n v="13.88"/>
    <n v="0"/>
    <n v="30.45"/>
    <n v="56.2"/>
    <n v="1198.54"/>
    <n v="690.99"/>
    <n v="1063.05"/>
    <n v="903.6"/>
    <n v="1328.82"/>
    <n v="2913.1800000000003"/>
  </r>
  <r>
    <s v="Sep"/>
    <n v="6"/>
    <s v="Steel"/>
    <n v="25.8"/>
    <s v="New Customer"/>
    <x v="4"/>
    <n v="3652.06"/>
    <s v="Freightliner Sprinter"/>
    <n v="176.68"/>
    <n v="378.8"/>
    <n v="50.68"/>
    <n v="215.82"/>
    <n v="140.75"/>
    <n v="41.65"/>
    <n v="125.62"/>
    <n v="5.13"/>
    <x v="1"/>
    <n v="203"/>
    <n v="304"/>
    <n v="12.01"/>
    <n v="150"/>
    <n v="36.79"/>
    <n v="50.86"/>
    <n v="1135.1300000000001"/>
    <n v="474.77"/>
    <n v="730.41"/>
    <n v="620.85"/>
    <n v="913.01"/>
    <n v="1469.7199999999998"/>
  </r>
  <r>
    <s v="Feb"/>
    <n v="24"/>
    <s v="Wood"/>
    <n v="11.7"/>
    <s v="New Customer"/>
    <x v="1"/>
    <n v="4301.18"/>
    <s v="Volvo VNL"/>
    <n v="110.57"/>
    <n v="438.55"/>
    <n v="54.55"/>
    <n v="258.07"/>
    <n v="124.99"/>
    <n v="41.99"/>
    <n v="132.13"/>
    <n v="6.63"/>
    <x v="10"/>
    <n v="429"/>
    <n v="314"/>
    <n v="13.7"/>
    <n v="50"/>
    <n v="20.72"/>
    <n v="89.43"/>
    <n v="1167.48"/>
    <n v="559.15"/>
    <n v="860.24"/>
    <n v="731.2"/>
    <n v="1075.3"/>
    <n v="1970.42"/>
  </r>
  <r>
    <s v="Apr"/>
    <n v="2"/>
    <s v="Steel"/>
    <n v="12.7"/>
    <s v="New Customer"/>
    <x v="0"/>
    <n v="4802.2299999999996"/>
    <s v="Kenworth T680"/>
    <n v="143"/>
    <n v="413.18"/>
    <n v="54.62"/>
    <n v="248.32"/>
    <n v="134.61000000000001"/>
    <n v="53.36"/>
    <n v="112.3"/>
    <n v="6.51"/>
    <x v="9"/>
    <n v="357"/>
    <n v="324"/>
    <n v="14.82"/>
    <n v="0"/>
    <n v="38.92"/>
    <n v="63.41"/>
    <n v="1165.9000000000001"/>
    <n v="624.29"/>
    <n v="960.45"/>
    <n v="816.38"/>
    <n v="1200.56"/>
    <n v="2441.25"/>
  </r>
  <r>
    <s v="May"/>
    <n v="28"/>
    <s v="Sand"/>
    <n v="16.2"/>
    <s v="Retaining Customer"/>
    <x v="0"/>
    <n v="5519.14"/>
    <s v="Kenworth T680"/>
    <n v="147.72"/>
    <n v="486.34"/>
    <n v="57.6"/>
    <n v="287.68"/>
    <n v="121.15"/>
    <n v="69.239999999999995"/>
    <n v="130.07"/>
    <n v="8.15"/>
    <x v="22"/>
    <n v="218"/>
    <n v="325"/>
    <n v="16.98"/>
    <n v="150"/>
    <n v="28.83"/>
    <n v="62.36"/>
    <n v="1307.95"/>
    <n v="717.49"/>
    <n v="1103.83"/>
    <n v="938.25"/>
    <n v="1379.79"/>
    <n v="3156.0200000000004"/>
  </r>
  <r>
    <s v="Apr"/>
    <n v="10"/>
    <s v="Coal"/>
    <n v="20.6"/>
    <s v="Retaining Customer"/>
    <x v="3"/>
    <n v="3142.78"/>
    <s v="Freightliner Sprinter"/>
    <n v="134.66"/>
    <n v="382.06"/>
    <n v="55.49"/>
    <n v="236.87"/>
    <n v="139.25"/>
    <n v="33.21"/>
    <n v="101.32"/>
    <n v="5.96"/>
    <x v="8"/>
    <n v="666"/>
    <n v="342"/>
    <n v="9.19"/>
    <n v="100"/>
    <n v="22.34"/>
    <n v="84.86"/>
    <n v="1088.82"/>
    <n v="408.56"/>
    <n v="628.55999999999995"/>
    <n v="534.27"/>
    <n v="785.7"/>
    <n v="942.30000000000018"/>
  </r>
  <r>
    <s v="Jun"/>
    <n v="20"/>
    <s v="Steel"/>
    <n v="28.1"/>
    <s v="Retaining Customer"/>
    <x v="3"/>
    <n v="5230.08"/>
    <s v="Freightliner Sprinter"/>
    <n v="156.74"/>
    <n v="383.44"/>
    <n v="55.06"/>
    <n v="202.91"/>
    <n v="104.26"/>
    <n v="30.6"/>
    <n v="136.85"/>
    <n v="9.82"/>
    <x v="11"/>
    <n v="642"/>
    <n v="391"/>
    <n v="13.38"/>
    <n v="150"/>
    <n v="33.83"/>
    <n v="54.83"/>
    <n v="1079.6799999999901"/>
    <n v="679.91"/>
    <n v="1046.02"/>
    <n v="889.11"/>
    <n v="1307.52"/>
    <n v="3100.2299999999996"/>
  </r>
  <r>
    <s v="Mar"/>
    <n v="20"/>
    <s v="Steel"/>
    <n v="17.100000000000001"/>
    <s v="Retaining Customer"/>
    <x v="0"/>
    <n v="3912.71"/>
    <s v="Volvo VNL"/>
    <n v="139.19"/>
    <n v="406.91"/>
    <n v="51.15"/>
    <n v="249.44"/>
    <n v="110.12"/>
    <n v="54.19"/>
    <n v="134.26"/>
    <n v="5.05"/>
    <x v="19"/>
    <n v="392"/>
    <n v="305"/>
    <n v="12.83"/>
    <n v="50"/>
    <n v="27.99"/>
    <n v="97.79"/>
    <n v="1150.31"/>
    <n v="508.65"/>
    <n v="782.54"/>
    <n v="665.16"/>
    <n v="978.18"/>
    <n v="1606.3899999999999"/>
  </r>
  <r>
    <s v="Mar"/>
    <n v="16"/>
    <s v="Coal"/>
    <n v="22.8"/>
    <s v="Retaining Customer"/>
    <x v="0"/>
    <n v="5745.67"/>
    <s v="Kenworth T680"/>
    <n v="172.74"/>
    <n v="328.62"/>
    <n v="57.82"/>
    <n v="276.05"/>
    <n v="140.16999999999999"/>
    <n v="60.64"/>
    <n v="105.17"/>
    <n v="5.17"/>
    <x v="24"/>
    <n v="487"/>
    <n v="350"/>
    <n v="16.420000000000002"/>
    <n v="0"/>
    <n v="24.82"/>
    <n v="97.24"/>
    <n v="1146.3800000000001"/>
    <n v="746.94"/>
    <n v="1149.1300000000001"/>
    <n v="976.76"/>
    <n v="1436.42"/>
    <n v="3390.1099999999997"/>
  </r>
  <r>
    <s v="May"/>
    <n v="9"/>
    <s v="Sand"/>
    <n v="18.2"/>
    <s v="Retaining Customer"/>
    <x v="4"/>
    <n v="3910.91"/>
    <s v="Volvo VNL"/>
    <n v="117.92"/>
    <n v="442.07"/>
    <n v="51.73"/>
    <n v="245.12"/>
    <n v="148.21"/>
    <n v="51.92"/>
    <n v="126.5"/>
    <n v="5.97"/>
    <x v="11"/>
    <n v="421"/>
    <n v="346"/>
    <n v="11.3"/>
    <n v="50"/>
    <n v="21.75"/>
    <n v="83.02"/>
    <n v="1189.44"/>
    <n v="508.42"/>
    <n v="782.18"/>
    <n v="664.85"/>
    <n v="977.73"/>
    <n v="1559.2199999999998"/>
  </r>
  <r>
    <s v="Dec"/>
    <n v="16"/>
    <s v="Wood"/>
    <n v="17.7"/>
    <s v="New Customer"/>
    <x v="0"/>
    <n v="3324.06"/>
    <s v="Volvo VNL"/>
    <n v="165.94"/>
    <n v="499.17"/>
    <n v="54.96"/>
    <n v="228.26"/>
    <n v="102.21"/>
    <n v="60.4"/>
    <n v="114.59"/>
    <n v="6.52"/>
    <x v="13"/>
    <n v="149"/>
    <n v="342"/>
    <n v="9.7200000000000006"/>
    <n v="100"/>
    <n v="24.04"/>
    <n v="73.31"/>
    <n v="1232.05"/>
    <n v="432.13"/>
    <n v="664.81"/>
    <n v="565.09"/>
    <n v="831.01"/>
    <n v="982.05000000000018"/>
  </r>
  <r>
    <s v="Jul"/>
    <n v="7"/>
    <s v="Coal"/>
    <n v="25.6"/>
    <s v="Retaining Customer"/>
    <x v="2"/>
    <n v="3536.7"/>
    <s v="Kenworth T680"/>
    <n v="162.91"/>
    <n v="315.70999999999998"/>
    <n v="57.36"/>
    <n v="217.55"/>
    <n v="100.04"/>
    <n v="68.849999999999994"/>
    <n v="135.74"/>
    <n v="8.3800000000000008"/>
    <x v="2"/>
    <n v="453"/>
    <n v="331"/>
    <n v="10.68"/>
    <n v="100"/>
    <n v="39.46"/>
    <n v="51.03"/>
    <n v="1066.54"/>
    <n v="459.77"/>
    <n v="707.34"/>
    <n v="601.24"/>
    <n v="884.17"/>
    <n v="1375.62"/>
  </r>
  <r>
    <s v="Sep"/>
    <n v="10"/>
    <s v="Iron"/>
    <n v="22.3"/>
    <s v="Retaining Customer"/>
    <x v="2"/>
    <n v="4569.58"/>
    <s v="Kenworth T680"/>
    <n v="120.71"/>
    <n v="481.3"/>
    <n v="53.69"/>
    <n v="202.68"/>
    <n v="139.07"/>
    <n v="60.53"/>
    <n v="143.72"/>
    <n v="9.1300000000000008"/>
    <x v="15"/>
    <n v="489"/>
    <n v="316"/>
    <n v="14.46"/>
    <n v="150"/>
    <n v="22.1"/>
    <n v="87.26"/>
    <n v="1210.83"/>
    <n v="594.04999999999995"/>
    <n v="913.92"/>
    <n v="776.83"/>
    <n v="1142.3900000000001"/>
    <n v="2296.85"/>
  </r>
  <r>
    <s v="Jul"/>
    <n v="20"/>
    <s v="Coal"/>
    <n v="17.2"/>
    <s v="Retaining Customer"/>
    <x v="0"/>
    <n v="5546.38"/>
    <s v="Peterbilt 579"/>
    <n v="145.1"/>
    <n v="326.07"/>
    <n v="52.16"/>
    <n v="243.18"/>
    <n v="116.76"/>
    <n v="48.88"/>
    <n v="111.12"/>
    <n v="6.94"/>
    <x v="3"/>
    <n v="705"/>
    <n v="303"/>
    <n v="18.3"/>
    <n v="50"/>
    <n v="36.07"/>
    <n v="78.83"/>
    <n v="1050.21"/>
    <n v="721.03"/>
    <n v="1109.28"/>
    <n v="942.88"/>
    <n v="1386.6"/>
    <n v="3348.24"/>
  </r>
  <r>
    <s v="Dec"/>
    <n v="25"/>
    <s v="Sand"/>
    <n v="27.3"/>
    <s v="New Customer"/>
    <x v="1"/>
    <n v="4772.26"/>
    <s v="Peterbilt 579"/>
    <n v="160.22"/>
    <n v="324.06"/>
    <n v="56.17"/>
    <n v="264.52"/>
    <n v="148.74"/>
    <n v="42.34"/>
    <n v="119.34"/>
    <n v="7.9"/>
    <x v="7"/>
    <n v="925"/>
    <n v="387"/>
    <n v="12.33"/>
    <n v="50"/>
    <n v="35.950000000000003"/>
    <n v="68.03"/>
    <n v="1123.29"/>
    <n v="620.39"/>
    <n v="954.45"/>
    <n v="811.28"/>
    <n v="1193.07"/>
    <n v="2500.92"/>
  </r>
  <r>
    <s v="May"/>
    <n v="18"/>
    <s v="Wood"/>
    <n v="25.4"/>
    <s v="Retaining Customer"/>
    <x v="4"/>
    <n v="3083.67"/>
    <s v="Peterbilt 579"/>
    <n v="178.19"/>
    <n v="334.69"/>
    <n v="54.62"/>
    <n v="256.68"/>
    <n v="120.68"/>
    <n v="32.56"/>
    <n v="117.44"/>
    <n v="6.11"/>
    <x v="16"/>
    <n v="819"/>
    <n v="389"/>
    <n v="7.93"/>
    <n v="50"/>
    <n v="26.62"/>
    <n v="59.37"/>
    <n v="1100.97"/>
    <n v="400.88"/>
    <n v="616.73"/>
    <n v="524.22"/>
    <n v="770.92"/>
    <n v="825.32000000000016"/>
  </r>
  <r>
    <s v="Nov"/>
    <n v="28"/>
    <s v="Wood"/>
    <n v="15.5"/>
    <s v="New Customer"/>
    <x v="0"/>
    <n v="4806.12"/>
    <s v="Kenworth T680"/>
    <n v="156.11000000000001"/>
    <n v="446.1"/>
    <n v="56.69"/>
    <n v="267.64"/>
    <n v="149.21"/>
    <n v="69.88"/>
    <n v="104.49"/>
    <n v="7.71"/>
    <x v="3"/>
    <n v="414"/>
    <n v="359"/>
    <n v="13.39"/>
    <n v="0"/>
    <n v="32.24"/>
    <n v="50.12"/>
    <n v="1257.83"/>
    <n v="624.79999999999995"/>
    <n v="961.22"/>
    <n v="817.04"/>
    <n v="1201.53"/>
    <n v="2346.5300000000002"/>
  </r>
  <r>
    <s v="Sep"/>
    <n v="13"/>
    <s v="Wood"/>
    <n v="22.3"/>
    <s v="New Customer"/>
    <x v="1"/>
    <n v="3768.52"/>
    <s v="Freightliner Sprinter"/>
    <n v="163"/>
    <n v="480.72"/>
    <n v="54.45"/>
    <n v="240.29"/>
    <n v="105.75"/>
    <n v="45.89"/>
    <n v="146.16999999999999"/>
    <n v="7.49"/>
    <x v="5"/>
    <n v="870"/>
    <n v="358"/>
    <n v="10.53"/>
    <n v="50"/>
    <n v="25.66"/>
    <n v="77.66"/>
    <n v="1243.76"/>
    <n v="489.91"/>
    <n v="753.7"/>
    <n v="640.65"/>
    <n v="942.13"/>
    <n v="1366.42"/>
  </r>
  <r>
    <s v="Dec"/>
    <n v="14"/>
    <s v="Wood"/>
    <n v="12.5"/>
    <s v="Retaining Customer"/>
    <x v="2"/>
    <n v="5982.28"/>
    <s v="Volvo VNL"/>
    <n v="103.79"/>
    <n v="385.47"/>
    <n v="54.88"/>
    <n v="201.77"/>
    <n v="126.71"/>
    <n v="47.91"/>
    <n v="125.42"/>
    <n v="6.14"/>
    <x v="16"/>
    <n v="798"/>
    <n v="371"/>
    <n v="16.12"/>
    <n v="150"/>
    <n v="36.06"/>
    <n v="68.16"/>
    <n v="1052.0899999999999"/>
    <n v="777.7"/>
    <n v="1196.46"/>
    <n v="1016.99"/>
    <n v="1495.57"/>
    <n v="3882.25"/>
  </r>
  <r>
    <s v="Mar"/>
    <n v="24"/>
    <s v="Coal"/>
    <n v="13.9"/>
    <s v="New Customer"/>
    <x v="2"/>
    <n v="4279.59"/>
    <s v="Kenworth T680"/>
    <n v="183.04"/>
    <n v="483.75"/>
    <n v="54.22"/>
    <n v="249.52"/>
    <n v="105.15"/>
    <n v="69.849999999999994"/>
    <n v="129.43"/>
    <n v="5.08"/>
    <x v="6"/>
    <n v="177"/>
    <n v="392"/>
    <n v="10.92"/>
    <n v="150"/>
    <n v="27.83"/>
    <n v="83.98"/>
    <n v="1280.04"/>
    <n v="556.35"/>
    <n v="855.92"/>
    <n v="727.53"/>
    <n v="1069.9000000000001"/>
    <n v="1943.38"/>
  </r>
  <r>
    <s v="Mar"/>
    <n v="10"/>
    <s v="Iron"/>
    <n v="24.5"/>
    <s v="Retaining Customer"/>
    <x v="0"/>
    <n v="5122.9799999999996"/>
    <s v="Freightliner Sprinter"/>
    <n v="194.94"/>
    <n v="460.02"/>
    <n v="50.03"/>
    <n v="235.04"/>
    <n v="115.18"/>
    <n v="56.68"/>
    <n v="102.36"/>
    <n v="7.89"/>
    <x v="0"/>
    <n v="710"/>
    <n v="303"/>
    <n v="16.91"/>
    <n v="100"/>
    <n v="28.88"/>
    <n v="92.96"/>
    <n v="1222.1400000000001"/>
    <n v="665.99"/>
    <n v="1024.5999999999999"/>
    <n v="870.91"/>
    <n v="1280.74"/>
    <n v="2795.72"/>
  </r>
  <r>
    <s v="Aug"/>
    <n v="2"/>
    <s v="Steel"/>
    <n v="24.6"/>
    <s v="Retaining Customer"/>
    <x v="1"/>
    <n v="5872.84"/>
    <s v="Kenworth T680"/>
    <n v="146.25"/>
    <n v="499.94"/>
    <n v="51.92"/>
    <n v="279.76"/>
    <n v="128.68"/>
    <n v="43.31"/>
    <n v="142.81"/>
    <n v="7.68"/>
    <x v="15"/>
    <n v="962"/>
    <n v="374"/>
    <n v="15.7"/>
    <n v="100"/>
    <n v="37.64"/>
    <n v="95.86"/>
    <n v="1300.3499999999999"/>
    <n v="763.47"/>
    <n v="1174.57"/>
    <n v="998.38"/>
    <n v="1468.21"/>
    <n v="3476.13"/>
  </r>
  <r>
    <s v="Jun"/>
    <n v="28"/>
    <s v="Wood"/>
    <n v="18"/>
    <s v="Retaining Customer"/>
    <x v="0"/>
    <n v="3147.72"/>
    <s v="Peterbilt 579"/>
    <n v="174.76"/>
    <n v="441.91"/>
    <n v="59.05"/>
    <n v="242.41"/>
    <n v="118.78"/>
    <n v="66.709999999999994"/>
    <n v="115.48"/>
    <n v="5.33"/>
    <x v="16"/>
    <n v="994"/>
    <n v="380"/>
    <n v="8.2799999999999994"/>
    <n v="50"/>
    <n v="29.17"/>
    <n v="60.98"/>
    <n v="1224.43"/>
    <n v="409.2"/>
    <n v="629.54"/>
    <n v="535.11"/>
    <n v="786.93"/>
    <n v="768.46"/>
  </r>
  <r>
    <s v="Mar"/>
    <n v="18"/>
    <s v="Wood"/>
    <n v="21.2"/>
    <s v="New Customer"/>
    <x v="0"/>
    <n v="5209.8999999999996"/>
    <s v="Peterbilt 579"/>
    <n v="139.11000000000001"/>
    <n v="367.02"/>
    <n v="57.18"/>
    <n v="243.68"/>
    <n v="127.65"/>
    <n v="48.77"/>
    <n v="140.83000000000001"/>
    <n v="5.39"/>
    <x v="12"/>
    <n v="280"/>
    <n v="341"/>
    <n v="15.28"/>
    <n v="50"/>
    <n v="25.8"/>
    <n v="69.459999999999994"/>
    <n v="1129.6300000000001"/>
    <n v="677.29"/>
    <n v="1041.98"/>
    <n v="885.68"/>
    <n v="1302.47"/>
    <n v="2922.0699999999997"/>
  </r>
  <r>
    <s v="Apr"/>
    <n v="19"/>
    <s v="Wood"/>
    <n v="17.8"/>
    <s v="New Customer"/>
    <x v="0"/>
    <n v="3467.39"/>
    <s v="Kenworth T680"/>
    <n v="168.04"/>
    <n v="323.27999999999997"/>
    <n v="56.11"/>
    <n v="208.51"/>
    <n v="121.49"/>
    <n v="50.63"/>
    <n v="149.68"/>
    <n v="8.74"/>
    <x v="4"/>
    <n v="222"/>
    <n v="374"/>
    <n v="9.27"/>
    <n v="150"/>
    <n v="35.64"/>
    <n v="84.39"/>
    <n v="1086.48"/>
    <n v="450.76"/>
    <n v="693.48"/>
    <n v="589.46"/>
    <n v="866.85"/>
    <n v="1332.5500000000002"/>
  </r>
  <r>
    <s v="Apr"/>
    <n v="5"/>
    <s v="Iron"/>
    <n v="22.7"/>
    <s v="New Customer"/>
    <x v="0"/>
    <n v="3958.45"/>
    <s v="Kenworth T680"/>
    <n v="127.29"/>
    <n v="477.11"/>
    <n v="56.18"/>
    <n v="229.93"/>
    <n v="138"/>
    <n v="59.92"/>
    <n v="121.29"/>
    <n v="6.97"/>
    <x v="17"/>
    <n v="569"/>
    <n v="335"/>
    <n v="11.82"/>
    <n v="100"/>
    <n v="22.63"/>
    <n v="91.57"/>
    <n v="1216.69"/>
    <n v="514.6"/>
    <n v="791.69"/>
    <n v="672.94"/>
    <n v="989.61"/>
    <n v="1630.3899999999999"/>
  </r>
  <r>
    <s v="Mar"/>
    <n v="6"/>
    <s v="Iron"/>
    <n v="22"/>
    <s v="New Customer"/>
    <x v="1"/>
    <n v="5678.97"/>
    <s v="Volvo VNL"/>
    <n v="198.88"/>
    <n v="394.78"/>
    <n v="50.56"/>
    <n v="234.63"/>
    <n v="140.21"/>
    <n v="38.299999999999997"/>
    <n v="110.58"/>
    <n v="7.75"/>
    <x v="11"/>
    <n v="660"/>
    <n v="336"/>
    <n v="16.899999999999999"/>
    <n v="100"/>
    <n v="26.8"/>
    <n v="83.29"/>
    <n v="1175.69"/>
    <n v="738.27"/>
    <n v="1135.79"/>
    <n v="965.42"/>
    <n v="1419.74"/>
    <n v="3396.08"/>
  </r>
  <r>
    <s v="Jul"/>
    <n v="15"/>
    <s v="Steel"/>
    <n v="25.2"/>
    <s v="New Customer"/>
    <x v="5"/>
    <n v="4808.2299999999996"/>
    <s v="Freightliner Sprinter"/>
    <n v="137.72"/>
    <n v="380.59"/>
    <n v="56.5"/>
    <n v="266.87"/>
    <n v="125.27"/>
    <n v="53.48"/>
    <n v="144.19999999999999"/>
    <n v="5.56"/>
    <x v="14"/>
    <n v="288"/>
    <n v="334"/>
    <n v="14.4"/>
    <n v="50"/>
    <n v="35.97"/>
    <n v="89.22"/>
    <n v="1170.1899999999901"/>
    <n v="625.07000000000005"/>
    <n v="961.65"/>
    <n v="817.4"/>
    <n v="1202.06"/>
    <n v="2490.0100000000002"/>
  </r>
  <r>
    <s v="Sep"/>
    <n v="7"/>
    <s v="Wood"/>
    <n v="16.5"/>
    <s v="Retaining Customer"/>
    <x v="3"/>
    <n v="4050.25"/>
    <s v="Kenworth T680"/>
    <n v="145.46"/>
    <n v="425.04"/>
    <n v="53.24"/>
    <n v="210.08"/>
    <n v="129.69"/>
    <n v="35.880000000000003"/>
    <n v="126.32"/>
    <n v="5.41"/>
    <x v="10"/>
    <n v="560"/>
    <n v="320"/>
    <n v="12.66"/>
    <n v="50"/>
    <n v="27.43"/>
    <n v="93.65"/>
    <n v="1131.1199999999999"/>
    <n v="526.53"/>
    <n v="810.05"/>
    <n v="688.54"/>
    <n v="1012.56"/>
    <n v="1762.56"/>
  </r>
  <r>
    <s v="Sep"/>
    <n v="8"/>
    <s v="Sand"/>
    <n v="14"/>
    <s v="New Customer"/>
    <x v="5"/>
    <n v="5272.03"/>
    <s v="Kenworth T680"/>
    <n v="126.63"/>
    <n v="369.15"/>
    <n v="50.44"/>
    <n v="233.33"/>
    <n v="132.16999999999999"/>
    <n v="38.9"/>
    <n v="142.91"/>
    <n v="5.32"/>
    <x v="25"/>
    <n v="435"/>
    <n v="373"/>
    <n v="14.13"/>
    <n v="0"/>
    <n v="23.06"/>
    <n v="74.489999999999995"/>
    <n v="1098.8499999999999"/>
    <n v="685.36"/>
    <n v="1054.4100000000001"/>
    <n v="896.25"/>
    <n v="1318.01"/>
    <n v="2962.24"/>
  </r>
  <r>
    <s v="Dec"/>
    <n v="2"/>
    <s v="Steel"/>
    <n v="19.600000000000001"/>
    <s v="New Customer"/>
    <x v="4"/>
    <n v="3314.5"/>
    <s v="Kenworth T680"/>
    <n v="136.85"/>
    <n v="443.49"/>
    <n v="57.39"/>
    <n v="275.27999999999997"/>
    <n v="110.13"/>
    <n v="57.06"/>
    <n v="138.04"/>
    <n v="5.2"/>
    <x v="24"/>
    <n v="833"/>
    <n v="342"/>
    <n v="9.69"/>
    <n v="50"/>
    <n v="34.78"/>
    <n v="59.99"/>
    <n v="1223.44"/>
    <n v="430.88"/>
    <n v="662.9"/>
    <n v="563.47"/>
    <n v="828.62"/>
    <n v="941.84000000000015"/>
  </r>
  <r>
    <s v="Jan"/>
    <n v="7"/>
    <s v="Sand"/>
    <n v="28.4"/>
    <s v="Retaining Customer"/>
    <x v="3"/>
    <n v="5974.23"/>
    <s v="Peterbilt 579"/>
    <n v="191.48"/>
    <n v="363.76"/>
    <n v="55.46"/>
    <n v="277.99"/>
    <n v="147.63999999999999"/>
    <n v="63.21"/>
    <n v="103.13"/>
    <n v="9.43"/>
    <x v="6"/>
    <n v="635"/>
    <n v="380"/>
    <n v="15.72"/>
    <n v="150"/>
    <n v="24.56"/>
    <n v="52.14"/>
    <n v="1212.0999999999999"/>
    <n v="776.65"/>
    <n v="1194.8499999999999"/>
    <n v="1015.62"/>
    <n v="1493.56"/>
    <n v="3702.6899999999996"/>
  </r>
  <r>
    <s v="Dec"/>
    <n v="21"/>
    <s v="Steel"/>
    <n v="14.2"/>
    <s v="Retaining Customer"/>
    <x v="5"/>
    <n v="5283.37"/>
    <s v="Peterbilt 579"/>
    <n v="115.1"/>
    <n v="348.55"/>
    <n v="54.49"/>
    <n v="284.01"/>
    <n v="129.44"/>
    <n v="69.88"/>
    <n v="106.96"/>
    <n v="5.61"/>
    <x v="3"/>
    <n v="559"/>
    <n v="353"/>
    <n v="14.97"/>
    <n v="100"/>
    <n v="37.43"/>
    <n v="75.17"/>
    <n v="1114.03999999999"/>
    <n v="686.84"/>
    <n v="1056.67"/>
    <n v="898.17"/>
    <n v="1320.84"/>
    <n v="3072.76"/>
  </r>
  <r>
    <s v="Apr"/>
    <n v="10"/>
    <s v="Sand"/>
    <n v="19.100000000000001"/>
    <s v="New Customer"/>
    <x v="0"/>
    <n v="4379.87"/>
    <s v="Freightliner Sprinter"/>
    <n v="117.29"/>
    <n v="331.61"/>
    <n v="57.03"/>
    <n v="281.61"/>
    <n v="130.94"/>
    <n v="59.76"/>
    <n v="135.9"/>
    <n v="8.07"/>
    <x v="21"/>
    <n v="594"/>
    <n v="395"/>
    <n v="11.09"/>
    <n v="0"/>
    <n v="34.49"/>
    <n v="61.11"/>
    <n v="1122.21"/>
    <n v="569.38"/>
    <n v="875.97"/>
    <n v="744.58"/>
    <n v="1094.97"/>
    <n v="2058.15"/>
  </r>
  <r>
    <s v="Jun"/>
    <n v="23"/>
    <s v="Coal"/>
    <n v="24.1"/>
    <s v="New Customer"/>
    <x v="2"/>
    <n v="5506.67"/>
    <s v="Volvo VNL"/>
    <n v="155.37"/>
    <n v="499.19"/>
    <n v="55.63"/>
    <n v="237.04"/>
    <n v="111.08"/>
    <n v="31.43"/>
    <n v="133.28"/>
    <n v="5.32"/>
    <x v="8"/>
    <n v="365"/>
    <n v="324"/>
    <n v="17"/>
    <n v="0"/>
    <n v="33.1"/>
    <n v="81.739999999999995"/>
    <n v="1228.3399999999999"/>
    <n v="715.87"/>
    <n v="1101.33"/>
    <n v="936.13"/>
    <n v="1376.67"/>
    <n v="3077.4300000000003"/>
  </r>
  <r>
    <s v="Sep"/>
    <n v="22"/>
    <s v="Iron"/>
    <n v="17"/>
    <s v="Retaining Customer"/>
    <x v="0"/>
    <n v="3936.47"/>
    <s v="Kenworth T680"/>
    <n v="191.23"/>
    <n v="425.92"/>
    <n v="54.31"/>
    <n v="220.22"/>
    <n v="123.69"/>
    <n v="46.74"/>
    <n v="149.79"/>
    <n v="5.0199999999999996"/>
    <x v="23"/>
    <n v="541"/>
    <n v="358"/>
    <n v="11"/>
    <n v="100"/>
    <n v="31.15"/>
    <n v="77.03"/>
    <n v="1216.92"/>
    <n v="511.74"/>
    <n v="787.29"/>
    <n v="669.2"/>
    <n v="984.12"/>
    <n v="1616.6999999999998"/>
  </r>
  <r>
    <s v="Nov"/>
    <n v="7"/>
    <s v="Wood"/>
    <n v="28.2"/>
    <s v="Retaining Customer"/>
    <x v="0"/>
    <n v="5214"/>
    <s v="Freightliner Sprinter"/>
    <n v="140.83000000000001"/>
    <n v="489.3"/>
    <n v="50.86"/>
    <n v="208.35"/>
    <n v="120.27"/>
    <n v="59.04"/>
    <n v="117.63"/>
    <n v="9.1300000000000008"/>
    <x v="1"/>
    <n v="658"/>
    <n v="320"/>
    <n v="16.29"/>
    <n v="100"/>
    <n v="32.840000000000003"/>
    <n v="94.63"/>
    <n v="1195.4100000000001"/>
    <n v="677.82"/>
    <n v="1042.8"/>
    <n v="886.38"/>
    <n v="1303.5"/>
    <n v="2917.4300000000003"/>
  </r>
  <r>
    <s v="Aug"/>
    <n v="20"/>
    <s v="Sand"/>
    <n v="25"/>
    <s v="Retaining Customer"/>
    <x v="2"/>
    <n v="4009.8"/>
    <s v="Kenworth T680"/>
    <n v="149.59"/>
    <n v="371.07"/>
    <n v="59.19"/>
    <n v="282.36"/>
    <n v="105.23"/>
    <n v="59.89"/>
    <n v="117.55"/>
    <n v="8.69"/>
    <x v="21"/>
    <n v="848"/>
    <n v="365"/>
    <n v="10.99"/>
    <n v="50"/>
    <n v="20.09"/>
    <n v="94.64"/>
    <n v="1153.57"/>
    <n v="521.27"/>
    <n v="801.96"/>
    <n v="681.67"/>
    <n v="1002.45"/>
    <n v="1692.3200000000002"/>
  </r>
  <r>
    <s v="Apr"/>
    <n v="25"/>
    <s v="Wood"/>
    <n v="17.600000000000001"/>
    <s v="New Customer"/>
    <x v="4"/>
    <n v="4230.32"/>
    <s v="Kenworth T680"/>
    <n v="173.01"/>
    <n v="487.46"/>
    <n v="51.67"/>
    <n v="247.77"/>
    <n v="108.12"/>
    <n v="31.63"/>
    <n v="132.68"/>
    <n v="6.2"/>
    <x v="23"/>
    <n v="336"/>
    <n v="312"/>
    <n v="13.56"/>
    <n v="0"/>
    <n v="20.43"/>
    <n v="73.03"/>
    <n v="1238.54"/>
    <n v="549.94000000000005"/>
    <n v="846.06"/>
    <n v="719.15"/>
    <n v="1057.58"/>
    <n v="1778.21"/>
  </r>
  <r>
    <s v="May"/>
    <n v="19"/>
    <s v="Wood"/>
    <n v="29.7"/>
    <s v="Retaining Customer"/>
    <x v="3"/>
    <n v="4590.04"/>
    <s v="Peterbilt 579"/>
    <n v="153.72"/>
    <n v="372.62"/>
    <n v="53.58"/>
    <n v="224.96"/>
    <n v="119.09"/>
    <n v="35.72"/>
    <n v="102.61"/>
    <n v="6.82"/>
    <x v="4"/>
    <n v="847"/>
    <n v="354"/>
    <n v="12.97"/>
    <n v="0"/>
    <n v="27.59"/>
    <n v="50.63"/>
    <n v="1069.1199999999999"/>
    <n v="596.71"/>
    <n v="918.01"/>
    <n v="780.31"/>
    <n v="1147.51"/>
    <n v="2314.5100000000002"/>
  </r>
  <r>
    <s v="Dec"/>
    <n v="21"/>
    <s v="Sand"/>
    <n v="11.6"/>
    <s v="New Customer"/>
    <x v="1"/>
    <n v="5375.29"/>
    <s v="Kenworth T680"/>
    <n v="122.74"/>
    <n v="322.51"/>
    <n v="57.01"/>
    <n v="282.39999999999998"/>
    <n v="111.69"/>
    <n v="62.31"/>
    <n v="131.78"/>
    <n v="9.7200000000000006"/>
    <x v="15"/>
    <n v="822"/>
    <n v="379"/>
    <n v="14.18"/>
    <n v="150"/>
    <n v="31.06"/>
    <n v="91.37"/>
    <n v="1100.1599999999901"/>
    <n v="698.79"/>
    <n v="1075.06"/>
    <n v="913.8"/>
    <n v="1343.82"/>
    <n v="3222.1899999999996"/>
  </r>
  <r>
    <s v="Jul"/>
    <n v="6"/>
    <s v="Iron"/>
    <n v="25.6"/>
    <s v="Retaining Customer"/>
    <x v="0"/>
    <n v="5119.8500000000004"/>
    <s v="Kenworth T680"/>
    <n v="143.62"/>
    <n v="323.41000000000003"/>
    <n v="56.91"/>
    <n v="254.54"/>
    <n v="106.04"/>
    <n v="61.73"/>
    <n v="120.47"/>
    <n v="8.34"/>
    <x v="7"/>
    <n v="221"/>
    <n v="361"/>
    <n v="14.18"/>
    <n v="100"/>
    <n v="25.07"/>
    <n v="69.37"/>
    <n v="1075.06"/>
    <n v="665.58"/>
    <n v="1023.97"/>
    <n v="870.37"/>
    <n v="1279.96"/>
    <n v="2935.8599999999997"/>
  </r>
  <r>
    <s v="Nov"/>
    <n v="9"/>
    <s v="Sand"/>
    <n v="14.4"/>
    <s v="New Customer"/>
    <x v="2"/>
    <n v="4148.8"/>
    <s v="Kenworth T680"/>
    <n v="108.14"/>
    <n v="350.33"/>
    <n v="51.7"/>
    <n v="289.08"/>
    <n v="121.96"/>
    <n v="51.33"/>
    <n v="112.62"/>
    <n v="7.59"/>
    <x v="24"/>
    <n v="598"/>
    <n v="360"/>
    <n v="11.52"/>
    <n v="150"/>
    <n v="23.12"/>
    <n v="55.77"/>
    <n v="1092.75"/>
    <n v="539.34"/>
    <n v="829.76"/>
    <n v="705.3"/>
    <n v="1037.2"/>
    <n v="1995.17"/>
  </r>
  <r>
    <s v="Apr"/>
    <n v="2"/>
    <s v="Steel"/>
    <n v="26.5"/>
    <s v="New Customer"/>
    <x v="2"/>
    <n v="4779.91"/>
    <s v="Peterbilt 579"/>
    <n v="177.62"/>
    <n v="494.05"/>
    <n v="50.1"/>
    <n v="259.88"/>
    <n v="135.18"/>
    <n v="36.229999999999997"/>
    <n v="111.1"/>
    <n v="7.64"/>
    <x v="5"/>
    <n v="617"/>
    <n v="351"/>
    <n v="13.62"/>
    <n v="50"/>
    <n v="25.01"/>
    <n v="58.69"/>
    <n v="1271.8"/>
    <n v="621.39"/>
    <n v="955.98"/>
    <n v="812.58"/>
    <n v="1194.98"/>
    <n v="2349.12"/>
  </r>
  <r>
    <s v="Dec"/>
    <n v="27"/>
    <s v="Coal"/>
    <n v="15.9"/>
    <s v="Retaining Customer"/>
    <x v="5"/>
    <n v="5883.7"/>
    <s v="Freightliner Sprinter"/>
    <n v="155.1"/>
    <n v="305.83999999999997"/>
    <n v="54.64"/>
    <n v="258.26"/>
    <n v="134.9"/>
    <n v="37.130000000000003"/>
    <n v="109.05"/>
    <n v="5.45"/>
    <x v="5"/>
    <n v="829"/>
    <n v="341"/>
    <n v="17.25"/>
    <n v="150"/>
    <n v="32.19"/>
    <n v="72.59"/>
    <n v="1060.3699999999999"/>
    <n v="764.88"/>
    <n v="1176.74"/>
    <n v="1000.23"/>
    <n v="1470.92"/>
    <n v="3771.5200000000004"/>
  </r>
  <r>
    <s v="Sep"/>
    <n v="4"/>
    <s v="Sand"/>
    <n v="19.399999999999999"/>
    <s v="Retaining Customer"/>
    <x v="4"/>
    <n v="5546.13"/>
    <s v="Peterbilt 579"/>
    <n v="155.4"/>
    <n v="366.9"/>
    <n v="51.42"/>
    <n v="213"/>
    <n v="149.52000000000001"/>
    <n v="37.92"/>
    <n v="102.3"/>
    <n v="6.38"/>
    <x v="14"/>
    <n v="642"/>
    <n v="339"/>
    <n v="16.36"/>
    <n v="150"/>
    <n v="20.329999999999998"/>
    <n v="68.81"/>
    <n v="1082.8399999999999"/>
    <n v="721"/>
    <n v="1109.23"/>
    <n v="942.84"/>
    <n v="1386.53"/>
    <n v="3399.62"/>
  </r>
  <r>
    <s v="Oct"/>
    <n v="12"/>
    <s v="Sand"/>
    <n v="28.6"/>
    <s v="New Customer"/>
    <x v="1"/>
    <n v="5276.53"/>
    <s v="Kenworth T680"/>
    <n v="160.07"/>
    <n v="446.97"/>
    <n v="50.14"/>
    <n v="293.41000000000003"/>
    <n v="146.01"/>
    <n v="69.150000000000006"/>
    <n v="120.75"/>
    <n v="7.01"/>
    <x v="1"/>
    <n v="734"/>
    <n v="315"/>
    <n v="16.75"/>
    <n v="50"/>
    <n v="31.96"/>
    <n v="84.66"/>
    <n v="1293.51"/>
    <n v="685.95"/>
    <n v="1055.31"/>
    <n v="897.01"/>
    <n v="1319.13"/>
    <n v="2830.98"/>
  </r>
  <r>
    <s v="Aug"/>
    <n v="17"/>
    <s v="Iron"/>
    <n v="28.1"/>
    <s v="New Customer"/>
    <x v="0"/>
    <n v="3433.17"/>
    <s v="Peterbilt 579"/>
    <n v="149.6"/>
    <n v="454.85"/>
    <n v="59.68"/>
    <n v="235.3"/>
    <n v="129.22999999999999"/>
    <n v="59.16"/>
    <n v="130.02000000000001"/>
    <n v="7.61"/>
    <x v="20"/>
    <n v="732"/>
    <n v="327"/>
    <n v="10.5"/>
    <n v="150"/>
    <n v="29.28"/>
    <n v="55.85"/>
    <n v="1225.45"/>
    <n v="446.31"/>
    <n v="686.63"/>
    <n v="583.64"/>
    <n v="858.29"/>
    <n v="1153"/>
  </r>
  <r>
    <s v="Mar"/>
    <n v="26"/>
    <s v="Steel"/>
    <n v="17.899999999999999"/>
    <s v="Retaining Customer"/>
    <x v="4"/>
    <n v="3897.93"/>
    <s v="Freightliner Sprinter"/>
    <n v="117.01"/>
    <n v="357.72"/>
    <n v="57.07"/>
    <n v="286.83"/>
    <n v="126.96"/>
    <n v="54.53"/>
    <n v="119.96"/>
    <n v="5.8"/>
    <x v="20"/>
    <n v="311"/>
    <n v="380"/>
    <n v="10.26"/>
    <n v="100"/>
    <n v="25.83"/>
    <n v="82.34"/>
    <n v="1125.8800000000001"/>
    <n v="506.73"/>
    <n v="779.59"/>
    <n v="662.65"/>
    <n v="974.48"/>
    <n v="1663.88"/>
  </r>
  <r>
    <s v="Jan"/>
    <n v="28"/>
    <s v="Steel"/>
    <n v="14.9"/>
    <s v="New Customer"/>
    <x v="5"/>
    <n v="3388.32"/>
    <s v="Volvo VNL"/>
    <n v="124.82"/>
    <n v="464.54"/>
    <n v="53.12"/>
    <n v="213.63"/>
    <n v="117.77"/>
    <n v="44.81"/>
    <n v="140.66999999999999"/>
    <n v="5.64"/>
    <x v="21"/>
    <n v="297"/>
    <n v="317"/>
    <n v="10.69"/>
    <n v="0"/>
    <n v="30.52"/>
    <n v="64.08"/>
    <n v="1165"/>
    <n v="440.48"/>
    <n v="677.66"/>
    <n v="576.01"/>
    <n v="847.08"/>
    <n v="1019.8400000000001"/>
  </r>
  <r>
    <s v="Oct"/>
    <n v="26"/>
    <s v="Coal"/>
    <n v="13.4"/>
    <s v="Retaining Customer"/>
    <x v="1"/>
    <n v="4115.26"/>
    <s v="Volvo VNL"/>
    <n v="176.42"/>
    <n v="425"/>
    <n v="57.67"/>
    <n v="273.41000000000003"/>
    <n v="111.13"/>
    <n v="43.3"/>
    <n v="109.16"/>
    <n v="8.2899999999999991"/>
    <x v="5"/>
    <n v="908"/>
    <n v="316"/>
    <n v="13.02"/>
    <n v="0"/>
    <n v="22.71"/>
    <n v="70.14"/>
    <n v="1204.3800000000001"/>
    <n v="534.98"/>
    <n v="823.05"/>
    <n v="699.59"/>
    <n v="1028.82"/>
    <n v="1699.5900000000001"/>
  </r>
  <r>
    <s v="May"/>
    <n v="20"/>
    <s v="Coal"/>
    <n v="18"/>
    <s v="Retaining Customer"/>
    <x v="5"/>
    <n v="5550.1"/>
    <s v="Freightliner Sprinter"/>
    <n v="110.16"/>
    <n v="433.52"/>
    <n v="54.07"/>
    <n v="240.72"/>
    <n v="145.55000000000001"/>
    <n v="35.200000000000003"/>
    <n v="128.47"/>
    <n v="8.02"/>
    <x v="18"/>
    <n v="937"/>
    <n v="340"/>
    <n v="16.32"/>
    <n v="50"/>
    <n v="20.010000000000002"/>
    <n v="85.31"/>
    <n v="1155.71"/>
    <n v="721.51"/>
    <n v="1110.02"/>
    <n v="943.52"/>
    <n v="1387.53"/>
    <n v="3230.3999999999996"/>
  </r>
  <r>
    <s v="Sep"/>
    <n v="18"/>
    <s v="Sand"/>
    <n v="24.5"/>
    <s v="Retaining Customer"/>
    <x v="3"/>
    <n v="4690.47"/>
    <s v="Volvo VNL"/>
    <n v="192.67"/>
    <n v="438.45"/>
    <n v="52.91"/>
    <n v="237.46"/>
    <n v="135.66"/>
    <n v="53.16"/>
    <n v="144.62"/>
    <n v="7.93"/>
    <x v="5"/>
    <n v="198"/>
    <n v="368"/>
    <n v="12.75"/>
    <n v="50"/>
    <n v="23.84"/>
    <n v="64.94"/>
    <n v="1262.8599999999999"/>
    <n v="609.76"/>
    <n v="938.09"/>
    <n v="797.38"/>
    <n v="1172.6199999999999"/>
    <n v="2267.4499999999998"/>
  </r>
  <r>
    <s v="Apr"/>
    <n v="3"/>
    <s v="Sand"/>
    <n v="11.1"/>
    <s v="New Customer"/>
    <x v="4"/>
    <n v="4388.09"/>
    <s v="Volvo VNL"/>
    <n v="165.92"/>
    <n v="440.74"/>
    <n v="50.04"/>
    <n v="245.75"/>
    <n v="111"/>
    <n v="37.630000000000003"/>
    <n v="114.59"/>
    <n v="7.7"/>
    <x v="22"/>
    <n v="817"/>
    <n v="368"/>
    <n v="11.92"/>
    <n v="100"/>
    <n v="26.42"/>
    <n v="90.65"/>
    <n v="1173.3699999999999"/>
    <n v="570.45000000000005"/>
    <n v="877.62"/>
    <n v="745.98"/>
    <n v="1097.02"/>
    <n v="2107.14"/>
  </r>
  <r>
    <s v="Jan"/>
    <n v="25"/>
    <s v="Sand"/>
    <n v="13.4"/>
    <s v="Retaining Customer"/>
    <x v="3"/>
    <n v="4403.47"/>
    <s v="Volvo VNL"/>
    <n v="161.53"/>
    <n v="361.79"/>
    <n v="56.38"/>
    <n v="296.38"/>
    <n v="118.24"/>
    <n v="49.5"/>
    <n v="145.32"/>
    <n v="7.88"/>
    <x v="11"/>
    <n v="940"/>
    <n v="374"/>
    <n v="11.77"/>
    <n v="100"/>
    <n v="21.19"/>
    <n v="68.819999999999993"/>
    <n v="1197.02"/>
    <n v="572.45000000000005"/>
    <n v="880.69"/>
    <n v="748.59"/>
    <n v="1100.8699999999999"/>
    <n v="2093.64"/>
  </r>
  <r>
    <s v="Nov"/>
    <n v="22"/>
    <s v="Iron"/>
    <n v="22.3"/>
    <s v="Retaining Customer"/>
    <x v="3"/>
    <n v="3365.51"/>
    <s v="Peterbilt 579"/>
    <n v="185.44"/>
    <n v="320.43"/>
    <n v="56.84"/>
    <n v="281.33"/>
    <n v="125.72"/>
    <n v="52.58"/>
    <n v="142.47999999999999"/>
    <n v="8.0299999999999994"/>
    <x v="1"/>
    <n v="680"/>
    <n v="301"/>
    <n v="11.18"/>
    <n v="0"/>
    <n v="31.12"/>
    <n v="52.14"/>
    <n v="1172.8499999999999"/>
    <n v="437.52"/>
    <n v="673.1"/>
    <n v="572.14"/>
    <n v="841.38"/>
    <n v="989.7800000000002"/>
  </r>
  <r>
    <s v="Sep"/>
    <n v="9"/>
    <s v="Coal"/>
    <n v="27.8"/>
    <s v="New Customer"/>
    <x v="0"/>
    <n v="5820.73"/>
    <s v="Volvo VNL"/>
    <n v="133.55000000000001"/>
    <n v="358.03"/>
    <n v="50.36"/>
    <n v="207.4"/>
    <n v="139.84"/>
    <n v="36.880000000000003"/>
    <n v="130.83000000000001"/>
    <n v="8.5500000000000007"/>
    <x v="22"/>
    <n v="665"/>
    <n v="350"/>
    <n v="16.63"/>
    <n v="150"/>
    <n v="24.69"/>
    <n v="97.36"/>
    <n v="1065.4399999999901"/>
    <n v="756.69"/>
    <n v="1164.1500000000001"/>
    <n v="989.52"/>
    <n v="1455.18"/>
    <n v="3695.9799999999996"/>
  </r>
  <r>
    <s v="Aug"/>
    <n v="25"/>
    <s v="Wood"/>
    <n v="28.8"/>
    <s v="Retaining Customer"/>
    <x v="2"/>
    <n v="5114.21"/>
    <s v="Peterbilt 579"/>
    <n v="178.87"/>
    <n v="342.68"/>
    <n v="52.32"/>
    <n v="265.58"/>
    <n v="129.5"/>
    <n v="65.45"/>
    <n v="108.81"/>
    <n v="5.34"/>
    <x v="11"/>
    <n v="877"/>
    <n v="350"/>
    <n v="14.61"/>
    <n v="0"/>
    <n v="28.17"/>
    <n v="88.64"/>
    <n v="1148.55"/>
    <n v="664.85"/>
    <n v="1022.84"/>
    <n v="869.42"/>
    <n v="1278.55"/>
    <n v="2759.83"/>
  </r>
  <r>
    <s v="Jan"/>
    <n v="20"/>
    <s v="Steel"/>
    <n v="25.4"/>
    <s v="Retaining Customer"/>
    <x v="2"/>
    <n v="4482.68"/>
    <s v="Kenworth T680"/>
    <n v="113.41"/>
    <n v="388.13"/>
    <n v="59.48"/>
    <n v="239.68"/>
    <n v="121.3"/>
    <n v="38.67"/>
    <n v="134.46"/>
    <n v="7.88"/>
    <x v="24"/>
    <n v="119"/>
    <n v="335"/>
    <n v="13.38"/>
    <n v="150"/>
    <n v="30.86"/>
    <n v="53.08"/>
    <n v="1103.01"/>
    <n v="582.75"/>
    <n v="896.54"/>
    <n v="762.06"/>
    <n v="1120.67"/>
    <n v="2326.5300000000002"/>
  </r>
  <r>
    <s v="Jan"/>
    <n v="12"/>
    <s v="Coal"/>
    <n v="13.1"/>
    <s v="New Customer"/>
    <x v="1"/>
    <n v="3263.99"/>
    <s v="Kenworth T680"/>
    <n v="192.75"/>
    <n v="302.31"/>
    <n v="59.65"/>
    <n v="281.33"/>
    <n v="139.4"/>
    <n v="32.590000000000003"/>
    <n v="101.39"/>
    <n v="8.35"/>
    <x v="15"/>
    <n v="886"/>
    <n v="382"/>
    <n v="8.5399999999999991"/>
    <n v="50"/>
    <n v="34.67"/>
    <n v="72.39"/>
    <n v="1117.77"/>
    <n v="424.32"/>
    <n v="652.79999999999995"/>
    <n v="554.88"/>
    <n v="816"/>
    <n v="996.88999999999987"/>
  </r>
  <r>
    <s v="Aug"/>
    <n v="4"/>
    <s v="Steel"/>
    <n v="21.3"/>
    <s v="New Customer"/>
    <x v="1"/>
    <n v="5481.87"/>
    <s v="Peterbilt 579"/>
    <n v="111.21"/>
    <n v="370.62"/>
    <n v="54.41"/>
    <n v="250.73"/>
    <n v="145.72"/>
    <n v="60.26"/>
    <n v="122.63"/>
    <n v="6.84"/>
    <x v="4"/>
    <n v="732"/>
    <n v="330"/>
    <n v="16.61"/>
    <n v="50"/>
    <n v="31.27"/>
    <n v="76.62"/>
    <n v="1122.4199999999901"/>
    <n v="712.64"/>
    <n v="1096.3699999999999"/>
    <n v="931.92"/>
    <n v="1370.47"/>
    <n v="3206.7200000000003"/>
  </r>
  <r>
    <s v="Mar"/>
    <n v="15"/>
    <s v="Steel"/>
    <n v="20.7"/>
    <s v="Retaining Customer"/>
    <x v="2"/>
    <n v="5724.33"/>
    <s v="Peterbilt 579"/>
    <n v="164.71"/>
    <n v="354.67"/>
    <n v="57.56"/>
    <n v="215.27"/>
    <n v="143.08000000000001"/>
    <n v="31.48"/>
    <n v="130.02000000000001"/>
    <n v="5.14"/>
    <x v="12"/>
    <n v="796"/>
    <n v="383"/>
    <n v="14.95"/>
    <n v="100"/>
    <n v="21.21"/>
    <n v="73.2"/>
    <n v="1101.93"/>
    <n v="744.16"/>
    <n v="1144.8699999999999"/>
    <n v="973.14"/>
    <n v="1431.08"/>
    <n v="3509.6099999999997"/>
  </r>
  <r>
    <s v="Dec"/>
    <n v="24"/>
    <s v="Iron"/>
    <n v="27.4"/>
    <s v="New Customer"/>
    <x v="2"/>
    <n v="4150.91"/>
    <s v="Kenworth T680"/>
    <n v="120.58"/>
    <n v="481.1"/>
    <n v="58.23"/>
    <n v="287.63"/>
    <n v="147.88"/>
    <n v="40.340000000000003"/>
    <n v="112.45"/>
    <n v="8.34"/>
    <x v="7"/>
    <n v="537"/>
    <n v="355"/>
    <n v="11.69"/>
    <n v="50"/>
    <n v="32.75"/>
    <n v="87.9"/>
    <n v="1256.55"/>
    <n v="539.62"/>
    <n v="830.18"/>
    <n v="705.65"/>
    <n v="1037.73"/>
    <n v="1743.1100000000001"/>
  </r>
  <r>
    <s v="Jan"/>
    <n v="3"/>
    <s v="Iron"/>
    <n v="28.4"/>
    <s v="Retaining Customer"/>
    <x v="2"/>
    <n v="5482.06"/>
    <s v="Kenworth T680"/>
    <n v="162.97"/>
    <n v="348.17"/>
    <n v="57.28"/>
    <n v="209.73"/>
    <n v="137.59"/>
    <n v="69.989999999999995"/>
    <n v="146.35"/>
    <n v="8.7200000000000006"/>
    <x v="15"/>
    <n v="190"/>
    <n v="325"/>
    <n v="16.87"/>
    <n v="0"/>
    <n v="21.33"/>
    <n v="88.32"/>
    <n v="1140.8"/>
    <n v="712.67"/>
    <n v="1096.4100000000001"/>
    <n v="931.95"/>
    <n v="1370.52"/>
    <n v="3128.59"/>
  </r>
  <r>
    <s v="Jul"/>
    <n v="21"/>
    <s v="Coal"/>
    <n v="18.7"/>
    <s v="New Customer"/>
    <x v="0"/>
    <n v="3436.34"/>
    <s v="Freightliner Sprinter"/>
    <n v="100.6"/>
    <n v="427.59"/>
    <n v="55.14"/>
    <n v="240.74"/>
    <n v="141.19999999999999"/>
    <n v="49.26"/>
    <n v="143.32"/>
    <n v="5.44"/>
    <x v="22"/>
    <n v="813"/>
    <n v="342"/>
    <n v="10.050000000000001"/>
    <n v="100"/>
    <n v="31.17"/>
    <n v="52.37"/>
    <n v="1163.29"/>
    <n v="446.72"/>
    <n v="687.27"/>
    <n v="584.17999999999995"/>
    <n v="859.09"/>
    <n v="1170.2199999999998"/>
  </r>
  <r>
    <s v="Feb"/>
    <n v="12"/>
    <s v="Iron"/>
    <n v="25.1"/>
    <s v="Retaining Customer"/>
    <x v="1"/>
    <n v="5729.9"/>
    <s v="Freightliner Sprinter"/>
    <n v="197.06"/>
    <n v="432.48"/>
    <n v="52.96"/>
    <n v="278.45"/>
    <n v="123.13"/>
    <n v="64.42"/>
    <n v="137.16"/>
    <n v="5.23"/>
    <x v="24"/>
    <n v="428"/>
    <n v="305"/>
    <n v="18.79"/>
    <n v="0"/>
    <n v="23.52"/>
    <n v="79.56"/>
    <n v="1290.8900000000001"/>
    <n v="744.89"/>
    <n v="1145.98"/>
    <n v="974.08"/>
    <n v="1432.47"/>
    <n v="3228.5299999999997"/>
  </r>
  <r>
    <s v="Jul"/>
    <n v="9"/>
    <s v="Iron"/>
    <n v="29.2"/>
    <s v="New Customer"/>
    <x v="2"/>
    <n v="3134.24"/>
    <s v="Kenworth T680"/>
    <n v="161.93"/>
    <n v="421.44"/>
    <n v="54.59"/>
    <n v="262.87"/>
    <n v="118.32"/>
    <n v="55.03"/>
    <n v="149.71"/>
    <n v="7.4"/>
    <x v="25"/>
    <n v="145"/>
    <n v="318"/>
    <n v="9.86"/>
    <n v="50"/>
    <n v="21.36"/>
    <n v="61.24"/>
    <n v="1231.29"/>
    <n v="407.45"/>
    <n v="626.85"/>
    <n v="532.82000000000005"/>
    <n v="783.56"/>
    <n v="740.31"/>
  </r>
  <r>
    <s v="Aug"/>
    <n v="6"/>
    <s v="Steel"/>
    <n v="13.5"/>
    <s v="New Customer"/>
    <x v="2"/>
    <n v="5163.8900000000003"/>
    <s v="Volvo VNL"/>
    <n v="161.87"/>
    <n v="316.56"/>
    <n v="52.92"/>
    <n v="241.34"/>
    <n v="102.12"/>
    <n v="55.64"/>
    <n v="125.4"/>
    <n v="9.85"/>
    <x v="6"/>
    <n v="894"/>
    <n v="314"/>
    <n v="16.45"/>
    <n v="0"/>
    <n v="26.99"/>
    <n v="94.27"/>
    <n v="1065.7"/>
    <n v="671.31"/>
    <n v="1032.78"/>
    <n v="877.86"/>
    <n v="1290.97"/>
    <n v="2891.1800000000003"/>
  </r>
  <r>
    <s v="Feb"/>
    <n v="9"/>
    <s v="Wood"/>
    <n v="23.8"/>
    <s v="Retaining Customer"/>
    <x v="5"/>
    <n v="5875.92"/>
    <s v="Kenworth T680"/>
    <n v="127.61"/>
    <n v="412.77"/>
    <n v="54.79"/>
    <n v="291.38"/>
    <n v="132.49"/>
    <n v="36.35"/>
    <n v="104.3"/>
    <n v="6.64"/>
    <x v="6"/>
    <n v="502"/>
    <n v="324"/>
    <n v="18.14"/>
    <n v="100"/>
    <n v="37.07"/>
    <n v="59.55"/>
    <n v="1166.33"/>
    <n v="763.87"/>
    <n v="1175.18"/>
    <n v="998.91"/>
    <n v="1468.98"/>
    <n v="3612.66"/>
  </r>
  <r>
    <s v="Jul"/>
    <n v="24"/>
    <s v="Steel"/>
    <n v="20.8"/>
    <s v="Retaining Customer"/>
    <x v="2"/>
    <n v="3254.71"/>
    <s v="Volvo VNL"/>
    <n v="101.28"/>
    <n v="473"/>
    <n v="57.52"/>
    <n v="285.64"/>
    <n v="135.41999999999999"/>
    <n v="54.58"/>
    <n v="115.67"/>
    <n v="8.89"/>
    <x v="21"/>
    <n v="723"/>
    <n v="358"/>
    <n v="9.09"/>
    <n v="50"/>
    <n v="30.24"/>
    <n v="74.430000000000007"/>
    <n v="1232"/>
    <n v="423.11"/>
    <n v="650.94000000000005"/>
    <n v="553.29999999999995"/>
    <n v="813.68"/>
    <n v="868.94999999999982"/>
  </r>
  <r>
    <s v="Mar"/>
    <n v="9"/>
    <s v="Steel"/>
    <n v="22.4"/>
    <s v="New Customer"/>
    <x v="2"/>
    <n v="5074.09"/>
    <s v="Kenworth T680"/>
    <n v="198.51"/>
    <n v="334.48"/>
    <n v="51.77"/>
    <n v="278.95"/>
    <n v="146.97"/>
    <n v="59.8"/>
    <n v="104.82"/>
    <n v="5.12"/>
    <x v="13"/>
    <n v="279"/>
    <n v="384"/>
    <n v="13.21"/>
    <n v="50"/>
    <n v="31.21"/>
    <n v="78.569999999999993"/>
    <n v="1180.4199999999901"/>
    <n v="659.63"/>
    <n v="1014.82"/>
    <n v="862.6"/>
    <n v="1268.52"/>
    <n v="2740.88"/>
  </r>
  <r>
    <s v="Dec"/>
    <n v="19"/>
    <s v="Iron"/>
    <n v="20.9"/>
    <s v="New Customer"/>
    <x v="2"/>
    <n v="5165.93"/>
    <s v="Kenworth T680"/>
    <n v="131.29"/>
    <n v="380.56"/>
    <n v="52.11"/>
    <n v="244.15"/>
    <n v="106.37"/>
    <n v="33.729999999999997"/>
    <n v="124.92"/>
    <n v="6.27"/>
    <x v="20"/>
    <n v="897"/>
    <n v="315"/>
    <n v="16.399999999999999"/>
    <n v="0"/>
    <n v="20.27"/>
    <n v="81.430000000000007"/>
    <n v="1079.4000000000001"/>
    <n v="671.57"/>
    <n v="1033.19"/>
    <n v="878.21"/>
    <n v="1291.48"/>
    <n v="2872.8"/>
  </r>
  <r>
    <s v="Jan"/>
    <n v="3"/>
    <s v="Wood"/>
    <n v="10.5"/>
    <s v="New Customer"/>
    <x v="0"/>
    <n v="3673.41"/>
    <s v="Freightliner Sprinter"/>
    <n v="163.99"/>
    <n v="377.98"/>
    <n v="56.04"/>
    <n v="267.2"/>
    <n v="131.57"/>
    <n v="58.57"/>
    <n v="136.68"/>
    <n v="7.03"/>
    <x v="6"/>
    <n v="150"/>
    <n v="353"/>
    <n v="10.41"/>
    <n v="50"/>
    <n v="23.47"/>
    <n v="93.25"/>
    <n v="1199.06"/>
    <n v="477.54"/>
    <n v="734.68"/>
    <n v="624.48"/>
    <n v="918.35"/>
    <n v="1313.8200000000002"/>
  </r>
  <r>
    <s v="Mar"/>
    <n v="13"/>
    <s v="Coal"/>
    <n v="16.600000000000001"/>
    <s v="Retaining Customer"/>
    <x v="4"/>
    <n v="3010.78"/>
    <s v="Peterbilt 579"/>
    <n v="107.76"/>
    <n v="474.09"/>
    <n v="54.59"/>
    <n v="272.7"/>
    <n v="125.83"/>
    <n v="40.61"/>
    <n v="108.58"/>
    <n v="7.59"/>
    <x v="22"/>
    <n v="961"/>
    <n v="386"/>
    <n v="7.8"/>
    <n v="50"/>
    <n v="23.75"/>
    <n v="60.12"/>
    <n v="1191.74999999999"/>
    <n v="391.4"/>
    <n v="602.16"/>
    <n v="511.83"/>
    <n v="752.7"/>
    <n v="658.78"/>
  </r>
  <r>
    <s v="Dec"/>
    <n v="1"/>
    <s v="Wood"/>
    <n v="23.2"/>
    <s v="New Customer"/>
    <x v="2"/>
    <n v="5523.52"/>
    <s v="Volvo VNL"/>
    <n v="131.08000000000001"/>
    <n v="420.81"/>
    <n v="54.54"/>
    <n v="298.95"/>
    <n v="107.59"/>
    <n v="41.77"/>
    <n v="109.34"/>
    <n v="5.98"/>
    <x v="23"/>
    <n v="298"/>
    <n v="347"/>
    <n v="15.92"/>
    <n v="0"/>
    <n v="25.05"/>
    <n v="80.94"/>
    <n v="1170.06"/>
    <n v="718.06"/>
    <n v="1104.7"/>
    <n v="939"/>
    <n v="1380.88"/>
    <n v="3144.51"/>
  </r>
  <r>
    <s v="May"/>
    <n v="25"/>
    <s v="Coal"/>
    <n v="19.399999999999999"/>
    <s v="New Customer"/>
    <x v="4"/>
    <n v="4445.93"/>
    <s v="Peterbilt 579"/>
    <n v="194.86"/>
    <n v="470.35"/>
    <n v="51.94"/>
    <n v="291.25"/>
    <n v="112.68"/>
    <n v="46.49"/>
    <n v="104.05"/>
    <n v="9.6199999999999992"/>
    <x v="11"/>
    <n v="417"/>
    <n v="307"/>
    <n v="14.48"/>
    <n v="100"/>
    <n v="24.49"/>
    <n v="88.65"/>
    <n v="1281.24"/>
    <n v="577.97"/>
    <n v="889.19"/>
    <n v="755.81"/>
    <n v="1111.48"/>
    <n v="2055.1799999999998"/>
  </r>
  <r>
    <s v="Apr"/>
    <n v="1"/>
    <s v="Steel"/>
    <n v="15.3"/>
    <s v="Retaining Customer"/>
    <x v="5"/>
    <n v="5379.64"/>
    <s v="Kenworth T680"/>
    <n v="168.33"/>
    <n v="418.41"/>
    <n v="54.96"/>
    <n v="287.75"/>
    <n v="128.63999999999999"/>
    <n v="66.650000000000006"/>
    <n v="144.82"/>
    <n v="6"/>
    <x v="2"/>
    <n v="491"/>
    <n v="351"/>
    <n v="15.33"/>
    <n v="100"/>
    <n v="38.4"/>
    <n v="56.36"/>
    <n v="1275.56"/>
    <n v="699.35"/>
    <n v="1075.93"/>
    <n v="914.54"/>
    <n v="1344.91"/>
    <n v="3008.4799999999996"/>
  </r>
  <r>
    <s v="Feb"/>
    <n v="15"/>
    <s v="Wood"/>
    <n v="17.399999999999999"/>
    <s v="Retaining Customer"/>
    <x v="4"/>
    <n v="4982.04"/>
    <s v="Freightliner Sprinter"/>
    <n v="156.55000000000001"/>
    <n v="472.77"/>
    <n v="58.06"/>
    <n v="202.53"/>
    <n v="115.12"/>
    <n v="42.98"/>
    <n v="143.02000000000001"/>
    <n v="8.89"/>
    <x v="19"/>
    <n v="771"/>
    <n v="346"/>
    <n v="14.4"/>
    <n v="50"/>
    <n v="27.41"/>
    <n v="67.11"/>
    <n v="1199.9199999999901"/>
    <n v="647.66999999999996"/>
    <n v="996.41"/>
    <n v="846.95"/>
    <n v="1245.51"/>
    <n v="2625.53"/>
  </r>
  <r>
    <s v="May"/>
    <n v="4"/>
    <s v="Iron"/>
    <n v="10.8"/>
    <s v="Retaining Customer"/>
    <x v="0"/>
    <n v="5293.16"/>
    <s v="Freightliner Sprinter"/>
    <n v="161.27000000000001"/>
    <n v="351.34"/>
    <n v="54.91"/>
    <n v="279.06"/>
    <n v="143.22"/>
    <n v="53.12"/>
    <n v="130.05000000000001"/>
    <n v="9.0299999999999994"/>
    <x v="21"/>
    <n v="369"/>
    <n v="307"/>
    <n v="17.239999999999998"/>
    <n v="150"/>
    <n v="25.8"/>
    <n v="71.709999999999994"/>
    <n v="1181.99999999999"/>
    <n v="688.11"/>
    <n v="1058.6300000000001"/>
    <n v="899.84"/>
    <n v="1323.29"/>
    <n v="3052.96"/>
  </r>
  <r>
    <s v="Apr"/>
    <n v="5"/>
    <s v="Coal"/>
    <n v="26.6"/>
    <s v="New Customer"/>
    <x v="1"/>
    <n v="3988.55"/>
    <s v="Freightliner Sprinter"/>
    <n v="111.56"/>
    <n v="307.82"/>
    <n v="58.83"/>
    <n v="276.83999999999997"/>
    <n v="103.84"/>
    <n v="61.81"/>
    <n v="147.62"/>
    <n v="8.11"/>
    <x v="25"/>
    <n v="897"/>
    <n v="346"/>
    <n v="11.53"/>
    <n v="100"/>
    <n v="26.93"/>
    <n v="82.89"/>
    <n v="1076.43"/>
    <n v="518.51"/>
    <n v="797.71"/>
    <n v="678.05"/>
    <n v="997.14"/>
    <n v="1805.0500000000002"/>
  </r>
  <r>
    <s v="Jul"/>
    <n v="15"/>
    <s v="Iron"/>
    <n v="11"/>
    <s v="Retaining Customer"/>
    <x v="3"/>
    <n v="3482.52"/>
    <s v="Freightliner Sprinter"/>
    <n v="193.34"/>
    <n v="485.88"/>
    <n v="54.59"/>
    <n v="295.06"/>
    <n v="136.38999999999999"/>
    <n v="41.34"/>
    <n v="105.71"/>
    <n v="8.26"/>
    <x v="11"/>
    <n v="128"/>
    <n v="394"/>
    <n v="8.84"/>
    <n v="0"/>
    <n v="25.86"/>
    <n v="51.17"/>
    <n v="1320.57"/>
    <n v="452.73"/>
    <n v="696.5"/>
    <n v="592.03"/>
    <n v="870.63"/>
    <n v="953.81"/>
  </r>
  <r>
    <s v="Nov"/>
    <n v="16"/>
    <s v="Coal"/>
    <n v="14.4"/>
    <s v="New Customer"/>
    <x v="0"/>
    <n v="5222.75"/>
    <s v="Freightliner Sprinter"/>
    <n v="138.31"/>
    <n v="499.44"/>
    <n v="54.86"/>
    <n v="242.9"/>
    <n v="145.06"/>
    <n v="59.4"/>
    <n v="144.71"/>
    <n v="7.74"/>
    <x v="17"/>
    <n v="285"/>
    <n v="397"/>
    <n v="13.16"/>
    <n v="50"/>
    <n v="25.16"/>
    <n v="53.63"/>
    <n v="1292.42"/>
    <n v="678.96"/>
    <n v="1044.55"/>
    <n v="887.87"/>
    <n v="1305.69"/>
    <n v="2771.49"/>
  </r>
  <r>
    <s v="Jul"/>
    <n v="21"/>
    <s v="Sand"/>
    <n v="21.9"/>
    <s v="Retaining Customer"/>
    <x v="2"/>
    <n v="3512.01"/>
    <s v="Peterbilt 579"/>
    <n v="171.57"/>
    <n v="360.73"/>
    <n v="54.08"/>
    <n v="244.52"/>
    <n v="117.03"/>
    <n v="49.55"/>
    <n v="110.91"/>
    <n v="6.03"/>
    <x v="22"/>
    <n v="340"/>
    <n v="387"/>
    <n v="9.07"/>
    <n v="150"/>
    <n v="30.75"/>
    <n v="66.239999999999995"/>
    <n v="1114.4199999999901"/>
    <n v="456.56"/>
    <n v="702.4"/>
    <n v="597.04"/>
    <n v="878"/>
    <n v="1344.3400000000001"/>
  </r>
  <r>
    <s v="Nov"/>
    <n v="16"/>
    <s v="Wood"/>
    <n v="26"/>
    <s v="Retaining Customer"/>
    <x v="1"/>
    <n v="3504.97"/>
    <s v="Peterbilt 579"/>
    <n v="115.53"/>
    <n v="481.12"/>
    <n v="58.83"/>
    <n v="203.09"/>
    <n v="145.25"/>
    <n v="37.92"/>
    <n v="111.76"/>
    <n v="7.8"/>
    <x v="1"/>
    <n v="418"/>
    <n v="383"/>
    <n v="9.15"/>
    <n v="0"/>
    <n v="33.090000000000003"/>
    <n v="99.86"/>
    <n v="1161.3"/>
    <n v="455.65"/>
    <n v="700.99"/>
    <n v="595.84"/>
    <n v="876.24"/>
    <n v="1142.7600000000002"/>
  </r>
  <r>
    <s v="Dec"/>
    <n v="20"/>
    <s v="Steel"/>
    <n v="17.100000000000001"/>
    <s v="Retaining Customer"/>
    <x v="2"/>
    <n v="5570.21"/>
    <s v="Freightliner Sprinter"/>
    <n v="149.75"/>
    <n v="482.11"/>
    <n v="50.69"/>
    <n v="277.79000000000002"/>
    <n v="104.33"/>
    <n v="58.14"/>
    <n v="139.18"/>
    <n v="8.9700000000000006"/>
    <x v="18"/>
    <n v="194"/>
    <n v="335"/>
    <n v="16.63"/>
    <n v="0"/>
    <n v="39.619999999999997"/>
    <n v="87.09"/>
    <n v="1270.96"/>
    <n v="724.13"/>
    <n v="1114.04"/>
    <n v="946.94"/>
    <n v="1392.55"/>
    <n v="3104.87"/>
  </r>
  <r>
    <s v="May"/>
    <n v="15"/>
    <s v="Coal"/>
    <n v="16.399999999999999"/>
    <s v="Retaining Customer"/>
    <x v="0"/>
    <n v="5514.26"/>
    <s v="Kenworth T680"/>
    <n v="121.69"/>
    <n v="346.33"/>
    <n v="52.54"/>
    <n v="265.14999999999998"/>
    <n v="148.02000000000001"/>
    <n v="63.56"/>
    <n v="148.81"/>
    <n v="6.93"/>
    <x v="9"/>
    <n v="635"/>
    <n v="315"/>
    <n v="17.510000000000002"/>
    <n v="0"/>
    <n v="38.770000000000003"/>
    <n v="51.09"/>
    <n v="1153.03"/>
    <n v="716.85"/>
    <n v="1102.8499999999999"/>
    <n v="937.42"/>
    <n v="1378.57"/>
    <n v="3166"/>
  </r>
  <r>
    <s v="Nov"/>
    <n v="11"/>
    <s v="Steel"/>
    <n v="21.9"/>
    <s v="Retaining Customer"/>
    <x v="3"/>
    <n v="5222.1499999999996"/>
    <s v="Volvo VNL"/>
    <n v="171.38"/>
    <n v="414.56"/>
    <n v="52.74"/>
    <n v="221.21"/>
    <n v="123.35"/>
    <n v="45.94"/>
    <n v="139.57"/>
    <n v="9.9499999999999993"/>
    <x v="11"/>
    <n v="201"/>
    <n v="397"/>
    <n v="13.15"/>
    <n v="150"/>
    <n v="23.65"/>
    <n v="88.63"/>
    <n v="1178.7"/>
    <n v="678.88"/>
    <n v="1044.43"/>
    <n v="887.77"/>
    <n v="1305.54"/>
    <n v="2983.1000000000004"/>
  </r>
  <r>
    <s v="Dec"/>
    <n v="14"/>
    <s v="Wood"/>
    <n v="20.9"/>
    <s v="New Customer"/>
    <x v="4"/>
    <n v="4784.49"/>
    <s v="Peterbilt 579"/>
    <n v="117.31"/>
    <n v="366.14"/>
    <n v="54.15"/>
    <n v="255.13"/>
    <n v="141.68"/>
    <n v="40.26"/>
    <n v="120.15"/>
    <n v="5.43"/>
    <x v="22"/>
    <n v="862"/>
    <n v="366"/>
    <n v="13.07"/>
    <n v="100"/>
    <n v="37.590000000000003"/>
    <n v="86.73"/>
    <n v="1100.25"/>
    <n v="621.98"/>
    <n v="956.9"/>
    <n v="813.36"/>
    <n v="1196.1199999999999"/>
    <n v="2587.83"/>
  </r>
  <r>
    <s v="Apr"/>
    <n v="22"/>
    <s v="Steel"/>
    <n v="17"/>
    <s v="Retaining Customer"/>
    <x v="0"/>
    <n v="3620.84"/>
    <s v="Peterbilt 579"/>
    <n v="199.36"/>
    <n v="335.01"/>
    <n v="50.71"/>
    <n v="230.86"/>
    <n v="101.29"/>
    <n v="62.69"/>
    <n v="148.41"/>
    <n v="5.58"/>
    <x v="3"/>
    <n v="261"/>
    <n v="318"/>
    <n v="11.39"/>
    <n v="50"/>
    <n v="26.43"/>
    <n v="75.64"/>
    <n v="1133.9100000000001"/>
    <n v="470.71"/>
    <n v="724.17"/>
    <n v="615.54"/>
    <n v="905.21"/>
    <n v="1329.3600000000001"/>
  </r>
  <r>
    <s v="Jan"/>
    <n v="26"/>
    <s v="Wood"/>
    <n v="11.7"/>
    <s v="New Customer"/>
    <x v="4"/>
    <n v="5915.52"/>
    <s v="Volvo VNL"/>
    <n v="148.49"/>
    <n v="411.73"/>
    <n v="54.11"/>
    <n v="276"/>
    <n v="108.78"/>
    <n v="62.7"/>
    <n v="141.68"/>
    <n v="5.09"/>
    <x v="1"/>
    <n v="481"/>
    <n v="359"/>
    <n v="16.48"/>
    <n v="0"/>
    <n v="25.16"/>
    <n v="65.13"/>
    <n v="1208.58"/>
    <n v="769.02"/>
    <n v="1183.0999999999999"/>
    <n v="1005.64"/>
    <n v="1478.88"/>
    <n v="3498.1000000000004"/>
  </r>
  <r>
    <s v="Nov"/>
    <n v="2"/>
    <s v="Sand"/>
    <n v="29.6"/>
    <s v="Retaining Customer"/>
    <x v="1"/>
    <n v="3136.86"/>
    <s v="Peterbilt 579"/>
    <n v="191.59"/>
    <n v="357.09"/>
    <n v="50.7"/>
    <n v="233.65"/>
    <n v="141.57"/>
    <n v="47.04"/>
    <n v="128.25"/>
    <n v="5.41"/>
    <x v="23"/>
    <n v="996"/>
    <n v="341"/>
    <n v="9.1999999999999993"/>
    <n v="100"/>
    <n v="27.96"/>
    <n v="94.5"/>
    <n v="1155.3"/>
    <n v="407.79"/>
    <n v="627.37"/>
    <n v="533.27"/>
    <n v="784.22"/>
    <n v="875.52"/>
  </r>
  <r>
    <s v="Aug"/>
    <n v="8"/>
    <s v="Steel"/>
    <n v="11.4"/>
    <s v="Retaining Customer"/>
    <x v="0"/>
    <n v="3216.68"/>
    <s v="Volvo VNL"/>
    <n v="173.56"/>
    <n v="380.78"/>
    <n v="56.52"/>
    <n v="246.3"/>
    <n v="117.05"/>
    <n v="53.07"/>
    <n v="125.99"/>
    <n v="8.0399999999999991"/>
    <x v="5"/>
    <n v="108"/>
    <n v="335"/>
    <n v="9.6"/>
    <n v="0"/>
    <n v="21.18"/>
    <n v="81.760000000000005"/>
    <n v="1161.3099999999899"/>
    <n v="418.17"/>
    <n v="643.34"/>
    <n v="546.84"/>
    <n v="804.17"/>
    <n v="842.55000000000018"/>
  </r>
  <r>
    <s v="Aug"/>
    <n v="2"/>
    <s v="Coal"/>
    <n v="24.8"/>
    <s v="New Customer"/>
    <x v="2"/>
    <n v="4194.51"/>
    <s v="Peterbilt 579"/>
    <n v="177.64"/>
    <n v="395.76"/>
    <n v="51.06"/>
    <n v="213.57"/>
    <n v="131.66999999999999"/>
    <n v="60.75"/>
    <n v="106.73"/>
    <n v="7.64"/>
    <x v="9"/>
    <n v="737"/>
    <n v="368"/>
    <n v="11.4"/>
    <n v="0"/>
    <n v="23.13"/>
    <n v="81.48"/>
    <n v="1144.82"/>
    <n v="545.29"/>
    <n v="838.9"/>
    <n v="713.07"/>
    <n v="1048.6300000000001"/>
    <n v="1838.8200000000002"/>
  </r>
  <r>
    <s v="Nov"/>
    <n v="25"/>
    <s v="Steel"/>
    <n v="21.8"/>
    <s v="New Customer"/>
    <x v="0"/>
    <n v="5393.66"/>
    <s v="Volvo VNL"/>
    <n v="197.83"/>
    <n v="317.64999999999998"/>
    <n v="58.31"/>
    <n v="252.41"/>
    <n v="129.02000000000001"/>
    <n v="65.16"/>
    <n v="102.99"/>
    <n v="8.19"/>
    <x v="7"/>
    <n v="643"/>
    <n v="366"/>
    <n v="14.74"/>
    <n v="0"/>
    <n v="20.82"/>
    <n v="65.099999999999994"/>
    <n v="1131.56"/>
    <n v="701.18"/>
    <n v="1078.73"/>
    <n v="916.92"/>
    <n v="1348.41"/>
    <n v="3048.92"/>
  </r>
  <r>
    <s v="Jan"/>
    <n v="9"/>
    <s v="Steel"/>
    <n v="29.2"/>
    <s v="Retaining Customer"/>
    <x v="0"/>
    <n v="3483.09"/>
    <s v="Volvo VNL"/>
    <n v="127.23"/>
    <n v="432.46"/>
    <n v="53.31"/>
    <n v="212.51"/>
    <n v="110.05"/>
    <n v="55.68"/>
    <n v="133.93"/>
    <n v="5.49"/>
    <x v="15"/>
    <n v="943"/>
    <n v="309"/>
    <n v="11.27"/>
    <n v="150"/>
    <n v="34.82"/>
    <n v="56.46"/>
    <n v="1130.6599999999901"/>
    <n v="452.8"/>
    <n v="696.62"/>
    <n v="592.13"/>
    <n v="870.77"/>
    <n v="1303.25"/>
  </r>
  <r>
    <s v="Jul"/>
    <n v="17"/>
    <s v="Coal"/>
    <n v="25.5"/>
    <s v="New Customer"/>
    <x v="3"/>
    <n v="3511.01"/>
    <s v="Volvo VNL"/>
    <n v="122.56"/>
    <n v="353.21"/>
    <n v="58.09"/>
    <n v="289.22000000000003"/>
    <n v="115.67"/>
    <n v="64.709999999999994"/>
    <n v="143.46"/>
    <n v="8.48"/>
    <x v="4"/>
    <n v="572"/>
    <n v="359"/>
    <n v="9.7799999999999994"/>
    <n v="50"/>
    <n v="34.9"/>
    <n v="71.41"/>
    <n v="1155.4000000000001"/>
    <n v="456.43"/>
    <n v="702.2"/>
    <n v="596.87"/>
    <n v="877.75"/>
    <n v="1206.5100000000002"/>
  </r>
  <r>
    <s v="Dec"/>
    <n v="15"/>
    <s v="Steel"/>
    <n v="14.9"/>
    <s v="New Customer"/>
    <x v="1"/>
    <n v="3062.54"/>
    <s v="Kenworth T680"/>
    <n v="119.54"/>
    <n v="445.36"/>
    <n v="59.63"/>
    <n v="270.07"/>
    <n v="108.03"/>
    <n v="49.68"/>
    <n v="108.21"/>
    <n v="6.17"/>
    <x v="3"/>
    <n v="535"/>
    <n v="391"/>
    <n v="7.83"/>
    <n v="0"/>
    <n v="22.4"/>
    <n v="78.97"/>
    <n v="1166.69"/>
    <n v="398.13"/>
    <n v="612.51"/>
    <n v="520.63"/>
    <n v="765.63"/>
    <n v="684.25"/>
  </r>
  <r>
    <s v="Sep"/>
    <n v="24"/>
    <s v="Coal"/>
    <n v="16.7"/>
    <s v="Retaining Customer"/>
    <x v="0"/>
    <n v="5238.95"/>
    <s v="Kenworth T680"/>
    <n v="186.22"/>
    <n v="429.46"/>
    <n v="51.69"/>
    <n v="229.8"/>
    <n v="132.43"/>
    <n v="66.91"/>
    <n v="123.89"/>
    <n v="8.77"/>
    <x v="10"/>
    <n v="263"/>
    <n v="330"/>
    <n v="15.88"/>
    <n v="0"/>
    <n v="21.58"/>
    <n v="87.01"/>
    <n v="1229.17"/>
    <n v="681.06"/>
    <n v="1047.79"/>
    <n v="890.62"/>
    <n v="1309.74"/>
    <n v="2797.36"/>
  </r>
  <r>
    <s v="Jul"/>
    <n v="19"/>
    <s v="Sand"/>
    <n v="26.7"/>
    <s v="Retaining Customer"/>
    <x v="0"/>
    <n v="3120.06"/>
    <s v="Peterbilt 579"/>
    <n v="144.88"/>
    <n v="429.8"/>
    <n v="56.5"/>
    <n v="263.63"/>
    <n v="125.98"/>
    <n v="42.6"/>
    <n v="134.18"/>
    <n v="9.84"/>
    <x v="15"/>
    <n v="299"/>
    <n v="303"/>
    <n v="10.3"/>
    <n v="150"/>
    <n v="31.86"/>
    <n v="53.56"/>
    <n v="1207.4100000000001"/>
    <n v="405.61"/>
    <n v="624.01"/>
    <n v="530.41"/>
    <n v="780.01"/>
    <n v="860.51000000000022"/>
  </r>
  <r>
    <s v="Jun"/>
    <n v="14"/>
    <s v="Coal"/>
    <n v="13.1"/>
    <s v="New Customer"/>
    <x v="0"/>
    <n v="5869.12"/>
    <s v="Peterbilt 579"/>
    <n v="107.67"/>
    <n v="307.44"/>
    <n v="53.39"/>
    <n v="219.54"/>
    <n v="106.29"/>
    <n v="31.12"/>
    <n v="130.79"/>
    <n v="5.34"/>
    <x v="19"/>
    <n v="327"/>
    <n v="344"/>
    <n v="17.059999999999999"/>
    <n v="100"/>
    <n v="22.39"/>
    <n v="55.33"/>
    <n v="961.57999999999902"/>
    <n v="762.99"/>
    <n v="1173.82"/>
    <n v="997.75"/>
    <n v="1467.28"/>
    <n v="3795.9300000000003"/>
  </r>
  <r>
    <s v="Jun"/>
    <n v="6"/>
    <s v="Wood"/>
    <n v="15.7"/>
    <s v="New Customer"/>
    <x v="4"/>
    <n v="3856.55"/>
    <s v="Kenworth T680"/>
    <n v="170.87"/>
    <n v="316.98"/>
    <n v="57.83"/>
    <n v="280.7"/>
    <n v="135.79"/>
    <n v="51.98"/>
    <n v="116.85"/>
    <n v="7.16"/>
    <x v="11"/>
    <n v="382"/>
    <n v="306"/>
    <n v="12.6"/>
    <n v="50"/>
    <n v="24.48"/>
    <n v="69.88"/>
    <n v="1138.1600000000001"/>
    <n v="501.35"/>
    <n v="771.31"/>
    <n v="655.61"/>
    <n v="964.14"/>
    <n v="1558.87"/>
  </r>
  <r>
    <s v="Nov"/>
    <n v="6"/>
    <s v="Coal"/>
    <n v="24.7"/>
    <s v="Retaining Customer"/>
    <x v="3"/>
    <n v="4929.71"/>
    <s v="Freightliner Sprinter"/>
    <n v="170.09"/>
    <n v="384.08"/>
    <n v="58.64"/>
    <n v="253.95"/>
    <n v="100.7"/>
    <n v="67.75"/>
    <n v="126.31"/>
    <n v="6.52"/>
    <x v="11"/>
    <n v="597"/>
    <n v="377"/>
    <n v="13.08"/>
    <n v="0"/>
    <n v="30.67"/>
    <n v="84.23"/>
    <n v="1168.04"/>
    <n v="640.86"/>
    <n v="985.94"/>
    <n v="838.05"/>
    <n v="1232.43"/>
    <n v="2558.34"/>
  </r>
  <r>
    <s v="May"/>
    <n v="1"/>
    <s v="Coal"/>
    <n v="20.2"/>
    <s v="New Customer"/>
    <x v="3"/>
    <n v="5623.05"/>
    <s v="Kenworth T680"/>
    <n v="132.86000000000001"/>
    <n v="367.33"/>
    <n v="56.17"/>
    <n v="281.67"/>
    <n v="126.22"/>
    <n v="44.51"/>
    <n v="139.16"/>
    <n v="5.0199999999999996"/>
    <x v="17"/>
    <n v="469"/>
    <n v="349"/>
    <n v="16.11"/>
    <n v="100"/>
    <n v="30.55"/>
    <n v="86.71"/>
    <n v="1152.94"/>
    <n v="731"/>
    <n v="1124.6099999999999"/>
    <n v="955.92"/>
    <n v="1405.76"/>
    <n v="3366.66"/>
  </r>
  <r>
    <s v="Jun"/>
    <n v="7"/>
    <s v="Steel"/>
    <n v="14.4"/>
    <s v="New Customer"/>
    <x v="0"/>
    <n v="5568.37"/>
    <s v="Freightliner Sprinter"/>
    <n v="114.72"/>
    <n v="461.56"/>
    <n v="55.54"/>
    <n v="270.68"/>
    <n v="137.09"/>
    <n v="61.27"/>
    <n v="112.67"/>
    <n v="5.91"/>
    <x v="3"/>
    <n v="128"/>
    <n v="358"/>
    <n v="15.55"/>
    <n v="100"/>
    <n v="21.68"/>
    <n v="91.83"/>
    <n v="1219.44"/>
    <n v="723.89"/>
    <n v="1113.67"/>
    <n v="946.62"/>
    <n v="1392.09"/>
    <n v="3236.6099999999997"/>
  </r>
  <r>
    <s v="Aug"/>
    <n v="6"/>
    <s v="Steel"/>
    <n v="27.3"/>
    <s v="New Customer"/>
    <x v="2"/>
    <n v="4135.63"/>
    <s v="Kenworth T680"/>
    <n v="171.57"/>
    <n v="373.55"/>
    <n v="59.8"/>
    <n v="280"/>
    <n v="100.53"/>
    <n v="58.5"/>
    <n v="105.01"/>
    <n v="6.5"/>
    <x v="1"/>
    <n v="275"/>
    <n v="336"/>
    <n v="12.31"/>
    <n v="50"/>
    <n v="32.26"/>
    <n v="60.4"/>
    <n v="1155.45999999999"/>
    <n v="537.63"/>
    <n v="827.13"/>
    <n v="703.06"/>
    <n v="1033.9100000000001"/>
    <n v="1828.4299999999998"/>
  </r>
  <r>
    <s v="Feb"/>
    <n v="4"/>
    <s v="Steel"/>
    <n v="18.8"/>
    <s v="Retaining Customer"/>
    <x v="1"/>
    <n v="4618.62"/>
    <s v="Kenworth T680"/>
    <n v="123.51"/>
    <n v="417.87"/>
    <n v="55.86"/>
    <n v="261.76"/>
    <n v="122.09"/>
    <n v="35.85"/>
    <n v="118.63"/>
    <n v="9.68"/>
    <x v="21"/>
    <n v="695"/>
    <n v="351"/>
    <n v="13.16"/>
    <n v="150"/>
    <n v="34.369999999999997"/>
    <n v="58.6"/>
    <n v="1145.25"/>
    <n v="600.41999999999996"/>
    <n v="923.72"/>
    <n v="785.17"/>
    <n v="1154.6500000000001"/>
    <n v="2423.7399999999998"/>
  </r>
  <r>
    <s v="Mar"/>
    <n v="6"/>
    <s v="Steel"/>
    <n v="26.1"/>
    <s v="New Customer"/>
    <x v="0"/>
    <n v="3114.15"/>
    <s v="Freightliner Sprinter"/>
    <n v="191.27"/>
    <n v="455.02"/>
    <n v="53.6"/>
    <n v="229.08"/>
    <n v="113.76"/>
    <n v="42.78"/>
    <n v="122.92"/>
    <n v="8.58"/>
    <x v="13"/>
    <n v="498"/>
    <n v="359"/>
    <n v="8.67"/>
    <n v="0"/>
    <n v="20.5"/>
    <n v="70.98"/>
    <n v="1217.01"/>
    <n v="404.84"/>
    <n v="622.83000000000004"/>
    <n v="529.41"/>
    <n v="778.54"/>
    <n v="683.6400000000001"/>
  </r>
  <r>
    <s v="Feb"/>
    <n v="9"/>
    <s v="Coal"/>
    <n v="17.7"/>
    <s v="Retaining Customer"/>
    <x v="0"/>
    <n v="3651.37"/>
    <s v="Volvo VNL"/>
    <n v="128.66"/>
    <n v="441.81"/>
    <n v="58.67"/>
    <n v="289.52999999999997"/>
    <n v="120.27"/>
    <n v="64.09"/>
    <n v="118.25"/>
    <n v="6.75"/>
    <x v="9"/>
    <n v="308"/>
    <n v="305"/>
    <n v="11.97"/>
    <n v="0"/>
    <n v="21.24"/>
    <n v="94.32"/>
    <n v="1228.03"/>
    <n v="474.68"/>
    <n v="730.27"/>
    <n v="620.73"/>
    <n v="912.84"/>
    <n v="1210.58"/>
  </r>
  <r>
    <s v="Mar"/>
    <n v="25"/>
    <s v="Iron"/>
    <n v="23.4"/>
    <s v="New Customer"/>
    <x v="2"/>
    <n v="3908.41"/>
    <s v="Kenworth T680"/>
    <n v="151.71"/>
    <n v="346.86"/>
    <n v="58.13"/>
    <n v="206.37"/>
    <n v="146.03"/>
    <n v="60.87"/>
    <n v="124.08"/>
    <n v="8.7200000000000006"/>
    <x v="10"/>
    <n v="472"/>
    <n v="308"/>
    <n v="12.69"/>
    <n v="0"/>
    <n v="20.02"/>
    <n v="92.06"/>
    <n v="1102.77"/>
    <n v="508.09"/>
    <n v="781.68"/>
    <n v="664.43"/>
    <n v="977.1"/>
    <n v="1591.6599999999999"/>
  </r>
  <r>
    <s v="Sep"/>
    <n v="15"/>
    <s v="Iron"/>
    <n v="29.9"/>
    <s v="New Customer"/>
    <x v="0"/>
    <n v="3694.31"/>
    <s v="Volvo VNL"/>
    <n v="103.76"/>
    <n v="471.08"/>
    <n v="56.21"/>
    <n v="222.32"/>
    <n v="106.91"/>
    <n v="33.72"/>
    <n v="125.29"/>
    <n v="6.86"/>
    <x v="6"/>
    <n v="221"/>
    <n v="321"/>
    <n v="11.51"/>
    <n v="50"/>
    <n v="25.95"/>
    <n v="67.56"/>
    <n v="1126.1500000000001"/>
    <n v="480.26"/>
    <n v="738.86"/>
    <n v="628.03"/>
    <n v="923.58"/>
    <n v="1410.1100000000001"/>
  </r>
  <r>
    <s v="Mar"/>
    <n v="5"/>
    <s v="Wood"/>
    <n v="11"/>
    <s v="Retaining Customer"/>
    <x v="0"/>
    <n v="5660.69"/>
    <s v="Kenworth T680"/>
    <n v="135.51"/>
    <n v="347.61"/>
    <n v="50.01"/>
    <n v="201.55"/>
    <n v="134.79"/>
    <n v="41.16"/>
    <n v="104.5"/>
    <n v="9.56"/>
    <x v="11"/>
    <n v="686"/>
    <n v="339"/>
    <n v="16.7"/>
    <n v="0"/>
    <n v="27.49"/>
    <n v="54.3"/>
    <n v="1024.69"/>
    <n v="735.89"/>
    <n v="1132.1400000000001"/>
    <n v="962.32"/>
    <n v="1415.17"/>
    <n v="3429.49"/>
  </r>
  <r>
    <s v="Jan"/>
    <n v="2"/>
    <s v="Wood"/>
    <n v="12.7"/>
    <s v="Retaining Customer"/>
    <x v="2"/>
    <n v="3734.52"/>
    <s v="Volvo VNL"/>
    <n v="129.78"/>
    <n v="313.87"/>
    <n v="58.34"/>
    <n v="284.42"/>
    <n v="111.59"/>
    <n v="34.229999999999997"/>
    <n v="143.76"/>
    <n v="5.0199999999999996"/>
    <x v="17"/>
    <n v="859"/>
    <n v="350"/>
    <n v="10.67"/>
    <n v="0"/>
    <n v="33.07"/>
    <n v="98.55"/>
    <n v="1081.01"/>
    <n v="485.49"/>
    <n v="746.9"/>
    <n v="634.87"/>
    <n v="933.63"/>
    <n v="1452.58"/>
  </r>
  <r>
    <s v="Jan"/>
    <n v="1"/>
    <s v="Wood"/>
    <n v="19.7"/>
    <s v="Retaining Customer"/>
    <x v="2"/>
    <n v="4991.5"/>
    <s v="Volvo VNL"/>
    <n v="117.32"/>
    <n v="428.2"/>
    <n v="54.79"/>
    <n v="245.83"/>
    <n v="121.82"/>
    <n v="59"/>
    <n v="133.91"/>
    <n v="7.04"/>
    <x v="0"/>
    <n v="290"/>
    <n v="346"/>
    <n v="14.43"/>
    <n v="50"/>
    <n v="36.82"/>
    <n v="93.19"/>
    <n v="1167.9100000000001"/>
    <n v="648.89"/>
    <n v="998.3"/>
    <n v="848.56"/>
    <n v="1247.8800000000001"/>
    <n v="2676.41"/>
  </r>
  <r>
    <s v="May"/>
    <n v="21"/>
    <s v="Steel"/>
    <n v="17.8"/>
    <s v="New Customer"/>
    <x v="0"/>
    <n v="3900.46"/>
    <s v="Kenworth T680"/>
    <n v="176.65"/>
    <n v="317.73"/>
    <n v="54.96"/>
    <n v="294.70999999999998"/>
    <n v="114.25"/>
    <n v="66.13"/>
    <n v="140.87"/>
    <n v="9.76"/>
    <x v="6"/>
    <n v="863"/>
    <n v="300"/>
    <n v="13"/>
    <n v="50"/>
    <n v="39.97"/>
    <n v="54.07"/>
    <n v="1175.0599999999899"/>
    <n v="507.06"/>
    <n v="780.09"/>
    <n v="663.08"/>
    <n v="975.12"/>
    <n v="1581.37"/>
  </r>
  <r>
    <s v="Dec"/>
    <n v="21"/>
    <s v="Coal"/>
    <n v="17.7"/>
    <s v="Retaining Customer"/>
    <x v="0"/>
    <n v="3667.79"/>
    <s v="Volvo VNL"/>
    <n v="182.41"/>
    <n v="462.26"/>
    <n v="50.88"/>
    <n v="228.22"/>
    <n v="125.68"/>
    <n v="55.03"/>
    <n v="134.84"/>
    <n v="6.4"/>
    <x v="6"/>
    <n v="667"/>
    <n v="322"/>
    <n v="11.39"/>
    <n v="150"/>
    <n v="21.78"/>
    <n v="86.91"/>
    <n v="1245.72"/>
    <n v="476.81"/>
    <n v="733.56"/>
    <n v="623.52"/>
    <n v="916.95"/>
    <n v="1359.85"/>
  </r>
  <r>
    <s v="Apr"/>
    <n v="8"/>
    <s v="Sand"/>
    <n v="18"/>
    <s v="Retaining Customer"/>
    <x v="2"/>
    <n v="4425.92"/>
    <s v="Kenworth T680"/>
    <n v="129.30000000000001"/>
    <n v="483.74"/>
    <n v="58.94"/>
    <n v="272.79000000000002"/>
    <n v="144.55000000000001"/>
    <n v="59.64"/>
    <n v="148.36000000000001"/>
    <n v="7.71"/>
    <x v="11"/>
    <n v="546"/>
    <n v="363"/>
    <n v="12.19"/>
    <n v="150"/>
    <n v="23.06"/>
    <n v="58.44"/>
    <n v="1305.03"/>
    <n v="575.37"/>
    <n v="885.18"/>
    <n v="752.41"/>
    <n v="1106.48"/>
    <n v="2059.9499999999998"/>
  </r>
  <r>
    <s v="Dec"/>
    <n v="7"/>
    <s v="Iron"/>
    <n v="24.7"/>
    <s v="New Customer"/>
    <x v="2"/>
    <n v="4866.3"/>
    <s v="Volvo VNL"/>
    <n v="171.25"/>
    <n v="370.19"/>
    <n v="52.81"/>
    <n v="242.47"/>
    <n v="114.45"/>
    <n v="45.45"/>
    <n v="113.62"/>
    <n v="6.31"/>
    <x v="20"/>
    <n v="379"/>
    <n v="370"/>
    <n v="13.15"/>
    <n v="50"/>
    <n v="31.15"/>
    <n v="68.11"/>
    <n v="1116.55"/>
    <n v="632.62"/>
    <n v="973.26"/>
    <n v="827.27"/>
    <n v="1216.58"/>
    <n v="2596.9"/>
  </r>
  <r>
    <s v="Feb"/>
    <n v="12"/>
    <s v="Steel"/>
    <n v="13.3"/>
    <s v="New Customer"/>
    <x v="3"/>
    <n v="5495.49"/>
    <s v="Freightliner Sprinter"/>
    <n v="109.9"/>
    <n v="366.2"/>
    <n v="56.58"/>
    <n v="209.81"/>
    <n v="123.75"/>
    <n v="48.78"/>
    <n v="108.63"/>
    <n v="8.59"/>
    <x v="24"/>
    <n v="468"/>
    <n v="349"/>
    <n v="15.75"/>
    <n v="50"/>
    <n v="30.96"/>
    <n v="73.739999999999995"/>
    <n v="1032.24"/>
    <n v="714.41"/>
    <n v="1099.0999999999999"/>
    <n v="934.23"/>
    <n v="1373.87"/>
    <n v="3310.21"/>
  </r>
  <r>
    <s v="Mar"/>
    <n v="25"/>
    <s v="Wood"/>
    <n v="12.6"/>
    <s v="New Customer"/>
    <x v="4"/>
    <n v="4453.05"/>
    <s v="Peterbilt 579"/>
    <n v="117.55"/>
    <n v="377.7"/>
    <n v="57.1"/>
    <n v="261.44"/>
    <n v="105.3"/>
    <n v="37.020000000000003"/>
    <n v="103.94"/>
    <n v="7.85"/>
    <x v="24"/>
    <n v="380"/>
    <n v="341"/>
    <n v="13.06"/>
    <n v="150"/>
    <n v="25.75"/>
    <n v="90.67"/>
    <n v="1067.8999999999901"/>
    <n v="578.9"/>
    <n v="890.61"/>
    <n v="757.02"/>
    <n v="1113.26"/>
    <n v="2326.9"/>
  </r>
  <r>
    <s v="Apr"/>
    <n v="24"/>
    <s v="Iron"/>
    <n v="16.7"/>
    <s v="Retaining Customer"/>
    <x v="2"/>
    <n v="5996.34"/>
    <s v="Volvo VNL"/>
    <n v="150.72"/>
    <n v="452.66"/>
    <n v="58.49"/>
    <n v="269.2"/>
    <n v="144.96"/>
    <n v="65.53"/>
    <n v="126.26"/>
    <n v="8.5500000000000007"/>
    <x v="4"/>
    <n v="116"/>
    <n v="315"/>
    <n v="19.04"/>
    <n v="100"/>
    <n v="21.75"/>
    <n v="90.37"/>
    <n v="1276.3699999999999"/>
    <n v="779.52"/>
    <n v="1199.27"/>
    <n v="1019.38"/>
    <n v="1499.09"/>
    <n v="3607.7200000000003"/>
  </r>
  <r>
    <s v="Jul"/>
    <n v="16"/>
    <s v="Sand"/>
    <n v="20.9"/>
    <s v="New Customer"/>
    <x v="2"/>
    <n v="5387.14"/>
    <s v="Volvo VNL"/>
    <n v="139.41999999999999"/>
    <n v="448.5"/>
    <n v="51.48"/>
    <n v="242.35"/>
    <n v="100.44"/>
    <n v="58.91"/>
    <n v="148.52000000000001"/>
    <n v="7.34"/>
    <x v="4"/>
    <n v="741"/>
    <n v="351"/>
    <n v="15.35"/>
    <n v="50"/>
    <n v="25.47"/>
    <n v="65.5"/>
    <n v="1196.96"/>
    <n v="700.33"/>
    <n v="1077.43"/>
    <n v="915.81"/>
    <n v="1346.79"/>
    <n v="3031.6499999999996"/>
  </r>
  <r>
    <s v="Aug"/>
    <n v="16"/>
    <s v="Steel"/>
    <n v="13.2"/>
    <s v="New Customer"/>
    <x v="5"/>
    <n v="3733.74"/>
    <s v="Kenworth T680"/>
    <n v="114.36"/>
    <n v="312.14999999999998"/>
    <n v="54.89"/>
    <n v="233.72"/>
    <n v="132.21"/>
    <n v="47.39"/>
    <n v="141.66999999999999"/>
    <n v="6.31"/>
    <x v="19"/>
    <n v="499"/>
    <n v="372"/>
    <n v="10.039999999999999"/>
    <n v="150"/>
    <n v="25.62"/>
    <n v="84.84"/>
    <n v="1042.7"/>
    <n v="485.39"/>
    <n v="746.75"/>
    <n v="634.74"/>
    <n v="933.43"/>
    <n v="1632.6599999999999"/>
  </r>
  <r>
    <s v="Oct"/>
    <n v="9"/>
    <s v="Wood"/>
    <n v="17.399999999999999"/>
    <s v="Retaining Customer"/>
    <x v="3"/>
    <n v="5485.05"/>
    <s v="Freightliner Sprinter"/>
    <n v="192.67"/>
    <n v="394.47"/>
    <n v="53.02"/>
    <n v="299.14999999999998"/>
    <n v="110.27"/>
    <n v="33.340000000000003"/>
    <n v="146.26"/>
    <n v="7.2"/>
    <x v="8"/>
    <n v="635"/>
    <n v="323"/>
    <n v="16.98"/>
    <n v="0"/>
    <n v="36.86"/>
    <n v="67.77"/>
    <n v="1236.3799999999901"/>
    <n v="713.06"/>
    <n v="1097.01"/>
    <n v="932.46"/>
    <n v="1371.26"/>
    <n v="3051.5299999999997"/>
  </r>
  <r>
    <s v="Jun"/>
    <n v="27"/>
    <s v="Wood"/>
    <n v="26.7"/>
    <s v="New Customer"/>
    <x v="3"/>
    <n v="5065.49"/>
    <s v="Volvo VNL"/>
    <n v="140.36000000000001"/>
    <n v="456.91"/>
    <n v="58.22"/>
    <n v="277.61"/>
    <n v="135.37"/>
    <n v="32.619999999999997"/>
    <n v="146.88"/>
    <n v="5.27"/>
    <x v="6"/>
    <n v="975"/>
    <n v="356"/>
    <n v="14.23"/>
    <n v="50"/>
    <n v="39.979999999999997"/>
    <n v="69.12"/>
    <n v="1253.23999999999"/>
    <n v="658.51"/>
    <n v="1013.1"/>
    <n v="861.13"/>
    <n v="1266.3699999999999"/>
    <n v="2668.23"/>
  </r>
  <r>
    <s v="Nov"/>
    <n v="23"/>
    <s v="Coal"/>
    <n v="21.7"/>
    <s v="Retaining Customer"/>
    <x v="0"/>
    <n v="4421.29"/>
    <s v="Freightliner Sprinter"/>
    <n v="163.54"/>
    <n v="363.81"/>
    <n v="58.1"/>
    <n v="294.8"/>
    <n v="148.88"/>
    <n v="60.66"/>
    <n v="148.85"/>
    <n v="6.43"/>
    <x v="22"/>
    <n v="220"/>
    <n v="338"/>
    <n v="13.08"/>
    <n v="100"/>
    <n v="23.59"/>
    <n v="82.34"/>
    <n v="1245.07"/>
    <n v="574.77"/>
    <n v="884.26"/>
    <n v="751.62"/>
    <n v="1105.32"/>
    <n v="2065.81"/>
  </r>
  <r>
    <s v="Apr"/>
    <n v="8"/>
    <s v="Steel"/>
    <n v="10.4"/>
    <s v="New Customer"/>
    <x v="1"/>
    <n v="4318.1000000000004"/>
    <s v="Volvo VNL"/>
    <n v="122.24"/>
    <n v="431.1"/>
    <n v="59.75"/>
    <n v="294.05"/>
    <n v="132.68"/>
    <n v="54.77"/>
    <n v="138.84"/>
    <n v="8.49"/>
    <x v="24"/>
    <n v="847"/>
    <n v="394"/>
    <n v="10.96"/>
    <n v="100"/>
    <n v="38.07"/>
    <n v="83.37"/>
    <n v="1241.92"/>
    <n v="561.35"/>
    <n v="863.62"/>
    <n v="734.08"/>
    <n v="1079.53"/>
    <n v="1980.25"/>
  </r>
  <r>
    <s v="Oct"/>
    <n v="24"/>
    <s v="Coal"/>
    <n v="17.399999999999999"/>
    <s v="New Customer"/>
    <x v="3"/>
    <n v="3340.25"/>
    <s v="Freightliner Sprinter"/>
    <n v="182.16"/>
    <n v="367.94"/>
    <n v="50.32"/>
    <n v="277.79000000000002"/>
    <n v="149.19999999999999"/>
    <n v="37.71"/>
    <n v="131.83000000000001"/>
    <n v="7.04"/>
    <x v="15"/>
    <n v="412"/>
    <n v="367"/>
    <n v="9.1"/>
    <n v="150"/>
    <n v="36.26"/>
    <n v="52.72"/>
    <n v="1203.99"/>
    <n v="434.23"/>
    <n v="668.05"/>
    <n v="567.84"/>
    <n v="835.06"/>
    <n v="1088.52"/>
  </r>
  <r>
    <s v="May"/>
    <n v="6"/>
    <s v="Coal"/>
    <n v="14.1"/>
    <s v="Retaining Customer"/>
    <x v="2"/>
    <n v="3905.35"/>
    <s v="Kenworth T680"/>
    <n v="100.56"/>
    <n v="387.47"/>
    <n v="54.41"/>
    <n v="260.51"/>
    <n v="133.6"/>
    <n v="51.82"/>
    <n v="137.86000000000001"/>
    <n v="5.0199999999999996"/>
    <x v="25"/>
    <n v="860"/>
    <n v="339"/>
    <n v="11.52"/>
    <n v="100"/>
    <n v="35.340000000000003"/>
    <n v="66.06"/>
    <n v="1131.25"/>
    <n v="507.7"/>
    <n v="781.07"/>
    <n v="663.91"/>
    <n v="976.34"/>
    <n v="1675.44"/>
  </r>
  <r>
    <s v="May"/>
    <n v="24"/>
    <s v="Steel"/>
    <n v="10.3"/>
    <s v="Retaining Customer"/>
    <x v="0"/>
    <n v="4837.3100000000004"/>
    <s v="Freightliner Sprinter"/>
    <n v="183.39"/>
    <n v="350.75"/>
    <n v="59.68"/>
    <n v="213.76"/>
    <n v="121.37"/>
    <n v="65.34"/>
    <n v="139.38"/>
    <n v="8.1300000000000008"/>
    <x v="8"/>
    <n v="736"/>
    <n v="397"/>
    <n v="12.18"/>
    <n v="100"/>
    <n v="26.1"/>
    <n v="54.33"/>
    <n v="1141.8"/>
    <n v="628.85"/>
    <n v="967.46"/>
    <n v="822.34"/>
    <n v="1209.33"/>
    <n v="2587.61"/>
  </r>
  <r>
    <s v="May"/>
    <n v="26"/>
    <s v="Coal"/>
    <n v="12.1"/>
    <s v="New Customer"/>
    <x v="0"/>
    <n v="5046.38"/>
    <s v="Freightliner Sprinter"/>
    <n v="190.86"/>
    <n v="335.42"/>
    <n v="56.26"/>
    <n v="214.88"/>
    <n v="137.37"/>
    <n v="43.96"/>
    <n v="111.44"/>
    <n v="9.7899999999999991"/>
    <x v="21"/>
    <n v="446"/>
    <n v="378"/>
    <n v="13.35"/>
    <n v="50"/>
    <n v="37.06"/>
    <n v="67.55"/>
    <n v="1099.98"/>
    <n v="656.03"/>
    <n v="1009.28"/>
    <n v="857.88"/>
    <n v="1261.5999999999999"/>
    <n v="2799.46"/>
  </r>
  <r>
    <s v="Apr"/>
    <n v="13"/>
    <s v="Iron"/>
    <n v="18.399999999999999"/>
    <s v="New Customer"/>
    <x v="4"/>
    <n v="5050.72"/>
    <s v="Volvo VNL"/>
    <n v="171.14"/>
    <n v="470.83"/>
    <n v="57.94"/>
    <n v="213.38"/>
    <n v="144.21"/>
    <n v="45.53"/>
    <n v="101"/>
    <n v="5.78"/>
    <x v="20"/>
    <n v="217"/>
    <n v="398"/>
    <n v="12.69"/>
    <n v="0"/>
    <n v="35.409999999999997"/>
    <n v="75.52"/>
    <n v="1209.81"/>
    <n v="656.59"/>
    <n v="1010.14"/>
    <n v="858.62"/>
    <n v="1262.68"/>
    <n v="2642.32"/>
  </r>
  <r>
    <s v="Jan"/>
    <n v="12"/>
    <s v="Wood"/>
    <n v="28.3"/>
    <s v="Retaining Customer"/>
    <x v="5"/>
    <n v="4344.51"/>
    <s v="Freightliner Sprinter"/>
    <n v="129.84"/>
    <n v="446.87"/>
    <n v="56.09"/>
    <n v="294.81"/>
    <n v="126.55"/>
    <n v="59.52"/>
    <n v="105.48"/>
    <n v="8.35"/>
    <x v="1"/>
    <n v="370"/>
    <n v="399"/>
    <n v="10.89"/>
    <n v="50"/>
    <n v="28.96"/>
    <n v="60.83"/>
    <n v="1227.51"/>
    <n v="564.79"/>
    <n v="868.9"/>
    <n v="738.57"/>
    <n v="1086.1300000000001"/>
    <n v="1961.96"/>
  </r>
  <r>
    <s v="Aug"/>
    <n v="2"/>
    <s v="Iron"/>
    <n v="24.6"/>
    <s v="Retaining Customer"/>
    <x v="1"/>
    <n v="4241.3500000000004"/>
    <s v="Peterbilt 579"/>
    <n v="180.92"/>
    <n v="398.22"/>
    <n v="50.48"/>
    <n v="226.69"/>
    <n v="139.96"/>
    <n v="51.86"/>
    <n v="104"/>
    <n v="6.74"/>
    <x v="10"/>
    <n v="502"/>
    <n v="367"/>
    <n v="11.56"/>
    <n v="150"/>
    <n v="28.01"/>
    <n v="68.010000000000005"/>
    <n v="1158.8699999999999"/>
    <n v="551.38"/>
    <n v="848.27"/>
    <n v="721.03"/>
    <n v="1060.3399999999999"/>
    <n v="2026.4899999999998"/>
  </r>
  <r>
    <s v="May"/>
    <n v="27"/>
    <s v="Sand"/>
    <n v="25.6"/>
    <s v="Retaining Customer"/>
    <x v="3"/>
    <n v="5807.5"/>
    <s v="Volvo VNL"/>
    <n v="105.43"/>
    <n v="320.11"/>
    <n v="57.88"/>
    <n v="279.14999999999998"/>
    <n v="139.65"/>
    <n v="45.99"/>
    <n v="140.94"/>
    <n v="8.76"/>
    <x v="25"/>
    <n v="810"/>
    <n v="333"/>
    <n v="17.440000000000001"/>
    <n v="150"/>
    <n v="32.979999999999997"/>
    <n v="95.13"/>
    <n v="1097.9099999999901"/>
    <n v="754.98"/>
    <n v="1161.5"/>
    <n v="987.28"/>
    <n v="1451.88"/>
    <n v="3658.5699999999997"/>
  </r>
  <r>
    <s v="Dec"/>
    <n v="27"/>
    <s v="Sand"/>
    <n v="10.7"/>
    <s v="New Customer"/>
    <x v="5"/>
    <n v="4340.9399999999996"/>
    <s v="Volvo VNL"/>
    <n v="121.89"/>
    <n v="354.78"/>
    <n v="52.76"/>
    <n v="209.74"/>
    <n v="146.85"/>
    <n v="38.85"/>
    <n v="148.94999999999999"/>
    <n v="6.7"/>
    <x v="2"/>
    <n v="234"/>
    <n v="362"/>
    <n v="11.99"/>
    <n v="150"/>
    <n v="31.57"/>
    <n v="86.26"/>
    <n v="1080.52"/>
    <n v="564.32000000000005"/>
    <n v="868.19"/>
    <n v="737.96"/>
    <n v="1085.23"/>
    <n v="2207.9899999999998"/>
  </r>
  <r>
    <s v="Oct"/>
    <n v="10"/>
    <s v="Steel"/>
    <n v="25.8"/>
    <s v="New Customer"/>
    <x v="4"/>
    <n v="3331.25"/>
    <s v="Peterbilt 579"/>
    <n v="196.41"/>
    <n v="413.68"/>
    <n v="56.51"/>
    <n v="214.69"/>
    <n v="125.6"/>
    <n v="59.12"/>
    <n v="146.6"/>
    <n v="5.59"/>
    <x v="9"/>
    <n v="309"/>
    <n v="353"/>
    <n v="9.44"/>
    <n v="0"/>
    <n v="31.02"/>
    <n v="71.73"/>
    <n v="1218.19999999999"/>
    <n v="433.06"/>
    <n v="666.25"/>
    <n v="566.30999999999995"/>
    <n v="832.81"/>
    <n v="910.07000000000016"/>
  </r>
  <r>
    <s v="Feb"/>
    <n v="20"/>
    <s v="Steel"/>
    <n v="19.899999999999999"/>
    <s v="Retaining Customer"/>
    <x v="2"/>
    <n v="4155.13"/>
    <s v="Peterbilt 579"/>
    <n v="147.13999999999999"/>
    <n v="380.4"/>
    <n v="53.27"/>
    <n v="205.21"/>
    <n v="136.91"/>
    <n v="36.090000000000003"/>
    <n v="112.08"/>
    <n v="9.1300000000000008"/>
    <x v="15"/>
    <n v="868"/>
    <n v="381"/>
    <n v="10.91"/>
    <n v="100"/>
    <n v="37.93"/>
    <n v="71.83"/>
    <n v="1080.23"/>
    <n v="540.16999999999996"/>
    <n v="831.03"/>
    <n v="706.37"/>
    <n v="1038.78"/>
    <n v="1978.83"/>
  </r>
  <r>
    <s v="Sep"/>
    <n v="2"/>
    <s v="Sand"/>
    <n v="17.399999999999999"/>
    <s v="New Customer"/>
    <x v="0"/>
    <n v="3198.5"/>
    <s v="Kenworth T680"/>
    <n v="189.52"/>
    <n v="436.32"/>
    <n v="54.48"/>
    <n v="241.74"/>
    <n v="106.85"/>
    <n v="35.35"/>
    <n v="101.11"/>
    <n v="8.64"/>
    <x v="2"/>
    <n v="931"/>
    <n v="363"/>
    <n v="8.81"/>
    <n v="0"/>
    <n v="35.270000000000003"/>
    <n v="54.38"/>
    <n v="1174.01"/>
    <n v="415.81"/>
    <n v="639.70000000000005"/>
    <n v="543.75"/>
    <n v="799.62"/>
    <n v="825.76000000000022"/>
  </r>
  <r>
    <s v="Jul"/>
    <n v="17"/>
    <s v="Wood"/>
    <n v="11"/>
    <s v="New Customer"/>
    <x v="3"/>
    <n v="5831.29"/>
    <s v="Peterbilt 579"/>
    <n v="138.88"/>
    <n v="376.39"/>
    <n v="55.92"/>
    <n v="260.16000000000003"/>
    <n v="109.96"/>
    <n v="44.97"/>
    <n v="136.38999999999999"/>
    <n v="9.7899999999999991"/>
    <x v="24"/>
    <n v="969"/>
    <n v="319"/>
    <n v="18.28"/>
    <n v="100"/>
    <n v="37.58"/>
    <n v="58.11"/>
    <n v="1132.46"/>
    <n v="758.07"/>
    <n v="1166.26"/>
    <n v="991.32"/>
    <n v="1457.82"/>
    <n v="3602.41"/>
  </r>
  <r>
    <s v="Feb"/>
    <n v="3"/>
    <s v="Wood"/>
    <n v="18.8"/>
    <s v="New Customer"/>
    <x v="5"/>
    <n v="5598.21"/>
    <s v="Kenworth T680"/>
    <n v="194.52"/>
    <n v="362.47"/>
    <n v="59.19"/>
    <n v="209.29"/>
    <n v="109.48"/>
    <n v="43.12"/>
    <n v="103.55"/>
    <n v="8.9"/>
    <x v="8"/>
    <n v="636"/>
    <n v="352"/>
    <n v="15.9"/>
    <n v="100"/>
    <n v="23.57"/>
    <n v="54.84"/>
    <n v="1090.52"/>
    <n v="727.77"/>
    <n v="1119.6400000000001"/>
    <n v="951.7"/>
    <n v="1399.55"/>
    <n v="3397.26"/>
  </r>
  <r>
    <s v="Feb"/>
    <n v="26"/>
    <s v="Iron"/>
    <n v="14.3"/>
    <s v="New Customer"/>
    <x v="0"/>
    <n v="5511.99"/>
    <s v="Kenworth T680"/>
    <n v="133.61000000000001"/>
    <n v="444.47"/>
    <n v="57.86"/>
    <n v="245.48"/>
    <n v="104.52"/>
    <n v="60.55"/>
    <n v="121.92"/>
    <n v="7.94"/>
    <x v="19"/>
    <n v="130"/>
    <n v="354"/>
    <n v="15.57"/>
    <n v="100"/>
    <n v="34.75"/>
    <n v="88.98"/>
    <n v="1176.3499999999999"/>
    <n v="716.56"/>
    <n v="1102.4000000000001"/>
    <n v="937.04"/>
    <n v="1378"/>
    <n v="3236.3900000000003"/>
  </r>
  <r>
    <s v="Jun"/>
    <n v="5"/>
    <s v="Coal"/>
    <n v="28.7"/>
    <s v="Retaining Customer"/>
    <x v="2"/>
    <n v="4973.7"/>
    <s v="Freightliner Sprinter"/>
    <n v="157.47999999999999"/>
    <n v="383.99"/>
    <n v="58.5"/>
    <n v="263.73"/>
    <n v="109.14"/>
    <n v="63.67"/>
    <n v="120.32"/>
    <n v="9.27"/>
    <x v="15"/>
    <n v="617"/>
    <n v="318"/>
    <n v="15.64"/>
    <n v="150"/>
    <n v="30.37"/>
    <n v="60.04"/>
    <n v="1166.0999999999999"/>
    <n v="646.58000000000004"/>
    <n v="994.74"/>
    <n v="845.53"/>
    <n v="1243.42"/>
    <n v="2753.97"/>
  </r>
  <r>
    <s v="Sep"/>
    <n v="15"/>
    <s v="Sand"/>
    <n v="20"/>
    <s v="New Customer"/>
    <x v="3"/>
    <n v="3726.68"/>
    <s v="Peterbilt 579"/>
    <n v="139.99"/>
    <n v="380.57"/>
    <n v="57.12"/>
    <n v="274.19"/>
    <n v="136.30000000000001"/>
    <n v="32.67"/>
    <n v="137.16999999999999"/>
    <n v="7.8"/>
    <x v="24"/>
    <n v="228"/>
    <n v="367"/>
    <n v="10.15"/>
    <n v="150"/>
    <n v="27.74"/>
    <n v="64.12"/>
    <n v="1165.8099999999899"/>
    <n v="484.47"/>
    <n v="745.34"/>
    <n v="633.54"/>
    <n v="931.67"/>
    <n v="1504.6100000000001"/>
  </r>
  <r>
    <s v="Mar"/>
    <n v="5"/>
    <s v="Iron"/>
    <n v="20.5"/>
    <s v="Retaining Customer"/>
    <x v="1"/>
    <n v="5555.61"/>
    <s v="Freightliner Sprinter"/>
    <n v="127.12"/>
    <n v="395.2"/>
    <n v="59.43"/>
    <n v="204.08"/>
    <n v="107.77"/>
    <n v="60.77"/>
    <n v="112.58"/>
    <n v="6.7"/>
    <x v="25"/>
    <n v="964"/>
    <n v="339"/>
    <n v="16.39"/>
    <n v="0"/>
    <n v="21.37"/>
    <n v="68.58"/>
    <n v="1073.6499999999901"/>
    <n v="722.23"/>
    <n v="1111.1199999999999"/>
    <n v="944.45"/>
    <n v="1388.9"/>
    <n v="3269.33"/>
  </r>
  <r>
    <s v="Dec"/>
    <n v="28"/>
    <s v="Iron"/>
    <n v="10.5"/>
    <s v="New Customer"/>
    <x v="5"/>
    <n v="5360.53"/>
    <s v="Peterbilt 579"/>
    <n v="106.52"/>
    <n v="357.17"/>
    <n v="55.82"/>
    <n v="223"/>
    <n v="106.44"/>
    <n v="41.17"/>
    <n v="128.63999999999999"/>
    <n v="6.73"/>
    <x v="24"/>
    <n v="396"/>
    <n v="394"/>
    <n v="13.61"/>
    <n v="50"/>
    <n v="28.98"/>
    <n v="60.13"/>
    <n v="1025.49"/>
    <n v="696.87"/>
    <n v="1072.1099999999999"/>
    <n v="911.29"/>
    <n v="1340.13"/>
    <n v="3180.0200000000004"/>
  </r>
  <r>
    <s v="Dec"/>
    <n v="12"/>
    <s v="Iron"/>
    <n v="15.3"/>
    <s v="New Customer"/>
    <x v="0"/>
    <n v="4791.1000000000004"/>
    <s v="Peterbilt 579"/>
    <n v="128.07"/>
    <n v="435.4"/>
    <n v="50.65"/>
    <n v="211.89"/>
    <n v="138.36000000000001"/>
    <n v="69.22"/>
    <n v="109.02"/>
    <n v="9.42"/>
    <x v="25"/>
    <n v="838"/>
    <n v="366"/>
    <n v="13.09"/>
    <n v="50"/>
    <n v="21.01"/>
    <n v="77.319999999999993"/>
    <n v="1152.03"/>
    <n v="622.84"/>
    <n v="958.22"/>
    <n v="814.49"/>
    <n v="1197.78"/>
    <n v="2476.08"/>
  </r>
  <r>
    <s v="Mar"/>
    <n v="22"/>
    <s v="Sand"/>
    <n v="11.9"/>
    <s v="New Customer"/>
    <x v="0"/>
    <n v="3493.67"/>
    <s v="Peterbilt 579"/>
    <n v="123.71"/>
    <n v="346.13"/>
    <n v="57.04"/>
    <n v="253.93"/>
    <n v="149.99"/>
    <n v="61.62"/>
    <n v="147.53"/>
    <n v="5.58"/>
    <x v="5"/>
    <n v="663"/>
    <n v="307"/>
    <n v="11.38"/>
    <n v="150"/>
    <n v="22.82"/>
    <n v="66.47"/>
    <n v="1145.53"/>
    <n v="454.18"/>
    <n v="698.73"/>
    <n v="593.91999999999996"/>
    <n v="873.42"/>
    <n v="1286.96"/>
  </r>
  <r>
    <s v="Oct"/>
    <n v="22"/>
    <s v="Coal"/>
    <n v="28.8"/>
    <s v="New Customer"/>
    <x v="5"/>
    <n v="3922.15"/>
    <s v="Freightliner Sprinter"/>
    <n v="199.98"/>
    <n v="363.16"/>
    <n v="58.59"/>
    <n v="289.88"/>
    <n v="106.52"/>
    <n v="69.209999999999994"/>
    <n v="114.3"/>
    <n v="5.64"/>
    <x v="1"/>
    <n v="755"/>
    <n v="322"/>
    <n v="12.18"/>
    <n v="0"/>
    <n v="21.75"/>
    <n v="77.680000000000007"/>
    <n v="1207.28"/>
    <n v="509.88"/>
    <n v="784.43"/>
    <n v="666.77"/>
    <n v="980.54"/>
    <n v="1502.62"/>
  </r>
  <r>
    <s v="Apr"/>
    <n v="21"/>
    <s v="Sand"/>
    <n v="13.1"/>
    <s v="New Customer"/>
    <x v="3"/>
    <n v="5576.36"/>
    <s v="Kenworth T680"/>
    <n v="103.83"/>
    <n v="397.1"/>
    <n v="53.38"/>
    <n v="258.64"/>
    <n v="124.62"/>
    <n v="50.66"/>
    <n v="135.86000000000001"/>
    <n v="7.01"/>
    <x v="3"/>
    <n v="270"/>
    <n v="377"/>
    <n v="14.79"/>
    <n v="0"/>
    <n v="33.5"/>
    <n v="87.93"/>
    <n v="1131.0999999999999"/>
    <n v="724.93"/>
    <n v="1115.27"/>
    <n v="947.98"/>
    <n v="1394.09"/>
    <n v="3244.76"/>
  </r>
  <r>
    <s v="Mar"/>
    <n v="15"/>
    <s v="Iron"/>
    <n v="25.1"/>
    <s v="Retaining Customer"/>
    <x v="0"/>
    <n v="4229.59"/>
    <s v="Volvo VNL"/>
    <n v="153.01"/>
    <n v="326.54000000000002"/>
    <n v="54.61"/>
    <n v="254.02"/>
    <n v="142.5"/>
    <n v="56.08"/>
    <n v="108.06"/>
    <n v="9.52"/>
    <x v="6"/>
    <n v="314"/>
    <n v="375"/>
    <n v="11.28"/>
    <n v="50"/>
    <n v="34.869999999999997"/>
    <n v="61.58"/>
    <n v="1104.3399999999999"/>
    <n v="549.85"/>
    <n v="845.92"/>
    <n v="719.03"/>
    <n v="1057.4000000000001"/>
    <n v="1976.12"/>
  </r>
  <r>
    <s v="Oct"/>
    <n v="8"/>
    <s v="Coal"/>
    <n v="27.9"/>
    <s v="New Customer"/>
    <x v="0"/>
    <n v="3957.26"/>
    <s v="Freightliner Sprinter"/>
    <n v="183.57"/>
    <n v="358.57"/>
    <n v="51.34"/>
    <n v="224.5"/>
    <n v="143.01"/>
    <n v="38.909999999999997"/>
    <n v="141.80000000000001"/>
    <n v="7.29"/>
    <x v="10"/>
    <n v="123"/>
    <n v="386"/>
    <n v="10.25"/>
    <n v="50"/>
    <n v="34.43"/>
    <n v="57.17"/>
    <n v="1148.99"/>
    <n v="514.44000000000005"/>
    <n v="791.45"/>
    <n v="672.73"/>
    <n v="989.32"/>
    <n v="1658.6999999999998"/>
  </r>
  <r>
    <s v="Feb"/>
    <n v="18"/>
    <s v="Iron"/>
    <n v="17.5"/>
    <s v="New Customer"/>
    <x v="5"/>
    <n v="4372.43"/>
    <s v="Kenworth T680"/>
    <n v="149.29"/>
    <n v="443.13"/>
    <n v="54.86"/>
    <n v="225.64"/>
    <n v="105.89"/>
    <n v="60.91"/>
    <n v="120.64"/>
    <n v="7.04"/>
    <x v="9"/>
    <n v="735"/>
    <n v="337"/>
    <n v="12.97"/>
    <n v="100"/>
    <n v="32.68"/>
    <n v="75.67"/>
    <n v="1167.4000000000001"/>
    <n v="568.41999999999996"/>
    <n v="874.49"/>
    <n v="743.31"/>
    <n v="1093.1099999999999"/>
    <n v="2103.71"/>
  </r>
  <r>
    <s v="Nov"/>
    <n v="21"/>
    <s v="Wood"/>
    <n v="26.6"/>
    <s v="New Customer"/>
    <x v="5"/>
    <n v="5122.63"/>
    <s v="Freightliner Sprinter"/>
    <n v="161.11000000000001"/>
    <n v="306.14999999999998"/>
    <n v="52.91"/>
    <n v="229.13"/>
    <n v="100.84"/>
    <n v="59.81"/>
    <n v="103.62"/>
    <n v="5.62"/>
    <x v="25"/>
    <n v="737"/>
    <n v="344"/>
    <n v="14.89"/>
    <n v="0"/>
    <n v="33.340000000000003"/>
    <n v="69.03"/>
    <n v="1019.19"/>
    <n v="665.94"/>
    <n v="1024.53"/>
    <n v="870.85"/>
    <n v="1280.6600000000001"/>
    <n v="2902.7799999999997"/>
  </r>
  <r>
    <s v="Oct"/>
    <n v="8"/>
    <s v="Coal"/>
    <n v="10.199999999999999"/>
    <s v="Retaining Customer"/>
    <x v="0"/>
    <n v="5833.66"/>
    <s v="Peterbilt 579"/>
    <n v="199.36"/>
    <n v="470.12"/>
    <n v="58.91"/>
    <n v="253.04"/>
    <n v="126.77"/>
    <n v="47.77"/>
    <n v="103.18"/>
    <n v="7.85"/>
    <x v="13"/>
    <n v="409"/>
    <n v="398"/>
    <n v="14.66"/>
    <n v="50"/>
    <n v="31.25"/>
    <n v="65.61"/>
    <n v="1267"/>
    <n v="758.38"/>
    <n v="1166.73"/>
    <n v="991.72"/>
    <n v="1458.41"/>
    <n v="3413.91"/>
  </r>
  <r>
    <s v="Dec"/>
    <n v="27"/>
    <s v="Coal"/>
    <n v="29.7"/>
    <s v="New Customer"/>
    <x v="3"/>
    <n v="3436.15"/>
    <s v="Kenworth T680"/>
    <n v="118.98"/>
    <n v="354.21"/>
    <n v="56.64"/>
    <n v="291.66000000000003"/>
    <n v="148.71"/>
    <n v="34.47"/>
    <n v="109.28"/>
    <n v="7.37"/>
    <x v="25"/>
    <n v="628"/>
    <n v="321"/>
    <n v="10.7"/>
    <n v="100"/>
    <n v="26.09"/>
    <n v="63.65"/>
    <n v="1121.32"/>
    <n v="446.7"/>
    <n v="687.23"/>
    <n v="584.15"/>
    <n v="859.04"/>
    <n v="1206.92"/>
  </r>
  <r>
    <s v="Mar"/>
    <n v="23"/>
    <s v="Iron"/>
    <n v="19.399999999999999"/>
    <s v="Retaining Customer"/>
    <x v="5"/>
    <n v="4251.63"/>
    <s v="Volvo VNL"/>
    <n v="161.01"/>
    <n v="470.55"/>
    <n v="58.87"/>
    <n v="210.05"/>
    <n v="110.05"/>
    <n v="63.81"/>
    <n v="126.5"/>
    <n v="8.48"/>
    <x v="4"/>
    <n v="620"/>
    <n v="352"/>
    <n v="12.08"/>
    <n v="0"/>
    <n v="20.23"/>
    <n v="85.47"/>
    <n v="1209.32"/>
    <n v="552.71"/>
    <n v="850.33"/>
    <n v="722.78"/>
    <n v="1062.9100000000001"/>
    <n v="1828.54"/>
  </r>
  <r>
    <s v="Jun"/>
    <n v="15"/>
    <s v="Steel"/>
    <n v="14.9"/>
    <s v="Retaining Customer"/>
    <x v="3"/>
    <n v="4357.8"/>
    <s v="Freightliner Sprinter"/>
    <n v="138.97"/>
    <n v="327.97"/>
    <n v="59.56"/>
    <n v="237.44"/>
    <n v="101.52"/>
    <n v="33.85"/>
    <n v="138.57"/>
    <n v="8.1"/>
    <x v="7"/>
    <n v="173"/>
    <n v="317"/>
    <n v="13.75"/>
    <n v="50"/>
    <n v="23.29"/>
    <n v="60.07"/>
    <n v="1045.98"/>
    <n v="566.51"/>
    <n v="871.56"/>
    <n v="740.83"/>
    <n v="1089.45"/>
    <n v="2151.11"/>
  </r>
  <r>
    <s v="May"/>
    <n v="10"/>
    <s v="Iron"/>
    <n v="27.1"/>
    <s v="New Customer"/>
    <x v="0"/>
    <n v="3933.03"/>
    <s v="Volvo VNL"/>
    <n v="171.75"/>
    <n v="403.72"/>
    <n v="59.32"/>
    <n v="234.5"/>
    <n v="147.19"/>
    <n v="43.94"/>
    <n v="107.06"/>
    <n v="7.51"/>
    <x v="3"/>
    <n v="273"/>
    <n v="303"/>
    <n v="12.98"/>
    <n v="50"/>
    <n v="39.92"/>
    <n v="76.55"/>
    <n v="1174.99"/>
    <n v="511.29"/>
    <n v="786.61"/>
    <n v="668.62"/>
    <n v="983.26"/>
    <n v="1613.96"/>
  </r>
  <r>
    <s v="May"/>
    <n v="23"/>
    <s v="Sand"/>
    <n v="19.5"/>
    <s v="Retaining Customer"/>
    <x v="5"/>
    <n v="3229.47"/>
    <s v="Kenworth T680"/>
    <n v="168.88"/>
    <n v="498.3"/>
    <n v="57.76"/>
    <n v="288.42"/>
    <n v="139.68"/>
    <n v="40.24"/>
    <n v="121.24"/>
    <n v="7.81"/>
    <x v="9"/>
    <n v="928"/>
    <n v="329"/>
    <n v="9.82"/>
    <n v="150"/>
    <n v="27.23"/>
    <n v="93.4"/>
    <n v="1322.33"/>
    <n v="419.83"/>
    <n v="645.89"/>
    <n v="549.01"/>
    <n v="807.37"/>
    <n v="850.36999999999989"/>
  </r>
  <r>
    <s v="Dec"/>
    <n v="1"/>
    <s v="Sand"/>
    <n v="22.9"/>
    <s v="Retaining Customer"/>
    <x v="0"/>
    <n v="4641.5200000000004"/>
    <s v="Volvo VNL"/>
    <n v="149.66999999999999"/>
    <n v="460.64"/>
    <n v="58.46"/>
    <n v="277.60000000000002"/>
    <n v="133.22999999999999"/>
    <n v="50.1"/>
    <n v="148.97"/>
    <n v="9.9700000000000006"/>
    <x v="24"/>
    <n v="165"/>
    <n v="367"/>
    <n v="12.65"/>
    <n v="100"/>
    <n v="30.11"/>
    <n v="55.64"/>
    <n v="1288.6399999999901"/>
    <n v="603.4"/>
    <n v="928.3"/>
    <n v="789.06"/>
    <n v="1160.3800000000001"/>
    <n v="2248.9899999999998"/>
  </r>
  <r>
    <s v="Oct"/>
    <n v="15"/>
    <s v="Iron"/>
    <n v="22.5"/>
    <s v="New Customer"/>
    <x v="2"/>
    <n v="3116.21"/>
    <s v="Peterbilt 579"/>
    <n v="124.24"/>
    <n v="301.07"/>
    <n v="56.17"/>
    <n v="262.42"/>
    <n v="120.36"/>
    <n v="39.020000000000003"/>
    <n v="127.09"/>
    <n v="5.04"/>
    <x v="23"/>
    <n v="418"/>
    <n v="309"/>
    <n v="10.08"/>
    <n v="150"/>
    <n v="28.1"/>
    <n v="65.14"/>
    <n v="1035.4100000000001"/>
    <n v="405.11"/>
    <n v="623.24"/>
    <n v="529.76"/>
    <n v="779.05"/>
    <n v="1024.9000000000001"/>
  </r>
  <r>
    <s v="Apr"/>
    <n v="7"/>
    <s v="Sand"/>
    <n v="24.6"/>
    <s v="Retaining Customer"/>
    <x v="0"/>
    <n v="3603.1"/>
    <s v="Peterbilt 579"/>
    <n v="110.44"/>
    <n v="343.88"/>
    <n v="52.24"/>
    <n v="289.58"/>
    <n v="134.77000000000001"/>
    <n v="58.43"/>
    <n v="125.87"/>
    <n v="7.99"/>
    <x v="7"/>
    <n v="579"/>
    <n v="391"/>
    <n v="9.2200000000000006"/>
    <n v="0"/>
    <n v="35.69"/>
    <n v="62.8"/>
    <n v="1123.2"/>
    <n v="468.4"/>
    <n v="720.62"/>
    <n v="612.53"/>
    <n v="900.77"/>
    <n v="1281.5900000000001"/>
  </r>
  <r>
    <s v="Feb"/>
    <n v="6"/>
    <s v="Wood"/>
    <n v="10.5"/>
    <s v="New Customer"/>
    <x v="3"/>
    <n v="5014.29"/>
    <s v="Freightliner Sprinter"/>
    <n v="102.46"/>
    <n v="383.26"/>
    <n v="54.24"/>
    <n v="283.26"/>
    <n v="141.36000000000001"/>
    <n v="35.61"/>
    <n v="136.46"/>
    <n v="8.1"/>
    <x v="14"/>
    <n v="862"/>
    <n v="365"/>
    <n v="13.74"/>
    <n v="100"/>
    <n v="28.65"/>
    <n v="68.069999999999993"/>
    <n v="1144.74999999999"/>
    <n v="651.86"/>
    <n v="1002.86"/>
    <n v="852.43"/>
    <n v="1253.57"/>
    <n v="2764.19"/>
  </r>
  <r>
    <s v="Jan"/>
    <n v="9"/>
    <s v="Iron"/>
    <n v="11.7"/>
    <s v="New Customer"/>
    <x v="0"/>
    <n v="3365.11"/>
    <s v="Peterbilt 579"/>
    <n v="179.64"/>
    <n v="334.37"/>
    <n v="54.79"/>
    <n v="269.75"/>
    <n v="112.2"/>
    <n v="30.15"/>
    <n v="121.86"/>
    <n v="7.23"/>
    <x v="25"/>
    <n v="852"/>
    <n v="394"/>
    <n v="8.5399999999999991"/>
    <n v="50"/>
    <n v="20.2"/>
    <n v="56.15"/>
    <n v="1109.99"/>
    <n v="437.46"/>
    <n v="673.02"/>
    <n v="572.07000000000005"/>
    <n v="841.28"/>
    <n v="1091.3200000000002"/>
  </r>
  <r>
    <s v="Aug"/>
    <n v="13"/>
    <s v="Coal"/>
    <n v="17.2"/>
    <s v="Retaining Customer"/>
    <x v="0"/>
    <n v="5882.48"/>
    <s v="Freightliner Sprinter"/>
    <n v="166.71"/>
    <n v="399.27"/>
    <n v="58.58"/>
    <n v="286.75"/>
    <n v="137.41999999999999"/>
    <n v="62.87"/>
    <n v="103.29"/>
    <n v="8.44"/>
    <x v="9"/>
    <n v="541"/>
    <n v="337"/>
    <n v="17.46"/>
    <n v="50"/>
    <n v="26.82"/>
    <n v="57.12"/>
    <n v="1223.33"/>
    <n v="764.72"/>
    <n v="1176.5"/>
    <n v="1000.02"/>
    <n v="1470.62"/>
    <n v="3501.9700000000003"/>
  </r>
  <r>
    <s v="Aug"/>
    <n v="20"/>
    <s v="Steel"/>
    <n v="19.5"/>
    <s v="Retaining Customer"/>
    <x v="1"/>
    <n v="3072.23"/>
    <s v="Freightliner Sprinter"/>
    <n v="124.82"/>
    <n v="333.26"/>
    <n v="50.65"/>
    <n v="239.27"/>
    <n v="133.13999999999999"/>
    <n v="38.96"/>
    <n v="132.91"/>
    <n v="5.46"/>
    <x v="9"/>
    <n v="276"/>
    <n v="386"/>
    <n v="7.96"/>
    <n v="50"/>
    <n v="28.48"/>
    <n v="68.209999999999994"/>
    <n v="1058.47"/>
    <n v="399.39"/>
    <n v="614.45000000000005"/>
    <n v="522.28"/>
    <n v="768.06"/>
    <n v="858.23999999999978"/>
  </r>
  <r>
    <s v="Dec"/>
    <n v="16"/>
    <s v="Iron"/>
    <n v="18.8"/>
    <s v="New Customer"/>
    <x v="5"/>
    <n v="3357.72"/>
    <s v="Peterbilt 579"/>
    <n v="129.30000000000001"/>
    <n v="425.6"/>
    <n v="52.02"/>
    <n v="226.11"/>
    <n v="109.25"/>
    <n v="51.27"/>
    <n v="122.69"/>
    <n v="9.44"/>
    <x v="0"/>
    <n v="327"/>
    <n v="336"/>
    <n v="9.99"/>
    <n v="100"/>
    <n v="24.26"/>
    <n v="98.16"/>
    <n v="1125.68"/>
    <n v="436.5"/>
    <n v="671.54"/>
    <n v="570.80999999999995"/>
    <n v="839.43"/>
    <n v="1122.3000000000002"/>
  </r>
  <r>
    <s v="Sep"/>
    <n v="8"/>
    <s v="Iron"/>
    <n v="24.6"/>
    <s v="Retaining Customer"/>
    <x v="5"/>
    <n v="3086.1"/>
    <s v="Freightliner Sprinter"/>
    <n v="183.81"/>
    <n v="415.53"/>
    <n v="52.11"/>
    <n v="230.44"/>
    <n v="149.12"/>
    <n v="67.319999999999993"/>
    <n v="108.72"/>
    <n v="7.28"/>
    <x v="18"/>
    <n v="940"/>
    <n v="323"/>
    <n v="9.5500000000000007"/>
    <n v="0"/>
    <n v="29.13"/>
    <n v="90.53"/>
    <n v="1214.3299999999899"/>
    <n v="401.19"/>
    <n v="617.22"/>
    <n v="524.64"/>
    <n v="771.52"/>
    <n v="666.90000000000009"/>
  </r>
  <r>
    <s v="Jan"/>
    <n v="4"/>
    <s v="Wood"/>
    <n v="29.3"/>
    <s v="Retaining Customer"/>
    <x v="5"/>
    <n v="5708.24"/>
    <s v="Peterbilt 579"/>
    <n v="170.15"/>
    <n v="422.28"/>
    <n v="50.06"/>
    <n v="202.34"/>
    <n v="137.11000000000001"/>
    <n v="61.8"/>
    <n v="133.44"/>
    <n v="9.4"/>
    <x v="4"/>
    <n v="742"/>
    <n v="362"/>
    <n v="15.77"/>
    <n v="150"/>
    <n v="23.82"/>
    <n v="80.63"/>
    <n v="1186.58"/>
    <n v="742.07"/>
    <n v="1141.6500000000001"/>
    <n v="970.4"/>
    <n v="1427.06"/>
    <n v="3461.4799999999996"/>
  </r>
  <r>
    <s v="Mar"/>
    <n v="10"/>
    <s v="Iron"/>
    <n v="28.9"/>
    <s v="Retaining Customer"/>
    <x v="5"/>
    <n v="5684.85"/>
    <s v="Kenworth T680"/>
    <n v="108.45"/>
    <n v="329.77"/>
    <n v="56.3"/>
    <n v="217.37"/>
    <n v="117.68"/>
    <n v="50.43"/>
    <n v="131.1"/>
    <n v="7.81"/>
    <x v="2"/>
    <n v="717"/>
    <n v="399"/>
    <n v="14.25"/>
    <n v="50"/>
    <n v="35.49"/>
    <n v="55.82"/>
    <n v="1018.90999999999"/>
    <n v="739.03"/>
    <n v="1136.97"/>
    <n v="966.42"/>
    <n v="1421.21"/>
    <n v="3517.4300000000003"/>
  </r>
  <r>
    <s v="Apr"/>
    <n v="22"/>
    <s v="Coal"/>
    <n v="10"/>
    <s v="Retaining Customer"/>
    <x v="1"/>
    <n v="3119.24"/>
    <s v="Kenworth T680"/>
    <n v="165.23"/>
    <n v="455.46"/>
    <n v="54.61"/>
    <n v="211.2"/>
    <n v="149.47999999999999"/>
    <n v="44.7"/>
    <n v="126.61"/>
    <n v="5.88"/>
    <x v="15"/>
    <n v="388"/>
    <n v="391"/>
    <n v="7.98"/>
    <n v="50"/>
    <n v="22.83"/>
    <n v="57.19"/>
    <n v="1213.17"/>
    <n v="405.5"/>
    <n v="623.85"/>
    <n v="530.27"/>
    <n v="779.81"/>
    <n v="744.90000000000009"/>
  </r>
  <r>
    <s v="Jun"/>
    <n v="20"/>
    <s v="Iron"/>
    <n v="13.7"/>
    <s v="Retaining Customer"/>
    <x v="4"/>
    <n v="5704.44"/>
    <s v="Freightliner Sprinter"/>
    <n v="103.06"/>
    <n v="495.6"/>
    <n v="51.27"/>
    <n v="296.49"/>
    <n v="100.63"/>
    <n v="53.33"/>
    <n v="141.93"/>
    <n v="7.35"/>
    <x v="0"/>
    <n v="575"/>
    <n v="308"/>
    <n v="18.52"/>
    <n v="0"/>
    <n v="38.21"/>
    <n v="90.8"/>
    <n v="1249.6600000000001"/>
    <n v="741.58"/>
    <n v="1140.8900000000001"/>
    <n v="969.75"/>
    <n v="1426.11"/>
    <n v="3258.99"/>
  </r>
  <r>
    <s v="Sep"/>
    <n v="6"/>
    <s v="Sand"/>
    <n v="18"/>
    <s v="Retaining Customer"/>
    <x v="1"/>
    <n v="3895.09"/>
    <s v="Peterbilt 579"/>
    <n v="192.8"/>
    <n v="467.68"/>
    <n v="54.77"/>
    <n v="217.3"/>
    <n v="101.67"/>
    <n v="46.36"/>
    <n v="101.33"/>
    <n v="8.5399999999999991"/>
    <x v="23"/>
    <n v="717"/>
    <n v="328"/>
    <n v="11.88"/>
    <n v="100"/>
    <n v="25.11"/>
    <n v="71.7"/>
    <n v="1190.44999999999"/>
    <n v="506.36"/>
    <n v="779.02"/>
    <n v="662.17"/>
    <n v="973.77"/>
    <n v="1595.75"/>
  </r>
  <r>
    <s v="Dec"/>
    <n v="5"/>
    <s v="Steel"/>
    <n v="23.7"/>
    <s v="Retaining Customer"/>
    <x v="2"/>
    <n v="4123.67"/>
    <s v="Volvo VNL"/>
    <n v="106.82"/>
    <n v="432.4"/>
    <n v="52.21"/>
    <n v="293.79000000000002"/>
    <n v="149.84"/>
    <n v="46.14"/>
    <n v="144.63"/>
    <n v="7.25"/>
    <x v="23"/>
    <n v="541"/>
    <n v="352"/>
    <n v="11.71"/>
    <n v="0"/>
    <n v="33.619999999999997"/>
    <n v="54.97"/>
    <n v="1233.08"/>
    <n v="536.08000000000004"/>
    <n v="824.73"/>
    <n v="701.02"/>
    <n v="1030.92"/>
    <n v="1690.21"/>
  </r>
  <r>
    <s v="Nov"/>
    <n v="25"/>
    <s v="Coal"/>
    <n v="25.4"/>
    <s v="New Customer"/>
    <x v="5"/>
    <n v="3440.25"/>
    <s v="Peterbilt 579"/>
    <n v="164.28"/>
    <n v="361.83"/>
    <n v="59.06"/>
    <n v="270.81"/>
    <n v="111.07"/>
    <n v="63.82"/>
    <n v="115.41"/>
    <n v="9.5299999999999994"/>
    <x v="1"/>
    <n v="163"/>
    <n v="341"/>
    <n v="10.09"/>
    <n v="150"/>
    <n v="31.01"/>
    <n v="56.7"/>
    <n v="1155.81"/>
    <n v="447.23"/>
    <n v="688.05"/>
    <n v="584.84"/>
    <n v="860.06"/>
    <n v="1231.4499999999998"/>
  </r>
  <r>
    <s v="Dec"/>
    <n v="27"/>
    <s v="Sand"/>
    <n v="18.600000000000001"/>
    <s v="New Customer"/>
    <x v="4"/>
    <n v="4767.79"/>
    <s v="Volvo VNL"/>
    <n v="115.38"/>
    <n v="386.13"/>
    <n v="50.36"/>
    <n v="289.42"/>
    <n v="116.24"/>
    <n v="34.54"/>
    <n v="100.29"/>
    <n v="9.4"/>
    <x v="6"/>
    <n v="270"/>
    <n v="355"/>
    <n v="13.43"/>
    <n v="0"/>
    <n v="22.69"/>
    <n v="50.09"/>
    <n v="1101.76"/>
    <n v="619.80999999999995"/>
    <n v="953.56"/>
    <n v="810.52"/>
    <n v="1191.95"/>
    <n v="2454.7199999999998"/>
  </r>
  <r>
    <s v="Jun"/>
    <n v="7"/>
    <s v="Iron"/>
    <n v="26.8"/>
    <s v="New Customer"/>
    <x v="1"/>
    <n v="5266.43"/>
    <s v="Freightliner Sprinter"/>
    <n v="172.87"/>
    <n v="354.23"/>
    <n v="54.88"/>
    <n v="228.48"/>
    <n v="101.34"/>
    <n v="63.06"/>
    <n v="114.46"/>
    <n v="5.39"/>
    <x v="12"/>
    <n v="661"/>
    <n v="307"/>
    <n v="17.149999999999999"/>
    <n v="0"/>
    <n v="29.82"/>
    <n v="88.69"/>
    <n v="1094.71"/>
    <n v="684.64"/>
    <n v="1053.29"/>
    <n v="895.29"/>
    <n v="1316.61"/>
    <n v="2967.54"/>
  </r>
  <r>
    <s v="Aug"/>
    <n v="21"/>
    <s v="Iron"/>
    <n v="23.1"/>
    <s v="Retaining Customer"/>
    <x v="5"/>
    <n v="4222.79"/>
    <s v="Peterbilt 579"/>
    <n v="177.18"/>
    <n v="465.63"/>
    <n v="57.22"/>
    <n v="236.16"/>
    <n v="123.27"/>
    <n v="63.02"/>
    <n v="122.21"/>
    <n v="8.51"/>
    <x v="0"/>
    <n v="616"/>
    <n v="332"/>
    <n v="12.72"/>
    <n v="50"/>
    <n v="32.82"/>
    <n v="67.91"/>
    <n v="1253.2"/>
    <n v="548.96"/>
    <n v="844.56"/>
    <n v="717.87"/>
    <n v="1055.7"/>
    <n v="1818.4099999999999"/>
  </r>
  <r>
    <s v="Aug"/>
    <n v="28"/>
    <s v="Steel"/>
    <n v="28"/>
    <s v="Retaining Customer"/>
    <x v="2"/>
    <n v="5511.27"/>
    <s v="Freightliner Sprinter"/>
    <n v="173.74"/>
    <n v="340.7"/>
    <n v="51.4"/>
    <n v="241.97"/>
    <n v="137.35"/>
    <n v="48.91"/>
    <n v="123.25"/>
    <n v="9.44"/>
    <x v="24"/>
    <n v="985"/>
    <n v="336"/>
    <n v="16.399999999999999"/>
    <n v="50"/>
    <n v="23.79"/>
    <n v="70.569999999999993"/>
    <n v="1126.76"/>
    <n v="716.47"/>
    <n v="1102.25"/>
    <n v="936.92"/>
    <n v="1377.82"/>
    <n v="3224.3"/>
  </r>
  <r>
    <s v="Oct"/>
    <n v="13"/>
    <s v="Wood"/>
    <n v="19.399999999999999"/>
    <s v="Retaining Customer"/>
    <x v="5"/>
    <n v="4376.0600000000004"/>
    <s v="Kenworth T680"/>
    <n v="132.44999999999999"/>
    <n v="324.63"/>
    <n v="56.58"/>
    <n v="206.82"/>
    <n v="135.6"/>
    <n v="48.45"/>
    <n v="110.9"/>
    <n v="8.2899999999999991"/>
    <x v="12"/>
    <n v="605"/>
    <n v="368"/>
    <n v="11.89"/>
    <n v="100"/>
    <n v="35.159999999999997"/>
    <n v="92.53"/>
    <n v="1023.72"/>
    <n v="568.89"/>
    <n v="875.21"/>
    <n v="743.93"/>
    <n v="1094.02"/>
    <n v="2253.5"/>
  </r>
  <r>
    <s v="Sep"/>
    <n v="4"/>
    <s v="Sand"/>
    <n v="15.3"/>
    <s v="New Customer"/>
    <x v="2"/>
    <n v="4883.5200000000004"/>
    <s v="Kenworth T680"/>
    <n v="164.48"/>
    <n v="467.84"/>
    <n v="53.93"/>
    <n v="299.68"/>
    <n v="137.62"/>
    <n v="35.19"/>
    <n v="115.28"/>
    <n v="5.42"/>
    <x v="12"/>
    <n v="147"/>
    <n v="309"/>
    <n v="15.8"/>
    <n v="50"/>
    <n v="27.33"/>
    <n v="87.11"/>
    <n v="1279.4399999999901"/>
    <n v="634.86"/>
    <n v="976.7"/>
    <n v="830.2"/>
    <n v="1220.8800000000001"/>
    <n v="2447.41"/>
  </r>
  <r>
    <s v="Dec"/>
    <n v="3"/>
    <s v="Steel"/>
    <n v="23.5"/>
    <s v="New Customer"/>
    <x v="4"/>
    <n v="3967.53"/>
    <s v="Peterbilt 579"/>
    <n v="197.29"/>
    <n v="442.62"/>
    <n v="53.09"/>
    <n v="246.65"/>
    <n v="140.75"/>
    <n v="68.599999999999994"/>
    <n v="117.38"/>
    <n v="5.37"/>
    <x v="1"/>
    <n v="118"/>
    <n v="400"/>
    <n v="9.92"/>
    <n v="100"/>
    <n v="35.909999999999997"/>
    <n v="63.64"/>
    <n v="1271.75"/>
    <n v="515.78"/>
    <n v="793.51"/>
    <n v="674.48"/>
    <n v="991.88"/>
    <n v="1597.69"/>
  </r>
  <r>
    <s v="Sep"/>
    <n v="19"/>
    <s v="Coal"/>
    <n v="22.2"/>
    <s v="New Customer"/>
    <x v="0"/>
    <n v="4572.8900000000003"/>
    <s v="Peterbilt 579"/>
    <n v="149.35"/>
    <n v="338.7"/>
    <n v="59.11"/>
    <n v="213.82"/>
    <n v="138.02000000000001"/>
    <n v="62.97"/>
    <n v="119.97"/>
    <n v="7.25"/>
    <x v="9"/>
    <n v="876"/>
    <n v="305"/>
    <n v="14.99"/>
    <n v="150"/>
    <n v="26.55"/>
    <n v="97.43"/>
    <n v="1089.19"/>
    <n v="594.48"/>
    <n v="914.58"/>
    <n v="777.39"/>
    <n v="1143.22"/>
    <n v="2426.25"/>
  </r>
  <r>
    <s v="Jul"/>
    <n v="18"/>
    <s v="Sand"/>
    <n v="26.7"/>
    <s v="Retaining Customer"/>
    <x v="0"/>
    <n v="3885.91"/>
    <s v="Peterbilt 579"/>
    <n v="114.18"/>
    <n v="430.75"/>
    <n v="55.91"/>
    <n v="269.16000000000003"/>
    <n v="140.05000000000001"/>
    <n v="46.57"/>
    <n v="113.82"/>
    <n v="8.57"/>
    <x v="16"/>
    <n v="797"/>
    <n v="335"/>
    <n v="11.6"/>
    <n v="50"/>
    <n v="38.21"/>
    <n v="54.39"/>
    <n v="1179.00999999999"/>
    <n v="505.17"/>
    <n v="777.18"/>
    <n v="660.6"/>
    <n v="971.48"/>
    <n v="1561.1100000000001"/>
  </r>
  <r>
    <s v="Feb"/>
    <n v="9"/>
    <s v="Wood"/>
    <n v="21.2"/>
    <s v="Retaining Customer"/>
    <x v="2"/>
    <n v="4010.68"/>
    <s v="Peterbilt 579"/>
    <n v="113.06"/>
    <n v="447.85"/>
    <n v="52.11"/>
    <n v="256.22000000000003"/>
    <n v="149.97999999999999"/>
    <n v="59.26"/>
    <n v="139.29"/>
    <n v="5.28"/>
    <x v="6"/>
    <n v="576"/>
    <n v="364"/>
    <n v="11.02"/>
    <n v="0"/>
    <n v="29.82"/>
    <n v="55.74"/>
    <n v="1223.05"/>
    <n v="521.39"/>
    <n v="802.14"/>
    <n v="681.82"/>
    <n v="1002.67"/>
    <n v="1583.4499999999998"/>
  </r>
  <r>
    <s v="Nov"/>
    <n v="26"/>
    <s v="Coal"/>
    <n v="10.3"/>
    <s v="New Customer"/>
    <x v="3"/>
    <n v="4742.7"/>
    <s v="Kenworth T680"/>
    <n v="159.46"/>
    <n v="343.92"/>
    <n v="55.61"/>
    <n v="222.24"/>
    <n v="121.02"/>
    <n v="54.11"/>
    <n v="139.37"/>
    <n v="7.9"/>
    <x v="17"/>
    <n v="619"/>
    <n v="317"/>
    <n v="14.96"/>
    <n v="100"/>
    <n v="23.15"/>
    <n v="53.05"/>
    <n v="1103.6300000000001"/>
    <n v="616.54999999999995"/>
    <n v="948.54"/>
    <n v="806.26"/>
    <n v="1185.67"/>
    <n v="2528.2199999999998"/>
  </r>
  <r>
    <s v="Apr"/>
    <n v="23"/>
    <s v="Wood"/>
    <n v="17.8"/>
    <s v="Retaining Customer"/>
    <x v="3"/>
    <n v="5758.6"/>
    <s v="Kenworth T680"/>
    <n v="122.08"/>
    <n v="484.3"/>
    <n v="54.78"/>
    <n v="292.69"/>
    <n v="108.21"/>
    <n v="51.97"/>
    <n v="132.1"/>
    <n v="9.6999999999999993"/>
    <x v="1"/>
    <n v="587"/>
    <n v="316"/>
    <n v="18.22"/>
    <n v="0"/>
    <n v="32.659999999999997"/>
    <n v="99.14"/>
    <n v="1255.83"/>
    <n v="748.62"/>
    <n v="1151.72"/>
    <n v="978.96"/>
    <n v="1439.65"/>
    <n v="3301.4300000000003"/>
  </r>
  <r>
    <s v="Nov"/>
    <n v="4"/>
    <s v="Iron"/>
    <n v="17.3"/>
    <s v="New Customer"/>
    <x v="2"/>
    <n v="5084.0200000000004"/>
    <s v="Kenworth T680"/>
    <n v="122.83"/>
    <n v="497.55"/>
    <n v="51.07"/>
    <n v="238.93"/>
    <n v="142.34"/>
    <n v="68.16"/>
    <n v="106.53"/>
    <n v="5.31"/>
    <x v="4"/>
    <n v="688"/>
    <n v="387"/>
    <n v="13.14"/>
    <n v="150"/>
    <n v="33.869999999999997"/>
    <n v="69.36"/>
    <n v="1232.72"/>
    <n v="660.92"/>
    <n v="1016.8"/>
    <n v="864.28"/>
    <n v="1271.01"/>
    <n v="2801.17"/>
  </r>
  <r>
    <s v="Sep"/>
    <n v="1"/>
    <s v="Iron"/>
    <n v="19"/>
    <s v="Retaining Customer"/>
    <x v="0"/>
    <n v="5456.95"/>
    <s v="Peterbilt 579"/>
    <n v="178.15"/>
    <n v="437.53"/>
    <n v="53.47"/>
    <n v="274.18"/>
    <n v="136.31"/>
    <n v="58.89"/>
    <n v="139.81"/>
    <n v="6.71"/>
    <x v="25"/>
    <n v="107"/>
    <n v="361"/>
    <n v="15.12"/>
    <n v="100"/>
    <n v="25.53"/>
    <n v="67.47"/>
    <n v="1285.05"/>
    <n v="709.4"/>
    <n v="1091.3900000000001"/>
    <n v="927.68"/>
    <n v="1364.24"/>
    <n v="3063.4300000000003"/>
  </r>
  <r>
    <s v="Nov"/>
    <n v="17"/>
    <s v="Coal"/>
    <n v="11.1"/>
    <s v="Retaining Customer"/>
    <x v="3"/>
    <n v="3315.35"/>
    <s v="Freightliner Sprinter"/>
    <n v="101.13"/>
    <n v="371.21"/>
    <n v="59.02"/>
    <n v="262.36"/>
    <n v="140.19"/>
    <n v="54.71"/>
    <n v="107.99"/>
    <n v="8.3800000000000008"/>
    <x v="21"/>
    <n v="490"/>
    <n v="329"/>
    <n v="10.08"/>
    <n v="0"/>
    <n v="28.86"/>
    <n v="78.73"/>
    <n v="1104.99"/>
    <n v="431"/>
    <n v="663.07"/>
    <n v="563.61"/>
    <n v="828.84"/>
    <n v="1005.2199999999998"/>
  </r>
  <r>
    <s v="May"/>
    <n v="11"/>
    <s v="Iron"/>
    <n v="24.4"/>
    <s v="New Customer"/>
    <x v="4"/>
    <n v="5376.02"/>
    <s v="Freightliner Sprinter"/>
    <n v="187.63"/>
    <n v="456.62"/>
    <n v="53.58"/>
    <n v="285.77999999999997"/>
    <n v="121.4"/>
    <n v="59.37"/>
    <n v="147.01"/>
    <n v="6.99"/>
    <x v="11"/>
    <n v="413"/>
    <n v="390"/>
    <n v="13.78"/>
    <n v="50"/>
    <n v="28.04"/>
    <n v="53.15"/>
    <n v="1318.3799999999901"/>
    <n v="698.88"/>
    <n v="1075.2"/>
    <n v="913.92"/>
    <n v="1344.01"/>
    <n v="2901.6800000000003"/>
  </r>
  <r>
    <s v="Jun"/>
    <n v="6"/>
    <s v="Sand"/>
    <n v="20.3"/>
    <s v="Retaining Customer"/>
    <x v="0"/>
    <n v="5630.34"/>
    <s v="Kenworth T680"/>
    <n v="120.15"/>
    <n v="390.99"/>
    <n v="57.46"/>
    <n v="251.01"/>
    <n v="114.83"/>
    <n v="62.55"/>
    <n v="113.12"/>
    <n v="8.6300000000000008"/>
    <x v="3"/>
    <n v="587"/>
    <n v="316"/>
    <n v="17.82"/>
    <n v="100"/>
    <n v="33.24"/>
    <n v="73.239999999999995"/>
    <n v="1118.74"/>
    <n v="731.94"/>
    <n v="1126.07"/>
    <n v="957.16"/>
    <n v="1407.59"/>
    <n v="3410.84"/>
  </r>
  <r>
    <s v="Mar"/>
    <n v="19"/>
    <s v="Steel"/>
    <n v="18.3"/>
    <s v="New Customer"/>
    <x v="1"/>
    <n v="4759.04"/>
    <s v="Kenworth T680"/>
    <n v="112.11"/>
    <n v="320.89999999999998"/>
    <n v="56.49"/>
    <n v="282.98"/>
    <n v="121.99"/>
    <n v="36.119999999999997"/>
    <n v="139.94999999999999"/>
    <n v="5.92"/>
    <x v="17"/>
    <n v="706"/>
    <n v="370"/>
    <n v="12.86"/>
    <n v="100"/>
    <n v="29.44"/>
    <n v="73.489999999999995"/>
    <n v="1076.46"/>
    <n v="618.67999999999995"/>
    <n v="951.81"/>
    <n v="809.04"/>
    <n v="1189.76"/>
    <n v="2578.02"/>
  </r>
  <r>
    <s v="Aug"/>
    <n v="4"/>
    <s v="Wood"/>
    <n v="28"/>
    <s v="New Customer"/>
    <x v="5"/>
    <n v="4091.4"/>
    <s v="Freightliner Sprinter"/>
    <n v="163.86"/>
    <n v="387.92"/>
    <n v="58.4"/>
    <n v="258.19"/>
    <n v="144.4"/>
    <n v="34.72"/>
    <n v="131.38"/>
    <n v="6.67"/>
    <x v="18"/>
    <n v="166"/>
    <n v="345"/>
    <n v="11.86"/>
    <n v="150"/>
    <n v="34.81"/>
    <n v="67.97"/>
    <n v="1185.54"/>
    <n v="531.88"/>
    <n v="818.28"/>
    <n v="695.54"/>
    <n v="1022.85"/>
    <n v="1856.67"/>
  </r>
  <r>
    <s v="Oct"/>
    <n v="8"/>
    <s v="Steel"/>
    <n v="14.5"/>
    <s v="New Customer"/>
    <x v="2"/>
    <n v="3222.57"/>
    <s v="Freightliner Sprinter"/>
    <n v="191.15"/>
    <n v="464.81"/>
    <n v="54.09"/>
    <n v="259.61"/>
    <n v="128.74"/>
    <n v="57.27"/>
    <n v="131.47"/>
    <n v="5.01"/>
    <x v="16"/>
    <n v="496"/>
    <n v="314"/>
    <n v="10.26"/>
    <n v="50"/>
    <n v="22.27"/>
    <n v="77.180000000000007"/>
    <n v="1292.1500000000001"/>
    <n v="418.93"/>
    <n v="644.51"/>
    <n v="547.84"/>
    <n v="805.64"/>
    <n v="768.69"/>
  </r>
  <r>
    <s v="Aug"/>
    <n v="25"/>
    <s v="Coal"/>
    <n v="11.9"/>
    <s v="New Customer"/>
    <x v="4"/>
    <n v="5996.02"/>
    <s v="Peterbilt 579"/>
    <n v="193.91"/>
    <n v="373.56"/>
    <n v="54.05"/>
    <n v="243.83"/>
    <n v="100.16"/>
    <n v="61.75"/>
    <n v="129.12"/>
    <n v="5.74"/>
    <x v="18"/>
    <n v="796"/>
    <n v="365"/>
    <n v="16.43"/>
    <n v="150"/>
    <n v="23.33"/>
    <n v="51.68"/>
    <n v="1162.1199999999999"/>
    <n v="779.48"/>
    <n v="1199.2"/>
    <n v="1019.32"/>
    <n v="1499.01"/>
    <n v="3773.2299999999996"/>
  </r>
  <r>
    <s v="Jan"/>
    <n v="13"/>
    <s v="Iron"/>
    <n v="27.2"/>
    <s v="New Customer"/>
    <x v="2"/>
    <n v="3245.22"/>
    <s v="Peterbilt 579"/>
    <n v="124.32"/>
    <n v="490.96"/>
    <n v="56.95"/>
    <n v="256.44"/>
    <n v="107.14"/>
    <n v="47.6"/>
    <n v="119.73"/>
    <n v="6.93"/>
    <x v="22"/>
    <n v="191"/>
    <n v="323"/>
    <n v="10.050000000000001"/>
    <n v="50"/>
    <n v="39.44"/>
    <n v="56.99"/>
    <n v="1210.07"/>
    <n v="421.88"/>
    <n v="649.04"/>
    <n v="551.69000000000005"/>
    <n v="811.3"/>
    <n v="890.59000000000015"/>
  </r>
  <r>
    <s v="Dec"/>
    <n v="15"/>
    <s v="Coal"/>
    <n v="12.5"/>
    <s v="Retaining Customer"/>
    <x v="2"/>
    <n v="4283.63"/>
    <s v="Kenworth T680"/>
    <n v="191.81"/>
    <n v="408.4"/>
    <n v="55.59"/>
    <n v="244.48"/>
    <n v="112.06"/>
    <n v="40.29"/>
    <n v="149.38999999999999"/>
    <n v="8.98"/>
    <x v="8"/>
    <n v="838"/>
    <n v="344"/>
    <n v="12.45"/>
    <n v="100"/>
    <n v="38.22"/>
    <n v="96.01"/>
    <n v="1211"/>
    <n v="556.87"/>
    <n v="856.73"/>
    <n v="728.22"/>
    <n v="1070.9100000000001"/>
    <n v="1976.85"/>
  </r>
  <r>
    <s v="Nov"/>
    <n v="13"/>
    <s v="Wood"/>
    <n v="14.9"/>
    <s v="New Customer"/>
    <x v="2"/>
    <n v="3603.49"/>
    <s v="Volvo VNL"/>
    <n v="156.69999999999999"/>
    <n v="395.36"/>
    <n v="53.24"/>
    <n v="216.36"/>
    <n v="105.5"/>
    <n v="47.36"/>
    <n v="110.93"/>
    <n v="9.68"/>
    <x v="5"/>
    <n v="559"/>
    <n v="358"/>
    <n v="10.07"/>
    <n v="150"/>
    <n v="26.53"/>
    <n v="58.57"/>
    <n v="1095.1300000000001"/>
    <n v="468.45"/>
    <n v="720.7"/>
    <n v="612.59"/>
    <n v="900.87"/>
    <n v="1450.8899999999999"/>
  </r>
  <r>
    <s v="Jul"/>
    <n v="1"/>
    <s v="Steel"/>
    <n v="15.6"/>
    <s v="New Customer"/>
    <x v="0"/>
    <n v="5247.89"/>
    <s v="Volvo VNL"/>
    <n v="109.3"/>
    <n v="335.11"/>
    <n v="51.66"/>
    <n v="217.34"/>
    <n v="107.85"/>
    <n v="37.03"/>
    <n v="117.2"/>
    <n v="7.41"/>
    <x v="11"/>
    <n v="241"/>
    <n v="385"/>
    <n v="13.63"/>
    <n v="0"/>
    <n v="37.520000000000003"/>
    <n v="98.81"/>
    <n v="982.9"/>
    <n v="682.23"/>
    <n v="1049.58"/>
    <n v="892.14"/>
    <n v="1311.97"/>
    <n v="3068.51"/>
  </r>
  <r>
    <s v="Jan"/>
    <n v="15"/>
    <s v="Sand"/>
    <n v="14"/>
    <s v="Retaining Customer"/>
    <x v="2"/>
    <n v="4739.1499999999996"/>
    <s v="Freightliner Sprinter"/>
    <n v="158.02000000000001"/>
    <n v="445.77"/>
    <n v="54.62"/>
    <n v="229.81"/>
    <n v="130.83000000000001"/>
    <n v="59.02"/>
    <n v="134.99"/>
    <n v="5.88"/>
    <x v="23"/>
    <n v="436"/>
    <n v="387"/>
    <n v="12.25"/>
    <n v="100"/>
    <n v="23.28"/>
    <n v="76.58"/>
    <n v="1218.94"/>
    <n v="616.09"/>
    <n v="947.83"/>
    <n v="805.66"/>
    <n v="1184.79"/>
    <n v="2409.4899999999998"/>
  </r>
  <r>
    <s v="Jul"/>
    <n v="4"/>
    <s v="Iron"/>
    <n v="28.8"/>
    <s v="New Customer"/>
    <x v="0"/>
    <n v="4397.8"/>
    <s v="Freightliner Sprinter"/>
    <n v="168.81"/>
    <n v="367.08"/>
    <n v="59.21"/>
    <n v="248.02"/>
    <n v="127.57"/>
    <n v="58.29"/>
    <n v="113.6"/>
    <n v="6.36"/>
    <x v="22"/>
    <n v="670"/>
    <n v="339"/>
    <n v="12.97"/>
    <n v="150"/>
    <n v="33.14"/>
    <n v="86.64"/>
    <n v="1148.9399999999901"/>
    <n v="571.71"/>
    <n v="879.56"/>
    <n v="747.63"/>
    <n v="1099.45"/>
    <n v="2198"/>
  </r>
  <r>
    <s v="Apr"/>
    <n v="23"/>
    <s v="Iron"/>
    <n v="28.7"/>
    <s v="New Customer"/>
    <x v="1"/>
    <n v="5500.38"/>
    <s v="Kenworth T680"/>
    <n v="103.41"/>
    <n v="353.23"/>
    <n v="57.04"/>
    <n v="270.14999999999998"/>
    <n v="141.97"/>
    <n v="61.75"/>
    <n v="105.14"/>
    <n v="8.51"/>
    <x v="21"/>
    <n v="569"/>
    <n v="300"/>
    <n v="18.329999999999998"/>
    <n v="100"/>
    <n v="27.95"/>
    <n v="69.14"/>
    <n v="1101.2"/>
    <n v="715.05"/>
    <n v="1100.08"/>
    <n v="935.06"/>
    <n v="1375.1"/>
    <n v="3293.13"/>
  </r>
  <r>
    <s v="Apr"/>
    <n v="13"/>
    <s v="Iron"/>
    <n v="29.1"/>
    <s v="Retaining Customer"/>
    <x v="0"/>
    <n v="5488.27"/>
    <s v="Freightliner Sprinter"/>
    <n v="152.52000000000001"/>
    <n v="345.62"/>
    <n v="58.18"/>
    <n v="262.99"/>
    <n v="131.68"/>
    <n v="62.37"/>
    <n v="134.24"/>
    <n v="8.86"/>
    <x v="7"/>
    <n v="955"/>
    <n v="385"/>
    <n v="14.26"/>
    <n v="150"/>
    <n v="26.27"/>
    <n v="92.38"/>
    <n v="1156.45999999999"/>
    <n v="713.48"/>
    <n v="1097.6500000000001"/>
    <n v="933.01"/>
    <n v="1372.07"/>
    <n v="3274.08"/>
  </r>
  <r>
    <s v="Sep"/>
    <n v="14"/>
    <s v="Iron"/>
    <n v="11.1"/>
    <s v="Retaining Customer"/>
    <x v="4"/>
    <n v="5417.37"/>
    <s v="Freightliner Sprinter"/>
    <n v="174.23"/>
    <n v="392.22"/>
    <n v="54.41"/>
    <n v="273.06"/>
    <n v="135.94"/>
    <n v="45.84"/>
    <n v="118.71"/>
    <n v="9.44"/>
    <x v="11"/>
    <n v="522"/>
    <n v="300"/>
    <n v="18.059999999999999"/>
    <n v="100"/>
    <n v="39.92"/>
    <n v="98.07"/>
    <n v="1203.8499999999999"/>
    <n v="704.26"/>
    <n v="1083.47"/>
    <n v="920.95"/>
    <n v="1354.34"/>
    <n v="3119.4399999999996"/>
  </r>
  <r>
    <s v="Jul"/>
    <n v="11"/>
    <s v="Steel"/>
    <n v="18"/>
    <s v="New Customer"/>
    <x v="0"/>
    <n v="3010.68"/>
    <s v="Peterbilt 579"/>
    <n v="152.13"/>
    <n v="351.62"/>
    <n v="55.48"/>
    <n v="205.12"/>
    <n v="137.81"/>
    <n v="61.53"/>
    <n v="131.13"/>
    <n v="5.34"/>
    <x v="9"/>
    <n v="618"/>
    <n v="342"/>
    <n v="8.8000000000000007"/>
    <n v="100"/>
    <n v="35.26"/>
    <n v="63.44"/>
    <n v="1100.1600000000001"/>
    <n v="391.39"/>
    <n v="602.14"/>
    <n v="511.82"/>
    <n v="752.67"/>
    <n v="811.78"/>
  </r>
  <r>
    <s v="Jul"/>
    <n v="2"/>
    <s v="Iron"/>
    <n v="11.5"/>
    <s v="Retaining Customer"/>
    <x v="4"/>
    <n v="3415.53"/>
    <s v="Peterbilt 579"/>
    <n v="108.95"/>
    <n v="392.68"/>
    <n v="56.32"/>
    <n v="217.14"/>
    <n v="113.21"/>
    <n v="41.54"/>
    <n v="148.81"/>
    <n v="5.22"/>
    <x v="1"/>
    <n v="279"/>
    <n v="353"/>
    <n v="9.68"/>
    <n v="50"/>
    <n v="36.950000000000003"/>
    <n v="80.45"/>
    <n v="1083.8699999999999"/>
    <n v="444.02"/>
    <n v="683.11"/>
    <n v="580.64"/>
    <n v="853.88"/>
    <n v="1184.6100000000001"/>
  </r>
  <r>
    <s v="Aug"/>
    <n v="10"/>
    <s v="Sand"/>
    <n v="10.3"/>
    <s v="New Customer"/>
    <x v="0"/>
    <n v="3972.24"/>
    <s v="Freightliner Sprinter"/>
    <n v="177.45"/>
    <n v="400.43"/>
    <n v="55.53"/>
    <n v="296.17"/>
    <n v="109.07"/>
    <n v="46.89"/>
    <n v="134.54"/>
    <n v="6.95"/>
    <x v="22"/>
    <n v="945"/>
    <n v="328"/>
    <n v="12.11"/>
    <n v="150"/>
    <n v="39.840000000000003"/>
    <n v="77.39"/>
    <n v="1227.03"/>
    <n v="516.39"/>
    <n v="794.45"/>
    <n v="675.28"/>
    <n v="993.06"/>
    <n v="1701.0500000000002"/>
  </r>
  <r>
    <s v="Jan"/>
    <n v="28"/>
    <s v="Iron"/>
    <n v="24"/>
    <s v="Retaining Customer"/>
    <x v="1"/>
    <n v="5501.09"/>
    <s v="Volvo VNL"/>
    <n v="149.38"/>
    <n v="479.07"/>
    <n v="56.17"/>
    <n v="243.05"/>
    <n v="128.03"/>
    <n v="34.28"/>
    <n v="105.71"/>
    <n v="6.86"/>
    <x v="5"/>
    <n v="807"/>
    <n v="310"/>
    <n v="17.75"/>
    <n v="50"/>
    <n v="31.96"/>
    <n v="85.77"/>
    <n v="1202.55"/>
    <n v="715.14"/>
    <n v="1100.22"/>
    <n v="935.19"/>
    <n v="1375.27"/>
    <n v="3146.5"/>
  </r>
  <r>
    <s v="Oct"/>
    <n v="1"/>
    <s v="Steel"/>
    <n v="23.5"/>
    <s v="Retaining Customer"/>
    <x v="3"/>
    <n v="4232.5200000000004"/>
    <s v="Peterbilt 579"/>
    <n v="110.78"/>
    <n v="406.53"/>
    <n v="57.91"/>
    <n v="241.12"/>
    <n v="123.74"/>
    <n v="51"/>
    <n v="121.76"/>
    <n v="7.84"/>
    <x v="1"/>
    <n v="289"/>
    <n v="358"/>
    <n v="11.82"/>
    <n v="100"/>
    <n v="30.08"/>
    <n v="93.38"/>
    <n v="1120.6799999999901"/>
    <n v="550.23"/>
    <n v="846.5"/>
    <n v="719.53"/>
    <n v="1058.1300000000001"/>
    <n v="2007.92"/>
  </r>
  <r>
    <s v="Jun"/>
    <n v="16"/>
    <s v="Coal"/>
    <n v="23.5"/>
    <s v="New Customer"/>
    <x v="4"/>
    <n v="3804.7"/>
    <s v="Volvo VNL"/>
    <n v="176.77"/>
    <n v="391.73"/>
    <n v="52.71"/>
    <n v="203.68"/>
    <n v="120.62"/>
    <n v="61.59"/>
    <n v="146.94999999999999"/>
    <n v="9.51"/>
    <x v="3"/>
    <n v="899"/>
    <n v="333"/>
    <n v="11.43"/>
    <n v="100"/>
    <n v="22.81"/>
    <n v="97.66"/>
    <n v="1163.56"/>
    <n v="494.61"/>
    <n v="760.94"/>
    <n v="646.79999999999995"/>
    <n v="951.17"/>
    <n v="1529.9499999999998"/>
  </r>
  <r>
    <s v="Dec"/>
    <n v="19"/>
    <s v="Coal"/>
    <n v="18"/>
    <s v="Retaining Customer"/>
    <x v="3"/>
    <n v="3462.5"/>
    <s v="Freightliner Sprinter"/>
    <n v="108.32"/>
    <n v="365.89"/>
    <n v="54.59"/>
    <n v="202.67"/>
    <n v="144.27000000000001"/>
    <n v="66.930000000000007"/>
    <n v="125.88"/>
    <n v="5.88"/>
    <x v="17"/>
    <n v="342"/>
    <n v="388"/>
    <n v="8.92"/>
    <n v="0"/>
    <n v="25.78"/>
    <n v="50.9"/>
    <n v="1074.4299999999901"/>
    <n v="450.12"/>
    <n v="692.5"/>
    <n v="588.62"/>
    <n v="865.62"/>
    <n v="1179.8499999999999"/>
  </r>
  <r>
    <s v="May"/>
    <n v="21"/>
    <s v="Coal"/>
    <n v="10.7"/>
    <s v="Retaining Customer"/>
    <x v="0"/>
    <n v="5632.68"/>
    <s v="Peterbilt 579"/>
    <n v="192.87"/>
    <n v="356.04"/>
    <n v="53.79"/>
    <n v="237.88"/>
    <n v="127.32"/>
    <n v="40.94"/>
    <n v="138.94"/>
    <n v="8.11"/>
    <x v="5"/>
    <n v="382"/>
    <n v="320"/>
    <n v="17.600000000000001"/>
    <n v="0"/>
    <n v="33.78"/>
    <n v="98.68"/>
    <n v="1155.8900000000001"/>
    <n v="732.25"/>
    <n v="1126.54"/>
    <n v="957.56"/>
    <n v="1408.17"/>
    <n v="3276.5699999999997"/>
  </r>
  <r>
    <s v="Jun"/>
    <n v="11"/>
    <s v="Coal"/>
    <n v="24.4"/>
    <s v="Retaining Customer"/>
    <x v="1"/>
    <n v="3935.07"/>
    <s v="Freightliner Sprinter"/>
    <n v="170.52"/>
    <n v="339.51"/>
    <n v="50.62"/>
    <n v="241.03"/>
    <n v="145.57"/>
    <n v="49.76"/>
    <n v="142.91999999999999"/>
    <n v="5.52"/>
    <x v="14"/>
    <n v="863"/>
    <n v="359"/>
    <n v="10.96"/>
    <n v="150"/>
    <n v="21.82"/>
    <n v="95.32"/>
    <n v="1145.45"/>
    <n v="511.56"/>
    <n v="787.01"/>
    <n v="668.96"/>
    <n v="983.77"/>
    <n v="1727.44"/>
  </r>
  <r>
    <s v="Aug"/>
    <n v="1"/>
    <s v="Steel"/>
    <n v="25.8"/>
    <s v="New Customer"/>
    <x v="4"/>
    <n v="4443.22"/>
    <s v="Freightliner Sprinter"/>
    <n v="153.88999999999999"/>
    <n v="358.61"/>
    <n v="58.2"/>
    <n v="267.95"/>
    <n v="149.47999999999999"/>
    <n v="39.64"/>
    <n v="103.89"/>
    <n v="7.46"/>
    <x v="9"/>
    <n v="555"/>
    <n v="319"/>
    <n v="13.93"/>
    <n v="0"/>
    <n v="22.3"/>
    <n v="73.239999999999995"/>
    <n v="1139.1199999999999"/>
    <n v="577.62"/>
    <n v="888.64"/>
    <n v="755.35"/>
    <n v="1110.81"/>
    <n v="2092.4"/>
  </r>
  <r>
    <s v="Jun"/>
    <n v="20"/>
    <s v="Sand"/>
    <n v="18.3"/>
    <s v="New Customer"/>
    <x v="0"/>
    <n v="3607.12"/>
    <s v="Freightliner Sprinter"/>
    <n v="107.11"/>
    <n v="424.09"/>
    <n v="55.43"/>
    <n v="297.61"/>
    <n v="121.89"/>
    <n v="44.38"/>
    <n v="104.45"/>
    <n v="9.1300000000000008"/>
    <x v="0"/>
    <n v="806"/>
    <n v="376"/>
    <n v="9.59"/>
    <n v="100"/>
    <n v="30.02"/>
    <n v="55.05"/>
    <n v="1164.0899999999999"/>
    <n v="468.93"/>
    <n v="721.42"/>
    <n v="613.21"/>
    <n v="901.78"/>
    <n v="1339.0500000000002"/>
  </r>
  <r>
    <s v="Oct"/>
    <n v="1"/>
    <s v="Sand"/>
    <n v="14.5"/>
    <s v="New Customer"/>
    <x v="3"/>
    <n v="5359.58"/>
    <s v="Kenworth T680"/>
    <n v="196.31"/>
    <n v="378.4"/>
    <n v="57.16"/>
    <n v="274.89"/>
    <n v="142.30000000000001"/>
    <n v="67.540000000000006"/>
    <n v="135.15"/>
    <n v="8.49"/>
    <x v="9"/>
    <n v="256"/>
    <n v="316"/>
    <n v="16.96"/>
    <n v="150"/>
    <n v="32.840000000000003"/>
    <n v="85.19"/>
    <n v="1260.24"/>
    <n v="696.75"/>
    <n v="1071.92"/>
    <n v="911.13"/>
    <n v="1339.89"/>
    <n v="3048.1800000000003"/>
  </r>
  <r>
    <s v="Mar"/>
    <n v="18"/>
    <s v="Wood"/>
    <n v="11.4"/>
    <s v="New Customer"/>
    <x v="5"/>
    <n v="5140.63"/>
    <s v="Freightliner Sprinter"/>
    <n v="179.9"/>
    <n v="403.52"/>
    <n v="53.73"/>
    <n v="299.42"/>
    <n v="102.96"/>
    <n v="47.32"/>
    <n v="124.79"/>
    <n v="6.59"/>
    <x v="16"/>
    <n v="219"/>
    <n v="359"/>
    <n v="14.32"/>
    <n v="150"/>
    <n v="22.82"/>
    <n v="68.58"/>
    <n v="1218.22999999999"/>
    <n v="668.28"/>
    <n v="1028.1300000000001"/>
    <n v="873.91"/>
    <n v="1285.1600000000001"/>
    <n v="2861.22"/>
  </r>
  <r>
    <s v="Nov"/>
    <n v="6"/>
    <s v="Coal"/>
    <n v="24.5"/>
    <s v="New Customer"/>
    <x v="1"/>
    <n v="3860.58"/>
    <s v="Kenworth T680"/>
    <n v="145.19999999999999"/>
    <n v="366.17"/>
    <n v="56.75"/>
    <n v="218.93"/>
    <n v="146.77000000000001"/>
    <n v="60.69"/>
    <n v="148.31"/>
    <n v="7.87"/>
    <x v="12"/>
    <n v="919"/>
    <n v="355"/>
    <n v="10.87"/>
    <n v="100"/>
    <n v="24.65"/>
    <n v="66.12"/>
    <n v="1150.6899999999901"/>
    <n v="501.88"/>
    <n v="772.12"/>
    <n v="656.3"/>
    <n v="965.14"/>
    <n v="1600.54"/>
  </r>
  <r>
    <s v="May"/>
    <n v="2"/>
    <s v="Coal"/>
    <n v="22.4"/>
    <s v="Retaining Customer"/>
    <x v="2"/>
    <n v="4731.82"/>
    <s v="Peterbilt 579"/>
    <n v="183.91"/>
    <n v="453.76"/>
    <n v="55.7"/>
    <n v="243.59"/>
    <n v="147.01"/>
    <n v="54.72"/>
    <n v="105.25"/>
    <n v="8.26"/>
    <x v="25"/>
    <n v="847"/>
    <n v="396"/>
    <n v="11.95"/>
    <n v="50"/>
    <n v="26.07"/>
    <n v="94.37"/>
    <n v="1252.2"/>
    <n v="615.14"/>
    <n v="946.36"/>
    <n v="804.41"/>
    <n v="1182.95"/>
    <n v="2321.69"/>
  </r>
  <r>
    <s v="Nov"/>
    <n v="5"/>
    <s v="Sand"/>
    <n v="29.3"/>
    <s v="New Customer"/>
    <x v="2"/>
    <n v="3037.38"/>
    <s v="Peterbilt 579"/>
    <n v="188.98"/>
    <n v="369.37"/>
    <n v="55.88"/>
    <n v="285.32"/>
    <n v="119.68"/>
    <n v="57.79"/>
    <n v="123.63"/>
    <n v="9.98"/>
    <x v="5"/>
    <n v="841"/>
    <n v="398"/>
    <n v="7.63"/>
    <n v="100"/>
    <n v="23.01"/>
    <n v="57.78"/>
    <n v="1210.6300000000001"/>
    <n v="394.86"/>
    <n v="607.48"/>
    <n v="516.35"/>
    <n v="759.35"/>
    <n v="715.76"/>
  </r>
  <r>
    <s v="Aug"/>
    <n v="17"/>
    <s v="Sand"/>
    <n v="19.399999999999999"/>
    <s v="New Customer"/>
    <x v="5"/>
    <n v="5475.52"/>
    <s v="Volvo VNL"/>
    <n v="188.79"/>
    <n v="453.99"/>
    <n v="51.5"/>
    <n v="251.29"/>
    <n v="125.97"/>
    <n v="42.54"/>
    <n v="143.37"/>
    <n v="5.72"/>
    <x v="10"/>
    <n v="515"/>
    <n v="320"/>
    <n v="17.11"/>
    <n v="50"/>
    <n v="28.93"/>
    <n v="93.73"/>
    <n v="1263.1699999999901"/>
    <n v="711.82"/>
    <n v="1095.0999999999999"/>
    <n v="930.84"/>
    <n v="1368.88"/>
    <n v="3057.2799999999997"/>
  </r>
  <r>
    <s v="Sep"/>
    <n v="20"/>
    <s v="Sand"/>
    <n v="14.4"/>
    <s v="New Customer"/>
    <x v="3"/>
    <n v="4476.8900000000003"/>
    <s v="Kenworth T680"/>
    <n v="186.14"/>
    <n v="494.91"/>
    <n v="55.97"/>
    <n v="251.38"/>
    <n v="115.58"/>
    <n v="40.840000000000003"/>
    <n v="133.51"/>
    <n v="7.2"/>
    <x v="15"/>
    <n v="778"/>
    <n v="353"/>
    <n v="12.68"/>
    <n v="50"/>
    <n v="24.45"/>
    <n v="89.8"/>
    <n v="1285.53"/>
    <n v="582"/>
    <n v="895.38"/>
    <n v="761.07"/>
    <n v="1119.22"/>
    <n v="2031.81"/>
  </r>
  <r>
    <s v="Jul"/>
    <n v="24"/>
    <s v="Wood"/>
    <n v="22.8"/>
    <s v="New Customer"/>
    <x v="2"/>
    <n v="5677.74"/>
    <s v="Freightliner Sprinter"/>
    <n v="147.29"/>
    <n v="332.13"/>
    <n v="52.4"/>
    <n v="235.85"/>
    <n v="146.82"/>
    <n v="66.84"/>
    <n v="103.89"/>
    <n v="7.23"/>
    <x v="9"/>
    <n v="160"/>
    <n v="390"/>
    <n v="14.56"/>
    <n v="150"/>
    <n v="23.99"/>
    <n v="97.37"/>
    <n v="1092.45"/>
    <n v="738.11"/>
    <n v="1135.55"/>
    <n v="965.22"/>
    <n v="1419.43"/>
    <n v="3525.2799999999997"/>
  </r>
  <r>
    <s v="Nov"/>
    <n v="25"/>
    <s v="Iron"/>
    <n v="17.100000000000001"/>
    <s v="Retaining Customer"/>
    <x v="5"/>
    <n v="3386.42"/>
    <s v="Freightliner Sprinter"/>
    <n v="180.66"/>
    <n v="371.78"/>
    <n v="52.98"/>
    <n v="200.1"/>
    <n v="103.95"/>
    <n v="53.02"/>
    <n v="131.49"/>
    <n v="8.35"/>
    <x v="19"/>
    <n v="524"/>
    <n v="326"/>
    <n v="10.39"/>
    <n v="50"/>
    <n v="27"/>
    <n v="89.08"/>
    <n v="1102.33"/>
    <n v="440.23"/>
    <n v="677.28"/>
    <n v="575.69000000000005"/>
    <n v="846.61"/>
    <n v="1127.0900000000001"/>
  </r>
  <r>
    <s v="Sep"/>
    <n v="5"/>
    <s v="Sand"/>
    <n v="10"/>
    <s v="Retaining Customer"/>
    <x v="1"/>
    <n v="4337.32"/>
    <s v="Volvo VNL"/>
    <n v="154.34"/>
    <n v="412.63"/>
    <n v="59.44"/>
    <n v="223.9"/>
    <n v="112.92"/>
    <n v="45.67"/>
    <n v="140.80000000000001"/>
    <n v="8.1300000000000008"/>
    <x v="25"/>
    <n v="411"/>
    <n v="374"/>
    <n v="11.6"/>
    <n v="100"/>
    <n v="23.45"/>
    <n v="77.62"/>
    <n v="1157.83"/>
    <n v="563.85"/>
    <n v="867.46"/>
    <n v="737.34"/>
    <n v="1084.33"/>
    <n v="2068.94"/>
  </r>
  <r>
    <s v="Dec"/>
    <n v="12"/>
    <s v="Steel"/>
    <n v="13.6"/>
    <s v="Retaining Customer"/>
    <x v="4"/>
    <n v="4181.5200000000004"/>
    <s v="Volvo VNL"/>
    <n v="143.16999999999999"/>
    <n v="359.93"/>
    <n v="59.42"/>
    <n v="275.86"/>
    <n v="129.08000000000001"/>
    <n v="47.62"/>
    <n v="125.75"/>
    <n v="9.4"/>
    <x v="4"/>
    <n v="713"/>
    <n v="366"/>
    <n v="11.42"/>
    <n v="0"/>
    <n v="23.4"/>
    <n v="66.650000000000006"/>
    <n v="1150.23"/>
    <n v="543.6"/>
    <n v="836.3"/>
    <n v="710.86"/>
    <n v="1045.3800000000001"/>
    <n v="1820.69"/>
  </r>
  <r>
    <s v="Mar"/>
    <n v="5"/>
    <s v="Steel"/>
    <n v="21.7"/>
    <s v="Retaining Customer"/>
    <x v="1"/>
    <n v="5510.88"/>
    <s v="Kenworth T680"/>
    <n v="123.9"/>
    <n v="300.43"/>
    <n v="56.8"/>
    <n v="282.89999999999998"/>
    <n v="132.99"/>
    <n v="58.01"/>
    <n v="139.36000000000001"/>
    <n v="6.65"/>
    <x v="11"/>
    <n v="975"/>
    <n v="337"/>
    <n v="16.350000000000001"/>
    <n v="150"/>
    <n v="37.44"/>
    <n v="55.33"/>
    <n v="1101.04"/>
    <n v="716.41"/>
    <n v="1102.18"/>
    <n v="936.85"/>
    <n v="1377.72"/>
    <n v="3363.2799999999997"/>
  </r>
  <r>
    <s v="Sep"/>
    <n v="11"/>
    <s v="Iron"/>
    <n v="26.7"/>
    <s v="Retaining Customer"/>
    <x v="3"/>
    <n v="5361.3"/>
    <s v="Kenworth T680"/>
    <n v="110.66"/>
    <n v="454.24"/>
    <n v="52.36"/>
    <n v="229.35"/>
    <n v="119.96"/>
    <n v="32.9"/>
    <n v="105.76"/>
    <n v="7.03"/>
    <x v="10"/>
    <n v="890"/>
    <n v="334"/>
    <n v="16.05"/>
    <n v="0"/>
    <n v="31.63"/>
    <n v="52.28"/>
    <n v="1112.26"/>
    <n v="696.97"/>
    <n v="1072.26"/>
    <n v="911.42"/>
    <n v="1340.33"/>
    <n v="3046.67"/>
  </r>
  <r>
    <s v="Mar"/>
    <n v="4"/>
    <s v="Iron"/>
    <n v="16.899999999999999"/>
    <s v="New Customer"/>
    <x v="2"/>
    <n v="5614.74"/>
    <s v="Peterbilt 579"/>
    <n v="173.94"/>
    <n v="326.73"/>
    <n v="51.59"/>
    <n v="299.60000000000002"/>
    <n v="127.67"/>
    <n v="51.97"/>
    <n v="118.96"/>
    <n v="9.61"/>
    <x v="25"/>
    <n v="324"/>
    <n v="374"/>
    <n v="15.01"/>
    <n v="150"/>
    <n v="30.52"/>
    <n v="97.39"/>
    <n v="1160.07"/>
    <n v="729.92"/>
    <n v="1122.95"/>
    <n v="954.51"/>
    <n v="1403.68"/>
    <n v="3401.1899999999996"/>
  </r>
  <r>
    <s v="Mar"/>
    <n v="8"/>
    <s v="Coal"/>
    <n v="13.9"/>
    <s v="New Customer"/>
    <x v="1"/>
    <n v="4305.37"/>
    <s v="Freightliner Sprinter"/>
    <n v="162.16999999999999"/>
    <n v="381.63"/>
    <n v="56.83"/>
    <n v="267.74"/>
    <n v="113.45"/>
    <n v="35.880000000000003"/>
    <n v="113.65"/>
    <n v="7.99"/>
    <x v="12"/>
    <n v="997"/>
    <n v="313"/>
    <n v="13.76"/>
    <n v="150"/>
    <n v="32.380000000000003"/>
    <n v="87.22"/>
    <n v="1139.3399999999999"/>
    <n v="559.70000000000005"/>
    <n v="861.07"/>
    <n v="731.91"/>
    <n v="1076.3399999999999"/>
    <n v="2114.41"/>
  </r>
  <r>
    <s v="Jun"/>
    <n v="6"/>
    <s v="Wood"/>
    <n v="28"/>
    <s v="New Customer"/>
    <x v="0"/>
    <n v="4760.87"/>
    <s v="Kenworth T680"/>
    <n v="119.1"/>
    <n v="342.84"/>
    <n v="56.52"/>
    <n v="216.67"/>
    <n v="137.97"/>
    <n v="35.700000000000003"/>
    <n v="103.92"/>
    <n v="9.7799999999999994"/>
    <x v="12"/>
    <n v="710"/>
    <n v="316"/>
    <n v="15.07"/>
    <n v="150"/>
    <n v="36.03"/>
    <n v="79.7"/>
    <n v="1022.49999999999"/>
    <n v="618.91"/>
    <n v="952.17"/>
    <n v="809.35"/>
    <n v="1190.22"/>
    <n v="2690.4"/>
  </r>
  <r>
    <s v="Jul"/>
    <n v="6"/>
    <s v="Steel"/>
    <n v="28.3"/>
    <s v="New Customer"/>
    <x v="3"/>
    <n v="3474.04"/>
    <s v="Peterbilt 579"/>
    <n v="130.59"/>
    <n v="396.65"/>
    <n v="59.96"/>
    <n v="202.28"/>
    <n v="116"/>
    <n v="40.770000000000003"/>
    <n v="128.87"/>
    <n v="6.48"/>
    <x v="1"/>
    <n v="861"/>
    <n v="388"/>
    <n v="8.9499999999999993"/>
    <n v="150"/>
    <n v="27.33"/>
    <n v="74.98"/>
    <n v="1081.5999999999999"/>
    <n v="451.63"/>
    <n v="694.81"/>
    <n v="590.59"/>
    <n v="868.51"/>
    <n v="1335.77"/>
  </r>
  <r>
    <s v="Dec"/>
    <n v="1"/>
    <s v="Wood"/>
    <n v="21.9"/>
    <s v="New Customer"/>
    <x v="1"/>
    <n v="5361.97"/>
    <s v="Freightliner Sprinter"/>
    <n v="149.69"/>
    <n v="367.64"/>
    <n v="55.99"/>
    <n v="279.57"/>
    <n v="112.64"/>
    <n v="58.74"/>
    <n v="116.85"/>
    <n v="5.0999999999999996"/>
    <x v="14"/>
    <n v="943"/>
    <n v="366"/>
    <n v="14.65"/>
    <n v="0"/>
    <n v="35.380000000000003"/>
    <n v="91.45"/>
    <n v="1146.21999999999"/>
    <n v="697.06"/>
    <n v="1072.3900000000001"/>
    <n v="911.53"/>
    <n v="1340.49"/>
    <n v="3017.13"/>
  </r>
  <r>
    <s v="Jan"/>
    <n v="5"/>
    <s v="Steel"/>
    <n v="18.600000000000001"/>
    <s v="New Customer"/>
    <x v="0"/>
    <n v="3680.49"/>
    <s v="Kenworth T680"/>
    <n v="155.16"/>
    <n v="389.24"/>
    <n v="53.75"/>
    <n v="278.74"/>
    <n v="123.18"/>
    <n v="31.56"/>
    <n v="119.4"/>
    <n v="6.87"/>
    <x v="14"/>
    <n v="383"/>
    <n v="388"/>
    <n v="9.49"/>
    <n v="150"/>
    <n v="29.46"/>
    <n v="61.62"/>
    <n v="1157.8999999999901"/>
    <n v="478.46"/>
    <n v="736.1"/>
    <n v="625.67999999999995"/>
    <n v="920.12"/>
    <n v="1468.0500000000002"/>
  </r>
  <r>
    <s v="Jan"/>
    <n v="13"/>
    <s v="Coal"/>
    <n v="27.1"/>
    <s v="Retaining Customer"/>
    <x v="3"/>
    <n v="5045.84"/>
    <s v="Peterbilt 579"/>
    <n v="141.25"/>
    <n v="428.7"/>
    <n v="52.7"/>
    <n v="264.52999999999997"/>
    <n v="134.15"/>
    <n v="50.35"/>
    <n v="139.13"/>
    <n v="5.88"/>
    <x v="19"/>
    <n v="689"/>
    <n v="343"/>
    <n v="14.71"/>
    <n v="150"/>
    <n v="37.43"/>
    <n v="56.29"/>
    <n v="1216.69"/>
    <n v="655.96"/>
    <n v="1009.17"/>
    <n v="857.79"/>
    <n v="1261.46"/>
    <n v="2782.58"/>
  </r>
  <r>
    <s v="Jan"/>
    <n v="19"/>
    <s v="Sand"/>
    <n v="15"/>
    <s v="Retaining Customer"/>
    <x v="1"/>
    <n v="3887.58"/>
    <s v="Peterbilt 579"/>
    <n v="166.64"/>
    <n v="458.99"/>
    <n v="59.31"/>
    <n v="288.16000000000003"/>
    <n v="135.12"/>
    <n v="60.45"/>
    <n v="140.19"/>
    <n v="6.54"/>
    <x v="23"/>
    <n v="372"/>
    <n v="335"/>
    <n v="11.6"/>
    <n v="0"/>
    <n v="35.9"/>
    <n v="72.290000000000006"/>
    <n v="1315.4"/>
    <n v="505.39"/>
    <n v="777.52"/>
    <n v="660.89"/>
    <n v="971.89"/>
    <n v="1374.08"/>
  </r>
  <r>
    <s v="Jan"/>
    <n v="16"/>
    <s v="Wood"/>
    <n v="28.9"/>
    <s v="Retaining Customer"/>
    <x v="0"/>
    <n v="4952.04"/>
    <s v="Freightliner Sprinter"/>
    <n v="150.54"/>
    <n v="307.8"/>
    <n v="51.39"/>
    <n v="258.07"/>
    <n v="114.37"/>
    <n v="43.62"/>
    <n v="113.98"/>
    <n v="6.65"/>
    <x v="8"/>
    <n v="232"/>
    <n v="400"/>
    <n v="12.38"/>
    <n v="100"/>
    <n v="37.79"/>
    <n v="71.540000000000006"/>
    <n v="1046.42"/>
    <n v="643.77"/>
    <n v="990.41"/>
    <n v="841.85"/>
    <n v="1238.01"/>
    <n v="2809.41"/>
  </r>
  <r>
    <s v="Dec"/>
    <n v="27"/>
    <s v="Coal"/>
    <n v="15.9"/>
    <s v="Retaining Customer"/>
    <x v="0"/>
    <n v="4800.62"/>
    <s v="Peterbilt 579"/>
    <n v="131.52000000000001"/>
    <n v="403.8"/>
    <n v="57.15"/>
    <n v="289.19"/>
    <n v="142.05000000000001"/>
    <n v="33.96"/>
    <n v="126.1"/>
    <n v="7.73"/>
    <x v="9"/>
    <n v="526"/>
    <n v="347"/>
    <n v="13.83"/>
    <n v="0"/>
    <n v="33.51"/>
    <n v="56.12"/>
    <n v="1191.5"/>
    <n v="624.08000000000004"/>
    <n v="960.12"/>
    <n v="816.11"/>
    <n v="1200.1500000000001"/>
    <n v="2408.63"/>
  </r>
  <r>
    <s v="Jan"/>
    <n v="12"/>
    <s v="Iron"/>
    <n v="24.6"/>
    <s v="Retaining Customer"/>
    <x v="2"/>
    <n v="5794.8"/>
    <s v="Peterbilt 579"/>
    <n v="164.76"/>
    <n v="471.65"/>
    <n v="57.29"/>
    <n v="293.77"/>
    <n v="142.91"/>
    <n v="68.13"/>
    <n v="107.64"/>
    <n v="6.55"/>
    <x v="2"/>
    <n v="396"/>
    <n v="349"/>
    <n v="16.600000000000001"/>
    <n v="0"/>
    <n v="28.27"/>
    <n v="75.92"/>
    <n v="1312.69999999999"/>
    <n v="753.32"/>
    <n v="1158.96"/>
    <n v="985.12"/>
    <n v="1448.7"/>
    <n v="3276.37"/>
  </r>
  <r>
    <s v="Jan"/>
    <n v="3"/>
    <s v="Wood"/>
    <n v="24.4"/>
    <s v="Retaining Customer"/>
    <x v="0"/>
    <n v="5065.1899999999996"/>
    <s v="Volvo VNL"/>
    <n v="143.22"/>
    <n v="410.9"/>
    <n v="55.89"/>
    <n v="232.25"/>
    <n v="107.63"/>
    <n v="31.26"/>
    <n v="133.63999999999999"/>
    <n v="7.2"/>
    <x v="8"/>
    <n v="113"/>
    <n v="384"/>
    <n v="13.19"/>
    <n v="150"/>
    <n v="35.479999999999997"/>
    <n v="79.67"/>
    <n v="1121.99"/>
    <n v="658.47"/>
    <n v="1013.04"/>
    <n v="861.08"/>
    <n v="1266.3"/>
    <n v="2894.6800000000003"/>
  </r>
  <r>
    <s v="Mar"/>
    <n v="20"/>
    <s v="Sand"/>
    <n v="12.3"/>
    <s v="New Customer"/>
    <x v="3"/>
    <n v="3779.84"/>
    <s v="Volvo VNL"/>
    <n v="135.85"/>
    <n v="380.25"/>
    <n v="50.44"/>
    <n v="268.36"/>
    <n v="126.22"/>
    <n v="51.07"/>
    <n v="140.01"/>
    <n v="7.25"/>
    <x v="22"/>
    <n v="744"/>
    <n v="315"/>
    <n v="12"/>
    <n v="0"/>
    <n v="29"/>
    <n v="79.599999999999994"/>
    <n v="1159.45"/>
    <n v="491.38"/>
    <n v="755.97"/>
    <n v="642.57000000000005"/>
    <n v="944.96"/>
    <n v="1415.3899999999999"/>
  </r>
  <r>
    <s v="Dec"/>
    <n v="21"/>
    <s v="Sand"/>
    <n v="11.8"/>
    <s v="New Customer"/>
    <x v="4"/>
    <n v="3749.92"/>
    <s v="Freightliner Sprinter"/>
    <n v="117.13"/>
    <n v="455.54"/>
    <n v="50.76"/>
    <n v="244.08"/>
    <n v="100.23"/>
    <n v="53.84"/>
    <n v="122.49"/>
    <n v="8.48"/>
    <x v="24"/>
    <n v="296"/>
    <n v="378"/>
    <n v="9.92"/>
    <n v="150"/>
    <n v="31.35"/>
    <n v="79.48"/>
    <n v="1152.55"/>
    <n v="487.49"/>
    <n v="749.98"/>
    <n v="637.49"/>
    <n v="937.48"/>
    <n v="1544.7199999999998"/>
  </r>
  <r>
    <s v="Jun"/>
    <n v="14"/>
    <s v="Wood"/>
    <n v="28.6"/>
    <s v="Retaining Customer"/>
    <x v="5"/>
    <n v="4503.7"/>
    <s v="Kenworth T680"/>
    <n v="194.2"/>
    <n v="325.61"/>
    <n v="55.52"/>
    <n v="280.91000000000003"/>
    <n v="116.03"/>
    <n v="64.08"/>
    <n v="148.75"/>
    <n v="8.65"/>
    <x v="8"/>
    <n v="935"/>
    <n v="341"/>
    <n v="13.21"/>
    <n v="100"/>
    <n v="38.619999999999997"/>
    <n v="81.31"/>
    <n v="1193.75"/>
    <n v="585.48"/>
    <n v="900.74"/>
    <n v="765.63"/>
    <n v="1125.92"/>
    <n v="2214.5700000000002"/>
  </r>
  <r>
    <s v="Apr"/>
    <n v="23"/>
    <s v="Coal"/>
    <n v="11"/>
    <s v="New Customer"/>
    <x v="0"/>
    <n v="4390.87"/>
    <s v="Kenworth T680"/>
    <n v="189.63"/>
    <n v="478.26"/>
    <n v="53.74"/>
    <n v="259.95"/>
    <n v="139.28"/>
    <n v="54.11"/>
    <n v="146.84"/>
    <n v="5.73"/>
    <x v="13"/>
    <n v="143"/>
    <n v="356"/>
    <n v="12.33"/>
    <n v="0"/>
    <n v="27.3"/>
    <n v="51.19"/>
    <n v="1327.53999999999"/>
    <n v="570.80999999999995"/>
    <n v="878.17"/>
    <n v="746.45"/>
    <n v="1097.72"/>
    <n v="1856.63"/>
  </r>
  <r>
    <s v="Oct"/>
    <n v="2"/>
    <s v="Coal"/>
    <n v="11.9"/>
    <s v="Retaining Customer"/>
    <x v="1"/>
    <n v="5069.28"/>
    <s v="Kenworth T680"/>
    <n v="186.52"/>
    <n v="435.88"/>
    <n v="51.17"/>
    <n v="265.01"/>
    <n v="118.36"/>
    <n v="49.45"/>
    <n v="135.76"/>
    <n v="8.67"/>
    <x v="2"/>
    <n v="790"/>
    <n v="341"/>
    <n v="14.87"/>
    <n v="150"/>
    <n v="30.29"/>
    <n v="54.74"/>
    <n v="1250.82"/>
    <n v="659.01"/>
    <n v="1013.86"/>
    <n v="861.78"/>
    <n v="1267.32"/>
    <n v="2764.75"/>
  </r>
  <r>
    <s v="Sep"/>
    <n v="4"/>
    <s v="Coal"/>
    <n v="13.5"/>
    <s v="Retaining Customer"/>
    <x v="0"/>
    <n v="5516.25"/>
    <s v="Kenworth T680"/>
    <n v="179.14"/>
    <n v="397.09"/>
    <n v="56.07"/>
    <n v="209.97"/>
    <n v="128.93"/>
    <n v="69.52"/>
    <n v="112.06"/>
    <n v="6.84"/>
    <x v="13"/>
    <n v="239"/>
    <n v="348"/>
    <n v="15.85"/>
    <n v="100"/>
    <n v="26.64"/>
    <n v="55.31"/>
    <n v="1159.6199999999999"/>
    <n v="717.11"/>
    <n v="1103.25"/>
    <n v="937.76"/>
    <n v="1379.06"/>
    <n v="3249.2700000000004"/>
  </r>
  <r>
    <s v="Apr"/>
    <n v="19"/>
    <s v="Sand"/>
    <n v="21.8"/>
    <s v="New Customer"/>
    <x v="2"/>
    <n v="3584.86"/>
    <s v="Freightliner Sprinter"/>
    <n v="158.58000000000001"/>
    <n v="391.89"/>
    <n v="54.76"/>
    <n v="208.54"/>
    <n v="114.81"/>
    <n v="60.14"/>
    <n v="136.85"/>
    <n v="7.01"/>
    <x v="24"/>
    <n v="193"/>
    <n v="390"/>
    <n v="9.19"/>
    <n v="50"/>
    <n v="37.96"/>
    <n v="62.02"/>
    <n v="1132.58"/>
    <n v="466.03"/>
    <n v="716.97"/>
    <n v="609.42999999999995"/>
    <n v="896.22"/>
    <n v="1306.2399999999998"/>
  </r>
  <r>
    <s v="Sep"/>
    <n v="17"/>
    <s v="Steel"/>
    <n v="17.399999999999999"/>
    <s v="New Customer"/>
    <x v="2"/>
    <n v="4237.04"/>
    <s v="Kenworth T680"/>
    <n v="121.38"/>
    <n v="358.19"/>
    <n v="51.2"/>
    <n v="269.93"/>
    <n v="112.75"/>
    <n v="31.69"/>
    <n v="123.77"/>
    <n v="9.8699999999999992"/>
    <x v="23"/>
    <n v="365"/>
    <n v="378"/>
    <n v="11.21"/>
    <n v="100"/>
    <n v="32.01"/>
    <n v="78.8"/>
    <n v="1078.78"/>
    <n v="550.82000000000005"/>
    <n v="847.41"/>
    <n v="720.3"/>
    <n v="1059.26"/>
    <n v="2056.27"/>
  </r>
  <r>
    <s v="Apr"/>
    <n v="24"/>
    <s v="Wood"/>
    <n v="24"/>
    <s v="Retaining Customer"/>
    <x v="0"/>
    <n v="4975.99"/>
    <s v="Kenworth T680"/>
    <n v="108.29"/>
    <n v="340.29"/>
    <n v="53.11"/>
    <n v="205.62"/>
    <n v="112.87"/>
    <n v="51.34"/>
    <n v="118"/>
    <n v="5.99"/>
    <x v="21"/>
    <n v="831"/>
    <n v="378"/>
    <n v="13.16"/>
    <n v="150"/>
    <n v="36.1"/>
    <n v="77.150000000000006"/>
    <n v="995.51"/>
    <n v="646.88"/>
    <n v="995.2"/>
    <n v="845.92"/>
    <n v="1244"/>
    <n v="2932.58"/>
  </r>
  <r>
    <s v="Dec"/>
    <n v="18"/>
    <s v="Sand"/>
    <n v="25.5"/>
    <s v="Retaining Customer"/>
    <x v="3"/>
    <n v="3591.4"/>
    <s v="Peterbilt 579"/>
    <n v="197.18"/>
    <n v="353.66"/>
    <n v="56.51"/>
    <n v="299.79000000000002"/>
    <n v="102.45"/>
    <n v="66.69"/>
    <n v="123.12"/>
    <n v="9.7100000000000009"/>
    <x v="15"/>
    <n v="664"/>
    <n v="374"/>
    <n v="9.6"/>
    <n v="50"/>
    <n v="24.2"/>
    <n v="61.12"/>
    <n v="1209.1099999999999"/>
    <n v="466.88"/>
    <n v="718.28"/>
    <n v="610.54"/>
    <n v="897.85"/>
    <n v="1222.4899999999998"/>
  </r>
  <r>
    <s v="Jul"/>
    <n v="19"/>
    <s v="Iron"/>
    <n v="18.899999999999999"/>
    <s v="Retaining Customer"/>
    <x v="2"/>
    <n v="5013.6000000000004"/>
    <s v="Kenworth T680"/>
    <n v="126.85"/>
    <n v="385.88"/>
    <n v="54.19"/>
    <n v="289.98"/>
    <n v="130.51"/>
    <n v="41.38"/>
    <n v="114.57"/>
    <n v="8.4"/>
    <x v="21"/>
    <n v="700"/>
    <n v="307"/>
    <n v="16.329999999999998"/>
    <n v="100"/>
    <n v="27.42"/>
    <n v="83.22"/>
    <n v="1151.76"/>
    <n v="651.77"/>
    <n v="1002.72"/>
    <n v="852.31"/>
    <n v="1253.4000000000001"/>
    <n v="2755.26"/>
  </r>
  <r>
    <s v="Jun"/>
    <n v="25"/>
    <s v="Wood"/>
    <n v="19.8"/>
    <s v="New Customer"/>
    <x v="3"/>
    <n v="3795.64"/>
    <s v="Freightliner Sprinter"/>
    <n v="105.98"/>
    <n v="431.44"/>
    <n v="56.03"/>
    <n v="205.85"/>
    <n v="114.6"/>
    <n v="33.07"/>
    <n v="128.55000000000001"/>
    <n v="8.3000000000000007"/>
    <x v="25"/>
    <n v="806"/>
    <n v="335"/>
    <n v="11.33"/>
    <n v="0"/>
    <n v="21.88"/>
    <n v="65.290000000000006"/>
    <n v="1083.82"/>
    <n v="493.43"/>
    <n v="759.13"/>
    <n v="645.26"/>
    <n v="948.91"/>
    <n v="1499.6999999999998"/>
  </r>
  <r>
    <s v="Sep"/>
    <n v="1"/>
    <s v="Steel"/>
    <n v="20.5"/>
    <s v="Retaining Customer"/>
    <x v="0"/>
    <n v="3267.77"/>
    <s v="Freightliner Sprinter"/>
    <n v="152.53"/>
    <n v="428.41"/>
    <n v="51.24"/>
    <n v="299.73"/>
    <n v="146.91999999999999"/>
    <n v="33.51"/>
    <n v="120.81"/>
    <n v="9.7799999999999994"/>
    <x v="9"/>
    <n v="338"/>
    <n v="395"/>
    <n v="8.27"/>
    <n v="100"/>
    <n v="28.54"/>
    <n v="83.58"/>
    <n v="1242.93"/>
    <n v="424.81"/>
    <n v="653.54999999999995"/>
    <n v="555.52"/>
    <n v="816.94"/>
    <n v="919.38000000000011"/>
  </r>
  <r>
    <s v="Nov"/>
    <n v="28"/>
    <s v="Wood"/>
    <n v="15.9"/>
    <s v="Retaining Customer"/>
    <x v="3"/>
    <n v="4239.5200000000004"/>
    <s v="Freightliner Sprinter"/>
    <n v="174.9"/>
    <n v="341.92"/>
    <n v="59.49"/>
    <n v="258.83999999999997"/>
    <n v="138.68"/>
    <n v="61.08"/>
    <n v="135.18"/>
    <n v="5.73"/>
    <x v="10"/>
    <n v="159"/>
    <n v="335"/>
    <n v="12.66"/>
    <n v="50"/>
    <n v="34.979999999999997"/>
    <n v="81.22"/>
    <n v="1175.82"/>
    <n v="551.14"/>
    <n v="847.9"/>
    <n v="720.72"/>
    <n v="1059.8800000000001"/>
    <n v="1914.6799999999998"/>
  </r>
  <r>
    <s v="Oct"/>
    <n v="3"/>
    <s v="Iron"/>
    <n v="12.8"/>
    <s v="Retaining Customer"/>
    <x v="5"/>
    <n v="3324.05"/>
    <s v="Kenworth T680"/>
    <n v="183.76"/>
    <n v="322.79000000000002"/>
    <n v="57.78"/>
    <n v="217.78"/>
    <n v="123.16"/>
    <n v="62.76"/>
    <n v="136.94999999999999"/>
    <n v="5.9"/>
    <x v="0"/>
    <n v="337"/>
    <n v="392"/>
    <n v="8.48"/>
    <n v="0"/>
    <n v="22.58"/>
    <n v="78.55"/>
    <n v="1110.8800000000001"/>
    <n v="432.13"/>
    <n v="664.81"/>
    <n v="565.09"/>
    <n v="831.01"/>
    <n v="1001.75"/>
  </r>
  <r>
    <s v="Jul"/>
    <n v="24"/>
    <s v="Iron"/>
    <n v="20.8"/>
    <s v="Retaining Customer"/>
    <x v="2"/>
    <n v="5357.34"/>
    <s v="Kenworth T680"/>
    <n v="151.75"/>
    <n v="354.59"/>
    <n v="54.51"/>
    <n v="203.91"/>
    <n v="111.15"/>
    <n v="58.46"/>
    <n v="130.77000000000001"/>
    <n v="8.59"/>
    <x v="21"/>
    <n v="990"/>
    <n v="381"/>
    <n v="14.06"/>
    <n v="100"/>
    <n v="26.77"/>
    <n v="75.510000000000005"/>
    <n v="1073.73"/>
    <n v="696.45"/>
    <n v="1071.47"/>
    <n v="910.75"/>
    <n v="1339.34"/>
    <n v="3176.38"/>
  </r>
  <r>
    <s v="Apr"/>
    <n v="28"/>
    <s v="Steel"/>
    <n v="23.1"/>
    <s v="New Customer"/>
    <x v="5"/>
    <n v="4824.93"/>
    <s v="Freightliner Sprinter"/>
    <n v="108.82"/>
    <n v="369.28"/>
    <n v="54.36"/>
    <n v="240.62"/>
    <n v="102.49"/>
    <n v="60.05"/>
    <n v="122.22"/>
    <n v="6.38"/>
    <x v="9"/>
    <n v="572"/>
    <n v="390"/>
    <n v="12.37"/>
    <n v="150"/>
    <n v="34.15"/>
    <n v="84.66"/>
    <n v="1064.22"/>
    <n v="627.24"/>
    <n v="964.99"/>
    <n v="820.24"/>
    <n v="1206.23"/>
    <n v="2710.86"/>
  </r>
  <r>
    <s v="Feb"/>
    <n v="2"/>
    <s v="Iron"/>
    <n v="27.3"/>
    <s v="Retaining Customer"/>
    <x v="1"/>
    <n v="5857.35"/>
    <s v="Volvo VNL"/>
    <n v="167.98"/>
    <n v="335.05"/>
    <n v="53.31"/>
    <n v="268.81"/>
    <n v="102.47"/>
    <n v="44.79"/>
    <n v="148.41"/>
    <n v="8.65"/>
    <x v="16"/>
    <n v="492"/>
    <n v="306"/>
    <n v="19.14"/>
    <n v="150"/>
    <n v="23.3"/>
    <n v="93.65"/>
    <n v="1129.47"/>
    <n v="761.46"/>
    <n v="1171.47"/>
    <n v="995.75"/>
    <n v="1464.34"/>
    <n v="3667.1800000000003"/>
  </r>
  <r>
    <s v="Jun"/>
    <n v="25"/>
    <s v="Sand"/>
    <n v="25.9"/>
    <s v="New Customer"/>
    <x v="2"/>
    <n v="5545.8"/>
    <s v="Peterbilt 579"/>
    <n v="161.77000000000001"/>
    <n v="316.95"/>
    <n v="56.6"/>
    <n v="296.27999999999997"/>
    <n v="129.12"/>
    <n v="42.17"/>
    <n v="141.47999999999999"/>
    <n v="6.3"/>
    <x v="1"/>
    <n v="711"/>
    <n v="325"/>
    <n v="17.059999999999999"/>
    <n v="0"/>
    <n v="32.74"/>
    <n v="66.569999999999993"/>
    <n v="1150.6699999999901"/>
    <n v="720.95"/>
    <n v="1109.1600000000001"/>
    <n v="942.79"/>
    <n v="1386.45"/>
    <n v="3193.87"/>
  </r>
  <r>
    <s v="Aug"/>
    <n v="11"/>
    <s v="Iron"/>
    <n v="23.4"/>
    <s v="New Customer"/>
    <x v="2"/>
    <n v="3833.09"/>
    <s v="Kenworth T680"/>
    <n v="161.43"/>
    <n v="417.85"/>
    <n v="50.85"/>
    <n v="270.32"/>
    <n v="120.63"/>
    <n v="50.61"/>
    <n v="141.47"/>
    <n v="9.84"/>
    <x v="22"/>
    <n v="376"/>
    <n v="367"/>
    <n v="10.44"/>
    <n v="150"/>
    <n v="28.47"/>
    <n v="77.92"/>
    <n v="1223"/>
    <n v="498.3"/>
    <n v="766.62"/>
    <n v="651.63"/>
    <n v="958.27"/>
    <n v="1554.56"/>
  </r>
  <r>
    <s v="May"/>
    <n v="9"/>
    <s v="Steel"/>
    <n v="28.6"/>
    <s v="New Customer"/>
    <x v="0"/>
    <n v="4774.51"/>
    <s v="Kenworth T680"/>
    <n v="171.98"/>
    <n v="333.65"/>
    <n v="58.15"/>
    <n v="227.51"/>
    <n v="134.75"/>
    <n v="47.63"/>
    <n v="106.42"/>
    <n v="6.24"/>
    <x v="8"/>
    <n v="874"/>
    <n v="303"/>
    <n v="15.76"/>
    <n v="0"/>
    <n v="28.2"/>
    <n v="66.55"/>
    <n v="1086.33"/>
    <n v="620.69000000000005"/>
    <n v="954.9"/>
    <n v="811.67"/>
    <n v="1193.6300000000001"/>
    <n v="2482.38"/>
  </r>
  <r>
    <s v="Jun"/>
    <n v="7"/>
    <s v="Wood"/>
    <n v="19.8"/>
    <s v="Retaining Customer"/>
    <x v="0"/>
    <n v="4963.9799999999996"/>
    <s v="Kenworth T680"/>
    <n v="187.15"/>
    <n v="419.89"/>
    <n v="52.88"/>
    <n v="221.54"/>
    <n v="129.01"/>
    <n v="43.39"/>
    <n v="144.35"/>
    <n v="8.0299999999999994"/>
    <x v="25"/>
    <n v="380"/>
    <n v="381"/>
    <n v="13.03"/>
    <n v="100"/>
    <n v="24.48"/>
    <n v="61.7"/>
    <n v="1206.23999999999"/>
    <n v="645.32000000000005"/>
    <n v="992.8"/>
    <n v="843.88"/>
    <n v="1240.99"/>
    <n v="2648.22"/>
  </r>
  <r>
    <s v="Feb"/>
    <n v="8"/>
    <s v="Iron"/>
    <n v="25.5"/>
    <s v="New Customer"/>
    <x v="3"/>
    <n v="3498.96"/>
    <s v="Peterbilt 579"/>
    <n v="129.63"/>
    <n v="372.65"/>
    <n v="50.92"/>
    <n v="214.61"/>
    <n v="132.16999999999999"/>
    <n v="56.94"/>
    <n v="102.36"/>
    <n v="5.37"/>
    <x v="23"/>
    <n v="957"/>
    <n v="349"/>
    <n v="10.029999999999999"/>
    <n v="50"/>
    <n v="30.09"/>
    <n v="59.85"/>
    <n v="1064.6499999999901"/>
    <n v="454.86"/>
    <n v="699.79"/>
    <n v="594.82000000000005"/>
    <n v="874.74"/>
    <n v="1280.4000000000001"/>
  </r>
  <r>
    <s v="Jun"/>
    <n v="12"/>
    <s v="Wood"/>
    <n v="25.7"/>
    <s v="Retaining Customer"/>
    <x v="2"/>
    <n v="3572.33"/>
    <s v="Peterbilt 579"/>
    <n v="170.71"/>
    <n v="352.51"/>
    <n v="56.13"/>
    <n v="266.44"/>
    <n v="129.01"/>
    <n v="43.88"/>
    <n v="135.59"/>
    <n v="9.67"/>
    <x v="9"/>
    <n v="963"/>
    <n v="358"/>
    <n v="9.98"/>
    <n v="100"/>
    <n v="23.67"/>
    <n v="57.71"/>
    <n v="1163.94"/>
    <n v="464.4"/>
    <n v="714.47"/>
    <n v="607.29999999999995"/>
    <n v="893.08"/>
    <n v="1298.06"/>
  </r>
  <r>
    <s v="Oct"/>
    <n v="18"/>
    <s v="Steel"/>
    <n v="15.8"/>
    <s v="Retaining Customer"/>
    <x v="1"/>
    <n v="4187.1499999999996"/>
    <s v="Freightliner Sprinter"/>
    <n v="145.59"/>
    <n v="348.78"/>
    <n v="55.75"/>
    <n v="299.45"/>
    <n v="130.81"/>
    <n v="64.239999999999995"/>
    <n v="136.44"/>
    <n v="6.59"/>
    <x v="15"/>
    <n v="117"/>
    <n v="308"/>
    <n v="13.59"/>
    <n v="0"/>
    <n v="36.590000000000003"/>
    <n v="68.900000000000006"/>
    <n v="1187.6499999999901"/>
    <n v="544.33000000000004"/>
    <n v="837.43"/>
    <n v="711.82"/>
    <n v="1046.79"/>
    <n v="1802.0900000000001"/>
  </r>
  <r>
    <s v="Feb"/>
    <n v="7"/>
    <s v="Coal"/>
    <n v="29.3"/>
    <s v="Retaining Customer"/>
    <x v="2"/>
    <n v="5101.12"/>
    <s v="Volvo VNL"/>
    <n v="136.16999999999999"/>
    <n v="498.62"/>
    <n v="59.04"/>
    <n v="282.29000000000002"/>
    <n v="110.43"/>
    <n v="60.72"/>
    <n v="121.65"/>
    <n v="7.93"/>
    <x v="3"/>
    <n v="337"/>
    <n v="384"/>
    <n v="13.28"/>
    <n v="50"/>
    <n v="31.69"/>
    <n v="97.96"/>
    <n v="1276.8499999999999"/>
    <n v="663.15"/>
    <n v="1020.22"/>
    <n v="867.19"/>
    <n v="1275.28"/>
    <n v="2671.96"/>
  </r>
  <r>
    <s v="Nov"/>
    <n v="14"/>
    <s v="Coal"/>
    <n v="26.2"/>
    <s v="Retaining Customer"/>
    <x v="3"/>
    <n v="4212.43"/>
    <s v="Kenworth T680"/>
    <n v="153.38"/>
    <n v="445.18"/>
    <n v="53.06"/>
    <n v="273.67"/>
    <n v="110.97"/>
    <n v="68.150000000000006"/>
    <n v="110.19"/>
    <n v="8.58"/>
    <x v="14"/>
    <n v="962"/>
    <n v="347"/>
    <n v="12.14"/>
    <n v="0"/>
    <n v="21.31"/>
    <n v="82.51"/>
    <n v="1223.18"/>
    <n v="547.62"/>
    <n v="842.49"/>
    <n v="716.11"/>
    <n v="1053.1099999999999"/>
    <n v="1776.56"/>
  </r>
  <r>
    <s v="Jul"/>
    <n v="27"/>
    <s v="Wood"/>
    <n v="29.7"/>
    <s v="New Customer"/>
    <x v="5"/>
    <n v="4403.34"/>
    <s v="Volvo VNL"/>
    <n v="189.16"/>
    <n v="365.97"/>
    <n v="54.53"/>
    <n v="219.51"/>
    <n v="108.84"/>
    <n v="44.61"/>
    <n v="149"/>
    <n v="9.94"/>
    <x v="3"/>
    <n v="254"/>
    <n v="307"/>
    <n v="14.34"/>
    <n v="50"/>
    <n v="36.15"/>
    <n v="90.65"/>
    <n v="1141.56"/>
    <n v="572.42999999999995"/>
    <n v="880.67"/>
    <n v="748.57"/>
    <n v="1100.8399999999999"/>
    <n v="2113.9299999999998"/>
  </r>
  <r>
    <s v="Mar"/>
    <n v="5"/>
    <s v="Steel"/>
    <n v="11.2"/>
    <s v="Retaining Customer"/>
    <x v="2"/>
    <n v="3840.71"/>
    <s v="Peterbilt 579"/>
    <n v="185.15"/>
    <n v="324.82"/>
    <n v="56.66"/>
    <n v="267.51"/>
    <n v="111.92"/>
    <n v="36.53"/>
    <n v="141.11000000000001"/>
    <n v="9.77"/>
    <x v="17"/>
    <n v="985"/>
    <n v="339"/>
    <n v="11.33"/>
    <n v="100"/>
    <n v="30.94"/>
    <n v="57.62"/>
    <n v="1133.46999999999"/>
    <n v="499.29"/>
    <n v="768.14"/>
    <n v="652.91999999999996"/>
    <n v="960.18"/>
    <n v="1604.1799999999998"/>
  </r>
  <r>
    <s v="Nov"/>
    <n v="15"/>
    <s v="Wood"/>
    <n v="28.5"/>
    <s v="Retaining Customer"/>
    <x v="3"/>
    <n v="3823.29"/>
    <s v="Kenworth T680"/>
    <n v="115.85"/>
    <n v="391.48"/>
    <n v="57.77"/>
    <n v="276.14"/>
    <n v="118.46"/>
    <n v="35.08"/>
    <n v="125.24"/>
    <n v="7.71"/>
    <x v="10"/>
    <n v="282"/>
    <n v="319"/>
    <n v="11.99"/>
    <n v="0"/>
    <n v="37.03"/>
    <n v="72.900000000000006"/>
    <n v="1127.73"/>
    <n v="497.03"/>
    <n v="764.66"/>
    <n v="649.96"/>
    <n v="955.82"/>
    <n v="1498.5900000000001"/>
  </r>
  <r>
    <s v="Aug"/>
    <n v="15"/>
    <s v="Sand"/>
    <n v="16.2"/>
    <s v="Retaining Customer"/>
    <x v="3"/>
    <n v="3932.89"/>
    <s v="Kenworth T680"/>
    <n v="121.56"/>
    <n v="447.43"/>
    <n v="55.73"/>
    <n v="290.7"/>
    <n v="114.56"/>
    <n v="40.82"/>
    <n v="143.43"/>
    <n v="9.33"/>
    <x v="12"/>
    <n v="147"/>
    <n v="312"/>
    <n v="12.61"/>
    <n v="150"/>
    <n v="22.09"/>
    <n v="84.64"/>
    <n v="1223.56"/>
    <n v="511.28"/>
    <n v="786.58"/>
    <n v="668.59"/>
    <n v="983.22"/>
    <n v="1647.42"/>
  </r>
  <r>
    <s v="Dec"/>
    <n v="7"/>
    <s v="Coal"/>
    <n v="23.2"/>
    <s v="New Customer"/>
    <x v="1"/>
    <n v="5763.75"/>
    <s v="Volvo VNL"/>
    <n v="112.41"/>
    <n v="305.27999999999997"/>
    <n v="58.17"/>
    <n v="263.39999999999998"/>
    <n v="139.4"/>
    <n v="34.67"/>
    <n v="111.24"/>
    <n v="7.17"/>
    <x v="8"/>
    <n v="609"/>
    <n v="311"/>
    <n v="18.53"/>
    <n v="50"/>
    <n v="24.66"/>
    <n v="63.61"/>
    <n v="1031.74"/>
    <n v="749.29"/>
    <n v="1152.75"/>
    <n v="979.84"/>
    <n v="1440.94"/>
    <n v="3572.67"/>
  </r>
  <r>
    <s v="Sep"/>
    <n v="19"/>
    <s v="Coal"/>
    <n v="15.2"/>
    <s v="New Customer"/>
    <x v="0"/>
    <n v="3981.5"/>
    <s v="Kenworth T680"/>
    <n v="107.25"/>
    <n v="492.54"/>
    <n v="52.6"/>
    <n v="267.08"/>
    <n v="129.66"/>
    <n v="58.33"/>
    <n v="126.67"/>
    <n v="6.26"/>
    <x v="22"/>
    <n v="796"/>
    <n v="341"/>
    <n v="11.68"/>
    <n v="50"/>
    <n v="34.15"/>
    <n v="63.53"/>
    <n v="1240.3900000000001"/>
    <n v="517.6"/>
    <n v="796.3"/>
    <n v="676.86"/>
    <n v="995.38"/>
    <n v="1591.2600000000002"/>
  </r>
  <r>
    <s v="Jul"/>
    <n v="6"/>
    <s v="Coal"/>
    <n v="12.8"/>
    <s v="Retaining Customer"/>
    <x v="2"/>
    <n v="3971.26"/>
    <s v="Freightliner Sprinter"/>
    <n v="155.94"/>
    <n v="323.18"/>
    <n v="57.9"/>
    <n v="256.55"/>
    <n v="118.45"/>
    <n v="33.090000000000003"/>
    <n v="124.42"/>
    <n v="9.31"/>
    <x v="10"/>
    <n v="668"/>
    <n v="400"/>
    <n v="9.93"/>
    <n v="100"/>
    <n v="20.36"/>
    <n v="60.55"/>
    <n v="1078.8399999999999"/>
    <n v="516.26"/>
    <n v="794.25"/>
    <n v="675.11"/>
    <n v="992.82"/>
    <n v="1778.7800000000002"/>
  </r>
  <r>
    <s v="Apr"/>
    <n v="4"/>
    <s v="Coal"/>
    <n v="13.3"/>
    <s v="Retaining Customer"/>
    <x v="2"/>
    <n v="5113.3100000000004"/>
    <s v="Kenworth T680"/>
    <n v="121.83"/>
    <n v="476.75"/>
    <n v="54.81"/>
    <n v="288.60000000000002"/>
    <n v="135.79"/>
    <n v="59.06"/>
    <n v="135.9"/>
    <n v="8.3800000000000008"/>
    <x v="19"/>
    <n v="864"/>
    <n v="363"/>
    <n v="14.09"/>
    <n v="50"/>
    <n v="27.22"/>
    <n v="98.41"/>
    <n v="1281.1199999999999"/>
    <n v="664.73"/>
    <n v="1022.66"/>
    <n v="869.26"/>
    <n v="1278.33"/>
    <n v="2675.41"/>
  </r>
  <r>
    <s v="Jan"/>
    <n v="7"/>
    <s v="Steel"/>
    <n v="15.5"/>
    <s v="New Customer"/>
    <x v="0"/>
    <n v="5755.92"/>
    <s v="Volvo VNL"/>
    <n v="194.47"/>
    <n v="465.5"/>
    <n v="58.85"/>
    <n v="257.19"/>
    <n v="118.17"/>
    <n v="45.8"/>
    <n v="125.69"/>
    <n v="6.3"/>
    <x v="8"/>
    <n v="823"/>
    <n v="325"/>
    <n v="17.71"/>
    <n v="100"/>
    <n v="21.96"/>
    <n v="90.04"/>
    <n v="1271.97"/>
    <n v="748.27"/>
    <n v="1151.18"/>
    <n v="978.51"/>
    <n v="1438.98"/>
    <n v="3371.91"/>
  </r>
  <r>
    <s v="Mar"/>
    <n v="5"/>
    <s v="Coal"/>
    <n v="23"/>
    <s v="New Customer"/>
    <x v="2"/>
    <n v="3823.86"/>
    <s v="Peterbilt 579"/>
    <n v="185.23"/>
    <n v="362.78"/>
    <n v="57.71"/>
    <n v="289.85000000000002"/>
    <n v="116.22"/>
    <n v="49.29"/>
    <n v="138.55000000000001"/>
    <n v="8.07"/>
    <x v="14"/>
    <n v="405"/>
    <n v="315"/>
    <n v="12.14"/>
    <n v="50"/>
    <n v="25.28"/>
    <n v="54.85"/>
    <n v="1207.7"/>
    <n v="497.1"/>
    <n v="764.77"/>
    <n v="650.05999999999995"/>
    <n v="955.97"/>
    <n v="1457.44"/>
  </r>
  <r>
    <s v="Jan"/>
    <n v="1"/>
    <s v="Wood"/>
    <n v="26.8"/>
    <s v="New Customer"/>
    <x v="5"/>
    <n v="5184.26"/>
    <s v="Kenworth T680"/>
    <n v="199.47"/>
    <n v="495.96"/>
    <n v="51.93"/>
    <n v="295.56"/>
    <n v="123.44"/>
    <n v="38.32"/>
    <n v="139.51"/>
    <n v="6.83"/>
    <x v="10"/>
    <n v="120"/>
    <n v="327"/>
    <n v="15.85"/>
    <n v="150"/>
    <n v="39.03"/>
    <n v="68.540000000000006"/>
    <n v="1351.01999999999"/>
    <n v="673.95"/>
    <n v="1036.8499999999999"/>
    <n v="881.32"/>
    <n v="1296.07"/>
    <n v="2788.27"/>
  </r>
  <r>
    <s v="Dec"/>
    <n v="13"/>
    <s v="Steel"/>
    <n v="25.5"/>
    <s v="Retaining Customer"/>
    <x v="2"/>
    <n v="4824.67"/>
    <s v="Volvo VNL"/>
    <n v="146.57"/>
    <n v="411.55"/>
    <n v="51.25"/>
    <n v="265.44"/>
    <n v="106.18"/>
    <n v="54.47"/>
    <n v="108.62"/>
    <n v="6.1"/>
    <x v="9"/>
    <n v="507"/>
    <n v="342"/>
    <n v="14.11"/>
    <n v="150"/>
    <n v="35.69"/>
    <n v="74.069999999999993"/>
    <n v="1150.1799999999901"/>
    <n v="627.21"/>
    <n v="964.93"/>
    <n v="820.19"/>
    <n v="1206.17"/>
    <n v="2626.18"/>
  </r>
  <r>
    <s v="Apr"/>
    <n v="2"/>
    <s v="Iron"/>
    <n v="26"/>
    <s v="Retaining Customer"/>
    <x v="4"/>
    <n v="3292.33"/>
    <s v="Peterbilt 579"/>
    <n v="171.63"/>
    <n v="474.29"/>
    <n v="54.91"/>
    <n v="268.45"/>
    <n v="127.67"/>
    <n v="46.34"/>
    <n v="149.62"/>
    <n v="7.86"/>
    <x v="25"/>
    <n v="415"/>
    <n v="332"/>
    <n v="9.92"/>
    <n v="100"/>
    <n v="27.53"/>
    <n v="81.25"/>
    <n v="1300.76999999999"/>
    <n v="428"/>
    <n v="658.47"/>
    <n v="559.70000000000005"/>
    <n v="823.08"/>
    <n v="885.09000000000015"/>
  </r>
  <r>
    <s v="Jun"/>
    <n v="26"/>
    <s v="Coal"/>
    <n v="14.2"/>
    <s v="Retaining Customer"/>
    <x v="2"/>
    <n v="3598.95"/>
    <s v="Freightliner Sprinter"/>
    <n v="114.5"/>
    <n v="397"/>
    <n v="56.11"/>
    <n v="267.10000000000002"/>
    <n v="129.37"/>
    <n v="65.489999999999995"/>
    <n v="114.08"/>
    <n v="7.1"/>
    <x v="0"/>
    <n v="933"/>
    <n v="346"/>
    <n v="10.4"/>
    <n v="50"/>
    <n v="35.46"/>
    <n v="95.32"/>
    <n v="1150.74999999999"/>
    <n v="467.86"/>
    <n v="719.79"/>
    <n v="611.82000000000005"/>
    <n v="899.74"/>
    <n v="1299.6599999999999"/>
  </r>
  <r>
    <s v="Mar"/>
    <n v="14"/>
    <s v="Wood"/>
    <n v="10.7"/>
    <s v="New Customer"/>
    <x v="1"/>
    <n v="3848.7"/>
    <s v="Freightliner Sprinter"/>
    <n v="175.23"/>
    <n v="303.45"/>
    <n v="54.15"/>
    <n v="211.93"/>
    <n v="110.78"/>
    <n v="30.74"/>
    <n v="129.30000000000001"/>
    <n v="7.27"/>
    <x v="9"/>
    <n v="324"/>
    <n v="303"/>
    <n v="12.7"/>
    <n v="100"/>
    <n v="25.86"/>
    <n v="83.47"/>
    <n v="1022.84999999999"/>
    <n v="500.33"/>
    <n v="769.74"/>
    <n v="654.28"/>
    <n v="962.17"/>
    <n v="1717.71"/>
  </r>
  <r>
    <s v="Aug"/>
    <n v="10"/>
    <s v="Wood"/>
    <n v="19"/>
    <s v="New Customer"/>
    <x v="5"/>
    <n v="5742.63"/>
    <s v="Freightliner Sprinter"/>
    <n v="183.68"/>
    <n v="377.34"/>
    <n v="58.38"/>
    <n v="277.33"/>
    <n v="101.98"/>
    <n v="63.92"/>
    <n v="113.34"/>
    <n v="5.75"/>
    <x v="10"/>
    <n v="158"/>
    <n v="362"/>
    <n v="15.86"/>
    <n v="100"/>
    <n v="33.03"/>
    <n v="85.28"/>
    <n v="1181.72"/>
    <n v="746.54"/>
    <n v="1148.53"/>
    <n v="976.25"/>
    <n v="1435.66"/>
    <n v="3459.9399999999996"/>
  </r>
  <r>
    <s v="May"/>
    <n v="2"/>
    <s v="Wood"/>
    <n v="13.5"/>
    <s v="Retaining Customer"/>
    <x v="5"/>
    <n v="4936.1499999999996"/>
    <s v="Freightliner Sprinter"/>
    <n v="154.80000000000001"/>
    <n v="348.22"/>
    <n v="56.11"/>
    <n v="208.3"/>
    <n v="141.12"/>
    <n v="46.84"/>
    <n v="100.41"/>
    <n v="8.24"/>
    <x v="1"/>
    <n v="508"/>
    <n v="331"/>
    <n v="14.91"/>
    <n v="100"/>
    <n v="35.47"/>
    <n v="85.51"/>
    <n v="1064.04"/>
    <n v="641.70000000000005"/>
    <n v="987.23"/>
    <n v="839.15"/>
    <n v="1234.04"/>
    <n v="2773.58"/>
  </r>
  <r>
    <s v="May"/>
    <n v="16"/>
    <s v="Steel"/>
    <n v="26"/>
    <s v="Retaining Customer"/>
    <x v="0"/>
    <n v="3630.51"/>
    <s v="Kenworth T680"/>
    <n v="130.41"/>
    <n v="415.41"/>
    <n v="51.28"/>
    <n v="228.05"/>
    <n v="127"/>
    <n v="31.82"/>
    <n v="100.37"/>
    <n v="7.86"/>
    <x v="9"/>
    <n v="755"/>
    <n v="317"/>
    <n v="11.45"/>
    <n v="0"/>
    <n v="39.93"/>
    <n v="58.75"/>
    <n v="1092.2"/>
    <n v="471.97"/>
    <n v="726.1"/>
    <n v="617.19000000000005"/>
    <n v="907.63"/>
    <n v="1344.2399999999998"/>
  </r>
  <r>
    <s v="Nov"/>
    <n v="6"/>
    <s v="Coal"/>
    <n v="10.9"/>
    <s v="New Customer"/>
    <x v="2"/>
    <n v="5125.87"/>
    <s v="Freightliner Sprinter"/>
    <n v="118.01"/>
    <n v="463.86"/>
    <n v="52.11"/>
    <n v="228.21"/>
    <n v="131.79"/>
    <n v="52.91"/>
    <n v="123.59"/>
    <n v="9.06"/>
    <x v="4"/>
    <n v="877"/>
    <n v="339"/>
    <n v="15.12"/>
    <n v="100"/>
    <n v="22.35"/>
    <n v="82.85"/>
    <n v="1179.54"/>
    <n v="666.36"/>
    <n v="1025.17"/>
    <n v="871.4"/>
    <n v="1281.47"/>
    <n v="2834.68"/>
  </r>
  <r>
    <s v="Oct"/>
    <n v="27"/>
    <s v="Coal"/>
    <n v="24.7"/>
    <s v="Retaining Customer"/>
    <x v="0"/>
    <n v="3509.17"/>
    <s v="Kenworth T680"/>
    <n v="102.08"/>
    <n v="350.47"/>
    <n v="50.92"/>
    <n v="246.2"/>
    <n v="147.93"/>
    <n v="58.37"/>
    <n v="119.79"/>
    <n v="8.11"/>
    <x v="15"/>
    <n v="254"/>
    <n v="376"/>
    <n v="9.33"/>
    <n v="150"/>
    <n v="22.86"/>
    <n v="80.53"/>
    <n v="1083.8699999999999"/>
    <n v="456.19"/>
    <n v="701.83"/>
    <n v="596.55999999999995"/>
    <n v="877.29"/>
    <n v="1364.1599999999999"/>
  </r>
  <r>
    <s v="Oct"/>
    <n v="18"/>
    <s v="Sand"/>
    <n v="17"/>
    <s v="New Customer"/>
    <x v="5"/>
    <n v="5107.53"/>
    <s v="Peterbilt 579"/>
    <n v="197.87"/>
    <n v="315.58999999999997"/>
    <n v="50.35"/>
    <n v="293.57"/>
    <n v="132.84"/>
    <n v="43.05"/>
    <n v="125.45"/>
    <n v="9.94"/>
    <x v="22"/>
    <n v="970"/>
    <n v="349"/>
    <n v="14.63"/>
    <n v="150"/>
    <n v="27.89"/>
    <n v="92.02"/>
    <n v="1168.6600000000001"/>
    <n v="663.98"/>
    <n v="1021.51"/>
    <n v="868.28"/>
    <n v="1276.8800000000001"/>
    <n v="2882.76"/>
  </r>
  <r>
    <s v="Oct"/>
    <n v="5"/>
    <s v="Steel"/>
    <n v="11"/>
    <s v="Retaining Customer"/>
    <x v="2"/>
    <n v="4542.1000000000004"/>
    <s v="Peterbilt 579"/>
    <n v="183.93"/>
    <n v="326.81"/>
    <n v="58.65"/>
    <n v="212.07"/>
    <n v="143.6"/>
    <n v="60.14"/>
    <n v="114.84"/>
    <n v="9.58"/>
    <x v="9"/>
    <n v="786"/>
    <n v="336"/>
    <n v="13.52"/>
    <n v="50"/>
    <n v="34.6"/>
    <n v="69.22"/>
    <n v="1109.6199999999999"/>
    <n v="590.47"/>
    <n v="908.42"/>
    <n v="772.16"/>
    <n v="1135.53"/>
    <n v="2283.08"/>
  </r>
  <r>
    <s v="May"/>
    <n v="27"/>
    <s v="Steel"/>
    <n v="17.3"/>
    <s v="New Customer"/>
    <x v="3"/>
    <n v="5458.96"/>
    <s v="Kenworth T680"/>
    <n v="196.34"/>
    <n v="492.04"/>
    <n v="58.93"/>
    <n v="228.59"/>
    <n v="123.94"/>
    <n v="62.51"/>
    <n v="121"/>
    <n v="6.08"/>
    <x v="0"/>
    <n v="109"/>
    <n v="319"/>
    <n v="17.11"/>
    <n v="50"/>
    <n v="35.96"/>
    <n v="85.2"/>
    <n v="1289.4299999999901"/>
    <n v="709.66"/>
    <n v="1091.79"/>
    <n v="928.02"/>
    <n v="1364.74"/>
    <n v="3021.49"/>
  </r>
  <r>
    <s v="Sep"/>
    <n v="25"/>
    <s v="Steel"/>
    <n v="27.5"/>
    <s v="New Customer"/>
    <x v="4"/>
    <n v="3184.87"/>
    <s v="Peterbilt 579"/>
    <n v="115.45"/>
    <n v="345.69"/>
    <n v="52.19"/>
    <n v="228.24"/>
    <n v="141.13999999999999"/>
    <n v="53.8"/>
    <n v="130.79"/>
    <n v="9.91"/>
    <x v="23"/>
    <n v="564"/>
    <n v="315"/>
    <n v="10.11"/>
    <n v="50"/>
    <n v="33.74"/>
    <n v="54.66"/>
    <n v="1077.21"/>
    <n v="414.03"/>
    <n v="636.97"/>
    <n v="541.42999999999995"/>
    <n v="796.22"/>
    <n v="957.40000000000009"/>
  </r>
  <r>
    <s v="Mar"/>
    <n v="11"/>
    <s v="Coal"/>
    <n v="26.8"/>
    <s v="Retaining Customer"/>
    <x v="0"/>
    <n v="5437.3"/>
    <s v="Kenworth T680"/>
    <n v="123.4"/>
    <n v="430.99"/>
    <n v="52.96"/>
    <n v="299.35000000000002"/>
    <n v="121.73"/>
    <n v="46.88"/>
    <n v="146.53"/>
    <n v="8.83"/>
    <x v="18"/>
    <n v="755"/>
    <n v="345"/>
    <n v="15.76"/>
    <n v="150"/>
    <n v="24.49"/>
    <n v="76.010000000000005"/>
    <n v="1230.67"/>
    <n v="706.85"/>
    <n v="1087.46"/>
    <n v="924.34"/>
    <n v="1359.33"/>
    <n v="3147.12"/>
  </r>
  <r>
    <s v="Feb"/>
    <n v="25"/>
    <s v="Sand"/>
    <n v="10.4"/>
    <s v="New Customer"/>
    <x v="0"/>
    <n v="4268.96"/>
    <s v="Kenworth T680"/>
    <n v="139.91"/>
    <n v="356.47"/>
    <n v="59.32"/>
    <n v="258.16000000000003"/>
    <n v="133.33000000000001"/>
    <n v="35.6"/>
    <n v="105.51"/>
    <n v="8.84"/>
    <x v="20"/>
    <n v="672"/>
    <n v="382"/>
    <n v="11.18"/>
    <n v="100"/>
    <n v="39.119999999999997"/>
    <n v="81.459999999999994"/>
    <n v="1097.1400000000001"/>
    <n v="554.96"/>
    <n v="853.79"/>
    <n v="725.72"/>
    <n v="1067.24"/>
    <n v="2076.94"/>
  </r>
  <r>
    <s v="Sep"/>
    <n v="4"/>
    <s v="Sand"/>
    <n v="20.9"/>
    <s v="New Customer"/>
    <x v="0"/>
    <n v="3447.97"/>
    <s v="Peterbilt 579"/>
    <n v="169.49"/>
    <n v="316.07"/>
    <n v="54.77"/>
    <n v="212.8"/>
    <n v="143.53"/>
    <n v="35.69"/>
    <n v="118.39"/>
    <n v="6.23"/>
    <x v="3"/>
    <n v="454"/>
    <n v="306"/>
    <n v="11.27"/>
    <n v="0"/>
    <n v="22.73"/>
    <n v="94.83"/>
    <n v="1056.97"/>
    <n v="448.24"/>
    <n v="689.59"/>
    <n v="586.15"/>
    <n v="861.99"/>
    <n v="1179.73"/>
  </r>
  <r>
    <s v="Apr"/>
    <n v="3"/>
    <s v="Coal"/>
    <n v="25.9"/>
    <s v="New Customer"/>
    <x v="0"/>
    <n v="4777.08"/>
    <s v="Kenworth T680"/>
    <n v="114"/>
    <n v="364.41"/>
    <n v="58.92"/>
    <n v="263.27"/>
    <n v="125.45"/>
    <n v="41.29"/>
    <n v="142.84"/>
    <n v="7.94"/>
    <x v="7"/>
    <n v="351"/>
    <n v="348"/>
    <n v="13.73"/>
    <n v="50"/>
    <n v="35.479999999999997"/>
    <n v="70.040000000000006"/>
    <n v="1118.1199999999999"/>
    <n v="621.02"/>
    <n v="955.42"/>
    <n v="812.1"/>
    <n v="1194.27"/>
    <n v="2510.44"/>
  </r>
  <r>
    <s v="Jun"/>
    <n v="3"/>
    <s v="Coal"/>
    <n v="23.7"/>
    <s v="Retaining Customer"/>
    <x v="0"/>
    <n v="4690"/>
    <s v="Freightliner Sprinter"/>
    <n v="144.69999999999999"/>
    <n v="404.18"/>
    <n v="56.61"/>
    <n v="267.63"/>
    <n v="117.37"/>
    <n v="48.9"/>
    <n v="134.62"/>
    <n v="7.55"/>
    <x v="22"/>
    <n v="410"/>
    <n v="351"/>
    <n v="13.36"/>
    <n v="150"/>
    <n v="37.630000000000003"/>
    <n v="77.88"/>
    <n v="1181.56"/>
    <n v="609.70000000000005"/>
    <n v="938"/>
    <n v="797.3"/>
    <n v="1172.5"/>
    <n v="2462.0700000000002"/>
  </r>
  <r>
    <s v="Jun"/>
    <n v="16"/>
    <s v="Steel"/>
    <n v="19.399999999999999"/>
    <s v="Retaining Customer"/>
    <x v="2"/>
    <n v="5739.99"/>
    <s v="Volvo VNL"/>
    <n v="124.19"/>
    <n v="472.23"/>
    <n v="59.3"/>
    <n v="271.20999999999998"/>
    <n v="127.5"/>
    <n v="39.57"/>
    <n v="119.42"/>
    <n v="5.9"/>
    <x v="18"/>
    <n v="991"/>
    <n v="325"/>
    <n v="17.66"/>
    <n v="50"/>
    <n v="21.36"/>
    <n v="92.42"/>
    <n v="1219.32"/>
    <n v="746.2"/>
    <n v="1148"/>
    <n v="975.8"/>
    <n v="1435"/>
    <n v="3358.0299999999997"/>
  </r>
  <r>
    <s v="Jun"/>
    <n v="15"/>
    <s v="Sand"/>
    <n v="20.399999999999999"/>
    <s v="New Customer"/>
    <x v="1"/>
    <n v="4241.0200000000004"/>
    <s v="Freightliner Sprinter"/>
    <n v="185.74"/>
    <n v="347.28"/>
    <n v="54.61"/>
    <n v="243.71"/>
    <n v="118.86"/>
    <n v="62.08"/>
    <n v="142.43"/>
    <n v="9.36"/>
    <x v="12"/>
    <n v="708"/>
    <n v="347"/>
    <n v="12.22"/>
    <n v="0"/>
    <n v="22.91"/>
    <n v="61.17"/>
    <n v="1164.07"/>
    <n v="551.33000000000004"/>
    <n v="848.2"/>
    <n v="720.97"/>
    <n v="1060.26"/>
    <n v="1865.8600000000001"/>
  </r>
  <r>
    <s v="Dec"/>
    <n v="11"/>
    <s v="Sand"/>
    <n v="11.3"/>
    <s v="New Customer"/>
    <x v="4"/>
    <n v="3311.53"/>
    <s v="Freightliner Sprinter"/>
    <n v="175.99"/>
    <n v="393.55"/>
    <n v="55.97"/>
    <n v="284.99"/>
    <n v="126.02"/>
    <n v="48.17"/>
    <n v="131.21"/>
    <n v="9.4499999999999993"/>
    <x v="23"/>
    <n v="211"/>
    <n v="332"/>
    <n v="9.9700000000000006"/>
    <n v="0"/>
    <n v="28.49"/>
    <n v="68.900000000000006"/>
    <n v="1225.3499999999999"/>
    <n v="430.5"/>
    <n v="662.31"/>
    <n v="562.96"/>
    <n v="827.88"/>
    <n v="880.67000000000007"/>
  </r>
  <r>
    <s v="Nov"/>
    <n v="6"/>
    <s v="Iron"/>
    <n v="20.6"/>
    <s v="Retaining Customer"/>
    <x v="4"/>
    <n v="3467.87"/>
    <s v="Freightliner Sprinter"/>
    <n v="108.9"/>
    <n v="354.74"/>
    <n v="54.01"/>
    <n v="287"/>
    <n v="134.25"/>
    <n v="54.26"/>
    <n v="100.34"/>
    <n v="8.34"/>
    <x v="22"/>
    <n v="101"/>
    <n v="382"/>
    <n v="9.08"/>
    <n v="100"/>
    <n v="29.68"/>
    <n v="69.819999999999993"/>
    <n v="1101.8399999999999"/>
    <n v="450.82"/>
    <n v="693.57"/>
    <n v="589.54"/>
    <n v="866.97"/>
    <n v="1261.71"/>
  </r>
  <r>
    <s v="Nov"/>
    <n v="13"/>
    <s v="Coal"/>
    <n v="23.4"/>
    <s v="Retaining Customer"/>
    <x v="3"/>
    <n v="3066.03"/>
    <s v="Freightliner Sprinter"/>
    <n v="185.95"/>
    <n v="333.92"/>
    <n v="56.58"/>
    <n v="266.58999999999997"/>
    <n v="132.06"/>
    <n v="59.67"/>
    <n v="138.27000000000001"/>
    <n v="6.39"/>
    <x v="11"/>
    <n v="518"/>
    <n v="388"/>
    <n v="7.9"/>
    <n v="50"/>
    <n v="27.44"/>
    <n v="62.92"/>
    <n v="1179.43"/>
    <n v="398.58"/>
    <n v="613.21"/>
    <n v="521.23"/>
    <n v="766.51"/>
    <n v="730.04"/>
  </r>
  <r>
    <s v="Jan"/>
    <n v="26"/>
    <s v="Steel"/>
    <n v="21.2"/>
    <s v="Retaining Customer"/>
    <x v="3"/>
    <n v="3339.45"/>
    <s v="Volvo VNL"/>
    <n v="151.74"/>
    <n v="322.83"/>
    <n v="56.81"/>
    <n v="225.35"/>
    <n v="116.03"/>
    <n v="46.05"/>
    <n v="110.62"/>
    <n v="7.44"/>
    <x v="4"/>
    <n v="894"/>
    <n v="336"/>
    <n v="9.94"/>
    <n v="0"/>
    <n v="33.35"/>
    <n v="50.7"/>
    <n v="1036.8699999999999"/>
    <n v="434.13"/>
    <n v="667.89"/>
    <n v="567.71"/>
    <n v="834.86"/>
    <n v="1101.9299999999998"/>
  </r>
  <r>
    <s v="Feb"/>
    <n v="22"/>
    <s v="Wood"/>
    <n v="24"/>
    <s v="Retaining Customer"/>
    <x v="3"/>
    <n v="4868.42"/>
    <s v="Volvo VNL"/>
    <n v="129.82"/>
    <n v="473.72"/>
    <n v="54.78"/>
    <n v="281.16000000000003"/>
    <n v="147.11000000000001"/>
    <n v="59.63"/>
    <n v="149.99"/>
    <n v="9.7200000000000006"/>
    <x v="2"/>
    <n v="247"/>
    <n v="318"/>
    <n v="15.31"/>
    <n v="150"/>
    <n v="37.1"/>
    <n v="56.17"/>
    <n v="1305.93"/>
    <n v="632.89"/>
    <n v="973.68"/>
    <n v="827.63"/>
    <n v="1217.1099999999999"/>
    <n v="2515.59"/>
  </r>
  <r>
    <s v="Apr"/>
    <n v="17"/>
    <s v="Wood"/>
    <n v="14.2"/>
    <s v="New Customer"/>
    <x v="0"/>
    <n v="4115.8"/>
    <s v="Kenworth T680"/>
    <n v="191.57"/>
    <n v="434.75"/>
    <n v="56.15"/>
    <n v="245.77"/>
    <n v="114.46"/>
    <n v="60.74"/>
    <n v="123.94"/>
    <n v="6.78"/>
    <x v="1"/>
    <n v="337"/>
    <n v="327"/>
    <n v="12.59"/>
    <n v="100"/>
    <n v="35.93"/>
    <n v="68.069999999999993"/>
    <n v="1234.1599999999901"/>
    <n v="535.04999999999995"/>
    <n v="823.16"/>
    <n v="699.69"/>
    <n v="1028.95"/>
    <n v="1783.5700000000002"/>
  </r>
  <r>
    <s v="Mar"/>
    <n v="26"/>
    <s v="Wood"/>
    <n v="16"/>
    <s v="New Customer"/>
    <x v="0"/>
    <n v="3943.42"/>
    <s v="Volvo VNL"/>
    <n v="102.11"/>
    <n v="419.7"/>
    <n v="52.49"/>
    <n v="281.16000000000003"/>
    <n v="105.8"/>
    <n v="51.43"/>
    <n v="120.01"/>
    <n v="9.09"/>
    <x v="3"/>
    <n v="422"/>
    <n v="329"/>
    <n v="11.99"/>
    <n v="150"/>
    <n v="20.420000000000002"/>
    <n v="50.27"/>
    <n v="1141.79"/>
    <n v="512.64"/>
    <n v="788.68"/>
    <n v="670.38"/>
    <n v="985.86"/>
    <n v="1738.0500000000002"/>
  </r>
  <r>
    <s v="Jun"/>
    <n v="19"/>
    <s v="Coal"/>
    <n v="17"/>
    <s v="New Customer"/>
    <x v="0"/>
    <n v="5643.14"/>
    <s v="Kenworth T680"/>
    <n v="105.84"/>
    <n v="422.31"/>
    <n v="57.69"/>
    <n v="206.78"/>
    <n v="100.8"/>
    <n v="58.2"/>
    <n v="140.06"/>
    <n v="6.96"/>
    <x v="14"/>
    <n v="498"/>
    <n v="349"/>
    <n v="16.170000000000002"/>
    <n v="0"/>
    <n v="22.39"/>
    <n v="73.34"/>
    <n v="1098.6399999999901"/>
    <n v="733.61"/>
    <n v="1128.6300000000001"/>
    <n v="959.33"/>
    <n v="1410.79"/>
    <n v="3332.8900000000003"/>
  </r>
  <r>
    <s v="Jun"/>
    <n v="14"/>
    <s v="Iron"/>
    <n v="29.9"/>
    <s v="Retaining Customer"/>
    <x v="4"/>
    <n v="4900.1000000000004"/>
    <s v="Freightliner Sprinter"/>
    <n v="183.52"/>
    <n v="310.64"/>
    <n v="55.11"/>
    <n v="248.99"/>
    <n v="103.84"/>
    <n v="60.55"/>
    <n v="133.87"/>
    <n v="6.67"/>
    <x v="1"/>
    <n v="424"/>
    <n v="399"/>
    <n v="12.28"/>
    <n v="100"/>
    <n v="28.13"/>
    <n v="98.66"/>
    <n v="1103.19"/>
    <n v="637.01"/>
    <n v="980.02"/>
    <n v="833.02"/>
    <n v="1225.03"/>
    <n v="2691.04"/>
  </r>
  <r>
    <s v="Nov"/>
    <n v="9"/>
    <s v="Iron"/>
    <n v="20.6"/>
    <s v="Retaining Customer"/>
    <x v="4"/>
    <n v="3896.85"/>
    <s v="Peterbilt 579"/>
    <n v="131.41"/>
    <n v="396.08"/>
    <n v="58.54"/>
    <n v="226.85"/>
    <n v="116.62"/>
    <n v="59.94"/>
    <n v="143.19999999999999"/>
    <n v="8.9"/>
    <x v="4"/>
    <n v="603"/>
    <n v="302"/>
    <n v="12.9"/>
    <n v="150"/>
    <n v="26.02"/>
    <n v="95.54"/>
    <n v="1141.54"/>
    <n v="506.59"/>
    <n v="779.37"/>
    <n v="662.46"/>
    <n v="974.21"/>
    <n v="1697.33"/>
  </r>
  <r>
    <s v="Feb"/>
    <n v="17"/>
    <s v="Coal"/>
    <n v="22.3"/>
    <s v="Retaining Customer"/>
    <x v="0"/>
    <n v="4209.3999999999996"/>
    <s v="Freightliner Sprinter"/>
    <n v="145.97999999999999"/>
    <n v="451.34"/>
    <n v="59.79"/>
    <n v="246.13"/>
    <n v="140.88"/>
    <n v="66.86"/>
    <n v="133.32"/>
    <n v="7.95"/>
    <x v="13"/>
    <n v="573"/>
    <n v="325"/>
    <n v="12.95"/>
    <n v="150"/>
    <n v="39.25"/>
    <n v="76.34"/>
    <n v="1252.24999999999"/>
    <n v="547.22"/>
    <n v="841.88"/>
    <n v="715.6"/>
    <n v="1052.3499999999999"/>
    <n v="1912.4"/>
  </r>
  <r>
    <s v="Jan"/>
    <n v="7"/>
    <s v="Coal"/>
    <n v="22.2"/>
    <s v="Retaining Customer"/>
    <x v="2"/>
    <n v="3322.86"/>
    <s v="Kenworth T680"/>
    <n v="173.33"/>
    <n v="317.26"/>
    <n v="55.27"/>
    <n v="212.27"/>
    <n v="120.84"/>
    <n v="42.74"/>
    <n v="110.56"/>
    <n v="7.74"/>
    <x v="18"/>
    <n v="546"/>
    <n v="370"/>
    <n v="8.98"/>
    <n v="0"/>
    <n v="34.39"/>
    <n v="73.400000000000006"/>
    <n v="1040.01"/>
    <n v="431.97"/>
    <n v="664.57"/>
    <n v="564.89"/>
    <n v="830.72"/>
    <n v="1083.2399999999998"/>
  </r>
  <r>
    <s v="Jul"/>
    <n v="19"/>
    <s v="Wood"/>
    <n v="19.8"/>
    <s v="New Customer"/>
    <x v="4"/>
    <n v="4194.62"/>
    <s v="Freightliner Sprinter"/>
    <n v="101.36"/>
    <n v="398.13"/>
    <n v="56.83"/>
    <n v="294.74"/>
    <n v="144.58000000000001"/>
    <n v="42.77"/>
    <n v="117.41"/>
    <n v="7.29"/>
    <x v="23"/>
    <n v="493"/>
    <n v="330"/>
    <n v="12.71"/>
    <n v="50"/>
    <n v="39.299999999999997"/>
    <n v="84.9"/>
    <n v="1163.1099999999999"/>
    <n v="545.29999999999995"/>
    <n v="838.92"/>
    <n v="713.09"/>
    <n v="1048.6500000000001"/>
    <n v="1886.81"/>
  </r>
  <r>
    <s v="Jul"/>
    <n v="22"/>
    <s v="Iron"/>
    <n v="22.1"/>
    <s v="Retaining Customer"/>
    <x v="3"/>
    <n v="3239.63"/>
    <s v="Freightliner Sprinter"/>
    <n v="136.38"/>
    <n v="359.34"/>
    <n v="52.19"/>
    <n v="232.15"/>
    <n v="110.27"/>
    <n v="63.87"/>
    <n v="148.79"/>
    <n v="6.29"/>
    <x v="7"/>
    <n v="762"/>
    <n v="324"/>
    <n v="10"/>
    <n v="50"/>
    <n v="32.229999999999997"/>
    <n v="94"/>
    <n v="1109.28"/>
    <n v="421.15"/>
    <n v="647.92999999999995"/>
    <n v="550.74"/>
    <n v="809.91"/>
    <n v="978.57999999999993"/>
  </r>
  <r>
    <s v="Jan"/>
    <n v="14"/>
    <s v="Steel"/>
    <n v="26.4"/>
    <s v="Retaining Customer"/>
    <x v="0"/>
    <n v="5136.8999999999996"/>
    <s v="Volvo VNL"/>
    <n v="110.12"/>
    <n v="330.08"/>
    <n v="53.89"/>
    <n v="247.56"/>
    <n v="112.9"/>
    <n v="57.1"/>
    <n v="123.46"/>
    <n v="7.69"/>
    <x v="6"/>
    <n v="728"/>
    <n v="308"/>
    <n v="16.68"/>
    <n v="0"/>
    <n v="25.56"/>
    <n v="64.56"/>
    <n v="1042.8"/>
    <n v="667.8"/>
    <n v="1027.3800000000001"/>
    <n v="873.27"/>
    <n v="1284.22"/>
    <n v="2885.66"/>
  </r>
  <r>
    <s v="Apr"/>
    <n v="16"/>
    <s v="Iron"/>
    <n v="15.3"/>
    <s v="New Customer"/>
    <x v="5"/>
    <n v="4677.3500000000004"/>
    <s v="Volvo VNL"/>
    <n v="177.27"/>
    <n v="394.41"/>
    <n v="59.97"/>
    <n v="263.82"/>
    <n v="106.42"/>
    <n v="62.5"/>
    <n v="104.09"/>
    <n v="7.39"/>
    <x v="11"/>
    <n v="868"/>
    <n v="356"/>
    <n v="13.14"/>
    <n v="100"/>
    <n v="38.450000000000003"/>
    <n v="54.43"/>
    <n v="1175.8699999999999"/>
    <n v="608.05999999999995"/>
    <n v="935.47"/>
    <n v="795.15"/>
    <n v="1169.3399999999999"/>
    <n v="2405.9299999999998"/>
  </r>
  <r>
    <s v="Feb"/>
    <n v="20"/>
    <s v="Sand"/>
    <n v="23.7"/>
    <s v="New Customer"/>
    <x v="4"/>
    <n v="3431.34"/>
    <s v="Peterbilt 579"/>
    <n v="141.69999999999999"/>
    <n v="413.9"/>
    <n v="53.78"/>
    <n v="219.46"/>
    <n v="140.81"/>
    <n v="31.16"/>
    <n v="129.25"/>
    <n v="5.28"/>
    <x v="1"/>
    <n v="491"/>
    <n v="300"/>
    <n v="11.44"/>
    <n v="0"/>
    <n v="38.159999999999997"/>
    <n v="83.86"/>
    <n v="1135.3399999999999"/>
    <n v="446.07"/>
    <n v="686.27"/>
    <n v="583.33000000000004"/>
    <n v="857.84"/>
    <n v="1100.1599999999999"/>
  </r>
  <r>
    <s v="Jan"/>
    <n v="23"/>
    <s v="Sand"/>
    <n v="17"/>
    <s v="Retaining Customer"/>
    <x v="1"/>
    <n v="5911.28"/>
    <s v="Peterbilt 579"/>
    <n v="139.82"/>
    <n v="380.26"/>
    <n v="56.79"/>
    <n v="297.31"/>
    <n v="144.69999999999999"/>
    <n v="62.85"/>
    <n v="129.57"/>
    <n v="7.75"/>
    <x v="16"/>
    <n v="726"/>
    <n v="320"/>
    <n v="18.47"/>
    <n v="100"/>
    <n v="33.49"/>
    <n v="85.38"/>
    <n v="1219.04999999999"/>
    <n v="768.47"/>
    <n v="1182.26"/>
    <n v="1004.92"/>
    <n v="1477.82"/>
    <n v="3591.7200000000003"/>
  </r>
  <r>
    <s v="Sep"/>
    <n v="17"/>
    <s v="Wood"/>
    <n v="25.1"/>
    <s v="Retaining Customer"/>
    <x v="4"/>
    <n v="5098.1099999999997"/>
    <s v="Volvo VNL"/>
    <n v="178.19"/>
    <n v="374.49"/>
    <n v="50.65"/>
    <n v="212.08"/>
    <n v="141.86000000000001"/>
    <n v="36.64"/>
    <n v="107.84"/>
    <n v="6.04"/>
    <x v="18"/>
    <n v="261"/>
    <n v="365"/>
    <n v="13.97"/>
    <n v="0"/>
    <n v="21.4"/>
    <n v="77.37"/>
    <n v="1107.79"/>
    <n v="662.75"/>
    <n v="1019.62"/>
    <n v="866.68"/>
    <n v="1274.53"/>
    <n v="2777.72"/>
  </r>
  <r>
    <s v="Aug"/>
    <n v="6"/>
    <s v="Steel"/>
    <n v="12.3"/>
    <s v="New Customer"/>
    <x v="1"/>
    <n v="3310.35"/>
    <s v="Freightliner Sprinter"/>
    <n v="139.49"/>
    <n v="413.44"/>
    <n v="54.94"/>
    <n v="280.95999999999998"/>
    <n v="119.77"/>
    <n v="54.22"/>
    <n v="145.52000000000001"/>
    <n v="5.13"/>
    <x v="1"/>
    <n v="750"/>
    <n v="350"/>
    <n v="9.4600000000000009"/>
    <n v="100"/>
    <n v="35.979999999999997"/>
    <n v="82.9"/>
    <n v="1213.47"/>
    <n v="430.35"/>
    <n v="662.07"/>
    <n v="562.76"/>
    <n v="827.59"/>
    <n v="998.86000000000013"/>
  </r>
  <r>
    <s v="Dec"/>
    <n v="2"/>
    <s v="Steel"/>
    <n v="22"/>
    <s v="New Customer"/>
    <x v="0"/>
    <n v="3026.38"/>
    <s v="Volvo VNL"/>
    <n v="103.58"/>
    <n v="404.53"/>
    <n v="55.74"/>
    <n v="262.54000000000002"/>
    <n v="145.96"/>
    <n v="34.06"/>
    <n v="141.38999999999999"/>
    <n v="5.44"/>
    <x v="12"/>
    <n v="739"/>
    <n v="307"/>
    <n v="9.86"/>
    <n v="150"/>
    <n v="31.02"/>
    <n v="82.12"/>
    <n v="1153.23999999999"/>
    <n v="393.43"/>
    <n v="605.28"/>
    <n v="514.48"/>
    <n v="756.6"/>
    <n v="820.15999999999985"/>
  </r>
  <r>
    <s v="Aug"/>
    <n v="12"/>
    <s v="Sand"/>
    <n v="25.9"/>
    <s v="Retaining Customer"/>
    <x v="5"/>
    <n v="5446.18"/>
    <s v="Peterbilt 579"/>
    <n v="180.66"/>
    <n v="423.84"/>
    <n v="50.1"/>
    <n v="225.36"/>
    <n v="145.09"/>
    <n v="48.38"/>
    <n v="135.63"/>
    <n v="6.95"/>
    <x v="14"/>
    <n v="830"/>
    <n v="397"/>
    <n v="13.72"/>
    <n v="100"/>
    <n v="31.14"/>
    <n v="62.58"/>
    <n v="1216.01"/>
    <n v="708"/>
    <n v="1089.24"/>
    <n v="925.85"/>
    <n v="1361.55"/>
    <n v="3127.3100000000004"/>
  </r>
  <r>
    <s v="Apr"/>
    <n v="19"/>
    <s v="Wood"/>
    <n v="29.9"/>
    <s v="Retaining Customer"/>
    <x v="4"/>
    <n v="3041.6"/>
    <s v="Peterbilt 579"/>
    <n v="162.65"/>
    <n v="426.21"/>
    <n v="53.72"/>
    <n v="245.58"/>
    <n v="107.87"/>
    <n v="60.95"/>
    <n v="123.13"/>
    <n v="6.11"/>
    <x v="2"/>
    <n v="607"/>
    <n v="306"/>
    <n v="9.94"/>
    <n v="50"/>
    <n v="31.93"/>
    <n v="54.74"/>
    <n v="1186.22"/>
    <n v="395.41"/>
    <n v="608.32000000000005"/>
    <n v="517.07000000000005"/>
    <n v="760.4"/>
    <n v="703.31"/>
  </r>
  <r>
    <s v="Oct"/>
    <n v="16"/>
    <s v="Steel"/>
    <n v="14.5"/>
    <s v="New Customer"/>
    <x v="3"/>
    <n v="4333.7"/>
    <s v="Volvo VNL"/>
    <n v="167.53"/>
    <n v="410.2"/>
    <n v="54.25"/>
    <n v="263.14999999999998"/>
    <n v="116.53"/>
    <n v="52.92"/>
    <n v="137.51"/>
    <n v="6.49"/>
    <x v="1"/>
    <n v="147"/>
    <n v="369"/>
    <n v="11.74"/>
    <n v="150"/>
    <n v="20.21"/>
    <n v="81.48"/>
    <n v="1208.58"/>
    <n v="563.38"/>
    <n v="866.74"/>
    <n v="736.73"/>
    <n v="1083.42"/>
    <n v="2061.33"/>
  </r>
  <r>
    <s v="Sep"/>
    <n v="21"/>
    <s v="Wood"/>
    <n v="18.600000000000001"/>
    <s v="New Customer"/>
    <x v="1"/>
    <n v="4793.34"/>
    <s v="Peterbilt 579"/>
    <n v="158.16"/>
    <n v="334.52"/>
    <n v="58.8"/>
    <n v="244.45"/>
    <n v="123.81"/>
    <n v="63.19"/>
    <n v="122.68"/>
    <n v="7.82"/>
    <x v="8"/>
    <n v="682"/>
    <n v="370"/>
    <n v="12.95"/>
    <n v="0"/>
    <n v="29.12"/>
    <n v="51.85"/>
    <n v="1113.4299999999901"/>
    <n v="623.13"/>
    <n v="958.67"/>
    <n v="814.87"/>
    <n v="1198.3399999999999"/>
    <n v="2475.0300000000002"/>
  </r>
  <r>
    <s v="Nov"/>
    <n v="19"/>
    <s v="Iron"/>
    <n v="19.3"/>
    <s v="Retaining Customer"/>
    <x v="4"/>
    <n v="5859.03"/>
    <s v="Kenworth T680"/>
    <n v="149.72999999999999"/>
    <n v="318.85000000000002"/>
    <n v="53.17"/>
    <n v="291.99"/>
    <n v="113.13"/>
    <n v="56.06"/>
    <n v="110.4"/>
    <n v="9.9600000000000009"/>
    <x v="0"/>
    <n v="691"/>
    <n v="390"/>
    <n v="15.02"/>
    <n v="100"/>
    <n v="28.55"/>
    <n v="69.91"/>
    <n v="1103.29"/>
    <n v="761.67"/>
    <n v="1171.81"/>
    <n v="996.04"/>
    <n v="1464.76"/>
    <n v="3650.29"/>
  </r>
  <r>
    <s v="Aug"/>
    <n v="21"/>
    <s v="Wood"/>
    <n v="22.3"/>
    <s v="Retaining Customer"/>
    <x v="4"/>
    <n v="5396.84"/>
    <s v="Kenworth T680"/>
    <n v="185.94"/>
    <n v="340.61"/>
    <n v="55.03"/>
    <n v="284.94"/>
    <n v="117.82"/>
    <n v="59.26"/>
    <n v="114.59"/>
    <n v="9.02"/>
    <x v="11"/>
    <n v="915"/>
    <n v="391"/>
    <n v="13.8"/>
    <n v="0"/>
    <n v="23.26"/>
    <n v="63.7"/>
    <n v="1167.20999999999"/>
    <n v="701.59"/>
    <n v="1079.3699999999999"/>
    <n v="917.46"/>
    <n v="1349.21"/>
    <n v="3018.8900000000003"/>
  </r>
  <r>
    <s v="Sep"/>
    <n v="10"/>
    <s v="Iron"/>
    <n v="27"/>
    <s v="Retaining Customer"/>
    <x v="2"/>
    <n v="3505.33"/>
    <s v="Freightliner Sprinter"/>
    <n v="104.26"/>
    <n v="389.04"/>
    <n v="51.29"/>
    <n v="240.11"/>
    <n v="121.34"/>
    <n v="69.38"/>
    <n v="139.55000000000001"/>
    <n v="7.77"/>
    <x v="25"/>
    <n v="439"/>
    <n v="359"/>
    <n v="9.76"/>
    <n v="100"/>
    <n v="26.18"/>
    <n v="93.95"/>
    <n v="1122.74"/>
    <n v="455.69"/>
    <n v="701.07"/>
    <n v="595.91"/>
    <n v="876.33"/>
    <n v="1274.77"/>
  </r>
  <r>
    <s v="Feb"/>
    <n v="22"/>
    <s v="Sand"/>
    <n v="11.1"/>
    <s v="Retaining Customer"/>
    <x v="3"/>
    <n v="4998.9799999999996"/>
    <s v="Volvo VNL"/>
    <n v="175.44"/>
    <n v="459.88"/>
    <n v="53.36"/>
    <n v="241.9"/>
    <n v="143.36000000000001"/>
    <n v="50.43"/>
    <n v="138.56"/>
    <n v="8.34"/>
    <x v="8"/>
    <n v="177"/>
    <n v="319"/>
    <n v="15.67"/>
    <n v="100"/>
    <n v="26.12"/>
    <n v="61.94"/>
    <n v="1271.27"/>
    <n v="649.87"/>
    <n v="999.8"/>
    <n v="849.83"/>
    <n v="1249.74"/>
    <n v="2619.83"/>
  </r>
  <r>
    <s v="Mar"/>
    <n v="17"/>
    <s v="Wood"/>
    <n v="18.7"/>
    <s v="Retaining Customer"/>
    <x v="3"/>
    <n v="3620.87"/>
    <s v="Kenworth T680"/>
    <n v="193.56"/>
    <n v="373.44"/>
    <n v="50.99"/>
    <n v="200.83"/>
    <n v="111.57"/>
    <n v="61.17"/>
    <n v="140.05000000000001"/>
    <n v="9.1199999999999992"/>
    <x v="20"/>
    <n v="195"/>
    <n v="376"/>
    <n v="9.6300000000000008"/>
    <n v="100"/>
    <n v="37.47"/>
    <n v="73.16"/>
    <n v="1140.73"/>
    <n v="470.71"/>
    <n v="724.17"/>
    <n v="615.54999999999995"/>
    <n v="905.22"/>
    <n v="1383.6100000000001"/>
  </r>
  <r>
    <s v="Oct"/>
    <n v="7"/>
    <s v="Sand"/>
    <n v="10.6"/>
    <s v="Retaining Customer"/>
    <x v="0"/>
    <n v="5150.53"/>
    <s v="Kenworth T680"/>
    <n v="128.82"/>
    <n v="453.64"/>
    <n v="50.95"/>
    <n v="231.92"/>
    <n v="125.64"/>
    <n v="58.18"/>
    <n v="144.57"/>
    <n v="9.64"/>
    <x v="1"/>
    <n v="613"/>
    <n v="376"/>
    <n v="13.7"/>
    <n v="100"/>
    <n v="26.6"/>
    <n v="50.29"/>
    <n v="1203.3599999999999"/>
    <n v="669.57"/>
    <n v="1030.1099999999999"/>
    <n v="875.59"/>
    <n v="1287.6300000000001"/>
    <n v="2839.77"/>
  </r>
  <r>
    <s v="May"/>
    <n v="15"/>
    <s v="Iron"/>
    <n v="24.2"/>
    <s v="Retaining Customer"/>
    <x v="5"/>
    <n v="5728.45"/>
    <s v="Freightliner Sprinter"/>
    <n v="115.96"/>
    <n v="316.44"/>
    <n v="55.61"/>
    <n v="231.7"/>
    <n v="142.91999999999999"/>
    <n v="61.06"/>
    <n v="115.88"/>
    <n v="8.0500000000000007"/>
    <x v="4"/>
    <n v="656"/>
    <n v="342"/>
    <n v="16.75"/>
    <n v="100"/>
    <n v="22.42"/>
    <n v="86.98"/>
    <n v="1047.6199999999999"/>
    <n v="744.7"/>
    <n v="1145.69"/>
    <n v="973.84"/>
    <n v="1432.11"/>
    <n v="3569.25"/>
  </r>
  <r>
    <s v="Oct"/>
    <n v="11"/>
    <s v="Iron"/>
    <n v="20.399999999999999"/>
    <s v="Retaining Customer"/>
    <x v="0"/>
    <n v="4468.16"/>
    <s v="Peterbilt 579"/>
    <n v="127.14"/>
    <n v="373.51"/>
    <n v="54.34"/>
    <n v="268.77"/>
    <n v="118.24"/>
    <n v="59.91"/>
    <n v="112.39"/>
    <n v="8.1999999999999993"/>
    <x v="23"/>
    <n v="569"/>
    <n v="321"/>
    <n v="13.92"/>
    <n v="0"/>
    <n v="39.03"/>
    <n v="95.56"/>
    <n v="1122.5"/>
    <n v="580.86"/>
    <n v="893.63"/>
    <n v="759.59"/>
    <n v="1117.04"/>
    <n v="2150.69"/>
  </r>
  <r>
    <s v="Jun"/>
    <n v="12"/>
    <s v="Steel"/>
    <n v="11.3"/>
    <s v="New Customer"/>
    <x v="0"/>
    <n v="3182.39"/>
    <s v="Volvo VNL"/>
    <n v="186.74"/>
    <n v="393.32"/>
    <n v="54.16"/>
    <n v="216.33"/>
    <n v="112.81"/>
    <n v="40.4"/>
    <n v="146.84"/>
    <n v="9.52"/>
    <x v="2"/>
    <n v="892"/>
    <n v="308"/>
    <n v="10.33"/>
    <n v="0"/>
    <n v="34.880000000000003"/>
    <n v="83.33"/>
    <n v="1160.1199999999999"/>
    <n v="413.71"/>
    <n v="636.48"/>
    <n v="541.01"/>
    <n v="795.6"/>
    <n v="823.15000000000009"/>
  </r>
  <r>
    <s v="Mar"/>
    <n v="3"/>
    <s v="Steel"/>
    <n v="24.2"/>
    <s v="Retaining Customer"/>
    <x v="0"/>
    <n v="4958.5200000000004"/>
    <s v="Volvo VNL"/>
    <n v="103.43"/>
    <n v="370.62"/>
    <n v="58.68"/>
    <n v="271.73"/>
    <n v="140.29"/>
    <n v="65.599999999999994"/>
    <n v="114.55"/>
    <n v="9.82"/>
    <x v="16"/>
    <n v="709"/>
    <n v="385"/>
    <n v="12.88"/>
    <n v="100"/>
    <n v="37.08"/>
    <n v="99.95"/>
    <n v="1134.72"/>
    <n v="644.61"/>
    <n v="991.7"/>
    <n v="842.95"/>
    <n v="1239.6300000000001"/>
    <n v="2726.88"/>
  </r>
  <r>
    <s v="Sep"/>
    <n v="5"/>
    <s v="Steel"/>
    <n v="14.4"/>
    <s v="Retaining Customer"/>
    <x v="4"/>
    <n v="5581.67"/>
    <s v="Peterbilt 579"/>
    <n v="180.76"/>
    <n v="497.26"/>
    <n v="57.49"/>
    <n v="268.60000000000002"/>
    <n v="105.25"/>
    <n v="54.66"/>
    <n v="140.77000000000001"/>
    <n v="8.02"/>
    <x v="6"/>
    <n v="538"/>
    <n v="375"/>
    <n v="14.88"/>
    <n v="50"/>
    <n v="32.590000000000003"/>
    <n v="93.5"/>
    <n v="1312.81"/>
    <n v="725.62"/>
    <n v="1116.33"/>
    <n v="948.88"/>
    <n v="1395.42"/>
    <n v="3117.45"/>
  </r>
  <r>
    <s v="Aug"/>
    <n v="25"/>
    <s v="Coal"/>
    <n v="23.6"/>
    <s v="Retaining Customer"/>
    <x v="1"/>
    <n v="5426.66"/>
    <s v="Volvo VNL"/>
    <n v="172.1"/>
    <n v="308"/>
    <n v="55.33"/>
    <n v="295.77999999999997"/>
    <n v="112.31"/>
    <n v="40.619999999999997"/>
    <n v="129.84"/>
    <n v="6.87"/>
    <x v="25"/>
    <n v="339"/>
    <n v="301"/>
    <n v="18.03"/>
    <n v="100"/>
    <n v="22.25"/>
    <n v="64.319999999999993"/>
    <n v="1120.8499999999999"/>
    <n v="705.47"/>
    <n v="1085.33"/>
    <n v="922.53"/>
    <n v="1356.66"/>
    <n v="3194.0600000000004"/>
  </r>
  <r>
    <s v="Mar"/>
    <n v="24"/>
    <s v="Steel"/>
    <n v="10.9"/>
    <s v="Retaining Customer"/>
    <x v="1"/>
    <n v="3982.22"/>
    <s v="Peterbilt 579"/>
    <n v="174.4"/>
    <n v="387.96"/>
    <n v="54.64"/>
    <n v="216.79"/>
    <n v="129.32"/>
    <n v="54.28"/>
    <n v="148.53"/>
    <n v="7.46"/>
    <x v="16"/>
    <n v="155"/>
    <n v="335"/>
    <n v="11.89"/>
    <n v="150"/>
    <n v="23.67"/>
    <n v="67.05"/>
    <n v="1173.3799999999901"/>
    <n v="517.69000000000005"/>
    <n v="796.44"/>
    <n v="676.98"/>
    <n v="995.55"/>
    <n v="1748.5100000000002"/>
  </r>
  <r>
    <s v="Aug"/>
    <n v="9"/>
    <s v="Coal"/>
    <n v="28.9"/>
    <s v="Retaining Customer"/>
    <x v="2"/>
    <n v="5394.86"/>
    <s v="Kenworth T680"/>
    <n v="160.22"/>
    <n v="329.03"/>
    <n v="53.44"/>
    <n v="253.68"/>
    <n v="136.11000000000001"/>
    <n v="46.51"/>
    <n v="119.16"/>
    <n v="6.48"/>
    <x v="16"/>
    <n v="354"/>
    <n v="363"/>
    <n v="14.86"/>
    <n v="0"/>
    <n v="31.79"/>
    <n v="91.43"/>
    <n v="1104.6300000000001"/>
    <n v="701.33"/>
    <n v="1078.97"/>
    <n v="917.13"/>
    <n v="1348.71"/>
    <n v="3088.0200000000004"/>
  </r>
  <r>
    <s v="Nov"/>
    <n v="25"/>
    <s v="Steel"/>
    <n v="28.1"/>
    <s v="New Customer"/>
    <x v="0"/>
    <n v="5102.05"/>
    <s v="Volvo VNL"/>
    <n v="187.43"/>
    <n v="377.45"/>
    <n v="54.73"/>
    <n v="220.95"/>
    <n v="108.9"/>
    <n v="58.69"/>
    <n v="103.72"/>
    <n v="5.53"/>
    <x v="25"/>
    <n v="439"/>
    <n v="394"/>
    <n v="12.95"/>
    <n v="50"/>
    <n v="21.74"/>
    <n v="74.03"/>
    <n v="1117.3999999999901"/>
    <n v="663.27"/>
    <n v="1020.41"/>
    <n v="867.35"/>
    <n v="1275.51"/>
    <n v="2822.39"/>
  </r>
  <r>
    <s v="Apr"/>
    <n v="10"/>
    <s v="Steel"/>
    <n v="22.9"/>
    <s v="Retaining Customer"/>
    <x v="0"/>
    <n v="4471.13"/>
    <s v="Volvo VNL"/>
    <n v="162.01"/>
    <n v="429.89"/>
    <n v="53.31"/>
    <n v="249.11"/>
    <n v="106.47"/>
    <n v="43.31"/>
    <n v="116.08"/>
    <n v="9.49"/>
    <x v="15"/>
    <n v="472"/>
    <n v="301"/>
    <n v="14.85"/>
    <n v="50"/>
    <n v="38.020000000000003"/>
    <n v="54.94"/>
    <n v="1169.67"/>
    <n v="581.25"/>
    <n v="894.23"/>
    <n v="760.09"/>
    <n v="1117.78"/>
    <n v="2155.48"/>
  </r>
  <r>
    <s v="Feb"/>
    <n v="5"/>
    <s v="Iron"/>
    <n v="18.600000000000001"/>
    <s v="Retaining Customer"/>
    <x v="1"/>
    <n v="4487.04"/>
    <s v="Peterbilt 579"/>
    <n v="182.96"/>
    <n v="488.67"/>
    <n v="53.17"/>
    <n v="204.73"/>
    <n v="102.16"/>
    <n v="61.06"/>
    <n v="113.21"/>
    <n v="7.14"/>
    <x v="18"/>
    <n v="632"/>
    <n v="357"/>
    <n v="12.57"/>
    <n v="50"/>
    <n v="21.92"/>
    <n v="98.27"/>
    <n v="1213.0999999999999"/>
    <n v="583.32000000000005"/>
    <n v="897.41"/>
    <n v="762.8"/>
    <n v="1121.76"/>
    <n v="2111.86"/>
  </r>
  <r>
    <s v="Jan"/>
    <n v="17"/>
    <s v="Wood"/>
    <n v="22.7"/>
    <s v="Retaining Customer"/>
    <x v="3"/>
    <n v="5175.29"/>
    <s v="Volvo VNL"/>
    <n v="159.12"/>
    <n v="332.69"/>
    <n v="53.76"/>
    <n v="248.61"/>
    <n v="122.38"/>
    <n v="52.97"/>
    <n v="145.63"/>
    <n v="9.49"/>
    <x v="22"/>
    <n v="279"/>
    <n v="378"/>
    <n v="13.69"/>
    <n v="50"/>
    <n v="28.09"/>
    <n v="77.58"/>
    <n v="1124.6500000000001"/>
    <n v="672.79"/>
    <n v="1035.06"/>
    <n v="879.8"/>
    <n v="1293.82"/>
    <n v="2894.7299999999996"/>
  </r>
  <r>
    <s v="Nov"/>
    <n v="18"/>
    <s v="Wood"/>
    <n v="12.6"/>
    <s v="New Customer"/>
    <x v="3"/>
    <n v="4511.12"/>
    <s v="Freightliner Sprinter"/>
    <n v="163.71"/>
    <n v="458.78"/>
    <n v="57.22"/>
    <n v="203.98"/>
    <n v="124.6"/>
    <n v="37.64"/>
    <n v="106.13"/>
    <n v="5.27"/>
    <x v="1"/>
    <n v="689"/>
    <n v="310"/>
    <n v="14.55"/>
    <n v="0"/>
    <n v="34.42"/>
    <n v="70.75"/>
    <n v="1157.33"/>
    <n v="586.45000000000005"/>
    <n v="902.22"/>
    <n v="766.89"/>
    <n v="1127.78"/>
    <n v="2154.21"/>
  </r>
  <r>
    <s v="Oct"/>
    <n v="13"/>
    <s v="Steel"/>
    <n v="11.5"/>
    <s v="New Customer"/>
    <x v="5"/>
    <n v="5587.63"/>
    <s v="Kenworth T680"/>
    <n v="140.57"/>
    <n v="330.75"/>
    <n v="55.9"/>
    <n v="238.76"/>
    <n v="140.03"/>
    <n v="30.51"/>
    <n v="116.37"/>
    <n v="6.21"/>
    <x v="15"/>
    <n v="879"/>
    <n v="350"/>
    <n v="15.96"/>
    <n v="150"/>
    <n v="35.35"/>
    <n v="90.66"/>
    <n v="1059.0999999999999"/>
    <n v="726.39"/>
    <n v="1117.53"/>
    <n v="949.9"/>
    <n v="1396.91"/>
    <n v="3479.88"/>
  </r>
  <r>
    <s v="Oct"/>
    <n v="17"/>
    <s v="Wood"/>
    <n v="28.9"/>
    <s v="New Customer"/>
    <x v="0"/>
    <n v="5996.75"/>
    <s v="Kenworth T680"/>
    <n v="105.07"/>
    <n v="466.26"/>
    <n v="52.84"/>
    <n v="268.57"/>
    <n v="149.44999999999999"/>
    <n v="64.03"/>
    <n v="102.96"/>
    <n v="8.07"/>
    <x v="5"/>
    <n v="349"/>
    <n v="370"/>
    <n v="16.21"/>
    <n v="150"/>
    <n v="26.5"/>
    <n v="57.19"/>
    <n v="1217.25"/>
    <n v="779.58"/>
    <n v="1199.3499999999999"/>
    <n v="1019.45"/>
    <n v="1499.19"/>
    <n v="3722"/>
  </r>
  <r>
    <s v="Jun"/>
    <n v="7"/>
    <s v="Sand"/>
    <n v="27.4"/>
    <s v="New Customer"/>
    <x v="0"/>
    <n v="5064.1400000000003"/>
    <s v="Kenworth T680"/>
    <n v="178.45"/>
    <n v="358.79"/>
    <n v="50.83"/>
    <n v="243.4"/>
    <n v="119.25"/>
    <n v="67.790000000000006"/>
    <n v="146.05000000000001"/>
    <n v="8.68"/>
    <x v="8"/>
    <n v="969"/>
    <n v="398"/>
    <n v="12.72"/>
    <n v="50"/>
    <n v="28.96"/>
    <n v="63.42"/>
    <n v="1173.24"/>
    <n v="658.34"/>
    <n v="1012.83"/>
    <n v="860.9"/>
    <n v="1266.04"/>
    <n v="2735.86"/>
  </r>
  <r>
    <s v="Jul"/>
    <n v="20"/>
    <s v="Wood"/>
    <n v="25.4"/>
    <s v="Retaining Customer"/>
    <x v="2"/>
    <n v="3774.65"/>
    <s v="Kenworth T680"/>
    <n v="164.24"/>
    <n v="333.11"/>
    <n v="56.38"/>
    <n v="233.82"/>
    <n v="149.18"/>
    <n v="52.86"/>
    <n v="109.77"/>
    <n v="7.96"/>
    <x v="2"/>
    <n v="205"/>
    <n v="308"/>
    <n v="12.26"/>
    <n v="50"/>
    <n v="36.42"/>
    <n v="77.45"/>
    <n v="1107.32"/>
    <n v="490.7"/>
    <n v="754.93"/>
    <n v="641.69000000000005"/>
    <n v="943.66"/>
    <n v="1519.75"/>
  </r>
  <r>
    <s v="Nov"/>
    <n v="3"/>
    <s v="Steel"/>
    <n v="13.3"/>
    <s v="Retaining Customer"/>
    <x v="4"/>
    <n v="3088.89"/>
    <s v="Kenworth T680"/>
    <n v="190.02"/>
    <n v="380.21"/>
    <n v="58.32"/>
    <n v="225.02"/>
    <n v="106.16"/>
    <n v="31.09"/>
    <n v="119.56"/>
    <n v="6.28"/>
    <x v="11"/>
    <n v="161"/>
    <n v="361"/>
    <n v="8.56"/>
    <n v="0"/>
    <n v="31.53"/>
    <n v="90.4"/>
    <n v="1116.6600000000001"/>
    <n v="401.56"/>
    <n v="617.78"/>
    <n v="525.11"/>
    <n v="772.22"/>
    <n v="769.76"/>
  </r>
  <r>
    <s v="Dec"/>
    <n v="21"/>
    <s v="Coal"/>
    <n v="22.3"/>
    <s v="New Customer"/>
    <x v="5"/>
    <n v="3264.23"/>
    <s v="Volvo VNL"/>
    <n v="168.35"/>
    <n v="341.65"/>
    <n v="56.09"/>
    <n v="286.87"/>
    <n v="128.66"/>
    <n v="57.06"/>
    <n v="143.01"/>
    <n v="5.96"/>
    <x v="1"/>
    <n v="578"/>
    <n v="392"/>
    <n v="8.33"/>
    <n v="0"/>
    <n v="32.5"/>
    <n v="85.79"/>
    <n v="1187.6500000000001"/>
    <n v="424.35"/>
    <n v="652.85"/>
    <n v="554.91999999999996"/>
    <n v="816.06"/>
    <n v="875.07999999999993"/>
  </r>
  <r>
    <s v="Dec"/>
    <n v="12"/>
    <s v="Coal"/>
    <n v="16.7"/>
    <s v="Retaining Customer"/>
    <x v="3"/>
    <n v="5757.18"/>
    <s v="Volvo VNL"/>
    <n v="193.86"/>
    <n v="371.27"/>
    <n v="56.04"/>
    <n v="267.08999999999997"/>
    <n v="137.09"/>
    <n v="31.67"/>
    <n v="118.16"/>
    <n v="8.9499999999999993"/>
    <x v="25"/>
    <n v="389"/>
    <n v="319"/>
    <n v="18.05"/>
    <n v="150"/>
    <n v="39.270000000000003"/>
    <n v="61.53"/>
    <n v="1184.1300000000001"/>
    <n v="748.43"/>
    <n v="1151.44"/>
    <n v="978.72"/>
    <n v="1439.3"/>
    <n v="3528.3199999999997"/>
  </r>
  <r>
    <s v="Sep"/>
    <n v="9"/>
    <s v="Sand"/>
    <n v="28.1"/>
    <s v="Retaining Customer"/>
    <x v="4"/>
    <n v="5778.18"/>
    <s v="Freightliner Sprinter"/>
    <n v="143.55000000000001"/>
    <n v="375.03"/>
    <n v="52.31"/>
    <n v="282.95999999999998"/>
    <n v="103.04"/>
    <n v="69.81"/>
    <n v="110.41"/>
    <n v="7.79"/>
    <x v="22"/>
    <n v="512"/>
    <n v="366"/>
    <n v="15.79"/>
    <n v="150"/>
    <n v="20.8"/>
    <n v="95.15"/>
    <n v="1144.8999999999901"/>
    <n v="751.16"/>
    <n v="1155.6400000000001"/>
    <n v="982.29"/>
    <n v="1444.55"/>
    <n v="3570.08"/>
  </r>
  <r>
    <s v="Jul"/>
    <n v="8"/>
    <s v="Sand"/>
    <n v="29.9"/>
    <s v="New Customer"/>
    <x v="5"/>
    <n v="4941.6000000000004"/>
    <s v="Freightliner Sprinter"/>
    <n v="161.13999999999999"/>
    <n v="461.34"/>
    <n v="50.15"/>
    <n v="220.2"/>
    <n v="126.96"/>
    <n v="65.069999999999993"/>
    <n v="115.08"/>
    <n v="5.18"/>
    <x v="3"/>
    <n v="610"/>
    <n v="300"/>
    <n v="16.47"/>
    <n v="150"/>
    <n v="26.02"/>
    <n v="86.53"/>
    <n v="1205.1199999999999"/>
    <n v="642.41"/>
    <n v="988.32"/>
    <n v="840.07"/>
    <n v="1235.4000000000001"/>
    <n v="2678.5"/>
  </r>
  <r>
    <s v="Oct"/>
    <n v="3"/>
    <s v="Iron"/>
    <n v="14.7"/>
    <s v="Retaining Customer"/>
    <x v="3"/>
    <n v="4488.21"/>
    <s v="Volvo VNL"/>
    <n v="106.38"/>
    <n v="440.87"/>
    <n v="56.09"/>
    <n v="260.08"/>
    <n v="147.44"/>
    <n v="31.04"/>
    <n v="139.21"/>
    <n v="8.2200000000000006"/>
    <x v="22"/>
    <n v="657"/>
    <n v="386"/>
    <n v="11.63"/>
    <n v="150"/>
    <n v="28.56"/>
    <n v="84.57"/>
    <n v="1189.33"/>
    <n v="583.47"/>
    <n v="897.64"/>
    <n v="763"/>
    <n v="1122.05"/>
    <n v="2243.44"/>
  </r>
  <r>
    <s v="Mar"/>
    <n v="17"/>
    <s v="Coal"/>
    <n v="23"/>
    <s v="New Customer"/>
    <x v="2"/>
    <n v="5505.99"/>
    <s v="Peterbilt 579"/>
    <n v="180.15"/>
    <n v="358.88"/>
    <n v="52.78"/>
    <n v="227.5"/>
    <n v="135.38"/>
    <n v="48.13"/>
    <n v="103.49"/>
    <n v="6.9"/>
    <x v="15"/>
    <n v="765"/>
    <n v="354"/>
    <n v="15.55"/>
    <n v="0"/>
    <n v="35.9"/>
    <n v="56.02"/>
    <n v="1113.21"/>
    <n v="715.78"/>
    <n v="1101.2"/>
    <n v="936.02"/>
    <n v="1376.5"/>
    <n v="3194.6800000000003"/>
  </r>
  <r>
    <s v="Sep"/>
    <n v="7"/>
    <s v="Wood"/>
    <n v="22.1"/>
    <s v="New Customer"/>
    <x v="0"/>
    <n v="3898.9"/>
    <s v="Kenworth T680"/>
    <n v="141.13999999999999"/>
    <n v="332.28"/>
    <n v="56.48"/>
    <n v="230.74"/>
    <n v="109.84"/>
    <n v="55.03"/>
    <n v="128.5"/>
    <n v="5.59"/>
    <x v="12"/>
    <n v="647"/>
    <n v="340"/>
    <n v="11.47"/>
    <n v="50"/>
    <n v="25.78"/>
    <n v="51.35"/>
    <n v="1059.5999999999999"/>
    <n v="506.86"/>
    <n v="779.78"/>
    <n v="662.81"/>
    <n v="974.73"/>
    <n v="1681.08"/>
  </r>
  <r>
    <s v="Nov"/>
    <n v="25"/>
    <s v="Wood"/>
    <n v="23.6"/>
    <s v="New Customer"/>
    <x v="1"/>
    <n v="3609.32"/>
    <s v="Kenworth T680"/>
    <n v="165.73"/>
    <n v="218.21"/>
    <n v="57.78"/>
    <n v="265.5"/>
    <n v="134.91"/>
    <n v="43.44"/>
    <n v="129.26"/>
    <n v="7.37"/>
    <x v="9"/>
    <n v="380"/>
    <n v="315"/>
    <n v="11.46"/>
    <n v="100"/>
    <n v="32.549999999999997"/>
    <n v="65.05"/>
    <n v="1222.19999999999"/>
    <n v="469.21"/>
    <n v="721.86"/>
    <n v="613.58000000000004"/>
    <n v="902.33"/>
    <n v="1285.67"/>
  </r>
  <r>
    <s v="Nov"/>
    <n v="1"/>
    <s v="Steel"/>
    <n v="28.3"/>
    <s v="Retaining Customer"/>
    <x v="0"/>
    <n v="3779.01"/>
    <s v="Volvo VNL"/>
    <n v="198.76"/>
    <n v="354.03"/>
    <n v="51.02"/>
    <n v="271.63"/>
    <n v="125.9"/>
    <n v="65.02"/>
    <n v="114.16"/>
    <n v="5.98"/>
    <x v="3"/>
    <n v="602"/>
    <n v="302"/>
    <n v="12.51"/>
    <n v="0"/>
    <n v="39.18"/>
    <n v="77.72"/>
    <n v="1186.5"/>
    <n v="491.27"/>
    <n v="755.8"/>
    <n v="642.42999999999995"/>
    <n v="944.75"/>
    <n v="1397.69"/>
  </r>
  <r>
    <s v="Mar"/>
    <n v="16"/>
    <s v="Sand"/>
    <n v="21.5"/>
    <s v="New Customer"/>
    <x v="3"/>
    <n v="5591.12"/>
    <s v="Peterbilt 579"/>
    <n v="135.84"/>
    <n v="310.3"/>
    <n v="56.41"/>
    <n v="218.26"/>
    <n v="137.41999999999999"/>
    <n v="44.35"/>
    <n v="136.91999999999999"/>
    <n v="6.69"/>
    <x v="25"/>
    <n v="342"/>
    <n v="353"/>
    <n v="15.84"/>
    <n v="150"/>
    <n v="26.52"/>
    <n v="62.28"/>
    <n v="1046.19"/>
    <n v="726.85"/>
    <n v="1118.22"/>
    <n v="950.49"/>
    <n v="1397.78"/>
    <n v="3487.45"/>
  </r>
  <r>
    <s v="Jan"/>
    <n v="3"/>
    <s v="Wood"/>
    <n v="27.4"/>
    <s v="Retaining Customer"/>
    <x v="2"/>
    <n v="3124.85"/>
    <s v="Kenworth T680"/>
    <n v="196.88"/>
    <n v="364.25"/>
    <n v="50.13"/>
    <n v="264.85000000000002"/>
    <n v="131.65"/>
    <n v="44.7"/>
    <n v="147.91999999999999"/>
    <n v="8.31"/>
    <x v="23"/>
    <n v="163"/>
    <n v="302"/>
    <n v="10.35"/>
    <n v="0"/>
    <n v="34.26"/>
    <n v="59.18"/>
    <n v="1208.69"/>
    <n v="406.23"/>
    <n v="624.97"/>
    <n v="531.22"/>
    <n v="781.21"/>
    <n v="716.42000000000007"/>
  </r>
  <r>
    <s v="Jun"/>
    <n v="5"/>
    <s v="Sand"/>
    <n v="17.3"/>
    <s v="New Customer"/>
    <x v="2"/>
    <n v="3627.9"/>
    <s v="Peterbilt 579"/>
    <n v="182.25"/>
    <n v="474.87"/>
    <n v="51.83"/>
    <n v="219.76"/>
    <n v="127.92"/>
    <n v="61.38"/>
    <n v="101.88"/>
    <n v="5.58"/>
    <x v="24"/>
    <n v="129"/>
    <n v="313"/>
    <n v="11.59"/>
    <n v="100"/>
    <n v="23.07"/>
    <n v="97.17"/>
    <n v="1225.47"/>
    <n v="471.63"/>
    <n v="725.58"/>
    <n v="616.74"/>
    <n v="906.98"/>
    <n v="1291.5"/>
  </r>
  <r>
    <s v="Jan"/>
    <n v="12"/>
    <s v="Wood"/>
    <n v="18.5"/>
    <s v="Retaining Customer"/>
    <x v="5"/>
    <n v="3326.49"/>
    <s v="Peterbilt 579"/>
    <n v="149.6"/>
    <n v="407.02"/>
    <n v="54.6"/>
    <n v="245.27"/>
    <n v="136.78"/>
    <n v="46.64"/>
    <n v="111.95"/>
    <n v="9.8699999999999992"/>
    <x v="19"/>
    <n v="860"/>
    <n v="303"/>
    <n v="10.98"/>
    <n v="100"/>
    <n v="36.42"/>
    <n v="86.42"/>
    <n v="1161.73"/>
    <n v="432.44"/>
    <n v="665.3"/>
    <n v="565.5"/>
    <n v="831.62"/>
    <n v="1067.1799999999998"/>
  </r>
  <r>
    <s v="Oct"/>
    <n v="13"/>
    <s v="Steel"/>
    <n v="22.1"/>
    <s v="New Customer"/>
    <x v="0"/>
    <n v="5200.9399999999996"/>
    <s v="Freightliner Sprinter"/>
    <n v="167.28"/>
    <n v="318.74"/>
    <n v="55.08"/>
    <n v="217.93"/>
    <n v="140.26"/>
    <n v="67.739999999999995"/>
    <n v="114.19"/>
    <n v="5.61"/>
    <x v="5"/>
    <n v="369"/>
    <n v="387"/>
    <n v="13.44"/>
    <n v="50"/>
    <n v="35.97"/>
    <n v="54.63"/>
    <n v="1086.83"/>
    <n v="676.12"/>
    <n v="1040.19"/>
    <n v="884.16"/>
    <n v="1300.23"/>
    <n v="2966.08"/>
  </r>
  <r>
    <s v="Sep"/>
    <n v="18"/>
    <s v="Wood"/>
    <n v="22.3"/>
    <s v="New Customer"/>
    <x v="2"/>
    <n v="3139.55"/>
    <s v="Volvo VNL"/>
    <n v="102.28"/>
    <n v="453.19"/>
    <n v="56.43"/>
    <n v="271.57"/>
    <n v="119.3"/>
    <n v="66.11"/>
    <n v="119.76"/>
    <n v="6.84"/>
    <x v="23"/>
    <n v="350"/>
    <n v="325"/>
    <n v="9.66"/>
    <n v="50"/>
    <n v="31.53"/>
    <n v="92.15"/>
    <n v="1195.47999999999"/>
    <n v="408.14"/>
    <n v="627.91"/>
    <n v="533.72"/>
    <n v="784.89"/>
    <n v="791.59999999999991"/>
  </r>
  <r>
    <s v="Jun"/>
    <n v="28"/>
    <s v="Wood"/>
    <n v="28.5"/>
    <s v="Retaining Customer"/>
    <x v="2"/>
    <n v="4585.54"/>
    <s v="Freightliner Sprinter"/>
    <n v="124.2"/>
    <n v="333.26"/>
    <n v="55.15"/>
    <n v="278.99"/>
    <n v="131.94"/>
    <n v="68.7"/>
    <n v="130"/>
    <n v="5.15"/>
    <x v="11"/>
    <n v="368"/>
    <n v="355"/>
    <n v="12.92"/>
    <n v="50"/>
    <n v="27.56"/>
    <n v="86.27"/>
    <n v="1127.3900000000001"/>
    <n v="596.12"/>
    <n v="917.11"/>
    <n v="779.54"/>
    <n v="1146.3800000000001"/>
    <n v="2301.71"/>
  </r>
  <r>
    <s v="Feb"/>
    <n v="28"/>
    <s v="Wood"/>
    <n v="21.9"/>
    <s v="Retaining Customer"/>
    <x v="3"/>
    <n v="5661.4"/>
    <s v="Volvo VNL"/>
    <n v="152.53"/>
    <n v="401.56"/>
    <n v="51.27"/>
    <n v="223.06"/>
    <n v="135.01"/>
    <n v="52.68"/>
    <n v="143.79"/>
    <n v="7.24"/>
    <x v="7"/>
    <n v="170"/>
    <n v="312"/>
    <n v="18.149999999999999"/>
    <n v="100"/>
    <n v="34.729999999999997"/>
    <n v="50.07"/>
    <n v="1167.1400000000001"/>
    <n v="735.98"/>
    <n v="1132.28"/>
    <n v="962.44"/>
    <n v="1415.35"/>
    <n v="3394.99"/>
  </r>
  <r>
    <s v="Feb"/>
    <n v="15"/>
    <s v="Iron"/>
    <n v="16.7"/>
    <s v="Retaining Customer"/>
    <x v="1"/>
    <n v="4470.6099999999997"/>
    <s v="Kenworth T680"/>
    <n v="132.66999999999999"/>
    <n v="311.01"/>
    <n v="54.63"/>
    <n v="243.4"/>
    <n v="105.44"/>
    <n v="63.55"/>
    <n v="124.36"/>
    <n v="9.86"/>
    <x v="14"/>
    <n v="992"/>
    <n v="341"/>
    <n v="13.11"/>
    <n v="50"/>
    <n v="27.12"/>
    <n v="59.24"/>
    <n v="1044.9199999999901"/>
    <n v="581.17999999999995"/>
    <n v="894.12"/>
    <n v="760"/>
    <n v="1117.6500000000001"/>
    <n v="2268.81"/>
  </r>
  <r>
    <s v="Dec"/>
    <n v="23"/>
    <s v="Coal"/>
    <n v="15.7"/>
    <s v="New Customer"/>
    <x v="3"/>
    <n v="3664.49"/>
    <s v="Freightliner Sprinter"/>
    <n v="104.6"/>
    <n v="478.65"/>
    <n v="56.89"/>
    <n v="270.85000000000002"/>
    <n v="147.19999999999999"/>
    <n v="31.57"/>
    <n v="148.22999999999999"/>
    <n v="8.92"/>
    <x v="11"/>
    <n v="853"/>
    <n v="331"/>
    <n v="11.07"/>
    <n v="0"/>
    <n v="23.12"/>
    <n v="97.44"/>
    <n v="1246.9100000000001"/>
    <n v="476.38"/>
    <n v="732.9"/>
    <n v="622.96"/>
    <n v="916.12"/>
    <n v="1206.6999999999998"/>
  </r>
  <r>
    <s v="Dec"/>
    <n v="12"/>
    <s v="Iron"/>
    <n v="28.9"/>
    <s v="New Customer"/>
    <x v="0"/>
    <n v="3007.28"/>
    <s v="Peterbilt 579"/>
    <n v="158.38999999999999"/>
    <n v="483.76"/>
    <n v="59.11"/>
    <n v="234.72"/>
    <n v="136.55000000000001"/>
    <n v="54.14"/>
    <n v="107.97"/>
    <n v="9.09"/>
    <x v="10"/>
    <n v="274"/>
    <n v="324"/>
    <n v="9.2799999999999994"/>
    <n v="100"/>
    <n v="35.4"/>
    <n v="55.2"/>
    <n v="1243.73"/>
    <n v="390.95"/>
    <n v="601.46"/>
    <n v="511.24"/>
    <n v="751.82"/>
    <n v="664.95"/>
  </r>
  <r>
    <s v="Mar"/>
    <n v="14"/>
    <s v="Steel"/>
    <n v="10.9"/>
    <s v="New Customer"/>
    <x v="3"/>
    <n v="3728.41"/>
    <s v="Kenworth T680"/>
    <n v="195.21"/>
    <n v="302.52999999999997"/>
    <n v="55.67"/>
    <n v="235.63"/>
    <n v="140.13999999999999"/>
    <n v="64.489999999999995"/>
    <n v="148.91999999999999"/>
    <n v="6.95"/>
    <x v="4"/>
    <n v="997"/>
    <n v="310"/>
    <n v="12.03"/>
    <n v="50"/>
    <n v="23.09"/>
    <n v="54.38"/>
    <n v="1149.54"/>
    <n v="484.69"/>
    <n v="745.68"/>
    <n v="633.83000000000004"/>
    <n v="932.1"/>
    <n v="1417.96"/>
  </r>
  <r>
    <s v="May"/>
    <n v="23"/>
    <s v="Iron"/>
    <n v="12.9"/>
    <s v="Retaining Customer"/>
    <x v="3"/>
    <n v="4848.43"/>
    <s v="Kenworth T680"/>
    <n v="196.46"/>
    <n v="491.93"/>
    <n v="58.35"/>
    <n v="241.81"/>
    <n v="127.31"/>
    <n v="53.98"/>
    <n v="143.72"/>
    <n v="5.2"/>
    <x v="6"/>
    <n v="495"/>
    <n v="340"/>
    <n v="14.26"/>
    <n v="50"/>
    <n v="39.43"/>
    <n v="94.18"/>
    <n v="1318.76"/>
    <n v="630.29999999999995"/>
    <n v="969.69"/>
    <n v="824.23"/>
    <n v="1212.1099999999999"/>
    <n v="2385.1"/>
  </r>
  <r>
    <s v="May"/>
    <n v="8"/>
    <s v="Wood"/>
    <n v="22.3"/>
    <s v="New Customer"/>
    <x v="1"/>
    <n v="5501.88"/>
    <s v="Kenworth T680"/>
    <n v="197.67"/>
    <n v="370.6"/>
    <n v="59.05"/>
    <n v="250.13"/>
    <n v="110.23"/>
    <n v="49.14"/>
    <n v="127.77"/>
    <n v="5.9"/>
    <x v="19"/>
    <n v="613"/>
    <n v="337"/>
    <n v="16.329999999999998"/>
    <n v="100"/>
    <n v="24.46"/>
    <n v="84.12"/>
    <n v="1170.49"/>
    <n v="715.24"/>
    <n v="1100.3800000000001"/>
    <n v="935.32"/>
    <n v="1375.47"/>
    <n v="3221.8500000000004"/>
  </r>
  <r>
    <s v="Jun"/>
    <n v="14"/>
    <s v="Sand"/>
    <n v="22.6"/>
    <s v="Retaining Customer"/>
    <x v="1"/>
    <n v="5214.92"/>
    <s v="Volvo VNL"/>
    <n v="118.66"/>
    <n v="498.43"/>
    <n v="57.13"/>
    <n v="280.20999999999998"/>
    <n v="129.46"/>
    <n v="65.87"/>
    <n v="123.03"/>
    <n v="6.95"/>
    <x v="0"/>
    <n v="257"/>
    <n v="338"/>
    <n v="15.43"/>
    <n v="150"/>
    <n v="22.77"/>
    <n v="70.430000000000007"/>
    <n v="1279.74"/>
    <n v="677.94"/>
    <n v="1042.98"/>
    <n v="886.54"/>
    <n v="1303.73"/>
    <n v="2873.95"/>
  </r>
  <r>
    <s v="Jul"/>
    <n v="12"/>
    <s v="Sand"/>
    <n v="25.1"/>
    <s v="New Customer"/>
    <x v="5"/>
    <n v="5881.11"/>
    <s v="Volvo VNL"/>
    <n v="148.19"/>
    <n v="385.1"/>
    <n v="54.53"/>
    <n v="290.13"/>
    <n v="117.91"/>
    <n v="32.94"/>
    <n v="144.9"/>
    <n v="9.4700000000000006"/>
    <x v="15"/>
    <n v="674"/>
    <n v="382"/>
    <n v="15.4"/>
    <n v="0"/>
    <n v="27.94"/>
    <n v="85.22"/>
    <n v="1183.17"/>
    <n v="764.54"/>
    <n v="1176.22"/>
    <n v="999.79"/>
    <n v="1470.28"/>
    <n v="3491.88"/>
  </r>
  <r>
    <s v="Sep"/>
    <n v="10"/>
    <s v="Coal"/>
    <n v="21.2"/>
    <s v="New Customer"/>
    <x v="3"/>
    <n v="4605.54"/>
    <s v="Freightliner Sprinter"/>
    <n v="156.30000000000001"/>
    <n v="464.48"/>
    <n v="58.21"/>
    <n v="218.17"/>
    <n v="119.14"/>
    <n v="48.4"/>
    <n v="144.01"/>
    <n v="6.24"/>
    <x v="0"/>
    <n v="405"/>
    <n v="380"/>
    <n v="12.12"/>
    <n v="0"/>
    <n v="22.99"/>
    <n v="91.08"/>
    <n v="1214.95"/>
    <n v="598.72"/>
    <n v="921.11"/>
    <n v="782.94"/>
    <n v="1151.3800000000001"/>
    <n v="2179.58"/>
  </r>
  <r>
    <s v="Jul"/>
    <n v="8"/>
    <s v="Coal"/>
    <n v="29.7"/>
    <s v="New Customer"/>
    <x v="2"/>
    <n v="5698.06"/>
    <s v="Freightliner Sprinter"/>
    <n v="127.08"/>
    <n v="480.43"/>
    <n v="58.11"/>
    <n v="250.06"/>
    <n v="105.44"/>
    <n v="63.9"/>
    <n v="100.88"/>
    <n v="7.68"/>
    <x v="10"/>
    <n v="401"/>
    <n v="390"/>
    <n v="14.61"/>
    <n v="100"/>
    <n v="36.130000000000003"/>
    <n v="67.209999999999994"/>
    <n v="1193.58"/>
    <n v="740.75"/>
    <n v="1139.6099999999999"/>
    <n v="968.67"/>
    <n v="1424.52"/>
    <n v="3406.6099999999997"/>
  </r>
  <r>
    <s v="May"/>
    <n v="6"/>
    <s v="Steel"/>
    <n v="21"/>
    <s v="New Customer"/>
    <x v="1"/>
    <n v="5369.47"/>
    <s v="Freightliner Sprinter"/>
    <n v="119.95"/>
    <n v="382.37"/>
    <n v="51.44"/>
    <n v="277.89"/>
    <n v="106.11"/>
    <n v="67.510000000000005"/>
    <n v="130.58000000000001"/>
    <n v="5.7"/>
    <x v="24"/>
    <n v="870"/>
    <n v="342"/>
    <n v="15.7"/>
    <n v="150"/>
    <n v="21.92"/>
    <n v="52.33"/>
    <n v="1141.55"/>
    <n v="698.03"/>
    <n v="1073.8900000000001"/>
    <n v="912.81"/>
    <n v="1342.37"/>
    <n v="3165.84"/>
  </r>
  <r>
    <s v="Jul"/>
    <n v="14"/>
    <s v="Iron"/>
    <n v="23.4"/>
    <s v="New Customer"/>
    <x v="3"/>
    <n v="3726.41"/>
    <s v="Volvo VNL"/>
    <n v="199.69"/>
    <n v="387.76"/>
    <n v="57.21"/>
    <n v="201.12"/>
    <n v="138.08000000000001"/>
    <n v="39.76"/>
    <n v="133.03"/>
    <n v="8.98"/>
    <x v="1"/>
    <n v="408"/>
    <n v="324"/>
    <n v="11.5"/>
    <n v="50"/>
    <n v="33.93"/>
    <n v="62.49"/>
    <n v="1165.6300000000001"/>
    <n v="484.43"/>
    <n v="745.28"/>
    <n v="633.49"/>
    <n v="931.6"/>
    <n v="1410.71"/>
  </r>
  <r>
    <s v="Apr"/>
    <n v="6"/>
    <s v="Steel"/>
    <n v="16.600000000000001"/>
    <s v="New Customer"/>
    <x v="5"/>
    <n v="3027.36"/>
    <s v="Kenworth T680"/>
    <n v="197.02"/>
    <n v="304.77999999999997"/>
    <n v="59.04"/>
    <n v="285.55"/>
    <n v="102.24"/>
    <n v="60.94"/>
    <n v="149.41999999999999"/>
    <n v="8.6"/>
    <x v="19"/>
    <n v="954"/>
    <n v="358"/>
    <n v="8.4600000000000009"/>
    <n v="150"/>
    <n v="31.64"/>
    <n v="67.739999999999995"/>
    <n v="1167.5899999999999"/>
    <n v="393.56"/>
    <n v="605.47"/>
    <n v="514.65"/>
    <n v="756.84"/>
    <n v="807.41000000000008"/>
  </r>
  <r>
    <s v="Dec"/>
    <n v="10"/>
    <s v="Sand"/>
    <n v="22.9"/>
    <s v="New Customer"/>
    <x v="0"/>
    <n v="4511.55"/>
    <s v="Freightliner Sprinter"/>
    <n v="176.99"/>
    <n v="352.45"/>
    <n v="51.04"/>
    <n v="264.32"/>
    <n v="118.25"/>
    <n v="60.43"/>
    <n v="101.84"/>
    <n v="5.44"/>
    <x v="15"/>
    <n v="374"/>
    <n v="328"/>
    <n v="13.75"/>
    <n v="50"/>
    <n v="26.09"/>
    <n v="53.94"/>
    <n v="1130.76"/>
    <n v="586.5"/>
    <n v="902.31"/>
    <n v="766.96"/>
    <n v="1127.8900000000001"/>
    <n v="2222.88"/>
  </r>
  <r>
    <s v="Aug"/>
    <n v="12"/>
    <s v="Sand"/>
    <n v="24.7"/>
    <s v="Retaining Customer"/>
    <x v="3"/>
    <n v="3650.31"/>
    <s v="Kenworth T680"/>
    <n v="187.85"/>
    <n v="339.41"/>
    <n v="54.94"/>
    <n v="240.09"/>
    <n v="140.33000000000001"/>
    <n v="31.55"/>
    <n v="134.58000000000001"/>
    <n v="7.02"/>
    <x v="6"/>
    <n v="696"/>
    <n v="316"/>
    <n v="11.55"/>
    <n v="150"/>
    <n v="30.44"/>
    <n v="50.99"/>
    <n v="1135.77"/>
    <n v="474.54"/>
    <n v="730.06"/>
    <n v="620.54999999999995"/>
    <n v="912.58"/>
    <n v="1460.98"/>
  </r>
  <r>
    <s v="Sep"/>
    <n v="26"/>
    <s v="Wood"/>
    <n v="18.899999999999999"/>
    <s v="Retaining Customer"/>
    <x v="0"/>
    <n v="5426.65"/>
    <s v="Kenworth T680"/>
    <n v="136.47"/>
    <n v="416.05"/>
    <n v="55.84"/>
    <n v="203.68"/>
    <n v="128.80000000000001"/>
    <n v="52.99"/>
    <n v="101.68"/>
    <n v="6.83"/>
    <x v="12"/>
    <n v="547"/>
    <n v="385"/>
    <n v="14.1"/>
    <n v="50"/>
    <n v="34.68"/>
    <n v="62.11"/>
    <n v="1102.3399999999999"/>
    <n v="705.46"/>
    <n v="1085.33"/>
    <n v="922.53"/>
    <n v="1356.66"/>
    <n v="3174.99"/>
  </r>
  <r>
    <s v="Jun"/>
    <n v="21"/>
    <s v="Coal"/>
    <n v="26.9"/>
    <s v="Retaining Customer"/>
    <x v="0"/>
    <n v="4831.3900000000003"/>
    <s v="Volvo VNL"/>
    <n v="108.82"/>
    <n v="361.23"/>
    <n v="55.61"/>
    <n v="280.49"/>
    <n v="106.32"/>
    <n v="51.02"/>
    <n v="121.45"/>
    <n v="5.19"/>
    <x v="15"/>
    <n v="279"/>
    <n v="363"/>
    <n v="13.31"/>
    <n v="100"/>
    <n v="29.76"/>
    <n v="69.680000000000007"/>
    <n v="1090.1300000000001"/>
    <n v="628.08000000000004"/>
    <n v="966.28"/>
    <n v="821.34"/>
    <n v="1207.8499999999999"/>
    <n v="2637.02"/>
  </r>
  <r>
    <s v="May"/>
    <n v="7"/>
    <s v="Iron"/>
    <n v="24.2"/>
    <s v="New Customer"/>
    <x v="2"/>
    <n v="4593.72"/>
    <s v="Volvo VNL"/>
    <n v="152.32"/>
    <n v="408.44"/>
    <n v="58.85"/>
    <n v="249.09"/>
    <n v="133.69"/>
    <n v="41.17"/>
    <n v="125.78"/>
    <n v="7.22"/>
    <x v="17"/>
    <n v="927"/>
    <n v="383"/>
    <n v="11.99"/>
    <n v="100"/>
    <n v="25.66"/>
    <n v="82.4"/>
    <n v="1176.56"/>
    <n v="597.17999999999995"/>
    <n v="918.74"/>
    <n v="780.93"/>
    <n v="1148.43"/>
    <n v="2308.8200000000002"/>
  </r>
  <r>
    <s v="Jan"/>
    <n v="13"/>
    <s v="Steel"/>
    <n v="22.9"/>
    <s v="New Customer"/>
    <x v="4"/>
    <n v="5113.6400000000003"/>
    <s v="Kenworth T680"/>
    <n v="109.16"/>
    <n v="486.55"/>
    <n v="53.99"/>
    <n v="269.37"/>
    <n v="116.93"/>
    <n v="31.27"/>
    <n v="127.18"/>
    <n v="5.88"/>
    <x v="25"/>
    <n v="929"/>
    <n v="335"/>
    <n v="15.26"/>
    <n v="150"/>
    <n v="20.87"/>
    <n v="63.23"/>
    <n v="1200.33"/>
    <n v="664.77"/>
    <n v="1022.73"/>
    <n v="869.32"/>
    <n v="1278.4100000000001"/>
    <n v="2850.18"/>
  </r>
  <r>
    <s v="Feb"/>
    <n v="10"/>
    <s v="Coal"/>
    <n v="11.1"/>
    <s v="New Customer"/>
    <x v="5"/>
    <n v="3773.64"/>
    <s v="Peterbilt 579"/>
    <n v="166.18"/>
    <n v="486.99"/>
    <n v="57.88"/>
    <n v="254.29"/>
    <n v="106.33"/>
    <n v="49.02"/>
    <n v="141.47"/>
    <n v="8.01"/>
    <x v="16"/>
    <n v="111"/>
    <n v="310"/>
    <n v="12.17"/>
    <n v="0"/>
    <n v="33.97"/>
    <n v="74.22"/>
    <n v="1270.17"/>
    <n v="490.57"/>
    <n v="754.73"/>
    <n v="641.52"/>
    <n v="943.41"/>
    <n v="1303.44"/>
  </r>
  <r>
    <s v="Jun"/>
    <n v="24"/>
    <s v="Sand"/>
    <n v="15.2"/>
    <s v="Retaining Customer"/>
    <x v="2"/>
    <n v="5965.25"/>
    <s v="Freightliner Sprinter"/>
    <n v="166.35"/>
    <n v="338.17"/>
    <n v="50.15"/>
    <n v="299.98"/>
    <n v="112.6"/>
    <n v="67.88"/>
    <n v="118.33"/>
    <n v="9.0399999999999991"/>
    <x v="20"/>
    <n v="665"/>
    <n v="337"/>
    <n v="17.7"/>
    <n v="100"/>
    <n v="37.270000000000003"/>
    <n v="62.67"/>
    <n v="1162.5"/>
    <n v="775.48"/>
    <n v="1193.05"/>
    <n v="1014.09"/>
    <n v="1491.31"/>
    <n v="3706.0200000000004"/>
  </r>
  <r>
    <s v="Nov"/>
    <n v="18"/>
    <s v="Coal"/>
    <n v="22.6"/>
    <s v="Retaining Customer"/>
    <x v="4"/>
    <n v="3084.69"/>
    <s v="Freightliner Sprinter"/>
    <n v="113.57"/>
    <n v="330.51"/>
    <n v="50.38"/>
    <n v="249.61"/>
    <n v="105.13"/>
    <n v="48.98"/>
    <n v="143.68"/>
    <n v="9.89"/>
    <x v="1"/>
    <n v="171"/>
    <n v="375"/>
    <n v="8.23"/>
    <n v="50"/>
    <n v="36.72"/>
    <n v="52.72"/>
    <n v="1051.75"/>
    <n v="401.01"/>
    <n v="616.94000000000005"/>
    <n v="524.4"/>
    <n v="771.17"/>
    <n v="885.65999999999985"/>
  </r>
  <r>
    <s v="Mar"/>
    <n v="18"/>
    <s v="Sand"/>
    <n v="19.2"/>
    <s v="Retaining Customer"/>
    <x v="1"/>
    <n v="5653.91"/>
    <s v="Freightliner Sprinter"/>
    <n v="197.23"/>
    <n v="398.33"/>
    <n v="51.66"/>
    <n v="286.48"/>
    <n v="106.52"/>
    <n v="32.92"/>
    <n v="114.67"/>
    <n v="6.83"/>
    <x v="9"/>
    <n v="975"/>
    <n v="360"/>
    <n v="15.71"/>
    <n v="50"/>
    <n v="21.15"/>
    <n v="59.08"/>
    <n v="1194.6400000000001"/>
    <n v="735.01"/>
    <n v="1130.78"/>
    <n v="961.16"/>
    <n v="1413.48"/>
    <n v="3296.42"/>
  </r>
  <r>
    <s v="Jun"/>
    <n v="6"/>
    <s v="Sand"/>
    <n v="13"/>
    <s v="Retaining Customer"/>
    <x v="5"/>
    <n v="3246.38"/>
    <s v="Volvo VNL"/>
    <n v="159.74"/>
    <n v="421.07"/>
    <n v="52.26"/>
    <n v="283.05"/>
    <n v="103.42"/>
    <n v="67.34"/>
    <n v="138.28"/>
    <n v="5.26"/>
    <x v="10"/>
    <n v="541"/>
    <n v="349"/>
    <n v="9.3000000000000007"/>
    <n v="50"/>
    <n v="39.299999999999997"/>
    <n v="61.69"/>
    <n v="1230.4199999999901"/>
    <n v="422.03"/>
    <n v="649.28"/>
    <n v="551.88"/>
    <n v="811.6"/>
    <n v="871.26000000000022"/>
  </r>
  <r>
    <s v="Feb"/>
    <n v="12"/>
    <s v="Wood"/>
    <n v="19"/>
    <s v="New Customer"/>
    <x v="5"/>
    <n v="3737"/>
    <s v="Kenworth T680"/>
    <n v="175.99"/>
    <n v="338.25"/>
    <n v="50.03"/>
    <n v="214.84"/>
    <n v="106.92"/>
    <n v="47.79"/>
    <n v="145.87"/>
    <n v="6.56"/>
    <x v="20"/>
    <n v="411"/>
    <n v="368"/>
    <n v="10.15"/>
    <n v="50"/>
    <n v="37.270000000000003"/>
    <n v="68.739999999999995"/>
    <n v="1086.25"/>
    <n v="485.81"/>
    <n v="747.4"/>
    <n v="635.29"/>
    <n v="934.25"/>
    <n v="1504.02"/>
  </r>
  <r>
    <s v="Apr"/>
    <n v="19"/>
    <s v="Iron"/>
    <n v="28.7"/>
    <s v="New Customer"/>
    <x v="0"/>
    <n v="3111.45"/>
    <s v="Volvo VNL"/>
    <n v="117.79"/>
    <n v="307.86"/>
    <n v="53.6"/>
    <n v="239.99"/>
    <n v="149.05000000000001"/>
    <n v="59.38"/>
    <n v="124.63"/>
    <n v="9.2200000000000006"/>
    <x v="0"/>
    <n v="915"/>
    <n v="353"/>
    <n v="8.81"/>
    <n v="0"/>
    <n v="31.44"/>
    <n v="89.51"/>
    <n v="1061.52"/>
    <n v="404.49"/>
    <n v="622.29"/>
    <n v="528.95000000000005"/>
    <n v="777.86"/>
    <n v="847.36999999999989"/>
  </r>
  <r>
    <s v="Dec"/>
    <n v="2"/>
    <s v="Steel"/>
    <n v="16.8"/>
    <s v="New Customer"/>
    <x v="4"/>
    <n v="5257.52"/>
    <s v="Peterbilt 579"/>
    <n v="100.91"/>
    <n v="360.14"/>
    <n v="59.6"/>
    <n v="219.15"/>
    <n v="119.89"/>
    <n v="40.22"/>
    <n v="111.48"/>
    <n v="5.82"/>
    <x v="16"/>
    <n v="127"/>
    <n v="319"/>
    <n v="16.48"/>
    <n v="150"/>
    <n v="26.61"/>
    <n v="98.07"/>
    <n v="1017.21"/>
    <n v="683.48"/>
    <n v="1051.5"/>
    <n v="893.78"/>
    <n v="1314.38"/>
    <n v="3182.92"/>
  </r>
  <r>
    <s v="Nov"/>
    <n v="4"/>
    <s v="Steel"/>
    <n v="21.7"/>
    <s v="Retaining Customer"/>
    <x v="4"/>
    <n v="4067.53"/>
    <s v="Volvo VNL"/>
    <n v="169.75"/>
    <n v="380.04"/>
    <n v="56.72"/>
    <n v="293.64999999999998"/>
    <n v="131.69999999999999"/>
    <n v="55.01"/>
    <n v="137.61000000000001"/>
    <n v="6.55"/>
    <x v="8"/>
    <n v="543"/>
    <n v="359"/>
    <n v="11.33"/>
    <n v="50"/>
    <n v="24.66"/>
    <n v="56.74"/>
    <n v="1231.03"/>
    <n v="528.78"/>
    <n v="813.51"/>
    <n v="691.48"/>
    <n v="1016.88"/>
    <n v="1677.1599999999999"/>
  </r>
  <r>
    <s v="Aug"/>
    <n v="24"/>
    <s v="Iron"/>
    <n v="15.3"/>
    <s v="New Customer"/>
    <x v="1"/>
    <n v="3893.44"/>
    <s v="Volvo VNL"/>
    <n v="162.27000000000001"/>
    <n v="338.73"/>
    <n v="51.44"/>
    <n v="224.11"/>
    <n v="119.21"/>
    <n v="32.51"/>
    <n v="120.72"/>
    <n v="8.94"/>
    <x v="0"/>
    <n v="870"/>
    <n v="303"/>
    <n v="12.85"/>
    <n v="0"/>
    <n v="31.76"/>
    <n v="86.16"/>
    <n v="1057.93"/>
    <n v="506.15"/>
    <n v="778.69"/>
    <n v="661.88"/>
    <n v="973.36"/>
    <n v="1633.27"/>
  </r>
  <r>
    <s v="Aug"/>
    <n v="26"/>
    <s v="Steel"/>
    <n v="22.3"/>
    <s v="New Customer"/>
    <x v="5"/>
    <n v="3654.09"/>
    <s v="Volvo VNL"/>
    <n v="178.37"/>
    <n v="450.11"/>
    <n v="57.04"/>
    <n v="208.65"/>
    <n v="145.33000000000001"/>
    <n v="45.49"/>
    <n v="135.59"/>
    <n v="5.77"/>
    <x v="3"/>
    <n v="627"/>
    <n v="325"/>
    <n v="11.24"/>
    <n v="50"/>
    <n v="25.48"/>
    <n v="86.38"/>
    <n v="1226.3499999999999"/>
    <n v="475.03"/>
    <n v="730.82"/>
    <n v="621.20000000000005"/>
    <n v="913.52"/>
    <n v="1269.2199999999998"/>
  </r>
  <r>
    <s v="Jan"/>
    <n v="6"/>
    <s v="Sand"/>
    <n v="22.3"/>
    <s v="Retaining Customer"/>
    <x v="0"/>
    <n v="4136.1000000000004"/>
    <s v="Kenworth T680"/>
    <n v="104.55"/>
    <n v="367.92"/>
    <n v="50.7"/>
    <n v="289.07"/>
    <n v="135.6"/>
    <n v="55.25"/>
    <n v="117.55"/>
    <n v="7.83"/>
    <x v="15"/>
    <n v="977"/>
    <n v="399"/>
    <n v="10.37"/>
    <n v="100"/>
    <n v="33.450000000000003"/>
    <n v="51.45"/>
    <n v="1128.47"/>
    <n v="537.69000000000005"/>
    <n v="827.22"/>
    <n v="703.14"/>
    <n v="1034.03"/>
    <n v="1907.08"/>
  </r>
  <r>
    <s v="Jun"/>
    <n v="23"/>
    <s v="Coal"/>
    <n v="21.7"/>
    <s v="Retaining Customer"/>
    <x v="2"/>
    <n v="3027.59"/>
    <s v="Peterbilt 579"/>
    <n v="111.15"/>
    <n v="417.59"/>
    <n v="55.19"/>
    <n v="203.13"/>
    <n v="140.51"/>
    <n v="52.49"/>
    <n v="130.82"/>
    <n v="7.34"/>
    <x v="0"/>
    <n v="775"/>
    <n v="347"/>
    <n v="8.73"/>
    <n v="0"/>
    <n v="36.49"/>
    <n v="73.459999999999994"/>
    <n v="1118.22"/>
    <n v="393.59"/>
    <n v="605.52"/>
    <n v="514.69000000000005"/>
    <n v="756.9"/>
    <n v="711.8599999999999"/>
  </r>
  <r>
    <s v="Oct"/>
    <n v="7"/>
    <s v="Coal"/>
    <n v="17.399999999999999"/>
    <s v="Retaining Customer"/>
    <x v="4"/>
    <n v="3776.02"/>
    <s v="Peterbilt 579"/>
    <n v="173.23"/>
    <n v="491.44"/>
    <n v="54.94"/>
    <n v="295.56"/>
    <n v="124.74"/>
    <n v="63.41"/>
    <n v="132.63"/>
    <n v="8.84"/>
    <x v="24"/>
    <n v="893"/>
    <n v="300"/>
    <n v="12.59"/>
    <n v="150"/>
    <n v="33.81"/>
    <n v="96.09"/>
    <n v="1344.78999999999"/>
    <n v="490.88"/>
    <n v="755.2"/>
    <n v="641.91999999999996"/>
    <n v="944"/>
    <n v="1381.04"/>
  </r>
  <r>
    <s v="Aug"/>
    <n v="4"/>
    <s v="Steel"/>
    <n v="14.6"/>
    <s v="Retaining Customer"/>
    <x v="1"/>
    <n v="4776.8100000000004"/>
    <s v="Freightliner Sprinter"/>
    <n v="148.83000000000001"/>
    <n v="422.62"/>
    <n v="59.16"/>
    <n v="251.95"/>
    <n v="118.77"/>
    <n v="35.21"/>
    <n v="104.71"/>
    <n v="8.42"/>
    <x v="7"/>
    <n v="786"/>
    <n v="326"/>
    <n v="14.65"/>
    <n v="0"/>
    <n v="22.63"/>
    <n v="59.35"/>
    <n v="1149.67"/>
    <n v="620.99"/>
    <n v="955.36"/>
    <n v="812.06"/>
    <n v="1194.2"/>
    <n v="2415.77"/>
  </r>
  <r>
    <s v="Apr"/>
    <n v="14"/>
    <s v="Steel"/>
    <n v="15.6"/>
    <s v="New Customer"/>
    <x v="2"/>
    <n v="3458.88"/>
    <s v="Kenworth T680"/>
    <n v="146.11000000000001"/>
    <n v="456.58"/>
    <n v="53.51"/>
    <n v="294.56"/>
    <n v="111.52"/>
    <n v="30.25"/>
    <n v="144.26"/>
    <n v="8.7799999999999994"/>
    <x v="4"/>
    <n v="854"/>
    <n v="304"/>
    <n v="11.38"/>
    <n v="100"/>
    <n v="21.37"/>
    <n v="69.03"/>
    <n v="1245.57"/>
    <n v="449.65"/>
    <n v="691.78"/>
    <n v="588.01"/>
    <n v="864.72"/>
    <n v="1100.6799999999998"/>
  </r>
  <r>
    <s v="Oct"/>
    <n v="9"/>
    <s v="Wood"/>
    <n v="29.5"/>
    <s v="Retaining Customer"/>
    <x v="3"/>
    <n v="4187.99"/>
    <s v="Peterbilt 579"/>
    <n v="180.3"/>
    <n v="365"/>
    <n v="52.45"/>
    <n v="228.15"/>
    <n v="110.06"/>
    <n v="57.26"/>
    <n v="105.8"/>
    <n v="6.35"/>
    <x v="16"/>
    <n v="615"/>
    <n v="361"/>
    <n v="11.6"/>
    <n v="150"/>
    <n v="26.65"/>
    <n v="52.16"/>
    <n v="1105.3699999999999"/>
    <n v="544.44000000000005"/>
    <n v="837.6"/>
    <n v="711.96"/>
    <n v="1047"/>
    <n v="2025.27"/>
  </r>
  <r>
    <s v="Jul"/>
    <n v="8"/>
    <s v="Wood"/>
    <n v="25.7"/>
    <s v="Retaining Customer"/>
    <x v="1"/>
    <n v="5786.31"/>
    <s v="Freightliner Sprinter"/>
    <n v="147.72999999999999"/>
    <n v="414.2"/>
    <n v="53.35"/>
    <n v="209.91"/>
    <n v="141.44"/>
    <n v="54.18"/>
    <n v="101.07"/>
    <n v="8.5500000000000007"/>
    <x v="6"/>
    <n v="774"/>
    <n v="362"/>
    <n v="15.98"/>
    <n v="0"/>
    <n v="26.56"/>
    <n v="77.42"/>
    <n v="1130.4299999999901"/>
    <n v="752.22"/>
    <n v="1157.26"/>
    <n v="983.67"/>
    <n v="1446.58"/>
    <n v="3448.4399999999996"/>
  </r>
  <r>
    <s v="Apr"/>
    <n v="28"/>
    <s v="Coal"/>
    <n v="25.7"/>
    <s v="New Customer"/>
    <x v="5"/>
    <n v="5865.58"/>
    <s v="Volvo VNL"/>
    <n v="185.94"/>
    <n v="485.82"/>
    <n v="58.54"/>
    <n v="262.60000000000002"/>
    <n v="139.47999999999999"/>
    <n v="39.49"/>
    <n v="107.29"/>
    <n v="9.83"/>
    <x v="19"/>
    <n v="447"/>
    <n v="306"/>
    <n v="19.170000000000002"/>
    <n v="100"/>
    <n v="25.31"/>
    <n v="75.56"/>
    <n v="1288.98999999999"/>
    <n v="762.53"/>
    <n v="1173.1199999999999"/>
    <n v="997.15"/>
    <n v="1466.39"/>
    <n v="3467.8999999999996"/>
  </r>
  <r>
    <s v="Dec"/>
    <n v="10"/>
    <s v="Wood"/>
    <n v="17.100000000000001"/>
    <s v="Retaining Customer"/>
    <x v="0"/>
    <n v="4756.7299999999996"/>
    <s v="Freightliner Sprinter"/>
    <n v="172.44"/>
    <n v="428.17"/>
    <n v="57.69"/>
    <n v="295.44"/>
    <n v="139.18"/>
    <n v="63.44"/>
    <n v="131.84"/>
    <n v="9.43"/>
    <x v="0"/>
    <n v="337"/>
    <n v="328"/>
    <n v="14.5"/>
    <n v="100"/>
    <n v="37.54"/>
    <n v="84.45"/>
    <n v="1297.6300000000001"/>
    <n v="618.37"/>
    <n v="951.35"/>
    <n v="808.64"/>
    <n v="1189.18"/>
    <n v="2362.64"/>
  </r>
  <r>
    <s v="Feb"/>
    <n v="2"/>
    <s v="Coal"/>
    <n v="12.4"/>
    <s v="New Customer"/>
    <x v="4"/>
    <n v="3851.26"/>
    <s v="Freightliner Sprinter"/>
    <n v="108.25"/>
    <n v="396.73"/>
    <n v="54.35"/>
    <n v="200.53"/>
    <n v="101.09"/>
    <n v="63.02"/>
    <n v="126.28"/>
    <n v="5.9"/>
    <x v="24"/>
    <n v="763"/>
    <n v="397"/>
    <n v="9.6999999999999993"/>
    <n v="150"/>
    <n v="20.63"/>
    <n v="93.55"/>
    <n v="1056.1500000000001"/>
    <n v="500.66"/>
    <n v="770.25"/>
    <n v="654.71"/>
    <n v="962.82"/>
    <n v="1731.7399999999998"/>
  </r>
  <r>
    <s v="Jul"/>
    <n v="16"/>
    <s v="Sand"/>
    <n v="20"/>
    <s v="New Customer"/>
    <x v="4"/>
    <n v="4508.75"/>
    <s v="Peterbilt 579"/>
    <n v="192.28"/>
    <n v="384.73"/>
    <n v="57.34"/>
    <n v="205.98"/>
    <n v="135.25"/>
    <n v="61.49"/>
    <n v="135.85"/>
    <n v="8.42"/>
    <x v="11"/>
    <n v="888"/>
    <n v="327"/>
    <n v="13.79"/>
    <n v="150"/>
    <n v="21.84"/>
    <n v="90.44"/>
    <n v="1181.3399999999999"/>
    <n v="586.14"/>
    <n v="901.75"/>
    <n v="766.49"/>
    <n v="1127.19"/>
    <n v="2265.25"/>
  </r>
  <r>
    <s v="Nov"/>
    <n v="12"/>
    <s v="Sand"/>
    <n v="10.6"/>
    <s v="New Customer"/>
    <x v="2"/>
    <n v="5234.63"/>
    <s v="Volvo VNL"/>
    <n v="145.25"/>
    <n v="301.82"/>
    <n v="53.36"/>
    <n v="274.25"/>
    <n v="118.24"/>
    <n v="56.93"/>
    <n v="131.86000000000001"/>
    <n v="5.62"/>
    <x v="16"/>
    <n v="735"/>
    <n v="324"/>
    <n v="16.16"/>
    <n v="0"/>
    <n v="26.01"/>
    <n v="80.900000000000006"/>
    <n v="1087.33"/>
    <n v="680.5"/>
    <n v="1046.93"/>
    <n v="889.89"/>
    <n v="1308.6600000000001"/>
    <n v="2939.3100000000004"/>
  </r>
  <r>
    <s v="Apr"/>
    <n v="23"/>
    <s v="Sand"/>
    <n v="13.6"/>
    <s v="New Customer"/>
    <x v="5"/>
    <n v="5139.1000000000004"/>
    <s v="Peterbilt 579"/>
    <n v="167.14"/>
    <n v="324.64999999999998"/>
    <n v="54.21"/>
    <n v="236.38"/>
    <n v="107.16"/>
    <n v="59.14"/>
    <n v="135.28"/>
    <n v="6.55"/>
    <x v="19"/>
    <n v="869"/>
    <n v="346"/>
    <n v="14.85"/>
    <n v="150"/>
    <n v="25.26"/>
    <n v="97.11"/>
    <n v="1090.51"/>
    <n v="668.08"/>
    <n v="1027.82"/>
    <n v="873.65"/>
    <n v="1284.78"/>
    <n v="2989.8500000000004"/>
  </r>
  <r>
    <s v="Aug"/>
    <n v="13"/>
    <s v="Steel"/>
    <n v="10.8"/>
    <s v="Retaining Customer"/>
    <x v="2"/>
    <n v="3853.99"/>
    <s v="Freightliner Sprinter"/>
    <n v="159.72999999999999"/>
    <n v="472.06"/>
    <n v="53.32"/>
    <n v="276.25"/>
    <n v="136.66999999999999"/>
    <n v="54.76"/>
    <n v="102.33"/>
    <n v="5.0599999999999996"/>
    <x v="24"/>
    <n v="169"/>
    <n v="380"/>
    <n v="10.14"/>
    <n v="50"/>
    <n v="29.58"/>
    <n v="56.16"/>
    <n v="1260.1799999999901"/>
    <n v="501.02"/>
    <n v="770.8"/>
    <n v="655.17999999999995"/>
    <n v="963.5"/>
    <n v="1439.3899999999999"/>
  </r>
  <r>
    <s v="May"/>
    <n v="2"/>
    <s v="Coal"/>
    <n v="24.1"/>
    <s v="Retaining Customer"/>
    <x v="2"/>
    <n v="3586.41"/>
    <s v="Kenworth T680"/>
    <n v="150.71"/>
    <n v="491.83"/>
    <n v="50.48"/>
    <n v="209.69"/>
    <n v="118.45"/>
    <n v="66.900000000000006"/>
    <n v="111.55"/>
    <n v="5.27"/>
    <x v="23"/>
    <n v="218"/>
    <n v="392"/>
    <n v="9.15"/>
    <n v="150"/>
    <n v="26.73"/>
    <n v="53.19"/>
    <n v="1204.8800000000001"/>
    <n v="466.23"/>
    <n v="717.28"/>
    <n v="609.69000000000005"/>
    <n v="896.6"/>
    <n v="1324.2600000000002"/>
  </r>
  <r>
    <s v="Oct"/>
    <n v="13"/>
    <s v="Coal"/>
    <n v="13"/>
    <s v="New Customer"/>
    <x v="0"/>
    <n v="4425.6899999999996"/>
    <s v="Peterbilt 579"/>
    <n v="107.72"/>
    <n v="443.98"/>
    <n v="53.39"/>
    <n v="234.17"/>
    <n v="103.56"/>
    <n v="57.08"/>
    <n v="146.46"/>
    <n v="5.8"/>
    <x v="1"/>
    <n v="337"/>
    <n v="329"/>
    <n v="13.45"/>
    <n v="150"/>
    <n v="36.71"/>
    <n v="80.63"/>
    <n v="1152.1599999999901"/>
    <n v="575.34"/>
    <n v="885.14"/>
    <n v="752.37"/>
    <n v="1106.42"/>
    <n v="2226.2399999999998"/>
  </r>
  <r>
    <s v="Mar"/>
    <n v="12"/>
    <s v="Iron"/>
    <n v="28.4"/>
    <s v="New Customer"/>
    <x v="4"/>
    <n v="4595.63"/>
    <s v="Kenworth T680"/>
    <n v="109.27"/>
    <n v="400.46"/>
    <n v="55.4"/>
    <n v="243.76"/>
    <n v="136.08000000000001"/>
    <n v="39.369999999999997"/>
    <n v="100.3"/>
    <n v="7.6"/>
    <x v="19"/>
    <n v="311"/>
    <n v="332"/>
    <n v="13.84"/>
    <n v="150"/>
    <n v="36.590000000000003"/>
    <n v="58.6"/>
    <n v="1092.24"/>
    <n v="597.42999999999995"/>
    <n v="919.13"/>
    <n v="781.26"/>
    <n v="1148.9100000000001"/>
    <n v="2455.98"/>
  </r>
  <r>
    <s v="Aug"/>
    <n v="9"/>
    <s v="Iron"/>
    <n v="22.6"/>
    <s v="Retaining Customer"/>
    <x v="0"/>
    <n v="5418.13"/>
    <s v="Kenworth T680"/>
    <n v="104.67"/>
    <n v="322.83"/>
    <n v="56.88"/>
    <n v="293.29000000000002"/>
    <n v="109.86"/>
    <n v="50.99"/>
    <n v="118.01"/>
    <n v="5.25"/>
    <x v="9"/>
    <n v="266"/>
    <n v="359"/>
    <n v="15.09"/>
    <n v="100"/>
    <n v="20.76"/>
    <n v="95.68"/>
    <n v="1061.78"/>
    <n v="704.36"/>
    <n v="1083.6300000000001"/>
    <n v="921.08"/>
    <n v="1354.53"/>
    <n v="3243.1099999999997"/>
  </r>
  <r>
    <s v="Apr"/>
    <n v="12"/>
    <s v="Wood"/>
    <n v="13.5"/>
    <s v="Retaining Customer"/>
    <x v="1"/>
    <n v="3899.29"/>
    <s v="Volvo VNL"/>
    <n v="120.97"/>
    <n v="488.54"/>
    <n v="58.14"/>
    <n v="230.96"/>
    <n v="106.36"/>
    <n v="64.599999999999994"/>
    <n v="138"/>
    <n v="8.5299999999999994"/>
    <x v="16"/>
    <n v="939"/>
    <n v="360"/>
    <n v="10.83"/>
    <n v="150"/>
    <n v="36.15"/>
    <n v="74.58"/>
    <n v="1216.0999999999999"/>
    <n v="506.91"/>
    <n v="779.86"/>
    <n v="662.88"/>
    <n v="974.82"/>
    <n v="1635.3400000000001"/>
  </r>
  <r>
    <s v="Oct"/>
    <n v="26"/>
    <s v="Wood"/>
    <n v="29.3"/>
    <s v="New Customer"/>
    <x v="2"/>
    <n v="3134.58"/>
    <s v="Volvo VNL"/>
    <n v="112.41"/>
    <n v="335.59"/>
    <n v="57.73"/>
    <n v="260.61"/>
    <n v="109.25"/>
    <n v="58.19"/>
    <n v="147.69999999999999"/>
    <n v="6.12"/>
    <x v="2"/>
    <n v="111"/>
    <n v="346"/>
    <n v="9.06"/>
    <n v="0"/>
    <n v="36.130000000000003"/>
    <n v="77.63"/>
    <n v="1087.5999999999999"/>
    <n v="407.5"/>
    <n v="626.91999999999996"/>
    <n v="532.88"/>
    <n v="783.64"/>
    <n v="849.11000000000013"/>
  </r>
  <r>
    <s v="Sep"/>
    <n v="13"/>
    <s v="Coal"/>
    <n v="27.1"/>
    <s v="Retaining Customer"/>
    <x v="3"/>
    <n v="4587.3"/>
    <s v="Freightliner Sprinter"/>
    <n v="152.75"/>
    <n v="487.26"/>
    <n v="58.25"/>
    <n v="274.04000000000002"/>
    <n v="105.71"/>
    <n v="42.36"/>
    <n v="143.33000000000001"/>
    <n v="8.1999999999999993"/>
    <x v="3"/>
    <n v="933"/>
    <n v="363"/>
    <n v="12.64"/>
    <n v="50"/>
    <n v="20.27"/>
    <n v="90.66"/>
    <n v="1271.8999999999901"/>
    <n v="596.35"/>
    <n v="917.46"/>
    <n v="779.84"/>
    <n v="1146.83"/>
    <n v="2151.67"/>
  </r>
  <r>
    <s v="Oct"/>
    <n v="20"/>
    <s v="Coal"/>
    <n v="14.6"/>
    <s v="New Customer"/>
    <x v="1"/>
    <n v="3978.53"/>
    <s v="Freightliner Sprinter"/>
    <n v="139.58000000000001"/>
    <n v="346.55"/>
    <n v="50.41"/>
    <n v="222.35"/>
    <n v="131.16999999999999"/>
    <n v="58.95"/>
    <n v="119.8"/>
    <n v="7.37"/>
    <x v="25"/>
    <n v="150"/>
    <n v="395"/>
    <n v="10.07"/>
    <n v="100"/>
    <n v="30.9"/>
    <n v="59.29"/>
    <n v="1076.1799999999901"/>
    <n v="517.21"/>
    <n v="795.71"/>
    <n v="676.35"/>
    <n v="994.63"/>
    <n v="1799.25"/>
  </r>
  <r>
    <s v="Apr"/>
    <n v="14"/>
    <s v="Iron"/>
    <n v="21.6"/>
    <s v="Retaining Customer"/>
    <x v="2"/>
    <n v="5091.6499999999996"/>
    <s v="Volvo VNL"/>
    <n v="191.28"/>
    <n v="324.16000000000003"/>
    <n v="54.32"/>
    <n v="268.29000000000002"/>
    <n v="116.16"/>
    <n v="40.24"/>
    <n v="109.43"/>
    <n v="5.8"/>
    <x v="5"/>
    <n v="644"/>
    <n v="399"/>
    <n v="12.76"/>
    <n v="0"/>
    <n v="35.06"/>
    <n v="86.37"/>
    <n v="1109.68"/>
    <n v="661.91"/>
    <n v="1018.33"/>
    <n v="865.58"/>
    <n v="1272.9100000000001"/>
    <n v="2783.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5"/>
    <s v="Wood"/>
    <n v="11.3"/>
    <x v="0"/>
    <s v="Ontario"/>
    <n v="5454.9"/>
    <x v="0"/>
    <n v="153.22"/>
    <n v="327"/>
    <n v="57.04"/>
    <n v="248.83"/>
    <n v="134.72"/>
    <n v="61.88"/>
    <n v="117.33"/>
    <n v="7"/>
    <x v="0"/>
    <n v="815"/>
    <n v="329"/>
    <n v="16.580243161094224"/>
    <n v="0"/>
    <n v="33.090000000000003"/>
    <n v="55.03"/>
    <n v="1107.02"/>
    <n v="709.14"/>
    <n v="1090.98"/>
    <n v="927.33"/>
    <n v="1363.72"/>
  </r>
  <r>
    <x v="1"/>
    <n v="10"/>
    <s v="Iron"/>
    <n v="29.1"/>
    <x v="1"/>
    <s v="Ontario"/>
    <n v="4154.49"/>
    <x v="1"/>
    <n v="111.83"/>
    <n v="343.34"/>
    <n v="51.93"/>
    <n v="266.85000000000002"/>
    <n v="146.37"/>
    <n v="46.51"/>
    <n v="114.22"/>
    <n v="7.57"/>
    <x v="1"/>
    <n v="794"/>
    <n v="360"/>
    <n v="11.54"/>
    <n v="100"/>
    <n v="25.59"/>
    <n v="95.23"/>
    <n v="1088.6199999999999"/>
    <n v="540.08000000000004"/>
    <n v="830.9"/>
    <n v="706.26"/>
    <n v="1038.6199999999999"/>
  </r>
  <r>
    <x v="2"/>
    <n v="2"/>
    <s v="Steel"/>
    <n v="13"/>
    <x v="0"/>
    <s v="British Columbia"/>
    <n v="5302.24"/>
    <x v="2"/>
    <n v="129.94999999999999"/>
    <n v="443.9"/>
    <n v="51.12"/>
    <n v="285.23"/>
    <n v="105.48"/>
    <n v="59.8"/>
    <n v="126.91"/>
    <n v="7.89"/>
    <x v="2"/>
    <n v="750"/>
    <n v="341"/>
    <n v="15.55"/>
    <n v="100"/>
    <n v="31.88"/>
    <n v="74.400000000000006"/>
    <n v="1210.28"/>
    <n v="689.29"/>
    <n v="1060.45"/>
    <n v="901.38"/>
    <n v="1325.56"/>
  </r>
  <r>
    <x v="3"/>
    <n v="15"/>
    <s v="Iron"/>
    <n v="28.5"/>
    <x v="1"/>
    <s v="New Brunswick"/>
    <n v="4952.29"/>
    <x v="0"/>
    <n v="179.93"/>
    <n v="456.14"/>
    <n v="50.55"/>
    <n v="273.13"/>
    <n v="139.66"/>
    <n v="64.06"/>
    <n v="104.25"/>
    <n v="8.1199999999999992"/>
    <x v="3"/>
    <n v="563"/>
    <n v="386"/>
    <n v="12.83"/>
    <n v="150"/>
    <n v="28.16"/>
    <n v="57.11"/>
    <n v="1275.8399999999899"/>
    <n v="643.79999999999995"/>
    <n v="990.46"/>
    <n v="841.89"/>
    <n v="1238.07"/>
  </r>
  <r>
    <x v="2"/>
    <n v="8"/>
    <s v="Sand"/>
    <n v="22.9"/>
    <x v="1"/>
    <s v="New Brunswick"/>
    <n v="4589.0200000000004"/>
    <x v="1"/>
    <n v="143.16"/>
    <n v="381.06"/>
    <n v="59.37"/>
    <n v="207.93"/>
    <n v="111.01"/>
    <n v="50.42"/>
    <n v="128.19999999999999"/>
    <n v="8.8000000000000007"/>
    <x v="4"/>
    <n v="653"/>
    <n v="330"/>
    <n v="13.91"/>
    <n v="100"/>
    <n v="30.01"/>
    <n v="56.98"/>
    <n v="1089.94999999999"/>
    <n v="596.57000000000005"/>
    <n v="917.8"/>
    <n v="780.13"/>
    <n v="1147.26"/>
  </r>
  <r>
    <x v="4"/>
    <n v="6"/>
    <s v="Coal"/>
    <n v="13.1"/>
    <x v="0"/>
    <s v="Ontario"/>
    <n v="3783.98"/>
    <x v="0"/>
    <n v="181.78"/>
    <n v="486.05"/>
    <n v="54.74"/>
    <n v="238.37"/>
    <n v="142.07"/>
    <n v="55.07"/>
    <n v="110.99"/>
    <n v="8.7799999999999994"/>
    <x v="5"/>
    <n v="570"/>
    <n v="337"/>
    <n v="11.23"/>
    <n v="0"/>
    <n v="30.28"/>
    <n v="57.34"/>
    <n v="1277.8499999999999"/>
    <n v="491.92"/>
    <n v="756.8"/>
    <n v="643.28"/>
    <n v="946"/>
  </r>
  <r>
    <x v="3"/>
    <n v="15"/>
    <s v="Iron"/>
    <n v="27.6"/>
    <x v="0"/>
    <s v="Manitoba"/>
    <n v="3835.24"/>
    <x v="0"/>
    <n v="148.6"/>
    <n v="365.55"/>
    <n v="54.08"/>
    <n v="257.58999999999997"/>
    <n v="129.30000000000001"/>
    <n v="51.5"/>
    <n v="145.12"/>
    <n v="5.64"/>
    <x v="1"/>
    <n v="463"/>
    <n v="381"/>
    <n v="10.07"/>
    <n v="100"/>
    <n v="20.010000000000002"/>
    <n v="50.67"/>
    <n v="1157.3799999999901"/>
    <n v="498.58"/>
    <n v="767.05"/>
    <n v="651.99"/>
    <n v="958.81"/>
  </r>
  <r>
    <x v="4"/>
    <n v="23"/>
    <s v="Iron"/>
    <n v="27.6"/>
    <x v="0"/>
    <s v="Manitoba"/>
    <n v="3284.66"/>
    <x v="2"/>
    <n v="176.64"/>
    <n v="302.88"/>
    <n v="53.51"/>
    <n v="243.53"/>
    <n v="113.92"/>
    <n v="53.49"/>
    <n v="127.12"/>
    <n v="7.86"/>
    <x v="6"/>
    <n v="201"/>
    <n v="312"/>
    <n v="10.53"/>
    <n v="100"/>
    <n v="30.64"/>
    <n v="96.06"/>
    <n v="1118.94999999999"/>
    <n v="427.01"/>
    <n v="656.93"/>
    <n v="558.39"/>
    <n v="821.16"/>
  </r>
  <r>
    <x v="5"/>
    <n v="11"/>
    <s v="Iron"/>
    <n v="23.8"/>
    <x v="0"/>
    <s v="New Brunswick"/>
    <n v="3812.45"/>
    <x v="1"/>
    <n v="133.93"/>
    <n v="339.17"/>
    <n v="54.36"/>
    <n v="279.48"/>
    <n v="109.65"/>
    <n v="64.760000000000005"/>
    <n v="119.14"/>
    <n v="9.14"/>
    <x v="7"/>
    <n v="798"/>
    <n v="327"/>
    <n v="11.66"/>
    <n v="0"/>
    <n v="38.97"/>
    <n v="62.57"/>
    <n v="1109.6300000000001"/>
    <n v="495.62"/>
    <n v="762.49"/>
    <n v="648.12"/>
    <n v="953.11"/>
  </r>
  <r>
    <x v="6"/>
    <n v="2"/>
    <s v="Coal"/>
    <n v="18"/>
    <x v="1"/>
    <s v="Ontario"/>
    <n v="3878.68"/>
    <x v="0"/>
    <n v="120.12"/>
    <n v="358.92"/>
    <n v="55.55"/>
    <n v="251.07"/>
    <n v="116.49"/>
    <n v="66.47"/>
    <n v="118.95"/>
    <n v="9.36"/>
    <x v="8"/>
    <n v="891"/>
    <n v="316"/>
    <n v="12.27"/>
    <n v="0"/>
    <n v="27.9"/>
    <n v="67.56"/>
    <n v="1096.93"/>
    <n v="504.23"/>
    <n v="775.74"/>
    <n v="659.38"/>
    <n v="969.67"/>
  </r>
  <r>
    <x v="0"/>
    <n v="11"/>
    <s v="Wood"/>
    <n v="22.4"/>
    <x v="0"/>
    <s v="Ontario"/>
    <n v="5512.31"/>
    <x v="1"/>
    <n v="144.35"/>
    <n v="469.41"/>
    <n v="56.86"/>
    <n v="280.49"/>
    <n v="139.71"/>
    <n v="37.97"/>
    <n v="138.83000000000001"/>
    <n v="8.73"/>
    <x v="9"/>
    <n v="658"/>
    <n v="300"/>
    <n v="18.37"/>
    <n v="150"/>
    <n v="34.409999999999997"/>
    <n v="51.51"/>
    <n v="1276.3499999999999"/>
    <n v="716.6"/>
    <n v="1102.46"/>
    <n v="937.09"/>
    <n v="1378.08"/>
  </r>
  <r>
    <x v="2"/>
    <n v="19"/>
    <s v="Sand"/>
    <n v="16.399999999999999"/>
    <x v="0"/>
    <s v="British Columbia"/>
    <n v="5554.6"/>
    <x v="2"/>
    <n v="118.69"/>
    <n v="467.52"/>
    <n v="54.7"/>
    <n v="290.08999999999997"/>
    <n v="131.09"/>
    <n v="41.26"/>
    <n v="149.91"/>
    <n v="5.93"/>
    <x v="10"/>
    <n v="459"/>
    <n v="352"/>
    <n v="15.78"/>
    <n v="0"/>
    <n v="34.31"/>
    <n v="71.81"/>
    <n v="1259.19"/>
    <n v="722.1"/>
    <n v="1110.92"/>
    <n v="944.28"/>
    <n v="1388.65"/>
  </r>
  <r>
    <x v="4"/>
    <n v="6"/>
    <s v="Steel"/>
    <n v="26.1"/>
    <x v="1"/>
    <s v="Ontario"/>
    <n v="5275.81"/>
    <x v="0"/>
    <n v="151.22"/>
    <n v="348.29"/>
    <n v="56.94"/>
    <n v="209.94"/>
    <n v="111.53"/>
    <n v="32.380000000000003"/>
    <n v="132.26"/>
    <n v="7.86"/>
    <x v="4"/>
    <n v="502"/>
    <n v="376"/>
    <n v="14.03"/>
    <n v="150"/>
    <n v="32.31"/>
    <n v="67.099999999999994"/>
    <n v="1050.4199999999901"/>
    <n v="685.86"/>
    <n v="1055.1600000000001"/>
    <n v="896.89"/>
    <n v="1318.95"/>
  </r>
  <r>
    <x v="1"/>
    <n v="28"/>
    <s v="Wood"/>
    <n v="14.6"/>
    <x v="1"/>
    <s v="New Brunswick"/>
    <n v="5369.42"/>
    <x v="2"/>
    <n v="106.86"/>
    <n v="400.96"/>
    <n v="55.62"/>
    <n v="246.82"/>
    <n v="112.35"/>
    <n v="41.7"/>
    <n v="135.91999999999999"/>
    <n v="5.86"/>
    <x v="1"/>
    <n v="666"/>
    <n v="331"/>
    <n v="16.22"/>
    <n v="50"/>
    <n v="24.45"/>
    <n v="70.010000000000005"/>
    <n v="1136.0899999999999"/>
    <n v="698.02"/>
    <n v="1073.8800000000001"/>
    <n v="912.8"/>
    <n v="1342.36"/>
  </r>
  <r>
    <x v="6"/>
    <n v="19"/>
    <s v="Iron"/>
    <n v="17.3"/>
    <x v="1"/>
    <s v="New Brunswick"/>
    <n v="5549.28"/>
    <x v="0"/>
    <n v="191.33"/>
    <n v="345.12"/>
    <n v="53.38"/>
    <n v="222.44"/>
    <n v="131.01"/>
    <n v="38.200000000000003"/>
    <n v="120"/>
    <n v="9.6"/>
    <x v="11"/>
    <n v="822"/>
    <n v="342"/>
    <n v="16.23"/>
    <n v="50"/>
    <n v="38.78"/>
    <n v="69.739999999999995"/>
    <n v="1111.08"/>
    <n v="721.41"/>
    <n v="1109.8599999999999"/>
    <n v="943.38"/>
    <n v="1387.32"/>
  </r>
  <r>
    <x v="6"/>
    <n v="15"/>
    <s v="Wood"/>
    <n v="17.899999999999999"/>
    <x v="0"/>
    <s v="Ontario"/>
    <n v="5545.05"/>
    <x v="0"/>
    <n v="130.80000000000001"/>
    <n v="464.23"/>
    <n v="55.15"/>
    <n v="215.83"/>
    <n v="143.84"/>
    <n v="35"/>
    <n v="118.96"/>
    <n v="9.49"/>
    <x v="12"/>
    <n v="336"/>
    <n v="325"/>
    <n v="17.059999999999999"/>
    <n v="0"/>
    <n v="39.47"/>
    <n v="94.57"/>
    <n v="1173.3"/>
    <n v="720.86"/>
    <n v="1109.01"/>
    <n v="942.66"/>
    <n v="1386.26"/>
  </r>
  <r>
    <x v="2"/>
    <n v="17"/>
    <s v="Wood"/>
    <n v="26.8"/>
    <x v="0"/>
    <s v="Alberta"/>
    <n v="4579.5200000000004"/>
    <x v="3"/>
    <n v="129.69999999999999"/>
    <n v="312.18"/>
    <n v="55.9"/>
    <n v="208.01"/>
    <n v="122.5"/>
    <n v="36.47"/>
    <n v="111.73"/>
    <n v="6.33"/>
    <x v="11"/>
    <n v="598"/>
    <n v="312"/>
    <n v="14.68"/>
    <n v="100"/>
    <n v="34.229999999999997"/>
    <n v="63.94"/>
    <n v="982.82"/>
    <n v="595.34"/>
    <n v="915.9"/>
    <n v="778.52"/>
    <n v="1144.8800000000001"/>
  </r>
  <r>
    <x v="0"/>
    <n v="18"/>
    <s v="Steel"/>
    <n v="20.399999999999999"/>
    <x v="1"/>
    <s v="Ontario"/>
    <n v="4086.33"/>
    <x v="0"/>
    <n v="163.25"/>
    <n v="474.5"/>
    <n v="59.43"/>
    <n v="275.10000000000002"/>
    <n v="142.87"/>
    <n v="66"/>
    <n v="126.72"/>
    <n v="6.4"/>
    <x v="13"/>
    <n v="551"/>
    <n v="321"/>
    <n v="12.73"/>
    <n v="0"/>
    <n v="31.68"/>
    <n v="79.25"/>
    <n v="1314.27"/>
    <n v="531.22"/>
    <n v="817.27"/>
    <n v="694.68"/>
    <n v="1021.58"/>
  </r>
  <r>
    <x v="0"/>
    <n v="12"/>
    <s v="Coal"/>
    <n v="14.3"/>
    <x v="0"/>
    <s v="Manitoba"/>
    <n v="5443.42"/>
    <x v="3"/>
    <n v="184.97"/>
    <n v="336.63"/>
    <n v="56.47"/>
    <n v="295.10000000000002"/>
    <n v="116.83"/>
    <n v="49.23"/>
    <n v="122.78"/>
    <n v="6.37"/>
    <x v="0"/>
    <n v="320"/>
    <n v="350"/>
    <n v="15.55"/>
    <n v="150"/>
    <n v="23.55"/>
    <n v="51.2"/>
    <n v="1168.3799999999901"/>
    <n v="707.64"/>
    <n v="1088.68"/>
    <n v="925.38"/>
    <n v="1360.86"/>
  </r>
  <r>
    <x v="4"/>
    <n v="23"/>
    <s v="Wood"/>
    <n v="24.1"/>
    <x v="1"/>
    <s v="New Brunswick"/>
    <n v="5969.09"/>
    <x v="1"/>
    <n v="100.44"/>
    <n v="429.68"/>
    <n v="53.36"/>
    <n v="274.61"/>
    <n v="101.39"/>
    <n v="49.15"/>
    <n v="148.83000000000001"/>
    <n v="7.32"/>
    <x v="13"/>
    <n v="804"/>
    <n v="357"/>
    <n v="16.72"/>
    <n v="0"/>
    <n v="29.52"/>
    <n v="54.39"/>
    <n v="1164.78"/>
    <n v="775.98"/>
    <n v="1193.82"/>
    <n v="1014.75"/>
    <n v="1492.27"/>
  </r>
  <r>
    <x v="6"/>
    <n v="23"/>
    <s v="Iron"/>
    <n v="14.8"/>
    <x v="1"/>
    <s v="New Brunswick"/>
    <n v="4686.5"/>
    <x v="1"/>
    <n v="175.47"/>
    <n v="471.84"/>
    <n v="53.12"/>
    <n v="263.79000000000002"/>
    <n v="132.41999999999999"/>
    <n v="39.19"/>
    <n v="122.06"/>
    <n v="7.7"/>
    <x v="9"/>
    <n v="901"/>
    <n v="395"/>
    <n v="11.86"/>
    <n v="150"/>
    <n v="26.49"/>
    <n v="82.03"/>
    <n v="1265.5899999999999"/>
    <n v="609.25"/>
    <n v="937.3"/>
    <n v="796.71"/>
    <n v="1171.6199999999999"/>
  </r>
  <r>
    <x v="7"/>
    <n v="6"/>
    <s v="Steel"/>
    <n v="15.8"/>
    <x v="1"/>
    <s v="Ontario"/>
    <n v="4867.95"/>
    <x v="1"/>
    <n v="102.6"/>
    <n v="383.91"/>
    <n v="52.59"/>
    <n v="243.79"/>
    <n v="133.88999999999999"/>
    <n v="31.69"/>
    <n v="106.17"/>
    <n v="7.72"/>
    <x v="14"/>
    <n v="789"/>
    <n v="378"/>
    <n v="12.88"/>
    <n v="0"/>
    <n v="39.53"/>
    <n v="60.53"/>
    <n v="1062.3599999999999"/>
    <n v="632.83000000000004"/>
    <n v="973.59"/>
    <n v="827.55"/>
    <n v="1216.99"/>
  </r>
  <r>
    <x v="8"/>
    <n v="26"/>
    <s v="Steel"/>
    <n v="18.2"/>
    <x v="0"/>
    <s v="New Brunswick"/>
    <n v="3814.12"/>
    <x v="1"/>
    <n v="179.63"/>
    <n v="309.8"/>
    <n v="52.97"/>
    <n v="236.68"/>
    <n v="115.28"/>
    <n v="42.4"/>
    <n v="119.6"/>
    <n v="6.08"/>
    <x v="3"/>
    <n v="887"/>
    <n v="350"/>
    <n v="10.9"/>
    <n v="0"/>
    <n v="21.07"/>
    <n v="51.32"/>
    <n v="1062.4399999999901"/>
    <n v="495.84"/>
    <n v="762.82"/>
    <n v="648.4"/>
    <n v="953.53"/>
  </r>
  <r>
    <x v="9"/>
    <n v="2"/>
    <s v="Wood"/>
    <n v="10.6"/>
    <x v="0"/>
    <s v="Saskatchewan"/>
    <n v="4868.54"/>
    <x v="2"/>
    <n v="151.65"/>
    <n v="333.42"/>
    <n v="59.16"/>
    <n v="238.69"/>
    <n v="136.91"/>
    <n v="47.11"/>
    <n v="129.93"/>
    <n v="5.4"/>
    <x v="8"/>
    <n v="445"/>
    <n v="339"/>
    <n v="14.36"/>
    <n v="50"/>
    <n v="28.8"/>
    <n v="99.78"/>
    <n v="1202.27"/>
    <n v="632.91"/>
    <n v="973.71"/>
    <n v="827.65"/>
    <n v="1217.1300000000001"/>
  </r>
  <r>
    <x v="7"/>
    <n v="15"/>
    <s v="Coal"/>
    <n v="21.1"/>
    <x v="1"/>
    <s v="Saskatchewan"/>
    <n v="4115"/>
    <x v="0"/>
    <n v="107.87"/>
    <n v="420.64"/>
    <n v="52.18"/>
    <n v="260.39"/>
    <n v="134.53"/>
    <n v="54.64"/>
    <n v="100.68"/>
    <n v="7.81"/>
    <x v="15"/>
    <n v="987"/>
    <n v="398"/>
    <n v="10.34"/>
    <n v="100"/>
    <n v="34.979999999999997"/>
    <n v="55"/>
    <n v="1138.74"/>
    <n v="534.95000000000005"/>
    <n v="823"/>
    <n v="699.55"/>
    <n v="1028.75"/>
  </r>
  <r>
    <x v="5"/>
    <n v="8"/>
    <s v="Wood"/>
    <n v="20.7"/>
    <x v="0"/>
    <s v="Ontario"/>
    <n v="4723.68"/>
    <x v="0"/>
    <n v="172.77"/>
    <n v="374.14"/>
    <n v="55.58"/>
    <n v="204.39"/>
    <n v="139.1"/>
    <n v="62.78"/>
    <n v="142.21"/>
    <n v="6.38"/>
    <x v="16"/>
    <n v="948"/>
    <n v="319"/>
    <n v="14.81"/>
    <n v="100"/>
    <n v="34.33"/>
    <n v="83.23"/>
    <n v="1157.3499999999999"/>
    <n v="614.08000000000004"/>
    <n v="944.74"/>
    <n v="803.03"/>
    <n v="1180.92"/>
  </r>
  <r>
    <x v="4"/>
    <n v="5"/>
    <s v="Wood"/>
    <n v="25.4"/>
    <x v="0"/>
    <s v="Manitoba"/>
    <n v="4056.24"/>
    <x v="2"/>
    <n v="113.08"/>
    <n v="344.31"/>
    <n v="57.14"/>
    <n v="216.26"/>
    <n v="142.54"/>
    <n v="40.729999999999997"/>
    <n v="141.34"/>
    <n v="7.69"/>
    <x v="11"/>
    <n v="286"/>
    <n v="353"/>
    <n v="11.49"/>
    <n v="100"/>
    <n v="34.159999999999997"/>
    <n v="66.89"/>
    <n v="1063.0899999999999"/>
    <n v="527.30999999999995"/>
    <n v="811.25"/>
    <n v="689.56"/>
    <n v="1014.06"/>
  </r>
  <r>
    <x v="10"/>
    <n v="17"/>
    <s v="Iron"/>
    <n v="12.2"/>
    <x v="1"/>
    <s v="New Brunswick"/>
    <n v="4579.1099999999997"/>
    <x v="3"/>
    <n v="196.32"/>
    <n v="310.02999999999997"/>
    <n v="56.12"/>
    <n v="284.14"/>
    <n v="139.07"/>
    <n v="56.37"/>
    <n v="121.97"/>
    <n v="8.7200000000000006"/>
    <x v="17"/>
    <n v="803"/>
    <n v="350"/>
    <n v="13.08"/>
    <n v="100"/>
    <n v="32.880000000000003"/>
    <n v="70.98"/>
    <n v="1172.73999999999"/>
    <n v="595.28"/>
    <n v="915.82"/>
    <n v="778.45"/>
    <n v="1144.78"/>
  </r>
  <r>
    <x v="3"/>
    <n v="8"/>
    <s v="Steel"/>
    <n v="23.3"/>
    <x v="0"/>
    <s v="Ontario"/>
    <n v="4971.74"/>
    <x v="1"/>
    <n v="141.94999999999999"/>
    <n v="361.7"/>
    <n v="57.13"/>
    <n v="203.05"/>
    <n v="133.28"/>
    <n v="54.2"/>
    <n v="126.03"/>
    <n v="8.27"/>
    <x v="2"/>
    <n v="116"/>
    <n v="388"/>
    <n v="12.81"/>
    <n v="100"/>
    <n v="31.63"/>
    <n v="98.31"/>
    <n v="1085.6099999999999"/>
    <n v="646.33000000000004"/>
    <n v="994.35"/>
    <n v="845.2"/>
    <n v="1242.93"/>
  </r>
  <r>
    <x v="8"/>
    <n v="14"/>
    <s v="Iron"/>
    <n v="20.3"/>
    <x v="1"/>
    <s v="Saskatchewan"/>
    <n v="5250.1"/>
    <x v="3"/>
    <n v="168.99"/>
    <n v="412.23"/>
    <n v="59.45"/>
    <n v="202.59"/>
    <n v="109.84"/>
    <n v="43.47"/>
    <n v="129.80000000000001"/>
    <n v="6.14"/>
    <x v="9"/>
    <n v="565"/>
    <n v="324"/>
    <n v="16.2"/>
    <n v="50"/>
    <n v="27.51"/>
    <n v="78.38"/>
    <n v="1132.51"/>
    <n v="682.51"/>
    <n v="1050.02"/>
    <n v="892.52"/>
    <n v="1312.53"/>
  </r>
  <r>
    <x v="5"/>
    <n v="9"/>
    <s v="Sand"/>
    <n v="19.399999999999999"/>
    <x v="0"/>
    <s v="Ontario"/>
    <n v="3937.85"/>
    <x v="2"/>
    <n v="111.43"/>
    <n v="354.2"/>
    <n v="58.08"/>
    <n v="274.45"/>
    <n v="133.04"/>
    <n v="43.64"/>
    <n v="118.8"/>
    <n v="7.42"/>
    <x v="3"/>
    <n v="434"/>
    <n v="374"/>
    <n v="10.53"/>
    <n v="50"/>
    <n v="37.11"/>
    <n v="51.18"/>
    <n v="1201.06"/>
    <n v="511.92"/>
    <n v="787.57"/>
    <n v="669.43"/>
    <n v="984.46"/>
  </r>
  <r>
    <x v="7"/>
    <n v="3"/>
    <s v="Wood"/>
    <n v="14.6"/>
    <x v="1"/>
    <s v="Saskatchewan"/>
    <n v="5554.32"/>
    <x v="1"/>
    <n v="189.24"/>
    <n v="370"/>
    <n v="51.27"/>
    <n v="202.13"/>
    <n v="105.64"/>
    <n v="59.17"/>
    <n v="130.24"/>
    <n v="8.68"/>
    <x v="18"/>
    <n v="486"/>
    <n v="305"/>
    <n v="18.21"/>
    <n v="100"/>
    <n v="27.15"/>
    <n v="84.02"/>
    <n v="1116.3699999999999"/>
    <n v="722.06"/>
    <n v="1110.8599999999999"/>
    <n v="944.23"/>
    <n v="1388.58"/>
  </r>
  <r>
    <x v="0"/>
    <n v="18"/>
    <s v="Coal"/>
    <n v="18"/>
    <x v="1"/>
    <s v="Alberta"/>
    <n v="3071.98"/>
    <x v="3"/>
    <n v="179.79"/>
    <n v="353.93"/>
    <n v="58.88"/>
    <n v="282.36"/>
    <n v="109.77"/>
    <n v="58.64"/>
    <n v="131.24"/>
    <n v="7.1"/>
    <x v="10"/>
    <n v="543"/>
    <n v="351"/>
    <n v="8.75"/>
    <n v="150"/>
    <n v="33.71"/>
    <n v="59.21"/>
    <n v="1181.71"/>
    <n v="399.36"/>
    <n v="614.4"/>
    <n v="522.24"/>
    <n v="768"/>
  </r>
  <r>
    <x v="6"/>
    <n v="5"/>
    <s v="Iron"/>
    <n v="15"/>
    <x v="0"/>
    <s v="New Brunswick"/>
    <n v="4084.47"/>
    <x v="3"/>
    <n v="141.36000000000001"/>
    <n v="305.83"/>
    <n v="56.62"/>
    <n v="205.89"/>
    <n v="109.65"/>
    <n v="66.39"/>
    <n v="117.32"/>
    <n v="6.47"/>
    <x v="8"/>
    <n v="366"/>
    <n v="335"/>
    <n v="12.19"/>
    <n v="100"/>
    <n v="25.93"/>
    <n v="51.29"/>
    <n v="1009.53"/>
    <n v="530.98"/>
    <n v="816.89"/>
    <n v="694.36"/>
    <n v="1021.12"/>
  </r>
  <r>
    <x v="2"/>
    <n v="10"/>
    <s v="Iron"/>
    <n v="11.2"/>
    <x v="1"/>
    <s v="Alberta"/>
    <n v="4357.82"/>
    <x v="3"/>
    <n v="187.22"/>
    <n v="337.13"/>
    <n v="53.8"/>
    <n v="246.62"/>
    <n v="121.54"/>
    <n v="59.52"/>
    <n v="137.24"/>
    <n v="6.92"/>
    <x v="9"/>
    <n v="743"/>
    <n v="304"/>
    <n v="14.33"/>
    <n v="100"/>
    <n v="35.51"/>
    <n v="59.04"/>
    <n v="1149.99"/>
    <n v="566.52"/>
    <n v="871.56"/>
    <n v="740.83"/>
    <n v="1089.45"/>
  </r>
  <r>
    <x v="3"/>
    <n v="6"/>
    <s v="Wood"/>
    <n v="20.5"/>
    <x v="0"/>
    <s v="Manitoba"/>
    <n v="4874.42"/>
    <x v="0"/>
    <n v="102.56"/>
    <n v="309.82"/>
    <n v="50.04"/>
    <n v="244.03"/>
    <n v="139.29"/>
    <n v="52.15"/>
    <n v="116.26"/>
    <n v="8.1999999999999993"/>
    <x v="2"/>
    <n v="641"/>
    <n v="356"/>
    <n v="13.69"/>
    <n v="50"/>
    <n v="27.06"/>
    <n v="97.56"/>
    <n v="1022.35"/>
    <n v="633.66999999999996"/>
    <n v="974.88"/>
    <n v="828.65"/>
    <n v="1218.6099999999999"/>
  </r>
  <r>
    <x v="9"/>
    <n v="3"/>
    <s v="Steel"/>
    <n v="28.2"/>
    <x v="1"/>
    <s v="Alberta"/>
    <n v="4436.8599999999997"/>
    <x v="1"/>
    <n v="148.19999999999999"/>
    <n v="371.96"/>
    <n v="53.75"/>
    <n v="220.78"/>
    <n v="109.48"/>
    <n v="67.39"/>
    <n v="136.55000000000001"/>
    <n v="5.94"/>
    <x v="6"/>
    <n v="714"/>
    <n v="311"/>
    <n v="14.27"/>
    <n v="150"/>
    <n v="20.41"/>
    <n v="81.77"/>
    <n v="1114.05"/>
    <n v="576.79"/>
    <n v="887.37"/>
    <n v="754.27"/>
    <n v="1109.21"/>
  </r>
  <r>
    <x v="4"/>
    <n v="11"/>
    <s v="Sand"/>
    <n v="15.8"/>
    <x v="1"/>
    <s v="Alberta"/>
    <n v="3292.5"/>
    <x v="2"/>
    <n v="197.93"/>
    <n v="469.6"/>
    <n v="59.7"/>
    <n v="235.52"/>
    <n v="112.48"/>
    <n v="33.020000000000003"/>
    <n v="112.52"/>
    <n v="6.12"/>
    <x v="19"/>
    <n v="815"/>
    <n v="362"/>
    <n v="9.1"/>
    <n v="50"/>
    <n v="39.729999999999997"/>
    <n v="96.4"/>
    <n v="1226.8899999999901"/>
    <n v="428.03"/>
    <n v="658.5"/>
    <n v="559.73"/>
    <n v="823.12"/>
  </r>
  <r>
    <x v="2"/>
    <n v="24"/>
    <s v="Iron"/>
    <n v="15.6"/>
    <x v="1"/>
    <s v="British Columbia"/>
    <n v="4799.62"/>
    <x v="3"/>
    <n v="175.16"/>
    <n v="304.68"/>
    <n v="56.92"/>
    <n v="202.97"/>
    <n v="138.87"/>
    <n v="47.02"/>
    <n v="102.74"/>
    <n v="5.44"/>
    <x v="20"/>
    <n v="701"/>
    <n v="364"/>
    <n v="13.19"/>
    <n v="50"/>
    <n v="23.38"/>
    <n v="90.44"/>
    <n v="1033.8"/>
    <n v="623.95000000000005"/>
    <n v="959.92"/>
    <n v="815.94"/>
    <n v="1199.9000000000001"/>
  </r>
  <r>
    <x v="7"/>
    <n v="17"/>
    <s v="Coal"/>
    <n v="15.4"/>
    <x v="1"/>
    <s v="British Columbia"/>
    <n v="4637.9799999999996"/>
    <x v="2"/>
    <n v="141.94999999999999"/>
    <n v="429.69"/>
    <n v="53.65"/>
    <n v="292.33"/>
    <n v="149.63"/>
    <n v="63.85"/>
    <n v="137.11000000000001"/>
    <n v="5.32"/>
    <x v="1"/>
    <n v="210"/>
    <n v="301"/>
    <n v="15.41"/>
    <n v="50"/>
    <n v="30.86"/>
    <n v="70.09"/>
    <n v="1273.53"/>
    <n v="602.94000000000005"/>
    <n v="927.6"/>
    <n v="788.46"/>
    <n v="1159.49"/>
  </r>
  <r>
    <x v="11"/>
    <n v="27"/>
    <s v="Iron"/>
    <n v="14.5"/>
    <x v="0"/>
    <s v="Manitoba"/>
    <n v="4544.03"/>
    <x v="1"/>
    <n v="196.15"/>
    <n v="419.14"/>
    <n v="56.24"/>
    <n v="253.46"/>
    <n v="108.27"/>
    <n v="46.77"/>
    <n v="132.08000000000001"/>
    <n v="7.28"/>
    <x v="20"/>
    <n v="130"/>
    <n v="372"/>
    <n v="12.22"/>
    <n v="0"/>
    <n v="21.92"/>
    <n v="97.3"/>
    <n v="1219.3899999999901"/>
    <n v="590.72"/>
    <n v="908.81"/>
    <n v="772.49"/>
    <n v="1136.01"/>
  </r>
  <r>
    <x v="9"/>
    <n v="18"/>
    <s v="Coal"/>
    <n v="23.5"/>
    <x v="0"/>
    <s v="Alberta"/>
    <n v="3346.09"/>
    <x v="0"/>
    <n v="166.18"/>
    <n v="470.42"/>
    <n v="53.53"/>
    <n v="256.33"/>
    <n v="113.4"/>
    <n v="44.95"/>
    <n v="128.01"/>
    <n v="8.31"/>
    <x v="3"/>
    <n v="392"/>
    <n v="343"/>
    <n v="9.76"/>
    <n v="0"/>
    <n v="35.630000000000003"/>
    <n v="77.739999999999995"/>
    <n v="1241.1300000000001"/>
    <n v="434.99"/>
    <n v="669.22"/>
    <n v="568.84"/>
    <n v="836.52"/>
  </r>
  <r>
    <x v="2"/>
    <n v="5"/>
    <s v="Coal"/>
    <n v="25.7"/>
    <x v="0"/>
    <s v="Saskatchewan"/>
    <n v="5139.93"/>
    <x v="0"/>
    <n v="124.88"/>
    <n v="455.26"/>
    <n v="51.72"/>
    <n v="204.6"/>
    <n v="145.13999999999999"/>
    <n v="59.37"/>
    <n v="145.27000000000001"/>
    <n v="8.11"/>
    <x v="7"/>
    <n v="680"/>
    <n v="383"/>
    <n v="13.42"/>
    <n v="150"/>
    <n v="20.16"/>
    <n v="60.2"/>
    <n v="1194.3499999999999"/>
    <n v="668.19"/>
    <n v="1027.99"/>
    <n v="873.79"/>
    <n v="1284.98"/>
  </r>
  <r>
    <x v="4"/>
    <n v="28"/>
    <s v="Coal"/>
    <n v="18"/>
    <x v="0"/>
    <s v="Ontario"/>
    <n v="5772.59"/>
    <x v="0"/>
    <n v="121.83"/>
    <n v="475.6"/>
    <n v="50.69"/>
    <n v="205.77"/>
    <n v="123.2"/>
    <n v="38.590000000000003"/>
    <n v="116.85"/>
    <n v="7.23"/>
    <x v="21"/>
    <n v="770"/>
    <n v="390"/>
    <n v="14.8"/>
    <n v="150"/>
    <n v="25.9"/>
    <n v="86.86"/>
    <n v="1139.76"/>
    <n v="750.44"/>
    <n v="1154.52"/>
    <n v="981.34"/>
    <n v="1443.15"/>
  </r>
  <r>
    <x v="6"/>
    <n v="12"/>
    <s v="Wood"/>
    <n v="19.600000000000001"/>
    <x v="0"/>
    <s v="British Columbia"/>
    <n v="5620.3"/>
    <x v="1"/>
    <n v="113.03"/>
    <n v="323.77"/>
    <n v="54.91"/>
    <n v="232.34"/>
    <n v="133.52000000000001"/>
    <n v="30.58"/>
    <n v="100.33"/>
    <n v="5.14"/>
    <x v="10"/>
    <n v="705"/>
    <n v="350"/>
    <n v="16.059999999999999"/>
    <n v="50"/>
    <n v="37.9"/>
    <n v="91.98"/>
    <n v="993.62"/>
    <n v="730.64"/>
    <n v="1124.06"/>
    <n v="955.45"/>
    <n v="1405.08"/>
  </r>
  <r>
    <x v="0"/>
    <n v="16"/>
    <s v="Sand"/>
    <n v="28.2"/>
    <x v="1"/>
    <s v="Ontario"/>
    <n v="3647.3"/>
    <x v="0"/>
    <n v="158.22"/>
    <n v="325.66000000000003"/>
    <n v="57.19"/>
    <n v="232.48"/>
    <n v="108.12"/>
    <n v="53.31"/>
    <n v="137.18"/>
    <n v="8.94"/>
    <x v="1"/>
    <n v="440"/>
    <n v="313"/>
    <n v="11.65"/>
    <n v="50"/>
    <n v="29.76"/>
    <n v="86.91"/>
    <n v="1081.0999999999999"/>
    <n v="474.15"/>
    <n v="729.46"/>
    <n v="620.04"/>
    <n v="911.83"/>
  </r>
  <r>
    <x v="1"/>
    <n v="19"/>
    <s v="Sand"/>
    <n v="21.6"/>
    <x v="1"/>
    <s v="Ontario"/>
    <n v="3671.16"/>
    <x v="3"/>
    <n v="125.3"/>
    <n v="484.45"/>
    <n v="59.74"/>
    <n v="232.99"/>
    <n v="125.95"/>
    <n v="36.28"/>
    <n v="123.27"/>
    <n v="8.36"/>
    <x v="0"/>
    <n v="903"/>
    <n v="321"/>
    <n v="11.44"/>
    <n v="50"/>
    <n v="35.71"/>
    <n v="91.2"/>
    <n v="1196.3399999999999"/>
    <n v="477.25"/>
    <n v="734.23"/>
    <n v="624.1"/>
    <n v="917.79"/>
  </r>
  <r>
    <x v="0"/>
    <n v="18"/>
    <s v="Coal"/>
    <n v="23.8"/>
    <x v="0"/>
    <s v="British Columbia"/>
    <n v="5104.16"/>
    <x v="1"/>
    <n v="164.54"/>
    <n v="399.48"/>
    <n v="56.48"/>
    <n v="206.9"/>
    <n v="110.45"/>
    <n v="69.05"/>
    <n v="121.22"/>
    <n v="6.75"/>
    <x v="2"/>
    <n v="771"/>
    <n v="301"/>
    <n v="16.96"/>
    <n v="0"/>
    <n v="29.39"/>
    <n v="66.59"/>
    <n v="1134.8699999999999"/>
    <n v="663.54"/>
    <n v="1020.83"/>
    <n v="867.71"/>
    <n v="1276.04"/>
  </r>
  <r>
    <x v="4"/>
    <n v="27"/>
    <s v="Wood"/>
    <n v="25.5"/>
    <x v="1"/>
    <s v="British Columbia"/>
    <n v="5600.94"/>
    <x v="0"/>
    <n v="182.28"/>
    <n v="441.51"/>
    <n v="56.32"/>
    <n v="203.25"/>
    <n v="127.37"/>
    <n v="40.57"/>
    <n v="146.46"/>
    <n v="5.59"/>
    <x v="8"/>
    <n v="636"/>
    <n v="400"/>
    <n v="14"/>
    <n v="0"/>
    <n v="25.36"/>
    <n v="97.66"/>
    <n v="1203.3499999999999"/>
    <n v="728.12"/>
    <n v="1120.19"/>
    <n v="952.16"/>
    <n v="1400.23"/>
  </r>
  <r>
    <x v="2"/>
    <n v="13"/>
    <s v="Iron"/>
    <n v="17.7"/>
    <x v="0"/>
    <s v="Ontario"/>
    <n v="4740.91"/>
    <x v="0"/>
    <n v="196.05"/>
    <n v="362.58"/>
    <n v="51.38"/>
    <n v="209.31"/>
    <n v="126.7"/>
    <n v="49.88"/>
    <n v="114.88"/>
    <n v="5.72"/>
    <x v="9"/>
    <n v="971"/>
    <n v="348"/>
    <n v="13.62"/>
    <n v="50"/>
    <n v="37.450000000000003"/>
    <n v="90.52"/>
    <n v="1116.5"/>
    <n v="616.32000000000005"/>
    <n v="948.18"/>
    <n v="805.95"/>
    <n v="1185.23"/>
  </r>
  <r>
    <x v="0"/>
    <n v="22"/>
    <s v="Steel"/>
    <n v="20"/>
    <x v="1"/>
    <s v="Alberta"/>
    <n v="5048.96"/>
    <x v="0"/>
    <n v="164.95"/>
    <n v="351.14"/>
    <n v="54.94"/>
    <n v="221.59"/>
    <n v="111.14"/>
    <n v="55.96"/>
    <n v="123.99"/>
    <n v="7.79"/>
    <x v="4"/>
    <n v="639"/>
    <n v="348"/>
    <n v="14.51"/>
    <n v="0"/>
    <n v="23.74"/>
    <n v="82.9"/>
    <n v="1091.5"/>
    <n v="656.36"/>
    <n v="1009.79"/>
    <n v="858.32"/>
    <n v="1262.24"/>
  </r>
  <r>
    <x v="11"/>
    <n v="28"/>
    <s v="Steel"/>
    <n v="25.8"/>
    <x v="1"/>
    <s v="Manitoba"/>
    <n v="5360.33"/>
    <x v="3"/>
    <n v="137.30000000000001"/>
    <n v="488.52"/>
    <n v="50.06"/>
    <n v="268.02"/>
    <n v="134.91999999999999"/>
    <n v="66.33"/>
    <n v="139.34"/>
    <n v="8.48"/>
    <x v="1"/>
    <n v="384"/>
    <n v="376"/>
    <n v="14.26"/>
    <n v="150"/>
    <n v="31.56"/>
    <n v="59.15"/>
    <n v="1292.96999999999"/>
    <n v="696.84"/>
    <n v="1072.07"/>
    <n v="911.26"/>
    <n v="1340.08"/>
  </r>
  <r>
    <x v="0"/>
    <n v="22"/>
    <s v="Wood"/>
    <n v="22.5"/>
    <x v="1"/>
    <s v="Alberta"/>
    <n v="4634.66"/>
    <x v="3"/>
    <n v="143.12"/>
    <n v="342.38"/>
    <n v="58.31"/>
    <n v="244.65"/>
    <n v="104.01"/>
    <n v="61.14"/>
    <n v="148.32"/>
    <n v="9.98"/>
    <x v="7"/>
    <n v="641"/>
    <n v="350"/>
    <n v="13.24"/>
    <n v="150"/>
    <n v="30.88"/>
    <n v="75.97"/>
    <n v="1111.9099999999901"/>
    <n v="602.51"/>
    <n v="926.93"/>
    <n v="787.89"/>
    <n v="1158.6600000000001"/>
  </r>
  <r>
    <x v="6"/>
    <n v="1"/>
    <s v="Wood"/>
    <n v="10.7"/>
    <x v="0"/>
    <s v="British Columbia"/>
    <n v="3114.86"/>
    <x v="0"/>
    <n v="128.68"/>
    <n v="490.86"/>
    <n v="53.38"/>
    <n v="243.97"/>
    <n v="135.24"/>
    <n v="52.1"/>
    <n v="134.19"/>
    <n v="7.07"/>
    <x v="6"/>
    <n v="153"/>
    <n v="305"/>
    <n v="10.210000000000001"/>
    <n v="100"/>
    <n v="24.8"/>
    <n v="67.56"/>
    <n v="1245.49"/>
    <n v="404.93"/>
    <n v="622.97"/>
    <n v="529.53"/>
    <n v="778.72"/>
  </r>
  <r>
    <x v="3"/>
    <n v="25"/>
    <s v="Iron"/>
    <n v="26.8"/>
    <x v="0"/>
    <s v="Ontario"/>
    <n v="4147.32"/>
    <x v="3"/>
    <n v="114.89"/>
    <n v="327.79"/>
    <n v="59.64"/>
    <n v="224.5"/>
    <n v="107.54"/>
    <n v="53.63"/>
    <n v="125.01"/>
    <n v="8.5500000000000007"/>
    <x v="6"/>
    <n v="388"/>
    <n v="349"/>
    <n v="11.88"/>
    <n v="100"/>
    <n v="25.72"/>
    <n v="94.17"/>
    <n v="1021.54999999999"/>
    <n v="539.15"/>
    <n v="829.46"/>
    <n v="705.04"/>
    <n v="1036.83"/>
  </r>
  <r>
    <x v="3"/>
    <n v="15"/>
    <s v="Wood"/>
    <n v="24.8"/>
    <x v="1"/>
    <s v="British Columbia"/>
    <n v="5775.3"/>
    <x v="3"/>
    <n v="162"/>
    <n v="492.64"/>
    <n v="58.41"/>
    <n v="255.62"/>
    <n v="106.05"/>
    <n v="62.41"/>
    <n v="106.66"/>
    <n v="8.74"/>
    <x v="2"/>
    <n v="578"/>
    <n v="360"/>
    <n v="16.04"/>
    <n v="150"/>
    <n v="36.299999999999997"/>
    <n v="60.33"/>
    <n v="1252.53"/>
    <n v="750.79"/>
    <n v="1155.06"/>
    <n v="981.8"/>
    <n v="1443.83"/>
  </r>
  <r>
    <x v="0"/>
    <n v="14"/>
    <s v="Iron"/>
    <n v="27.9"/>
    <x v="1"/>
    <s v="New Brunswick"/>
    <n v="5403.66"/>
    <x v="3"/>
    <n v="131.56"/>
    <n v="319.14"/>
    <n v="53.7"/>
    <n v="239.07"/>
    <n v="134.55000000000001"/>
    <n v="51.12"/>
    <n v="129.25"/>
    <n v="8.4499999999999993"/>
    <x v="17"/>
    <n v="547"/>
    <n v="344"/>
    <n v="15.71"/>
    <n v="50"/>
    <n v="36.57"/>
    <n v="51.68"/>
    <n v="1066.8399999999999"/>
    <n v="702.48"/>
    <n v="1080.73"/>
    <n v="918.62"/>
    <n v="1350.91"/>
  </r>
  <r>
    <x v="7"/>
    <n v="12"/>
    <s v="Wood"/>
    <n v="27.3"/>
    <x v="1"/>
    <s v="Saskatchewan"/>
    <n v="5206.1499999999996"/>
    <x v="2"/>
    <n v="113.18"/>
    <n v="446.47"/>
    <n v="55.82"/>
    <n v="246.73"/>
    <n v="119.52"/>
    <n v="53.28"/>
    <n v="122.15"/>
    <n v="8.9700000000000006"/>
    <x v="5"/>
    <n v="656"/>
    <n v="318"/>
    <n v="16.37"/>
    <n v="0"/>
    <n v="32.049999999999997"/>
    <n v="75.3"/>
    <n v="1166.1199999999999"/>
    <n v="676.8"/>
    <n v="1041.23"/>
    <n v="885.05"/>
    <n v="1301.54"/>
  </r>
  <r>
    <x v="9"/>
    <n v="13"/>
    <s v="Steel"/>
    <n v="23.3"/>
    <x v="0"/>
    <s v="New Brunswick"/>
    <n v="3025.13"/>
    <x v="1"/>
    <n v="191.71"/>
    <n v="333.95"/>
    <n v="59.19"/>
    <n v="219.44"/>
    <n v="124.77"/>
    <n v="62.98"/>
    <n v="143.13"/>
    <n v="7.03"/>
    <x v="6"/>
    <n v="489"/>
    <n v="333"/>
    <n v="9.08"/>
    <n v="150"/>
    <n v="25.29"/>
    <n v="52.08"/>
    <n v="1142.2"/>
    <n v="393.27"/>
    <n v="605.03"/>
    <n v="514.27"/>
    <n v="756.28"/>
  </r>
  <r>
    <x v="0"/>
    <n v="13"/>
    <s v="Steel"/>
    <n v="11.8"/>
    <x v="1"/>
    <s v="Manitoba"/>
    <n v="4359.91"/>
    <x v="1"/>
    <n v="118.19"/>
    <n v="380.69"/>
    <n v="55.01"/>
    <n v="252.85"/>
    <n v="113.22"/>
    <n v="51.72"/>
    <n v="100.78"/>
    <n v="6.57"/>
    <x v="13"/>
    <n v="187"/>
    <n v="306"/>
    <n v="14.25"/>
    <n v="100"/>
    <n v="22.46"/>
    <n v="96.78"/>
    <n v="1079.03"/>
    <n v="566.79"/>
    <n v="871.98"/>
    <n v="741.18"/>
    <n v="1089.98"/>
  </r>
  <r>
    <x v="11"/>
    <n v="26"/>
    <s v="Coal"/>
    <n v="30"/>
    <x v="1"/>
    <s v="Manitoba"/>
    <n v="4358.57"/>
    <x v="3"/>
    <n v="125.49"/>
    <n v="305.52999999999997"/>
    <n v="53.93"/>
    <n v="298"/>
    <n v="118.22"/>
    <n v="42.36"/>
    <n v="127.35"/>
    <n v="5.36"/>
    <x v="5"/>
    <n v="834"/>
    <n v="302"/>
    <n v="14.43"/>
    <n v="100"/>
    <n v="33.909999999999997"/>
    <n v="51.94"/>
    <n v="1076.24"/>
    <n v="566.61"/>
    <n v="871.71"/>
    <n v="740.96"/>
    <n v="1089.6400000000001"/>
  </r>
  <r>
    <x v="3"/>
    <n v="28"/>
    <s v="Wood"/>
    <n v="22"/>
    <x v="0"/>
    <s v="Ontario"/>
    <n v="3723.33"/>
    <x v="2"/>
    <n v="147.08000000000001"/>
    <n v="496.16"/>
    <n v="51.88"/>
    <n v="279.33"/>
    <n v="103.99"/>
    <n v="40.58"/>
    <n v="117.8"/>
    <n v="8.24"/>
    <x v="12"/>
    <n v="440"/>
    <n v="329"/>
    <n v="11.32"/>
    <n v="100"/>
    <n v="27.99"/>
    <n v="54.41"/>
    <n v="1245.06"/>
    <n v="484.03"/>
    <n v="744.67"/>
    <n v="632.97"/>
    <n v="930.83"/>
  </r>
  <r>
    <x v="7"/>
    <n v="23"/>
    <s v="Wood"/>
    <n v="28.6"/>
    <x v="1"/>
    <s v="Ontario"/>
    <n v="3146.46"/>
    <x v="1"/>
    <n v="109.3"/>
    <n v="324"/>
    <n v="50.56"/>
    <n v="291.58999999999997"/>
    <n v="131.47"/>
    <n v="43.99"/>
    <n v="131.54"/>
    <n v="6.18"/>
    <x v="8"/>
    <n v="743"/>
    <n v="356"/>
    <n v="8.84"/>
    <n v="0"/>
    <n v="34.909999999999997"/>
    <n v="51.28"/>
    <n v="1088.6300000000001"/>
    <n v="409.04"/>
    <n v="629.29"/>
    <n v="534.9"/>
    <n v="786.62"/>
  </r>
  <r>
    <x v="9"/>
    <n v="17"/>
    <s v="Sand"/>
    <n v="16.7"/>
    <x v="0"/>
    <s v="Ontario"/>
    <n v="4533.76"/>
    <x v="2"/>
    <n v="156.32"/>
    <n v="484.71"/>
    <n v="54.13"/>
    <n v="294.58"/>
    <n v="140.46"/>
    <n v="36.46"/>
    <n v="112.61"/>
    <n v="5.93"/>
    <x v="1"/>
    <n v="232"/>
    <n v="353"/>
    <n v="12.84"/>
    <n v="0"/>
    <n v="20.93"/>
    <n v="95.91"/>
    <n v="1285.2"/>
    <n v="589.39"/>
    <n v="906.75"/>
    <n v="770.74"/>
    <n v="1133.44"/>
  </r>
  <r>
    <x v="10"/>
    <n v="14"/>
    <s v="Iron"/>
    <n v="14.7"/>
    <x v="0"/>
    <s v="New Brunswick"/>
    <n v="5794.02"/>
    <x v="0"/>
    <n v="149.66999999999999"/>
    <n v="462.71"/>
    <n v="51.11"/>
    <n v="292.10000000000002"/>
    <n v="111.45"/>
    <n v="45.55"/>
    <n v="105.51"/>
    <n v="9.89"/>
    <x v="5"/>
    <n v="960"/>
    <n v="399"/>
    <n v="14.52"/>
    <n v="100"/>
    <n v="25.21"/>
    <n v="58.12"/>
    <n v="1227.99"/>
    <n v="753.22"/>
    <n v="1158.8"/>
    <n v="984.98"/>
    <n v="1448.51"/>
  </r>
  <r>
    <x v="9"/>
    <n v="22"/>
    <s v="Coal"/>
    <n v="11.2"/>
    <x v="0"/>
    <s v="New Brunswick"/>
    <n v="4937.17"/>
    <x v="1"/>
    <n v="137.75"/>
    <n v="367.44"/>
    <n v="56.9"/>
    <n v="282.08999999999997"/>
    <n v="140.52000000000001"/>
    <n v="47.6"/>
    <n v="145.38999999999999"/>
    <n v="6.33"/>
    <x v="1"/>
    <n v="402"/>
    <n v="321"/>
    <n v="15.38"/>
    <n v="150"/>
    <n v="27.77"/>
    <n v="92.21"/>
    <n v="1184.02"/>
    <n v="641.83000000000004"/>
    <n v="987.43"/>
    <n v="839.32"/>
    <n v="1234.29"/>
  </r>
  <r>
    <x v="8"/>
    <n v="6"/>
    <s v="Wood"/>
    <n v="24"/>
    <x v="0"/>
    <s v="British Columbia"/>
    <n v="4685.75"/>
    <x v="2"/>
    <n v="110.64"/>
    <n v="475.16"/>
    <n v="50.75"/>
    <n v="220.9"/>
    <n v="146.01"/>
    <n v="53.35"/>
    <n v="123.17"/>
    <n v="9.2100000000000009"/>
    <x v="1"/>
    <n v="742"/>
    <n v="373"/>
    <n v="12.56"/>
    <n v="100"/>
    <n v="33.56"/>
    <n v="68.17"/>
    <n v="1189.19"/>
    <n v="609.15"/>
    <n v="937.15"/>
    <n v="796.58"/>
    <n v="1171.44"/>
  </r>
  <r>
    <x v="8"/>
    <n v="27"/>
    <s v="Sand"/>
    <n v="13.6"/>
    <x v="1"/>
    <s v="Ontario"/>
    <n v="5033.22"/>
    <x v="0"/>
    <n v="118.44"/>
    <n v="308.91000000000003"/>
    <n v="52.35"/>
    <n v="218.88"/>
    <n v="137.54"/>
    <n v="36.25"/>
    <n v="124.57"/>
    <n v="6.35"/>
    <x v="22"/>
    <n v="187"/>
    <n v="345"/>
    <n v="14.59"/>
    <n v="150"/>
    <n v="21.84"/>
    <n v="73.23"/>
    <n v="1003.29"/>
    <n v="654.32000000000005"/>
    <n v="1006.64"/>
    <n v="855.65"/>
    <n v="1258.31"/>
  </r>
  <r>
    <x v="4"/>
    <n v="23"/>
    <s v="Steel"/>
    <n v="23.2"/>
    <x v="1"/>
    <s v="Ontario"/>
    <n v="3969.13"/>
    <x v="2"/>
    <n v="193.25"/>
    <n v="350.36"/>
    <n v="56.96"/>
    <n v="260.88"/>
    <n v="103.45"/>
    <n v="66.66"/>
    <n v="117.68"/>
    <n v="5.8"/>
    <x v="6"/>
    <n v="301"/>
    <n v="305"/>
    <n v="13.01"/>
    <n v="0"/>
    <n v="25.71"/>
    <n v="76.400000000000006"/>
    <n v="1155.04"/>
    <n v="515.99"/>
    <n v="793.83"/>
    <n v="674.75"/>
    <n v="992.28"/>
  </r>
  <r>
    <x v="1"/>
    <n v="11"/>
    <s v="Iron"/>
    <n v="24.3"/>
    <x v="1"/>
    <s v="Manitoba"/>
    <n v="3820.86"/>
    <x v="2"/>
    <n v="111.65"/>
    <n v="407.75"/>
    <n v="53.44"/>
    <n v="220.04"/>
    <n v="147.71"/>
    <n v="49.5"/>
    <n v="143.65"/>
    <n v="7.4"/>
    <x v="15"/>
    <n v="205"/>
    <n v="389"/>
    <n v="9.82"/>
    <n v="100"/>
    <n v="21.34"/>
    <n v="87.54"/>
    <n v="1141.1400000000001"/>
    <n v="496.71"/>
    <n v="764.17"/>
    <n v="649.54999999999995"/>
    <n v="955.22"/>
  </r>
  <r>
    <x v="11"/>
    <n v="18"/>
    <s v="Iron"/>
    <n v="12.8"/>
    <x v="1"/>
    <s v="Alberta"/>
    <n v="5382.04"/>
    <x v="2"/>
    <n v="104.42"/>
    <n v="313.11"/>
    <n v="56.7"/>
    <n v="224.47"/>
    <n v="106.69"/>
    <n v="59.59"/>
    <n v="148.88"/>
    <n v="6.08"/>
    <x v="0"/>
    <n v="720"/>
    <n v="390"/>
    <n v="13.8"/>
    <n v="50"/>
    <n v="34.5"/>
    <n v="72.69"/>
    <n v="1019.94"/>
    <n v="699.67"/>
    <n v="1076.4100000000001"/>
    <n v="914.95"/>
    <n v="1345.51"/>
  </r>
  <r>
    <x v="3"/>
    <n v="20"/>
    <s v="Steel"/>
    <n v="15.5"/>
    <x v="1"/>
    <s v="Saskatchewan"/>
    <n v="4044.25"/>
    <x v="0"/>
    <n v="196.87"/>
    <n v="314.32"/>
    <n v="55.04"/>
    <n v="298.14999999999998"/>
    <n v="118.13"/>
    <n v="68.37"/>
    <n v="105.22"/>
    <n v="5.5"/>
    <x v="3"/>
    <n v="200"/>
    <n v="306"/>
    <n v="13.22"/>
    <n v="100"/>
    <n v="22.04"/>
    <n v="94.09"/>
    <n v="1161.5999999999999"/>
    <n v="525.75"/>
    <n v="808.85"/>
    <n v="687.52"/>
    <n v="1011.06"/>
  </r>
  <r>
    <x v="0"/>
    <n v="15"/>
    <s v="Coal"/>
    <n v="22.9"/>
    <x v="1"/>
    <s v="Manitoba"/>
    <n v="4471.84"/>
    <x v="2"/>
    <n v="183"/>
    <n v="332.05"/>
    <n v="57.61"/>
    <n v="213.62"/>
    <n v="105.66"/>
    <n v="55.89"/>
    <n v="122.93"/>
    <n v="9.68"/>
    <x v="5"/>
    <n v="759"/>
    <n v="345"/>
    <n v="12.96"/>
    <n v="0"/>
    <n v="31.79"/>
    <n v="72.66"/>
    <n v="1080.44"/>
    <n v="581.34"/>
    <n v="894.37"/>
    <n v="760.21"/>
    <n v="1117.96"/>
  </r>
  <r>
    <x v="3"/>
    <n v="3"/>
    <s v="Sand"/>
    <n v="10.5"/>
    <x v="0"/>
    <s v="Saskatchewan"/>
    <n v="5476.39"/>
    <x v="3"/>
    <n v="120.64"/>
    <n v="403.89"/>
    <n v="50.37"/>
    <n v="280.20999999999998"/>
    <n v="146.69"/>
    <n v="63.91"/>
    <n v="122.38"/>
    <n v="6.48"/>
    <x v="9"/>
    <n v="830"/>
    <n v="303"/>
    <n v="18.07"/>
    <n v="100"/>
    <n v="34.97"/>
    <n v="99.18"/>
    <n v="1194.57"/>
    <n v="711.93"/>
    <n v="1095.28"/>
    <n v="930.99"/>
    <n v="1369.1"/>
  </r>
  <r>
    <x v="11"/>
    <n v="18"/>
    <s v="Wood"/>
    <n v="12.8"/>
    <x v="1"/>
    <s v="British Columbia"/>
    <n v="5717.74"/>
    <x v="2"/>
    <n v="100.91"/>
    <n v="447"/>
    <n v="59.65"/>
    <n v="239.74"/>
    <n v="102.37"/>
    <n v="46.33"/>
    <n v="134.44999999999999"/>
    <n v="9.8800000000000008"/>
    <x v="1"/>
    <n v="846"/>
    <n v="384"/>
    <n v="14.89"/>
    <n v="100"/>
    <n v="20.72"/>
    <n v="75.709999999999994"/>
    <n v="1140.33"/>
    <n v="743.31"/>
    <n v="1143.55"/>
    <n v="972.02"/>
    <n v="1429.43"/>
  </r>
  <r>
    <x v="11"/>
    <n v="20"/>
    <s v="Wood"/>
    <n v="28.5"/>
    <x v="1"/>
    <s v="New Brunswick"/>
    <n v="5200.57"/>
    <x v="0"/>
    <n v="102.06"/>
    <n v="378.8"/>
    <n v="51.81"/>
    <n v="259.04000000000002"/>
    <n v="145.30000000000001"/>
    <n v="54.74"/>
    <n v="111.48"/>
    <n v="7.28"/>
    <x v="14"/>
    <n v="917"/>
    <n v="305"/>
    <n v="17.05"/>
    <n v="100"/>
    <n v="38.049999999999997"/>
    <n v="69.23"/>
    <n v="1110.51"/>
    <n v="676.07"/>
    <n v="1040.1099999999999"/>
    <n v="884.1"/>
    <n v="1300.1400000000001"/>
  </r>
  <r>
    <x v="9"/>
    <n v="8"/>
    <s v="Iron"/>
    <n v="16.7"/>
    <x v="0"/>
    <s v="Alberta"/>
    <n v="5895.76"/>
    <x v="2"/>
    <n v="125.47"/>
    <n v="467.58"/>
    <n v="54.44"/>
    <n v="242.31"/>
    <n v="128.03"/>
    <n v="44.51"/>
    <n v="134.5"/>
    <n v="8.24"/>
    <x v="5"/>
    <n v="248"/>
    <n v="360"/>
    <n v="16.38"/>
    <n v="100"/>
    <n v="31.06"/>
    <n v="59.67"/>
    <n v="1205.08"/>
    <n v="766.45"/>
    <n v="1179.1500000000001"/>
    <n v="1002.28"/>
    <n v="1473.94"/>
  </r>
  <r>
    <x v="8"/>
    <n v="24"/>
    <s v="Wood"/>
    <n v="21.5"/>
    <x v="1"/>
    <s v="Saskatchewan"/>
    <n v="5693.96"/>
    <x v="2"/>
    <n v="141.63"/>
    <n v="495.4"/>
    <n v="58.13"/>
    <n v="240.72"/>
    <n v="124.52"/>
    <n v="69.72"/>
    <n v="149.38999999999999"/>
    <n v="9.68"/>
    <x v="17"/>
    <n v="590"/>
    <n v="378"/>
    <n v="15.06"/>
    <n v="0"/>
    <n v="36.94"/>
    <n v="71.27"/>
    <n v="1289.19"/>
    <n v="740.21"/>
    <n v="1138.79"/>
    <n v="967.97"/>
    <n v="1423.49"/>
  </r>
  <r>
    <x v="2"/>
    <n v="6"/>
    <s v="Steel"/>
    <n v="18.8"/>
    <x v="0"/>
    <s v="Ontario"/>
    <n v="5223.7299999999996"/>
    <x v="3"/>
    <n v="131.04"/>
    <n v="420.38"/>
    <n v="50.26"/>
    <n v="247.39"/>
    <n v="110.92"/>
    <n v="44.15"/>
    <n v="111.14"/>
    <n v="8.7899999999999991"/>
    <x v="4"/>
    <n v="119"/>
    <n v="356"/>
    <n v="14.67"/>
    <n v="100"/>
    <n v="26.46"/>
    <n v="71.58"/>
    <n v="1124.07"/>
    <n v="679.08"/>
    <n v="1044.75"/>
    <n v="888.03"/>
    <n v="1305.93"/>
  </r>
  <r>
    <x v="9"/>
    <n v="23"/>
    <s v="Iron"/>
    <n v="27.8"/>
    <x v="1"/>
    <s v="New Brunswick"/>
    <n v="3091.45"/>
    <x v="1"/>
    <n v="153.13"/>
    <n v="476.75"/>
    <n v="56.5"/>
    <n v="256"/>
    <n v="114.76"/>
    <n v="56.44"/>
    <n v="105.29"/>
    <n v="6.34"/>
    <x v="2"/>
    <n v="825"/>
    <n v="346"/>
    <n v="8.93"/>
    <n v="150"/>
    <n v="38.51"/>
    <n v="65.849999999999994"/>
    <n v="1225.21"/>
    <n v="401.89"/>
    <n v="618.29"/>
    <n v="525.54999999999995"/>
    <n v="772.86"/>
  </r>
  <r>
    <x v="0"/>
    <n v="21"/>
    <s v="Sand"/>
    <n v="12.9"/>
    <x v="0"/>
    <s v="British Columbia"/>
    <n v="3427.38"/>
    <x v="1"/>
    <n v="190.3"/>
    <n v="482.77"/>
    <n v="58.19"/>
    <n v="245.59"/>
    <n v="111.59"/>
    <n v="60.31"/>
    <n v="135.46"/>
    <n v="9.27"/>
    <x v="11"/>
    <n v="204"/>
    <n v="350"/>
    <n v="9.7899999999999991"/>
    <n v="150"/>
    <n v="20.420000000000002"/>
    <n v="91.86"/>
    <n v="1293.48"/>
    <n v="445.56"/>
    <n v="685.48"/>
    <n v="582.65"/>
    <n v="856.85"/>
  </r>
  <r>
    <x v="1"/>
    <n v="17"/>
    <s v="Iron"/>
    <n v="29.5"/>
    <x v="0"/>
    <s v="Ontario"/>
    <n v="4157.1099999999997"/>
    <x v="3"/>
    <n v="193.3"/>
    <n v="329.98"/>
    <n v="57.64"/>
    <n v="293.37"/>
    <n v="113.4"/>
    <n v="65.78"/>
    <n v="127.35"/>
    <n v="9.33"/>
    <x v="1"/>
    <n v="570"/>
    <n v="351"/>
    <n v="11.84"/>
    <n v="0"/>
    <n v="34.58"/>
    <n v="91.03"/>
    <n v="1190.1499999999901"/>
    <n v="540.41999999999996"/>
    <n v="831.42"/>
    <n v="706.71"/>
    <n v="1039.28"/>
  </r>
  <r>
    <x v="8"/>
    <n v="18"/>
    <s v="Iron"/>
    <n v="26.8"/>
    <x v="1"/>
    <s v="British Columbia"/>
    <n v="4885.57"/>
    <x v="1"/>
    <n v="197.22"/>
    <n v="368.07"/>
    <n v="54.85"/>
    <n v="275.42"/>
    <n v="117.35"/>
    <n v="32.89"/>
    <n v="102.89"/>
    <n v="6.75"/>
    <x v="15"/>
    <n v="437"/>
    <n v="358"/>
    <n v="13.65"/>
    <n v="50"/>
    <n v="33.71"/>
    <n v="71.59"/>
    <n v="1155.44"/>
    <n v="635.12"/>
    <n v="977.11"/>
    <n v="830.55"/>
    <n v="1221.3900000000001"/>
  </r>
  <r>
    <x v="10"/>
    <n v="3"/>
    <s v="Wood"/>
    <n v="22.7"/>
    <x v="1"/>
    <s v="New Brunswick"/>
    <n v="4988.3500000000004"/>
    <x v="0"/>
    <n v="131.58000000000001"/>
    <n v="471.59"/>
    <n v="58.43"/>
    <n v="225.15"/>
    <n v="140.47"/>
    <n v="61.75"/>
    <n v="104.56"/>
    <n v="5.03"/>
    <x v="4"/>
    <n v="433"/>
    <n v="335"/>
    <n v="14.89"/>
    <n v="100"/>
    <n v="33.549999999999997"/>
    <n v="72.7"/>
    <n v="1198.5599999999899"/>
    <n v="648.49"/>
    <n v="997.67"/>
    <n v="848.02"/>
    <n v="1247.0899999999999"/>
  </r>
  <r>
    <x v="2"/>
    <n v="27"/>
    <s v="Steel"/>
    <n v="17.600000000000001"/>
    <x v="0"/>
    <s v="New Brunswick"/>
    <n v="4178.5200000000004"/>
    <x v="2"/>
    <n v="145.66999999999999"/>
    <n v="376.44"/>
    <n v="51.47"/>
    <n v="264.33999999999997"/>
    <n v="133.47"/>
    <n v="39.15"/>
    <n v="144.27000000000001"/>
    <n v="5.33"/>
    <x v="4"/>
    <n v="488"/>
    <n v="306"/>
    <n v="13.66"/>
    <n v="50"/>
    <n v="36.44"/>
    <n v="67.680000000000007"/>
    <n v="1160.1400000000001"/>
    <n v="543.21"/>
    <n v="835.7"/>
    <n v="710.35"/>
    <n v="1044.6300000000001"/>
  </r>
  <r>
    <x v="3"/>
    <n v="11"/>
    <s v="Iron"/>
    <n v="13.3"/>
    <x v="1"/>
    <s v="Ontario"/>
    <n v="4387.4799999999996"/>
    <x v="2"/>
    <n v="170.33"/>
    <n v="303.85000000000002"/>
    <n v="52.95"/>
    <n v="221.66"/>
    <n v="132"/>
    <n v="51.81"/>
    <n v="118.66"/>
    <n v="8.9"/>
    <x v="3"/>
    <n v="639"/>
    <n v="360"/>
    <n v="12.19"/>
    <n v="0"/>
    <n v="35.44"/>
    <n v="80.27"/>
    <n v="1060.1600000000001"/>
    <n v="570.37"/>
    <n v="877.5"/>
    <n v="745.87"/>
    <n v="1096.8699999999999"/>
  </r>
  <r>
    <x v="9"/>
    <n v="7"/>
    <s v="Iron"/>
    <n v="19.399999999999999"/>
    <x v="1"/>
    <s v="New Brunswick"/>
    <n v="4355.3100000000004"/>
    <x v="3"/>
    <n v="193.57"/>
    <n v="353.47"/>
    <n v="54.45"/>
    <n v="271.56"/>
    <n v="143.5"/>
    <n v="61.5"/>
    <n v="130.21"/>
    <n v="5.3"/>
    <x v="10"/>
    <n v="642"/>
    <n v="352"/>
    <n v="12.37"/>
    <n v="150"/>
    <n v="20.68"/>
    <n v="97.18"/>
    <n v="1213.56"/>
    <n v="566.19000000000005"/>
    <n v="871.06"/>
    <n v="740.4"/>
    <n v="1088.83"/>
  </r>
  <r>
    <x v="3"/>
    <n v="21"/>
    <s v="Coal"/>
    <n v="11"/>
    <x v="0"/>
    <s v="Ontario"/>
    <n v="4726.63"/>
    <x v="0"/>
    <n v="171.68"/>
    <n v="460.3"/>
    <n v="52.31"/>
    <n v="215.04"/>
    <n v="124.17"/>
    <n v="52.63"/>
    <n v="108.57"/>
    <n v="8.9600000000000009"/>
    <x v="7"/>
    <n v="420"/>
    <n v="341"/>
    <n v="13.86"/>
    <n v="0"/>
    <n v="20.16"/>
    <n v="67.989999999999995"/>
    <n v="1193.6599999999901"/>
    <n v="614.46"/>
    <n v="945.33"/>
    <n v="803.53"/>
    <n v="1181.6600000000001"/>
  </r>
  <r>
    <x v="3"/>
    <n v="21"/>
    <s v="Iron"/>
    <n v="24.3"/>
    <x v="1"/>
    <s v="New Brunswick"/>
    <n v="4782.72"/>
    <x v="0"/>
    <n v="146.38999999999999"/>
    <n v="315.81"/>
    <n v="58.56"/>
    <n v="227.71"/>
    <n v="140.74"/>
    <n v="48.11"/>
    <n v="122.96"/>
    <n v="6.95"/>
    <x v="18"/>
    <n v="551"/>
    <n v="373"/>
    <n v="12.82"/>
    <n v="50"/>
    <n v="26.55"/>
    <n v="74.81"/>
    <n v="1067.23"/>
    <n v="621.75"/>
    <n v="956.54"/>
    <n v="813.06"/>
    <n v="1195.68"/>
  </r>
  <r>
    <x v="8"/>
    <n v="25"/>
    <s v="Steel"/>
    <n v="29.3"/>
    <x v="1"/>
    <s v="Ontario"/>
    <n v="5325.38"/>
    <x v="2"/>
    <n v="159.66"/>
    <n v="377.05"/>
    <n v="54.76"/>
    <n v="242.44"/>
    <n v="109.7"/>
    <n v="60.99"/>
    <n v="103.55"/>
    <n v="5.1100000000000003"/>
    <x v="23"/>
    <n v="231"/>
    <n v="320"/>
    <n v="16.64"/>
    <n v="0"/>
    <n v="22.17"/>
    <n v="94.72"/>
    <n v="1113.26"/>
    <n v="692.3"/>
    <n v="1065.08"/>
    <n v="905.31"/>
    <n v="1331.35"/>
  </r>
  <r>
    <x v="3"/>
    <n v="15"/>
    <s v="Steel"/>
    <n v="27.4"/>
    <x v="0"/>
    <s v="New Brunswick"/>
    <n v="3135.89"/>
    <x v="2"/>
    <n v="170.77"/>
    <n v="476.51"/>
    <n v="53.39"/>
    <n v="282.5"/>
    <n v="102.76"/>
    <n v="35.96"/>
    <n v="108.16"/>
    <n v="9.76"/>
    <x v="12"/>
    <n v="519"/>
    <n v="343"/>
    <n v="9.14"/>
    <n v="0"/>
    <n v="31.05"/>
    <n v="56.99"/>
    <n v="1239.81"/>
    <n v="407.67"/>
    <n v="627.17999999999995"/>
    <n v="533.1"/>
    <n v="783.97"/>
  </r>
  <r>
    <x v="0"/>
    <n v="8"/>
    <s v="Coal"/>
    <n v="28.2"/>
    <x v="0"/>
    <s v="Ontario"/>
    <n v="4155.09"/>
    <x v="2"/>
    <n v="142.21"/>
    <n v="344.67"/>
    <n v="52.56"/>
    <n v="236.46"/>
    <n v="102.87"/>
    <n v="38.82"/>
    <n v="147.91"/>
    <n v="6.87"/>
    <x v="21"/>
    <n v="357"/>
    <n v="322"/>
    <n v="12.9"/>
    <n v="50"/>
    <n v="26.21"/>
    <n v="79.44"/>
    <n v="1072.3699999999999"/>
    <n v="540.16"/>
    <n v="831.02"/>
    <n v="706.37"/>
    <n v="1038.77"/>
  </r>
  <r>
    <x v="11"/>
    <n v="27"/>
    <s v="Iron"/>
    <n v="25.7"/>
    <x v="1"/>
    <s v="Ontario"/>
    <n v="3001.57"/>
    <x v="0"/>
    <n v="153.25"/>
    <n v="420.36"/>
    <n v="53.43"/>
    <n v="210.46"/>
    <n v="147.57"/>
    <n v="63.89"/>
    <n v="114.36"/>
    <n v="5.13"/>
    <x v="8"/>
    <n v="256"/>
    <n v="372"/>
    <n v="8.07"/>
    <n v="0"/>
    <n v="35.11"/>
    <n v="94.25"/>
    <n v="1168.45"/>
    <n v="390.2"/>
    <n v="600.30999999999995"/>
    <n v="510.27"/>
    <n v="750.39"/>
  </r>
  <r>
    <x v="11"/>
    <n v="14"/>
    <s v="Steel"/>
    <n v="19.3"/>
    <x v="1"/>
    <s v="British Columbia"/>
    <n v="4576.37"/>
    <x v="2"/>
    <n v="186.75"/>
    <n v="399.15"/>
    <n v="52.7"/>
    <n v="272.43"/>
    <n v="112.59"/>
    <n v="63.95"/>
    <n v="117.47"/>
    <n v="9.61"/>
    <x v="7"/>
    <n v="654"/>
    <n v="378"/>
    <n v="12.11"/>
    <n v="150"/>
    <n v="29.88"/>
    <n v="54.67"/>
    <n v="1214.6499999999901"/>
    <n v="594.92999999999995"/>
    <n v="915.27"/>
    <n v="777.98"/>
    <n v="1144.0899999999999"/>
  </r>
  <r>
    <x v="10"/>
    <n v="26"/>
    <s v="Wood"/>
    <n v="22.2"/>
    <x v="1"/>
    <s v="Alberta"/>
    <n v="4108.1099999999997"/>
    <x v="2"/>
    <n v="138.94"/>
    <n v="496.86"/>
    <n v="52.71"/>
    <n v="293.07"/>
    <n v="144.47"/>
    <n v="63.08"/>
    <n v="139.57"/>
    <n v="5.13"/>
    <x v="5"/>
    <n v="168"/>
    <n v="310"/>
    <n v="13.25"/>
    <n v="50"/>
    <n v="26.58"/>
    <n v="57.28"/>
    <n v="1333.83"/>
    <n v="534.04999999999995"/>
    <n v="821.62"/>
    <n v="698.38"/>
    <n v="1027.03"/>
  </r>
  <r>
    <x v="10"/>
    <n v="16"/>
    <s v="Coal"/>
    <n v="25.5"/>
    <x v="0"/>
    <s v="Manitoba"/>
    <n v="3946.81"/>
    <x v="2"/>
    <n v="172.28"/>
    <n v="356.17"/>
    <n v="54.51"/>
    <n v="216.18"/>
    <n v="120.21"/>
    <n v="50.05"/>
    <n v="129.83000000000001"/>
    <n v="5.15"/>
    <x v="11"/>
    <n v="368"/>
    <n v="310"/>
    <n v="12.73"/>
    <n v="0"/>
    <n v="26.94"/>
    <n v="94.98"/>
    <n v="1104.3800000000001"/>
    <n v="513.09"/>
    <n v="789.36"/>
    <n v="670.96"/>
    <n v="986.7"/>
  </r>
  <r>
    <x v="5"/>
    <n v="5"/>
    <s v="Iron"/>
    <n v="15.3"/>
    <x v="1"/>
    <s v="New Brunswick"/>
    <n v="3602.13"/>
    <x v="3"/>
    <n v="168.23"/>
    <n v="323.7"/>
    <n v="54.28"/>
    <n v="286.86"/>
    <n v="119.22"/>
    <n v="43.19"/>
    <n v="140.08000000000001"/>
    <n v="5.19"/>
    <x v="14"/>
    <n v="262"/>
    <n v="301"/>
    <n v="11.97"/>
    <n v="150"/>
    <n v="26.81"/>
    <n v="92.47"/>
    <n v="1140.75"/>
    <n v="468.28"/>
    <n v="720.43"/>
    <n v="612.36"/>
    <n v="900.53"/>
  </r>
  <r>
    <x v="0"/>
    <n v="8"/>
    <s v="Steel"/>
    <n v="13.7"/>
    <x v="0"/>
    <s v="Ontario"/>
    <n v="4238.6899999999996"/>
    <x v="1"/>
    <n v="127.56"/>
    <n v="306.57"/>
    <n v="56.95"/>
    <n v="225.98"/>
    <n v="146.12"/>
    <n v="34.14"/>
    <n v="108.01"/>
    <n v="8.61"/>
    <x v="1"/>
    <n v="289"/>
    <n v="390"/>
    <n v="10.87"/>
    <n v="50"/>
    <n v="36.19"/>
    <n v="55.27"/>
    <n v="1013.9399999999901"/>
    <n v="551.03"/>
    <n v="847.74"/>
    <n v="720.58"/>
    <n v="1059.67"/>
  </r>
  <r>
    <x v="9"/>
    <n v="7"/>
    <s v="Sand"/>
    <n v="25.2"/>
    <x v="1"/>
    <s v="British Columbia"/>
    <n v="5282.26"/>
    <x v="0"/>
    <n v="196.5"/>
    <n v="371.42"/>
    <n v="51.3"/>
    <n v="269.44"/>
    <n v="126.42"/>
    <n v="44.87"/>
    <n v="132.31"/>
    <n v="6.2"/>
    <x v="14"/>
    <n v="425"/>
    <n v="359"/>
    <n v="14.71"/>
    <n v="150"/>
    <n v="39.51"/>
    <n v="69.569999999999993"/>
    <n v="1198.46"/>
    <n v="686.69"/>
    <n v="1056.45"/>
    <n v="897.98"/>
    <n v="1320.57"/>
  </r>
  <r>
    <x v="9"/>
    <n v="9"/>
    <s v="Wood"/>
    <n v="14"/>
    <x v="1"/>
    <s v="Alberta"/>
    <n v="5613.69"/>
    <x v="1"/>
    <n v="193.69"/>
    <n v="479.37"/>
    <n v="58.43"/>
    <n v="265.77999999999997"/>
    <n v="127.48"/>
    <n v="55.02"/>
    <n v="101.1"/>
    <n v="7.08"/>
    <x v="7"/>
    <n v="616"/>
    <n v="357"/>
    <n v="15.72"/>
    <n v="100"/>
    <n v="28.85"/>
    <n v="76.33"/>
    <n v="1287.94999999999"/>
    <n v="729.78"/>
    <n v="1122.74"/>
    <n v="954.33"/>
    <n v="1403.42"/>
  </r>
  <r>
    <x v="11"/>
    <n v="7"/>
    <s v="Steel"/>
    <n v="16.2"/>
    <x v="0"/>
    <s v="Saskatchewan"/>
    <n v="5634.61"/>
    <x v="1"/>
    <n v="176.05"/>
    <n v="455.65"/>
    <n v="59.94"/>
    <n v="219.14"/>
    <n v="127.19"/>
    <n v="59.27"/>
    <n v="134.46"/>
    <n v="5.98"/>
    <x v="9"/>
    <n v="373"/>
    <n v="311"/>
    <n v="18.12"/>
    <n v="0"/>
    <n v="36.96"/>
    <n v="71.31"/>
    <n v="1237.68"/>
    <n v="732.5"/>
    <n v="1126.92"/>
    <n v="957.88"/>
    <n v="1408.65"/>
  </r>
  <r>
    <x v="8"/>
    <n v="6"/>
    <s v="Iron"/>
    <n v="10.8"/>
    <x v="1"/>
    <s v="British Columbia"/>
    <n v="4400.29"/>
    <x v="0"/>
    <n v="181.44"/>
    <n v="374.03"/>
    <n v="59.69"/>
    <n v="243.04"/>
    <n v="101.71"/>
    <n v="68.25"/>
    <n v="141.94999999999999"/>
    <n v="8.4499999999999993"/>
    <x v="7"/>
    <n v="105"/>
    <n v="379"/>
    <n v="11.61"/>
    <n v="100"/>
    <n v="36.729999999999997"/>
    <n v="89.89"/>
    <n v="1178.56"/>
    <n v="572.04"/>
    <n v="880.06"/>
    <n v="748.05"/>
    <n v="1100.07"/>
  </r>
  <r>
    <x v="7"/>
    <n v="19"/>
    <s v="Steel"/>
    <n v="25.1"/>
    <x v="1"/>
    <s v="Manitoba"/>
    <n v="4877.8900000000003"/>
    <x v="0"/>
    <n v="177.88"/>
    <n v="450.85"/>
    <n v="51.56"/>
    <n v="271.70999999999998"/>
    <n v="123.08"/>
    <n v="52.11"/>
    <n v="140.06"/>
    <n v="6.22"/>
    <x v="15"/>
    <n v="977"/>
    <n v="354"/>
    <n v="13.78"/>
    <n v="0"/>
    <n v="23.16"/>
    <n v="61.44"/>
    <n v="1273.46999999999"/>
    <n v="634.13"/>
    <n v="975.58"/>
    <n v="829.24"/>
    <n v="1219.47"/>
  </r>
  <r>
    <x v="10"/>
    <n v="3"/>
    <s v="Wood"/>
    <n v="24"/>
    <x v="1"/>
    <s v="Alberta"/>
    <n v="4313.66"/>
    <x v="0"/>
    <n v="163.78"/>
    <n v="483.48"/>
    <n v="50.29"/>
    <n v="217.91"/>
    <n v="111.52"/>
    <n v="35.799999999999997"/>
    <n v="146.02000000000001"/>
    <n v="7.27"/>
    <x v="9"/>
    <n v="966"/>
    <n v="385"/>
    <n v="11.2"/>
    <n v="0"/>
    <n v="20.079999999999998"/>
    <n v="79.540000000000006"/>
    <n v="1216.07"/>
    <n v="560.78"/>
    <n v="862.73"/>
    <n v="733.32"/>
    <n v="1078.4100000000001"/>
  </r>
  <r>
    <x v="6"/>
    <n v="20"/>
    <s v="Sand"/>
    <n v="22.1"/>
    <x v="1"/>
    <s v="Saskatchewan"/>
    <n v="5004.8"/>
    <x v="2"/>
    <n v="139.18"/>
    <n v="342.52"/>
    <n v="52.07"/>
    <n v="265.02"/>
    <n v="140.69"/>
    <n v="67.03"/>
    <n v="136.83000000000001"/>
    <n v="9.24"/>
    <x v="21"/>
    <n v="214"/>
    <n v="313"/>
    <n v="15.99"/>
    <n v="0"/>
    <n v="24.65"/>
    <n v="60.09"/>
    <n v="1152.58"/>
    <n v="650.62"/>
    <n v="1000.96"/>
    <n v="850.82"/>
    <n v="1251.2"/>
  </r>
  <r>
    <x v="9"/>
    <n v="5"/>
    <s v="Sand"/>
    <n v="20.6"/>
    <x v="1"/>
    <s v="Manitoba"/>
    <n v="5224.13"/>
    <x v="2"/>
    <n v="121.49"/>
    <n v="335.85"/>
    <n v="55.09"/>
    <n v="295.27999999999997"/>
    <n v="133.78"/>
    <n v="58.73"/>
    <n v="106.47"/>
    <n v="9.7899999999999991"/>
    <x v="22"/>
    <n v="273"/>
    <n v="319"/>
    <n v="16.38"/>
    <n v="0"/>
    <n v="23.62"/>
    <n v="83.31"/>
    <n v="1116.48"/>
    <n v="679.14"/>
    <n v="1044.83"/>
    <n v="888.1"/>
    <n v="1306.03"/>
  </r>
  <r>
    <x v="2"/>
    <n v="26"/>
    <s v="Coal"/>
    <n v="24.2"/>
    <x v="0"/>
    <s v="British Columbia"/>
    <n v="3829.9"/>
    <x v="0"/>
    <n v="137.01"/>
    <n v="487.87"/>
    <n v="51.89"/>
    <n v="285.27"/>
    <n v="130.35"/>
    <n v="56.73"/>
    <n v="149.56"/>
    <n v="6.41"/>
    <x v="20"/>
    <n v="750"/>
    <n v="313"/>
    <n v="12.24"/>
    <n v="50"/>
    <n v="38.15"/>
    <n v="59.75"/>
    <n v="1305.0899999999999"/>
    <n v="497.89"/>
    <n v="765.98"/>
    <n v="651.08000000000004"/>
    <n v="957.48"/>
  </r>
  <r>
    <x v="3"/>
    <n v="18"/>
    <s v="Sand"/>
    <n v="16.899999999999999"/>
    <x v="1"/>
    <s v="British Columbia"/>
    <n v="3187.28"/>
    <x v="0"/>
    <n v="128.15"/>
    <n v="419.71"/>
    <n v="52.87"/>
    <n v="240.08"/>
    <n v="103.85"/>
    <n v="30.23"/>
    <n v="115.62"/>
    <n v="7.83"/>
    <x v="20"/>
    <n v="640"/>
    <n v="312"/>
    <n v="10.220000000000001"/>
    <n v="0"/>
    <n v="27.23"/>
    <n v="97.55"/>
    <n v="1098.3399999999999"/>
    <n v="414.35"/>
    <n v="637.46"/>
    <n v="541.84"/>
    <n v="796.82"/>
  </r>
  <r>
    <x v="4"/>
    <n v="17"/>
    <s v="Steel"/>
    <n v="12.7"/>
    <x v="0"/>
    <s v="New Brunswick"/>
    <n v="4390.3999999999996"/>
    <x v="1"/>
    <n v="199.31"/>
    <n v="351.1"/>
    <n v="51.15"/>
    <n v="211.83"/>
    <n v="140.84"/>
    <n v="41.75"/>
    <n v="134.59"/>
    <n v="5.28"/>
    <x v="11"/>
    <n v="687"/>
    <n v="360"/>
    <n v="12.2"/>
    <n v="150"/>
    <n v="32.049999999999997"/>
    <n v="87.86"/>
    <n v="1135.8499999999999"/>
    <n v="570.75"/>
    <n v="878.08"/>
    <n v="746.37"/>
    <n v="1097.5999999999999"/>
  </r>
  <r>
    <x v="11"/>
    <n v="21"/>
    <s v="Steel"/>
    <n v="11.6"/>
    <x v="0"/>
    <s v="New Brunswick"/>
    <n v="3435.51"/>
    <x v="0"/>
    <n v="118.35"/>
    <n v="425.11"/>
    <n v="57.74"/>
    <n v="264.3"/>
    <n v="100.93"/>
    <n v="57.73"/>
    <n v="148.19"/>
    <n v="8.74"/>
    <x v="22"/>
    <n v="647"/>
    <n v="395"/>
    <n v="8.6999999999999993"/>
    <n v="150"/>
    <n v="24.09"/>
    <n v="93.71"/>
    <n v="1181.0899999999999"/>
    <n v="446.62"/>
    <n v="687.1"/>
    <n v="584.04"/>
    <n v="858.88"/>
  </r>
  <r>
    <x v="2"/>
    <n v="12"/>
    <s v="Sand"/>
    <n v="11.5"/>
    <x v="1"/>
    <s v="British Columbia"/>
    <n v="3017.19"/>
    <x v="2"/>
    <n v="185.19"/>
    <n v="428.01"/>
    <n v="52.27"/>
    <n v="236.72"/>
    <n v="131.22"/>
    <n v="68.52"/>
    <n v="105.09"/>
    <n v="8.7200000000000006"/>
    <x v="7"/>
    <n v="176"/>
    <n v="343"/>
    <n v="8.8000000000000007"/>
    <n v="50"/>
    <n v="28.91"/>
    <n v="50.83"/>
    <n v="1215.74"/>
    <n v="392.23"/>
    <n v="603.44000000000005"/>
    <n v="512.91999999999996"/>
    <n v="754.3"/>
  </r>
  <r>
    <x v="5"/>
    <n v="5"/>
    <s v="Iron"/>
    <n v="19.5"/>
    <x v="1"/>
    <s v="Alberta"/>
    <n v="4635.13"/>
    <x v="2"/>
    <n v="136.24"/>
    <n v="386.28"/>
    <n v="55.84"/>
    <n v="275.3"/>
    <n v="139"/>
    <n v="61.64"/>
    <n v="124.18"/>
    <n v="8.19"/>
    <x v="12"/>
    <n v="837"/>
    <n v="390"/>
    <n v="11.88"/>
    <n v="100"/>
    <n v="24"/>
    <n v="77.510000000000005"/>
    <n v="1186.67"/>
    <n v="602.57000000000005"/>
    <n v="927.03"/>
    <n v="787.97"/>
    <n v="1158.78"/>
  </r>
  <r>
    <x v="1"/>
    <n v="20"/>
    <s v="Steel"/>
    <n v="19.2"/>
    <x v="1"/>
    <s v="Ontario"/>
    <n v="4129.3"/>
    <x v="3"/>
    <n v="170.88"/>
    <n v="422.24"/>
    <n v="51.51"/>
    <n v="280.89999999999998"/>
    <n v="116.25"/>
    <n v="37.82"/>
    <n v="141.91999999999999"/>
    <n v="7.92"/>
    <x v="5"/>
    <n v="471"/>
    <n v="318"/>
    <n v="12.99"/>
    <n v="50"/>
    <n v="21.43"/>
    <n v="50"/>
    <n v="1229.44"/>
    <n v="536.80999999999995"/>
    <n v="825.86"/>
    <n v="701.98"/>
    <n v="1032.33"/>
  </r>
  <r>
    <x v="5"/>
    <n v="12"/>
    <s v="Steel"/>
    <n v="20.100000000000001"/>
    <x v="1"/>
    <s v="Alberta"/>
    <n v="3176.88"/>
    <x v="2"/>
    <n v="134.30000000000001"/>
    <n v="356.46"/>
    <n v="59.95"/>
    <n v="213.37"/>
    <n v="112.31"/>
    <n v="53.79"/>
    <n v="144.82"/>
    <n v="9.89"/>
    <x v="3"/>
    <n v="237"/>
    <n v="368"/>
    <n v="8.6300000000000008"/>
    <n v="50"/>
    <n v="33.74"/>
    <n v="85.89"/>
    <n v="1084.8900000000001"/>
    <n v="412.99"/>
    <n v="635.38"/>
    <n v="540.07000000000005"/>
    <n v="794.22"/>
  </r>
  <r>
    <x v="11"/>
    <n v="16"/>
    <s v="Wood"/>
    <n v="17.100000000000001"/>
    <x v="1"/>
    <s v="Ontario"/>
    <n v="3502.43"/>
    <x v="3"/>
    <n v="106.89"/>
    <n v="456.82"/>
    <n v="56.37"/>
    <n v="203.54"/>
    <n v="148.79"/>
    <n v="62.11"/>
    <n v="142.61000000000001"/>
    <n v="8.0299999999999994"/>
    <x v="4"/>
    <n v="525"/>
    <n v="344"/>
    <n v="10.18"/>
    <n v="100"/>
    <n v="21.98"/>
    <n v="96.15"/>
    <n v="1185.1600000000001"/>
    <n v="455.32"/>
    <n v="700.49"/>
    <n v="595.41"/>
    <n v="875.61"/>
  </r>
  <r>
    <x v="8"/>
    <n v="19"/>
    <s v="Wood"/>
    <n v="12.2"/>
    <x v="0"/>
    <s v="Ontario"/>
    <n v="3564.55"/>
    <x v="3"/>
    <n v="156.57"/>
    <n v="443.67"/>
    <n v="55.26"/>
    <n v="260.22000000000003"/>
    <n v="138.47"/>
    <n v="31.53"/>
    <n v="105.8"/>
    <n v="5.76"/>
    <x v="5"/>
    <n v="199"/>
    <n v="353"/>
    <n v="10.1"/>
    <n v="50"/>
    <n v="35.24"/>
    <n v="93.41"/>
    <n v="1197.28"/>
    <n v="463.39"/>
    <n v="712.91"/>
    <n v="605.97"/>
    <n v="891.14"/>
  </r>
  <r>
    <x v="11"/>
    <n v="17"/>
    <s v="Iron"/>
    <n v="26.6"/>
    <x v="0"/>
    <s v="Saskatchewan"/>
    <n v="4181.6099999999997"/>
    <x v="0"/>
    <n v="136.41999999999999"/>
    <n v="302.54000000000002"/>
    <n v="58.89"/>
    <n v="214.34"/>
    <n v="120.92"/>
    <n v="32.049999999999997"/>
    <n v="112.13"/>
    <n v="8.3000000000000007"/>
    <x v="24"/>
    <n v="378"/>
    <n v="311"/>
    <n v="13.45"/>
    <n v="150"/>
    <n v="29.82"/>
    <n v="99.34"/>
    <n v="985.58999999999901"/>
    <n v="543.61"/>
    <n v="836.32"/>
    <n v="710.87"/>
    <n v="1045.4000000000001"/>
  </r>
  <r>
    <x v="8"/>
    <n v="2"/>
    <s v="Steel"/>
    <n v="22.1"/>
    <x v="0"/>
    <s v="Ontario"/>
    <n v="5335.4"/>
    <x v="2"/>
    <n v="173.33"/>
    <n v="469.11"/>
    <n v="54.07"/>
    <n v="211.45"/>
    <n v="145.18"/>
    <n v="62.13"/>
    <n v="117.11"/>
    <n v="6.55"/>
    <x v="9"/>
    <n v="998"/>
    <n v="369"/>
    <n v="14.46"/>
    <n v="50"/>
    <n v="31.28"/>
    <n v="63.14"/>
    <n v="1238.93"/>
    <n v="693.6"/>
    <n v="1067.08"/>
    <n v="907.02"/>
    <n v="1333.85"/>
  </r>
  <r>
    <x v="9"/>
    <n v="16"/>
    <s v="Iron"/>
    <n v="16.8"/>
    <x v="0"/>
    <s v="Ontario"/>
    <n v="3843.23"/>
    <x v="1"/>
    <n v="167.19"/>
    <n v="338.3"/>
    <n v="57.42"/>
    <n v="279.37"/>
    <n v="107.49"/>
    <n v="59.54"/>
    <n v="149.68"/>
    <n v="7.74"/>
    <x v="9"/>
    <n v="875"/>
    <n v="323"/>
    <n v="11.9"/>
    <n v="0"/>
    <n v="28.97"/>
    <n v="59.77"/>
    <n v="1166.73"/>
    <n v="499.62"/>
    <n v="768.65"/>
    <n v="653.35"/>
    <n v="960.81"/>
  </r>
  <r>
    <x v="8"/>
    <n v="12"/>
    <s v="Sand"/>
    <n v="15"/>
    <x v="1"/>
    <s v="Manitoba"/>
    <n v="5076.26"/>
    <x v="2"/>
    <n v="150.97999999999999"/>
    <n v="428.66"/>
    <n v="54.27"/>
    <n v="272.66000000000003"/>
    <n v="143.18"/>
    <n v="38.92"/>
    <n v="101.42"/>
    <n v="9.0299999999999994"/>
    <x v="25"/>
    <n v="942"/>
    <n v="353"/>
    <n v="14.38"/>
    <n v="150"/>
    <n v="27.33"/>
    <n v="90.69"/>
    <n v="1199.1199999999999"/>
    <n v="659.91"/>
    <n v="1015.25"/>
    <n v="862.96"/>
    <n v="1269.07"/>
  </r>
  <r>
    <x v="2"/>
    <n v="10"/>
    <s v="Coal"/>
    <n v="20"/>
    <x v="1"/>
    <s v="New Brunswick"/>
    <n v="4989.1899999999996"/>
    <x v="3"/>
    <n v="193.64"/>
    <n v="328.56"/>
    <n v="50.48"/>
    <n v="258.64"/>
    <n v="114.06"/>
    <n v="34.04"/>
    <n v="133.44999999999999"/>
    <n v="8.8699999999999992"/>
    <x v="3"/>
    <n v="532"/>
    <n v="340"/>
    <n v="14.67"/>
    <n v="0"/>
    <n v="25.16"/>
    <n v="80.27"/>
    <n v="1121.74"/>
    <n v="648.59"/>
    <n v="997.84"/>
    <n v="848.16"/>
    <n v="1247.3"/>
  </r>
  <r>
    <x v="8"/>
    <n v="3"/>
    <s v="Steel"/>
    <n v="29.5"/>
    <x v="1"/>
    <s v="Alberta"/>
    <n v="3460.75"/>
    <x v="2"/>
    <n v="128.24"/>
    <n v="376.61"/>
    <n v="54.44"/>
    <n v="280.74"/>
    <n v="135.94999999999999"/>
    <n v="40.82"/>
    <n v="124.84"/>
    <n v="5.57"/>
    <x v="9"/>
    <n v="720"/>
    <n v="306"/>
    <n v="11.31"/>
    <n v="50"/>
    <n v="32.19"/>
    <n v="55.88"/>
    <n v="1147.21"/>
    <n v="449.9"/>
    <n v="692.15"/>
    <n v="588.33000000000004"/>
    <n v="865.19"/>
  </r>
  <r>
    <x v="9"/>
    <n v="7"/>
    <s v="Sand"/>
    <n v="26.2"/>
    <x v="1"/>
    <s v="New Brunswick"/>
    <n v="4474.58"/>
    <x v="3"/>
    <n v="192.64"/>
    <n v="322.27"/>
    <n v="55.98"/>
    <n v="262.25"/>
    <n v="108.73"/>
    <n v="58.83"/>
    <n v="107.27"/>
    <n v="5.59"/>
    <x v="23"/>
    <n v="350"/>
    <n v="353"/>
    <n v="12.68"/>
    <n v="100"/>
    <n v="32.18"/>
    <n v="55.8"/>
    <n v="1113.56"/>
    <n v="581.70000000000005"/>
    <n v="894.92"/>
    <n v="760.68"/>
    <n v="1118.6400000000001"/>
  </r>
  <r>
    <x v="7"/>
    <n v="9"/>
    <s v="Wood"/>
    <n v="16.8"/>
    <x v="0"/>
    <s v="Saskatchewan"/>
    <n v="4863.2700000000004"/>
    <x v="0"/>
    <n v="127.85"/>
    <n v="319.41000000000003"/>
    <n v="51.43"/>
    <n v="295.93"/>
    <n v="103.91"/>
    <n v="47.23"/>
    <n v="148.32"/>
    <n v="5.66"/>
    <x v="4"/>
    <n v="709"/>
    <n v="341"/>
    <n v="14.26"/>
    <n v="0"/>
    <n v="25.89"/>
    <n v="82.71"/>
    <n v="1099.74"/>
    <n v="632.23"/>
    <n v="972.65"/>
    <n v="826.76"/>
    <n v="1215.82"/>
  </r>
  <r>
    <x v="0"/>
    <n v="10"/>
    <s v="Wood"/>
    <n v="23.1"/>
    <x v="0"/>
    <s v="Alberta"/>
    <n v="5591.92"/>
    <x v="0"/>
    <n v="165.51"/>
    <n v="477.93"/>
    <n v="57.8"/>
    <n v="284.44"/>
    <n v="128.78"/>
    <n v="31.65"/>
    <n v="130.4"/>
    <n v="9.93"/>
    <x v="1"/>
    <n v="375"/>
    <n v="342"/>
    <n v="16.350000000000001"/>
    <n v="50"/>
    <n v="33.32"/>
    <n v="95.46"/>
    <n v="1286.44"/>
    <n v="726.95"/>
    <n v="1118.3800000000001"/>
    <n v="950.63"/>
    <n v="1397.98"/>
  </r>
  <r>
    <x v="7"/>
    <n v="21"/>
    <s v="Sand"/>
    <n v="16.899999999999999"/>
    <x v="1"/>
    <s v="New Brunswick"/>
    <n v="4660.28"/>
    <x v="1"/>
    <n v="114.28"/>
    <n v="475.75"/>
    <n v="50.64"/>
    <n v="225.36"/>
    <n v="132.34"/>
    <n v="43.15"/>
    <n v="118.13"/>
    <n v="9.75"/>
    <x v="19"/>
    <n v="953"/>
    <n v="353"/>
    <n v="13.2"/>
    <n v="100"/>
    <n v="20.27"/>
    <n v="54.82"/>
    <n v="1169.4000000000001"/>
    <n v="605.84"/>
    <n v="932.06"/>
    <n v="792.25"/>
    <n v="1165.07"/>
  </r>
  <r>
    <x v="2"/>
    <n v="27"/>
    <s v="Iron"/>
    <n v="18.8"/>
    <x v="1"/>
    <s v="British Columbia"/>
    <n v="3003.27"/>
    <x v="3"/>
    <n v="119.58"/>
    <n v="434.68"/>
    <n v="58.26"/>
    <n v="299.51"/>
    <n v="101.78"/>
    <n v="65.52"/>
    <n v="140.44"/>
    <n v="7.13"/>
    <x v="19"/>
    <n v="352"/>
    <n v="314"/>
    <n v="9.56"/>
    <n v="100"/>
    <n v="37.200000000000003"/>
    <n v="62.27"/>
    <n v="1226.9000000000001"/>
    <n v="390.43"/>
    <n v="600.65"/>
    <n v="510.56"/>
    <n v="750.82"/>
  </r>
  <r>
    <x v="6"/>
    <n v="10"/>
    <s v="Sand"/>
    <n v="24.6"/>
    <x v="0"/>
    <s v="Manitoba"/>
    <n v="5701.23"/>
    <x v="3"/>
    <n v="104.37"/>
    <n v="447.43"/>
    <n v="58.79"/>
    <n v="232.42"/>
    <n v="124.15"/>
    <n v="67.34"/>
    <n v="102.99"/>
    <n v="5.81"/>
    <x v="22"/>
    <n v="620"/>
    <n v="360"/>
    <n v="15.84"/>
    <n v="50"/>
    <n v="27.33"/>
    <n v="50.15"/>
    <n v="1143.29999999999"/>
    <n v="741.16"/>
    <n v="1140.25"/>
    <n v="969.21"/>
    <n v="1425.31"/>
  </r>
  <r>
    <x v="5"/>
    <n v="3"/>
    <s v="Steel"/>
    <n v="27.7"/>
    <x v="0"/>
    <s v="Ontario"/>
    <n v="3224.04"/>
    <x v="1"/>
    <n v="170.92"/>
    <n v="444.27"/>
    <n v="56.24"/>
    <n v="240.26"/>
    <n v="119.93"/>
    <n v="41.15"/>
    <n v="134.61000000000001"/>
    <n v="8.51"/>
    <x v="16"/>
    <n v="567"/>
    <n v="318"/>
    <n v="10.14"/>
    <n v="0"/>
    <n v="26.64"/>
    <n v="97.83"/>
    <n v="1215.8900000000001"/>
    <n v="419.13"/>
    <n v="644.80999999999995"/>
    <n v="548.09"/>
    <n v="806.01"/>
  </r>
  <r>
    <x v="0"/>
    <n v="17"/>
    <s v="Wood"/>
    <n v="12.3"/>
    <x v="1"/>
    <s v="British Columbia"/>
    <n v="3251.86"/>
    <x v="1"/>
    <n v="182.15"/>
    <n v="414.13"/>
    <n v="55.01"/>
    <n v="297.77999999999997"/>
    <n v="109.19"/>
    <n v="42.27"/>
    <n v="129.4"/>
    <n v="5.64"/>
    <x v="10"/>
    <n v="881"/>
    <n v="322"/>
    <n v="10.1"/>
    <n v="50"/>
    <n v="37.67"/>
    <n v="66.819999999999993"/>
    <n v="1235.57"/>
    <n v="422.74"/>
    <n v="650.37"/>
    <n v="552.82000000000005"/>
    <n v="812.97"/>
  </r>
  <r>
    <x v="6"/>
    <n v="26"/>
    <s v="Iron"/>
    <n v="23.9"/>
    <x v="1"/>
    <s v="Manitoba"/>
    <n v="5610.71"/>
    <x v="1"/>
    <n v="179.81"/>
    <n v="374.19"/>
    <n v="54.28"/>
    <n v="274.73"/>
    <n v="120.22"/>
    <n v="41.61"/>
    <n v="109.65"/>
    <n v="7.37"/>
    <x v="23"/>
    <n v="187"/>
    <n v="399"/>
    <n v="14.06"/>
    <n v="0"/>
    <n v="24.88"/>
    <n v="91.89"/>
    <n v="1161.8599999999999"/>
    <n v="729.39"/>
    <n v="1122.1400000000001"/>
    <n v="953.82"/>
    <n v="1402.68"/>
  </r>
  <r>
    <x v="8"/>
    <n v="2"/>
    <s v="Steel"/>
    <n v="24.7"/>
    <x v="1"/>
    <s v="Alberta"/>
    <n v="3972.35"/>
    <x v="1"/>
    <n v="168.67"/>
    <n v="467.43"/>
    <n v="58.69"/>
    <n v="285.26"/>
    <n v="109.9"/>
    <n v="39.67"/>
    <n v="136.33000000000001"/>
    <n v="9.24"/>
    <x v="0"/>
    <n v="402"/>
    <n v="372"/>
    <n v="10.68"/>
    <n v="100"/>
    <n v="32.07"/>
    <n v="66.02"/>
    <n v="1275.19"/>
    <n v="516.41"/>
    <n v="794.47"/>
    <n v="675.3"/>
    <n v="993.09"/>
  </r>
  <r>
    <x v="3"/>
    <n v="4"/>
    <s v="Coal"/>
    <n v="18.2"/>
    <x v="1"/>
    <s v="Saskatchewan"/>
    <n v="3923.41"/>
    <x v="2"/>
    <n v="156.80000000000001"/>
    <n v="402.84"/>
    <n v="55.96"/>
    <n v="296.64999999999998"/>
    <n v="118.02"/>
    <n v="58.51"/>
    <n v="144.63999999999999"/>
    <n v="8.48"/>
    <x v="1"/>
    <n v="434"/>
    <n v="333"/>
    <n v="11.78"/>
    <n v="150"/>
    <n v="23.39"/>
    <n v="86.16"/>
    <n v="1241.9000000000001"/>
    <n v="510.04"/>
    <n v="784.68"/>
    <n v="666.98"/>
    <n v="980.85"/>
  </r>
  <r>
    <x v="10"/>
    <n v="3"/>
    <s v="Coal"/>
    <n v="16.8"/>
    <x v="0"/>
    <s v="Manitoba"/>
    <n v="3840.56"/>
    <x v="0"/>
    <n v="167.69"/>
    <n v="465.56"/>
    <n v="50.93"/>
    <n v="290.33"/>
    <n v="102.88"/>
    <n v="68.260000000000005"/>
    <n v="133.38999999999999"/>
    <n v="9.23"/>
    <x v="6"/>
    <n v="835"/>
    <n v="324"/>
    <n v="11.85"/>
    <n v="100"/>
    <n v="38.520000000000003"/>
    <n v="68.05"/>
    <n v="1288.27"/>
    <n v="499.27"/>
    <n v="768.11"/>
    <n v="652.9"/>
    <n v="960.14"/>
  </r>
  <r>
    <x v="8"/>
    <n v="26"/>
    <s v="Coal"/>
    <n v="17.3"/>
    <x v="1"/>
    <s v="Ontario"/>
    <n v="4691.97"/>
    <x v="3"/>
    <n v="103.48"/>
    <n v="394.94"/>
    <n v="58.32"/>
    <n v="266.39"/>
    <n v="128.66"/>
    <n v="65.66"/>
    <n v="113.02"/>
    <n v="7.44"/>
    <x v="19"/>
    <n v="485"/>
    <n v="400"/>
    <n v="11.73"/>
    <n v="150"/>
    <n v="24.9"/>
    <n v="85.26"/>
    <n v="1137.9100000000001"/>
    <n v="609.96"/>
    <n v="938.39"/>
    <n v="797.63"/>
    <n v="1172.99"/>
  </r>
  <r>
    <x v="6"/>
    <n v="12"/>
    <s v="Sand"/>
    <n v="22.5"/>
    <x v="0"/>
    <s v="Alberta"/>
    <n v="3541.86"/>
    <x v="3"/>
    <n v="103.88"/>
    <n v="423.89"/>
    <n v="50.9"/>
    <n v="284.87"/>
    <n v="149.38"/>
    <n v="50.6"/>
    <n v="134.26"/>
    <n v="8.18"/>
    <x v="21"/>
    <n v="442"/>
    <n v="400"/>
    <n v="8.85"/>
    <n v="0"/>
    <n v="32.36"/>
    <n v="53.86"/>
    <n v="1205.96"/>
    <n v="460.44"/>
    <n v="708.37"/>
    <n v="602.12"/>
    <n v="885.47"/>
  </r>
  <r>
    <x v="2"/>
    <n v="19"/>
    <s v="Coal"/>
    <n v="12.2"/>
    <x v="0"/>
    <s v="Ontario"/>
    <n v="5296.88"/>
    <x v="2"/>
    <n v="154.80000000000001"/>
    <n v="351.01"/>
    <n v="59.67"/>
    <n v="291.74"/>
    <n v="135.47999999999999"/>
    <n v="65.2"/>
    <n v="110.32"/>
    <n v="9.6999999999999993"/>
    <x v="1"/>
    <n v="717"/>
    <n v="370"/>
    <n v="14.32"/>
    <n v="100"/>
    <n v="38.74"/>
    <n v="98.85"/>
    <n v="1177.92"/>
    <n v="688.59"/>
    <n v="1059.3800000000001"/>
    <n v="900.47"/>
    <n v="1324.22"/>
  </r>
  <r>
    <x v="10"/>
    <n v="20"/>
    <s v="Coal"/>
    <n v="17.8"/>
    <x v="1"/>
    <s v="Alberta"/>
    <n v="5840.29"/>
    <x v="0"/>
    <n v="123.51"/>
    <n v="419.51"/>
    <n v="55.05"/>
    <n v="283.72000000000003"/>
    <n v="104.39"/>
    <n v="37.81"/>
    <n v="104.34"/>
    <n v="7.49"/>
    <x v="11"/>
    <n v="100"/>
    <n v="378"/>
    <n v="15.45"/>
    <n v="0"/>
    <n v="37.93"/>
    <n v="88.78"/>
    <n v="1135.82"/>
    <n v="759.24"/>
    <n v="1168.06"/>
    <n v="992.85"/>
    <n v="1460.07"/>
  </r>
  <r>
    <x v="11"/>
    <n v="17"/>
    <s v="Coal"/>
    <n v="26.9"/>
    <x v="0"/>
    <s v="Saskatchewan"/>
    <n v="5851.54"/>
    <x v="3"/>
    <n v="132.91999999999999"/>
    <n v="402.94"/>
    <n v="53.7"/>
    <n v="263.66000000000003"/>
    <n v="145.88"/>
    <n v="47.5"/>
    <n v="113.71"/>
    <n v="5.92"/>
    <x v="20"/>
    <n v="411"/>
    <n v="398"/>
    <n v="14.7"/>
    <n v="100"/>
    <n v="30.17"/>
    <n v="91.37"/>
    <n v="1166.23"/>
    <n v="760.7"/>
    <n v="1170.31"/>
    <n v="994.76"/>
    <n v="1462.88"/>
  </r>
  <r>
    <x v="9"/>
    <n v="26"/>
    <s v="Iron"/>
    <n v="29.6"/>
    <x v="1"/>
    <s v="New Brunswick"/>
    <n v="4227.95"/>
    <x v="2"/>
    <n v="123.31"/>
    <n v="414.1"/>
    <n v="58.08"/>
    <n v="212.72"/>
    <n v="132.91"/>
    <n v="65.7"/>
    <n v="107.48"/>
    <n v="8.1199999999999992"/>
    <x v="15"/>
    <n v="194"/>
    <n v="303"/>
    <n v="13.95"/>
    <n v="50"/>
    <n v="21.92"/>
    <n v="56.79"/>
    <n v="1122.42"/>
    <n v="549.63"/>
    <n v="845.59"/>
    <n v="718.75"/>
    <n v="1056.99"/>
  </r>
  <r>
    <x v="5"/>
    <n v="15"/>
    <s v="Coal"/>
    <n v="21.4"/>
    <x v="0"/>
    <s v="Manitoba"/>
    <n v="3437.55"/>
    <x v="0"/>
    <n v="191.41"/>
    <n v="318.31"/>
    <n v="56.46"/>
    <n v="236.73"/>
    <n v="113.38"/>
    <n v="60.44"/>
    <n v="123.34"/>
    <n v="5.28"/>
    <x v="3"/>
    <n v="175"/>
    <n v="380"/>
    <n v="9.0500000000000007"/>
    <n v="50"/>
    <n v="33.94"/>
    <n v="51.3"/>
    <n v="1105.3499999999999"/>
    <n v="446.88"/>
    <n v="687.51"/>
    <n v="584.38"/>
    <n v="859.39"/>
  </r>
  <r>
    <x v="4"/>
    <n v="7"/>
    <s v="Wood"/>
    <n v="16.600000000000001"/>
    <x v="0"/>
    <s v="New Brunswick"/>
    <n v="4934.8"/>
    <x v="2"/>
    <n v="123.47"/>
    <n v="494.45"/>
    <n v="55.27"/>
    <n v="202.44"/>
    <n v="149.47"/>
    <n v="68.489999999999995"/>
    <n v="117.06"/>
    <n v="8.48"/>
    <x v="15"/>
    <n v="278"/>
    <n v="304"/>
    <n v="16.23"/>
    <n v="150"/>
    <n v="34.94"/>
    <n v="95.73"/>
    <n v="1219.1299999999901"/>
    <n v="641.52"/>
    <n v="986.96"/>
    <n v="838.92"/>
    <n v="1233.7"/>
  </r>
  <r>
    <x v="5"/>
    <n v="12"/>
    <s v="Steel"/>
    <n v="23.1"/>
    <x v="0"/>
    <s v="Manitoba"/>
    <n v="5737.49"/>
    <x v="2"/>
    <n v="191.15"/>
    <n v="442.21"/>
    <n v="56.13"/>
    <n v="215.39"/>
    <n v="112.6"/>
    <n v="68.08"/>
    <n v="131.03"/>
    <n v="8.09"/>
    <x v="13"/>
    <n v="598"/>
    <n v="306"/>
    <n v="18.75"/>
    <n v="50"/>
    <n v="37.31"/>
    <n v="56.97"/>
    <n v="1224.6799999999901"/>
    <n v="745.87"/>
    <n v="1147.5"/>
    <n v="975.37"/>
    <n v="1434.37"/>
  </r>
  <r>
    <x v="10"/>
    <n v="25"/>
    <s v="Iron"/>
    <n v="22.4"/>
    <x v="0"/>
    <s v="New Brunswick"/>
    <n v="5240.97"/>
    <x v="3"/>
    <n v="175.53"/>
    <n v="453.86"/>
    <n v="57.54"/>
    <n v="296.36"/>
    <n v="111.74"/>
    <n v="51.89"/>
    <n v="115.24"/>
    <n v="6.36"/>
    <x v="9"/>
    <n v="339"/>
    <n v="359"/>
    <n v="14.6"/>
    <n v="100"/>
    <n v="23.73"/>
    <n v="55.99"/>
    <n v="1268.52"/>
    <n v="681.33"/>
    <n v="1048.19"/>
    <n v="890.96"/>
    <n v="1310.24"/>
  </r>
  <r>
    <x v="6"/>
    <n v="16"/>
    <s v="Iron"/>
    <n v="22.1"/>
    <x v="0"/>
    <s v="Alberta"/>
    <n v="4318.49"/>
    <x v="0"/>
    <n v="112.06"/>
    <n v="360.02"/>
    <n v="55.64"/>
    <n v="274.55"/>
    <n v="114.01"/>
    <n v="56.59"/>
    <n v="140.47"/>
    <n v="7.38"/>
    <x v="5"/>
    <n v="609"/>
    <n v="369"/>
    <n v="11.7"/>
    <n v="50"/>
    <n v="32.74"/>
    <n v="70.400000000000006"/>
    <n v="1120.72"/>
    <n v="561.4"/>
    <n v="863.7"/>
    <n v="734.14"/>
    <n v="1079.6199999999999"/>
  </r>
  <r>
    <x v="0"/>
    <n v="28"/>
    <s v="Iron"/>
    <n v="22"/>
    <x v="1"/>
    <s v="Alberta"/>
    <n v="4292.0600000000004"/>
    <x v="1"/>
    <n v="157.07"/>
    <n v="363.56"/>
    <n v="53.48"/>
    <n v="202.36"/>
    <n v="146.35"/>
    <n v="35.409999999999997"/>
    <n v="145.5"/>
    <n v="9.52"/>
    <x v="7"/>
    <n v="642"/>
    <n v="396"/>
    <n v="10.84"/>
    <n v="50"/>
    <n v="31.82"/>
    <n v="77.39"/>
    <n v="1113.25"/>
    <n v="557.97"/>
    <n v="858.41"/>
    <n v="729.65"/>
    <n v="1073.02"/>
  </r>
  <r>
    <x v="11"/>
    <n v="13"/>
    <s v="Iron"/>
    <n v="16.899999999999999"/>
    <x v="1"/>
    <s v="Saskatchewan"/>
    <n v="4218.5"/>
    <x v="3"/>
    <n v="187.03"/>
    <n v="459.79"/>
    <n v="52.93"/>
    <n v="244.47"/>
    <n v="110.14"/>
    <n v="50.63"/>
    <n v="147.66"/>
    <n v="9.64"/>
    <x v="9"/>
    <n v="193"/>
    <n v="394"/>
    <n v="10.71"/>
    <n v="0"/>
    <n v="24.83"/>
    <n v="89.47"/>
    <n v="1262.29"/>
    <n v="548.4"/>
    <n v="843.7"/>
    <n v="717.15"/>
    <n v="1054.6199999999999"/>
  </r>
  <r>
    <x v="2"/>
    <n v="11"/>
    <s v="Iron"/>
    <n v="20.399999999999999"/>
    <x v="0"/>
    <s v="New Brunswick"/>
    <n v="4471.54"/>
    <x v="0"/>
    <n v="101.81"/>
    <n v="418.52"/>
    <n v="52.97"/>
    <n v="246.76"/>
    <n v="117.7"/>
    <n v="56.81"/>
    <n v="139.74"/>
    <n v="9.44"/>
    <x v="6"/>
    <n v="301"/>
    <n v="313"/>
    <n v="14.29"/>
    <n v="100"/>
    <n v="21.94"/>
    <n v="62.51"/>
    <n v="1143.75"/>
    <n v="581.29999999999995"/>
    <n v="894.31"/>
    <n v="760.16"/>
    <n v="1117.8800000000001"/>
  </r>
  <r>
    <x v="5"/>
    <n v="28"/>
    <s v="Sand"/>
    <n v="28.6"/>
    <x v="0"/>
    <s v="Manitoba"/>
    <n v="5337.73"/>
    <x v="3"/>
    <n v="154.93"/>
    <n v="473.31"/>
    <n v="51.52"/>
    <n v="206.45"/>
    <n v="148.46"/>
    <n v="41.48"/>
    <n v="135.86000000000001"/>
    <n v="8.85"/>
    <x v="2"/>
    <n v="452"/>
    <n v="351"/>
    <n v="15.21"/>
    <n v="150"/>
    <n v="30.33"/>
    <n v="81.03"/>
    <n v="1220.8599999999999"/>
    <n v="693.9"/>
    <n v="1067.55"/>
    <n v="907.41"/>
    <n v="1334.43"/>
  </r>
  <r>
    <x v="10"/>
    <n v="20"/>
    <s v="Steel"/>
    <n v="13.2"/>
    <x v="1"/>
    <s v="Ontario"/>
    <n v="5837.8"/>
    <x v="1"/>
    <n v="142.72"/>
    <n v="407.6"/>
    <n v="52.88"/>
    <n v="280.70999999999998"/>
    <n v="141.61000000000001"/>
    <n v="52.27"/>
    <n v="148.1"/>
    <n v="6.37"/>
    <x v="16"/>
    <n v="790"/>
    <n v="319"/>
    <n v="18.3"/>
    <n v="100"/>
    <n v="25.44"/>
    <n v="57.61"/>
    <n v="1232.25999999999"/>
    <n v="758.91"/>
    <n v="1167.56"/>
    <n v="992.43"/>
    <n v="1459.45"/>
  </r>
  <r>
    <x v="6"/>
    <n v="27"/>
    <s v="Steel"/>
    <n v="11.6"/>
    <x v="0"/>
    <s v="Manitoba"/>
    <n v="5134.33"/>
    <x v="0"/>
    <n v="166.39"/>
    <n v="350.45"/>
    <n v="53.82"/>
    <n v="216.99"/>
    <n v="132.59"/>
    <n v="42.4"/>
    <n v="132.65"/>
    <n v="9.7799999999999994"/>
    <x v="9"/>
    <n v="615"/>
    <n v="358"/>
    <n v="14.34"/>
    <n v="0"/>
    <n v="21.83"/>
    <n v="80.63"/>
    <n v="1105.07"/>
    <n v="667.46"/>
    <n v="1026.8699999999999"/>
    <n v="872.84"/>
    <n v="1283.58"/>
  </r>
  <r>
    <x v="11"/>
    <n v="24"/>
    <s v="Wood"/>
    <n v="24.8"/>
    <x v="1"/>
    <s v="Alberta"/>
    <n v="4697.3900000000003"/>
    <x v="1"/>
    <n v="174.23"/>
    <n v="360.05"/>
    <n v="58.38"/>
    <n v="254.64"/>
    <n v="113.54"/>
    <n v="68.680000000000007"/>
    <n v="128.11000000000001"/>
    <n v="8.35"/>
    <x v="16"/>
    <n v="757"/>
    <n v="364"/>
    <n v="12.9"/>
    <n v="0"/>
    <n v="22.4"/>
    <n v="67.45"/>
    <n v="1165.98"/>
    <n v="610.66"/>
    <n v="939.48"/>
    <n v="798.56"/>
    <n v="1174.3499999999999"/>
  </r>
  <r>
    <x v="7"/>
    <n v="24"/>
    <s v="Sand"/>
    <n v="18.7"/>
    <x v="0"/>
    <s v="New Brunswick"/>
    <n v="3977.98"/>
    <x v="1"/>
    <n v="147.84"/>
    <n v="469.35"/>
    <n v="52.99"/>
    <n v="277.87"/>
    <n v="102.75"/>
    <n v="64.349999999999994"/>
    <n v="110.91"/>
    <n v="7.43"/>
    <x v="13"/>
    <n v="523"/>
    <n v="363"/>
    <n v="10.96"/>
    <n v="150"/>
    <n v="38.92"/>
    <n v="64.36"/>
    <n v="1233.49"/>
    <n v="517.14"/>
    <n v="795.6"/>
    <n v="676.26"/>
    <n v="994.5"/>
  </r>
  <r>
    <x v="0"/>
    <n v="4"/>
    <s v="Sand"/>
    <n v="13.1"/>
    <x v="1"/>
    <s v="Alberta"/>
    <n v="3602.94"/>
    <x v="3"/>
    <n v="182.18"/>
    <n v="492.02"/>
    <n v="53.62"/>
    <n v="241.32"/>
    <n v="129.63999999999999"/>
    <n v="34.229999999999997"/>
    <n v="118.43"/>
    <n v="5.0599999999999996"/>
    <x v="20"/>
    <n v="502"/>
    <n v="322"/>
    <n v="11.19"/>
    <n v="100"/>
    <n v="32.61"/>
    <n v="51.3"/>
    <n v="1256.5"/>
    <n v="468.38"/>
    <n v="720.59"/>
    <n v="612.5"/>
    <n v="900.74"/>
  </r>
  <r>
    <x v="9"/>
    <n v="10"/>
    <s v="Steel"/>
    <n v="13.8"/>
    <x v="0"/>
    <s v="Alberta"/>
    <n v="3407.41"/>
    <x v="3"/>
    <n v="187.06"/>
    <n v="325.93"/>
    <n v="53.25"/>
    <n v="233.88"/>
    <n v="146.34"/>
    <n v="56.87"/>
    <n v="148.07"/>
    <n v="8.9"/>
    <x v="25"/>
    <n v="187"/>
    <n v="346"/>
    <n v="9.85"/>
    <n v="100"/>
    <n v="30.66"/>
    <n v="96.43"/>
    <n v="1160.3"/>
    <n v="442.96"/>
    <n v="681.48"/>
    <n v="579.26"/>
    <n v="851.85"/>
  </r>
  <r>
    <x v="6"/>
    <n v="2"/>
    <s v="Coal"/>
    <n v="13.4"/>
    <x v="0"/>
    <s v="Ontario"/>
    <n v="3078.65"/>
    <x v="2"/>
    <n v="177.77"/>
    <n v="431.13"/>
    <n v="54.66"/>
    <n v="251.85"/>
    <n v="101.25"/>
    <n v="54.22"/>
    <n v="118.45"/>
    <n v="5.93"/>
    <x v="15"/>
    <n v="378"/>
    <n v="311"/>
    <n v="9.9"/>
    <n v="50"/>
    <n v="33.659999999999997"/>
    <n v="97.42"/>
    <n v="1195.26"/>
    <n v="400.22"/>
    <n v="615.73"/>
    <n v="523.37"/>
    <n v="769.66"/>
  </r>
  <r>
    <x v="11"/>
    <n v="17"/>
    <s v="Coal"/>
    <n v="12.7"/>
    <x v="0"/>
    <s v="Ontario"/>
    <n v="3060.15"/>
    <x v="2"/>
    <n v="109"/>
    <n v="456.46"/>
    <n v="52.82"/>
    <n v="288.8"/>
    <n v="101.41"/>
    <n v="48.94"/>
    <n v="145.69"/>
    <n v="8.4600000000000009"/>
    <x v="2"/>
    <n v="100"/>
    <n v="380"/>
    <n v="8.0500000000000007"/>
    <n v="100"/>
    <n v="21.48"/>
    <n v="70.92"/>
    <n v="1211.58"/>
    <n v="397.82"/>
    <n v="612.03"/>
    <n v="520.23"/>
    <n v="765.04"/>
  </r>
  <r>
    <x v="11"/>
    <n v="5"/>
    <s v="Iron"/>
    <n v="19.7"/>
    <x v="1"/>
    <s v="British Columbia"/>
    <n v="4352.68"/>
    <x v="2"/>
    <n v="187.65"/>
    <n v="482.64"/>
    <n v="59.5"/>
    <n v="244.23"/>
    <n v="145.09"/>
    <n v="69.27"/>
    <n v="126.48"/>
    <n v="6.03"/>
    <x v="3"/>
    <n v="267"/>
    <n v="333"/>
    <n v="13.07"/>
    <n v="150"/>
    <n v="21.39"/>
    <n v="87.46"/>
    <n v="1320.8899999999901"/>
    <n v="565.85"/>
    <n v="870.54"/>
    <n v="739.96"/>
    <n v="1088.17"/>
  </r>
  <r>
    <x v="9"/>
    <n v="5"/>
    <s v="Iron"/>
    <n v="15.2"/>
    <x v="0"/>
    <s v="Manitoba"/>
    <n v="5675.85"/>
    <x v="2"/>
    <n v="157.13999999999999"/>
    <n v="462.16"/>
    <n v="50.36"/>
    <n v="250.46"/>
    <n v="127.33"/>
    <n v="55.33"/>
    <n v="107.51"/>
    <n v="7.73"/>
    <x v="9"/>
    <n v="874"/>
    <n v="368"/>
    <n v="15.42"/>
    <n v="150"/>
    <n v="38.46"/>
    <n v="92.23"/>
    <n v="1218.02"/>
    <n v="737.86"/>
    <n v="1135.17"/>
    <n v="964.89"/>
    <n v="1418.96"/>
  </r>
  <r>
    <x v="11"/>
    <n v="27"/>
    <s v="Coal"/>
    <n v="27.6"/>
    <x v="1"/>
    <s v="Manitoba"/>
    <n v="3230.96"/>
    <x v="0"/>
    <n v="191.9"/>
    <n v="498.77"/>
    <n v="52.27"/>
    <n v="252.01"/>
    <n v="142.9"/>
    <n v="58.7"/>
    <n v="113.25"/>
    <n v="5.65"/>
    <x v="15"/>
    <n v="757"/>
    <n v="372"/>
    <n v="8.69"/>
    <n v="0"/>
    <n v="33.909999999999997"/>
    <n v="74.430000000000007"/>
    <n v="1315.45"/>
    <n v="420.02"/>
    <n v="646.19000000000005"/>
    <n v="549.26"/>
    <n v="807.74"/>
  </r>
  <r>
    <x v="8"/>
    <n v="7"/>
    <s v="Sand"/>
    <n v="19.2"/>
    <x v="1"/>
    <s v="Alberta"/>
    <n v="4037.8"/>
    <x v="1"/>
    <n v="108.11"/>
    <n v="367.36"/>
    <n v="53.88"/>
    <n v="214.66"/>
    <n v="116.09"/>
    <n v="42.33"/>
    <n v="138.13"/>
    <n v="6.8"/>
    <x v="22"/>
    <n v="927"/>
    <n v="309"/>
    <n v="13.07"/>
    <n v="50"/>
    <n v="31.33"/>
    <n v="62.58"/>
    <n v="1047.3599999999999"/>
    <n v="524.91"/>
    <n v="807.56"/>
    <n v="686.43"/>
    <n v="1009.45"/>
  </r>
  <r>
    <x v="10"/>
    <n v="21"/>
    <s v="Steel"/>
    <n v="23.1"/>
    <x v="1"/>
    <s v="Saskatchewan"/>
    <n v="4205.42"/>
    <x v="1"/>
    <n v="156.4"/>
    <n v="429.47"/>
    <n v="53.99"/>
    <n v="278.74"/>
    <n v="129.94999999999999"/>
    <n v="61"/>
    <n v="121.87"/>
    <n v="6.13"/>
    <x v="7"/>
    <n v="641"/>
    <n v="367"/>
    <n v="11.46"/>
    <n v="50"/>
    <n v="27.65"/>
    <n v="91.13"/>
    <n v="1237.55"/>
    <n v="546.70000000000005"/>
    <n v="841.08"/>
    <n v="714.92"/>
    <n v="1051.3599999999999"/>
  </r>
  <r>
    <x v="6"/>
    <n v="2"/>
    <s v="Wood"/>
    <n v="28.1"/>
    <x v="0"/>
    <s v="New Brunswick"/>
    <n v="4254"/>
    <x v="3"/>
    <n v="151.28"/>
    <n v="393.12"/>
    <n v="51.58"/>
    <n v="236.87"/>
    <n v="107.14"/>
    <n v="36.76"/>
    <n v="109.56"/>
    <n v="9.77"/>
    <x v="8"/>
    <n v="677"/>
    <n v="339"/>
    <n v="12.55"/>
    <n v="100"/>
    <n v="20.96"/>
    <n v="73.47"/>
    <n v="1096.08"/>
    <n v="553.02"/>
    <n v="850.8"/>
    <n v="723.18"/>
    <n v="1063.5"/>
  </r>
  <r>
    <x v="1"/>
    <n v="6"/>
    <s v="Iron"/>
    <n v="11.4"/>
    <x v="1"/>
    <s v="Ontario"/>
    <n v="5948.45"/>
    <x v="2"/>
    <n v="198.19"/>
    <n v="381.27"/>
    <n v="59.78"/>
    <n v="228.96"/>
    <n v="141.49"/>
    <n v="35.909999999999997"/>
    <n v="117"/>
    <n v="7.16"/>
    <x v="14"/>
    <n v="547"/>
    <n v="346"/>
    <n v="17.190000000000001"/>
    <n v="0"/>
    <n v="22.84"/>
    <n v="69.75"/>
    <n v="1169.76"/>
    <n v="773.3"/>
    <n v="1189.69"/>
    <n v="1011.24"/>
    <n v="1487.11"/>
  </r>
  <r>
    <x v="1"/>
    <n v="19"/>
    <s v="Steel"/>
    <n v="24.1"/>
    <x v="1"/>
    <s v="British Columbia"/>
    <n v="3313.32"/>
    <x v="2"/>
    <n v="136.66999999999999"/>
    <n v="472.18"/>
    <n v="51.59"/>
    <n v="246.97"/>
    <n v="123.32"/>
    <n v="58.25"/>
    <n v="105.16"/>
    <n v="7.13"/>
    <x v="5"/>
    <n v="262"/>
    <n v="323"/>
    <n v="10.26"/>
    <n v="50"/>
    <n v="39.97"/>
    <n v="74.25"/>
    <n v="1201.27"/>
    <n v="430.73"/>
    <n v="662.66"/>
    <n v="563.26"/>
    <n v="828.33"/>
  </r>
  <r>
    <x v="2"/>
    <n v="22"/>
    <s v="Wood"/>
    <n v="25.6"/>
    <x v="1"/>
    <s v="British Columbia"/>
    <n v="3786.52"/>
    <x v="2"/>
    <n v="104.73"/>
    <n v="414.36"/>
    <n v="51.04"/>
    <n v="232.53"/>
    <n v="135.51"/>
    <n v="39.880000000000003"/>
    <n v="112.45"/>
    <n v="5.7"/>
    <x v="1"/>
    <n v="135"/>
    <n v="305"/>
    <n v="12.41"/>
    <n v="0"/>
    <n v="25.47"/>
    <n v="82.88"/>
    <n v="1096.2"/>
    <n v="492.25"/>
    <n v="757.3"/>
    <n v="643.71"/>
    <n v="946.63"/>
  </r>
  <r>
    <x v="3"/>
    <n v="10"/>
    <s v="Wood"/>
    <n v="16.3"/>
    <x v="1"/>
    <s v="New Brunswick"/>
    <n v="3977.52"/>
    <x v="0"/>
    <n v="177.7"/>
    <n v="379.88"/>
    <n v="57.43"/>
    <n v="240.65"/>
    <n v="114.06"/>
    <n v="52.16"/>
    <n v="144.78"/>
    <n v="5.74"/>
    <x v="15"/>
    <n v="108"/>
    <n v="345"/>
    <n v="11.53"/>
    <n v="0"/>
    <n v="33.020000000000003"/>
    <n v="59.81"/>
    <n v="1172.3999999999901"/>
    <n v="517.08000000000004"/>
    <n v="795.5"/>
    <n v="676.18"/>
    <n v="994.38"/>
  </r>
  <r>
    <x v="10"/>
    <n v="13"/>
    <s v="Wood"/>
    <n v="22.1"/>
    <x v="1"/>
    <s v="Ontario"/>
    <n v="4344.16"/>
    <x v="3"/>
    <n v="117.66"/>
    <n v="384.37"/>
    <n v="56.47"/>
    <n v="230.65"/>
    <n v="130.69"/>
    <n v="56.24"/>
    <n v="127.67"/>
    <n v="7.71"/>
    <x v="20"/>
    <n v="538"/>
    <n v="353"/>
    <n v="12.31"/>
    <n v="100"/>
    <n v="39.14"/>
    <n v="63.15"/>
    <n v="1111.46"/>
    <n v="564.74"/>
    <n v="868.83"/>
    <n v="738.51"/>
    <n v="1086.04"/>
  </r>
  <r>
    <x v="9"/>
    <n v="4"/>
    <s v="Iron"/>
    <n v="29.9"/>
    <x v="1"/>
    <s v="Saskatchewan"/>
    <n v="3554"/>
    <x v="1"/>
    <n v="190.65"/>
    <n v="499.74"/>
    <n v="58.75"/>
    <n v="280.23"/>
    <n v="129.91999999999999"/>
    <n v="59.74"/>
    <n v="110.86"/>
    <n v="7.77"/>
    <x v="23"/>
    <n v="627"/>
    <n v="301"/>
    <n v="11.81"/>
    <n v="0"/>
    <n v="28.33"/>
    <n v="97.33"/>
    <n v="1337.6599999999901"/>
    <n v="462.02"/>
    <n v="710.8"/>
    <n v="604.17999999999995"/>
    <n v="888.5"/>
  </r>
  <r>
    <x v="3"/>
    <n v="24"/>
    <s v="Coal"/>
    <n v="12.3"/>
    <x v="1"/>
    <s v="British Columbia"/>
    <n v="5974.86"/>
    <x v="0"/>
    <n v="170.3"/>
    <n v="391.14"/>
    <n v="57.8"/>
    <n v="219.3"/>
    <n v="137.22"/>
    <n v="35.479999999999997"/>
    <n v="125.35"/>
    <n v="8.75"/>
    <x v="13"/>
    <n v="760"/>
    <n v="343"/>
    <n v="17.420000000000002"/>
    <n v="150"/>
    <n v="24.55"/>
    <n v="71.680000000000007"/>
    <n v="1145.3399999999999"/>
    <n v="776.73"/>
    <n v="1194.97"/>
    <n v="1015.73"/>
    <n v="1493.71"/>
  </r>
  <r>
    <x v="8"/>
    <n v="24"/>
    <s v="Iron"/>
    <n v="21.1"/>
    <x v="0"/>
    <s v="Manitoba"/>
    <n v="3898.1"/>
    <x v="2"/>
    <n v="139.28"/>
    <n v="428.12"/>
    <n v="53.89"/>
    <n v="264.17"/>
    <n v="110"/>
    <n v="41.68"/>
    <n v="112.29"/>
    <n v="7.37"/>
    <x v="0"/>
    <n v="994"/>
    <n v="396"/>
    <n v="9.84"/>
    <n v="100"/>
    <n v="21.97"/>
    <n v="78.900000000000006"/>
    <n v="1156.8"/>
    <n v="506.75"/>
    <n v="779.62"/>
    <n v="662.68"/>
    <n v="974.52"/>
  </r>
  <r>
    <x v="10"/>
    <n v="7"/>
    <s v="Iron"/>
    <n v="11.8"/>
    <x v="1"/>
    <s v="New Brunswick"/>
    <n v="4035.23"/>
    <x v="0"/>
    <n v="198.34"/>
    <n v="344.22"/>
    <n v="51.38"/>
    <n v="255.14"/>
    <n v="135.91"/>
    <n v="64.77"/>
    <n v="140.41"/>
    <n v="9.4700000000000006"/>
    <x v="16"/>
    <n v="691"/>
    <n v="303"/>
    <n v="13.32"/>
    <n v="0"/>
    <n v="22.05"/>
    <n v="87.73"/>
    <n v="1199.6400000000001"/>
    <n v="524.58000000000004"/>
    <n v="807.05"/>
    <n v="685.99"/>
    <n v="1008.81"/>
  </r>
  <r>
    <x v="5"/>
    <n v="24"/>
    <s v="Steel"/>
    <n v="19.3"/>
    <x v="0"/>
    <s v="Manitoba"/>
    <n v="3327.74"/>
    <x v="2"/>
    <n v="114.49"/>
    <n v="371.44"/>
    <n v="58.68"/>
    <n v="213.28"/>
    <n v="114.26"/>
    <n v="65.78"/>
    <n v="122.56"/>
    <n v="8.1"/>
    <x v="25"/>
    <n v="391"/>
    <n v="377"/>
    <n v="8.83"/>
    <n v="0"/>
    <n v="26.79"/>
    <n v="95.81"/>
    <n v="1068.5899999999999"/>
    <n v="432.61"/>
    <n v="665.55"/>
    <n v="565.72"/>
    <n v="831.93"/>
  </r>
  <r>
    <x v="5"/>
    <n v="25"/>
    <s v="Coal"/>
    <n v="29.1"/>
    <x v="1"/>
    <s v="Alberta"/>
    <n v="3170.92"/>
    <x v="3"/>
    <n v="106.15"/>
    <n v="463.9"/>
    <n v="50.95"/>
    <n v="267.36"/>
    <n v="124.33"/>
    <n v="66.09"/>
    <n v="116.56"/>
    <n v="6.16"/>
    <x v="16"/>
    <n v="759"/>
    <n v="360"/>
    <n v="8.81"/>
    <n v="100"/>
    <n v="28.8"/>
    <n v="54.13"/>
    <n v="1201.5"/>
    <n v="412.22"/>
    <n v="634.17999999999995"/>
    <n v="539.05999999999995"/>
    <n v="792.73"/>
  </r>
  <r>
    <x v="5"/>
    <n v="18"/>
    <s v="Steel"/>
    <n v="10.1"/>
    <x v="0"/>
    <s v="New Brunswick"/>
    <n v="3780.09"/>
    <x v="0"/>
    <n v="148.94"/>
    <n v="338.69"/>
    <n v="56.09"/>
    <n v="210.16"/>
    <n v="122.04"/>
    <n v="68.63"/>
    <n v="120.72"/>
    <n v="9.5"/>
    <x v="16"/>
    <n v="761"/>
    <n v="389"/>
    <n v="9.7200000000000006"/>
    <n v="0"/>
    <n v="20.54"/>
    <n v="55.65"/>
    <n v="1074.77"/>
    <n v="491.41"/>
    <n v="756.02"/>
    <n v="642.62"/>
    <n v="945.02"/>
  </r>
  <r>
    <x v="7"/>
    <n v="24"/>
    <s v="Coal"/>
    <n v="16"/>
    <x v="0"/>
    <s v="Manitoba"/>
    <n v="4633.05"/>
    <x v="1"/>
    <n v="126"/>
    <n v="392.27"/>
    <n v="59.83"/>
    <n v="231.65"/>
    <n v="117.4"/>
    <n v="40.18"/>
    <n v="142.49"/>
    <n v="7.94"/>
    <x v="12"/>
    <n v="548"/>
    <n v="387"/>
    <n v="11.97"/>
    <n v="0"/>
    <n v="37.32"/>
    <n v="95.3"/>
    <n v="1117.76"/>
    <n v="602.29999999999995"/>
    <n v="926.61"/>
    <n v="787.62"/>
    <n v="1158.26"/>
  </r>
  <r>
    <x v="11"/>
    <n v="10"/>
    <s v="Iron"/>
    <n v="14.9"/>
    <x v="0"/>
    <s v="British Columbia"/>
    <n v="3658.51"/>
    <x v="1"/>
    <n v="170.05"/>
    <n v="306.23"/>
    <n v="57.76"/>
    <n v="270.33999999999997"/>
    <n v="141.53"/>
    <n v="67.75"/>
    <n v="106.61"/>
    <n v="5.71"/>
    <x v="1"/>
    <n v="929"/>
    <n v="337"/>
    <n v="10.86"/>
    <n v="150"/>
    <n v="38.01"/>
    <n v="69.77"/>
    <n v="1125.98"/>
    <n v="475.61"/>
    <n v="731.7"/>
    <n v="621.95000000000005"/>
    <n v="914.63"/>
  </r>
  <r>
    <x v="4"/>
    <n v="5"/>
    <s v="Coal"/>
    <n v="29.4"/>
    <x v="1"/>
    <s v="New Brunswick"/>
    <n v="3874.76"/>
    <x v="2"/>
    <n v="151.04"/>
    <n v="408"/>
    <n v="53.53"/>
    <n v="268.88"/>
    <n v="104.51"/>
    <n v="67.89"/>
    <n v="138.27000000000001"/>
    <n v="8.08"/>
    <x v="13"/>
    <n v="970"/>
    <n v="399"/>
    <n v="9.7100000000000009"/>
    <n v="50"/>
    <n v="37.71"/>
    <n v="82.91"/>
    <n v="1200.19999999999"/>
    <n v="503.72"/>
    <n v="774.95"/>
    <n v="658.71"/>
    <n v="968.69"/>
  </r>
  <r>
    <x v="11"/>
    <n v="9"/>
    <s v="Sand"/>
    <n v="29.9"/>
    <x v="1"/>
    <s v="Alberta"/>
    <n v="4935.78"/>
    <x v="0"/>
    <n v="186.93"/>
    <n v="315.35000000000002"/>
    <n v="56.77"/>
    <n v="278.18"/>
    <n v="100.3"/>
    <n v="44.22"/>
    <n v="128.44999999999999"/>
    <n v="6.57"/>
    <x v="15"/>
    <n v="647"/>
    <n v="318"/>
    <n v="15.52"/>
    <n v="100"/>
    <n v="25.48"/>
    <n v="86.52"/>
    <n v="1116.77"/>
    <n v="641.65"/>
    <n v="987.16"/>
    <n v="839.08"/>
    <n v="1233.94"/>
  </r>
  <r>
    <x v="8"/>
    <n v="27"/>
    <s v="Iron"/>
    <n v="21.1"/>
    <x v="1"/>
    <s v="Manitoba"/>
    <n v="5986.85"/>
    <x v="1"/>
    <n v="167.79"/>
    <n v="319.83"/>
    <n v="56.53"/>
    <n v="219.78"/>
    <n v="109.08"/>
    <n v="47.28"/>
    <n v="129.16999999999999"/>
    <n v="6.64"/>
    <x v="12"/>
    <n v="979"/>
    <n v="323"/>
    <n v="18.54"/>
    <n v="0"/>
    <n v="21.38"/>
    <n v="66.16"/>
    <n v="1056.0999999999999"/>
    <n v="778.29"/>
    <n v="1197.3699999999999"/>
    <n v="1017.76"/>
    <n v="1496.71"/>
  </r>
  <r>
    <x v="8"/>
    <n v="19"/>
    <s v="Sand"/>
    <n v="17.100000000000001"/>
    <x v="0"/>
    <s v="Manitoba"/>
    <n v="5284.68"/>
    <x v="1"/>
    <n v="185.06"/>
    <n v="399.91"/>
    <n v="55.92"/>
    <n v="215.44"/>
    <n v="121.11"/>
    <n v="67.59"/>
    <n v="125.65"/>
    <n v="8.56"/>
    <x v="20"/>
    <n v="166"/>
    <n v="317"/>
    <n v="16.670000000000002"/>
    <n v="100"/>
    <n v="26.91"/>
    <n v="77.67"/>
    <n v="1179.24"/>
    <n v="687.01"/>
    <n v="1056.94"/>
    <n v="898.4"/>
    <n v="1321.17"/>
  </r>
  <r>
    <x v="1"/>
    <n v="15"/>
    <s v="Wood"/>
    <n v="27.9"/>
    <x v="0"/>
    <s v="British Columbia"/>
    <n v="4618.75"/>
    <x v="0"/>
    <n v="141.69999999999999"/>
    <n v="494.54"/>
    <n v="55.95"/>
    <n v="275.99"/>
    <n v="106.69"/>
    <n v="34.03"/>
    <n v="121.37"/>
    <n v="6.41"/>
    <x v="5"/>
    <n v="771"/>
    <n v="309"/>
    <n v="14.95"/>
    <n v="100"/>
    <n v="31"/>
    <n v="65.16"/>
    <n v="1236.68"/>
    <n v="600.44000000000005"/>
    <n v="923.75"/>
    <n v="785.19"/>
    <n v="1154.69"/>
  </r>
  <r>
    <x v="10"/>
    <n v="8"/>
    <s v="Sand"/>
    <n v="20.7"/>
    <x v="0"/>
    <s v="New Brunswick"/>
    <n v="3104.62"/>
    <x v="0"/>
    <n v="132.82"/>
    <n v="339.9"/>
    <n v="58.8"/>
    <n v="213.74"/>
    <n v="139.16"/>
    <n v="63.53"/>
    <n v="115.54"/>
    <n v="5.29"/>
    <x v="23"/>
    <n v="836"/>
    <n v="378"/>
    <n v="8.2100000000000009"/>
    <n v="100"/>
    <n v="20.49"/>
    <n v="60.41"/>
    <n v="1068.78"/>
    <n v="403.6"/>
    <n v="620.91999999999996"/>
    <n v="527.79"/>
    <n v="776.15"/>
  </r>
  <r>
    <x v="5"/>
    <n v="25"/>
    <s v="Steel"/>
    <n v="12.5"/>
    <x v="1"/>
    <s v="Alberta"/>
    <n v="5629.07"/>
    <x v="3"/>
    <n v="180.15"/>
    <n v="315.08999999999997"/>
    <n v="58.98"/>
    <n v="272.04000000000002"/>
    <n v="119.36"/>
    <n v="61.6"/>
    <n v="148.83000000000001"/>
    <n v="7.18"/>
    <x v="10"/>
    <n v="635"/>
    <n v="364"/>
    <n v="15.46"/>
    <n v="150"/>
    <n v="33.14"/>
    <n v="74.81"/>
    <n v="1163.23"/>
    <n v="731.78"/>
    <n v="1125.81"/>
    <n v="956.94"/>
    <n v="1407.27"/>
  </r>
  <r>
    <x v="2"/>
    <n v="11"/>
    <s v="Coal"/>
    <n v="16.100000000000001"/>
    <x v="1"/>
    <s v="New Brunswick"/>
    <n v="3781.13"/>
    <x v="3"/>
    <n v="154.22"/>
    <n v="460.11"/>
    <n v="53.95"/>
    <n v="263.39999999999998"/>
    <n v="124.09"/>
    <n v="44.99"/>
    <n v="107.47"/>
    <n v="9.39"/>
    <x v="16"/>
    <n v="628"/>
    <n v="367"/>
    <n v="10.3"/>
    <n v="150"/>
    <n v="39.29"/>
    <n v="59.88"/>
    <n v="1217.6199999999999"/>
    <n v="491.55"/>
    <n v="756.23"/>
    <n v="642.79"/>
    <n v="945.28"/>
  </r>
  <r>
    <x v="1"/>
    <n v="23"/>
    <s v="Wood"/>
    <n v="17.399999999999999"/>
    <x v="0"/>
    <s v="British Columbia"/>
    <n v="4506.54"/>
    <x v="2"/>
    <n v="146.93"/>
    <n v="369.52"/>
    <n v="58.19"/>
    <n v="278.35000000000002"/>
    <n v="125"/>
    <n v="42.91"/>
    <n v="124.22"/>
    <n v="7.88"/>
    <x v="23"/>
    <n v="540"/>
    <n v="362"/>
    <n v="12.45"/>
    <n v="50"/>
    <n v="31.36"/>
    <n v="79.59"/>
    <n v="1153"/>
    <n v="585.85"/>
    <n v="901.31"/>
    <n v="766.11"/>
    <n v="1126.6300000000001"/>
  </r>
  <r>
    <x v="0"/>
    <n v="8"/>
    <s v="Coal"/>
    <n v="20.7"/>
    <x v="1"/>
    <s v="Manitoba"/>
    <n v="4024.42"/>
    <x v="0"/>
    <n v="182.68"/>
    <n v="415.12"/>
    <n v="52.74"/>
    <n v="267.79000000000002"/>
    <n v="123.56"/>
    <n v="58.93"/>
    <n v="103.77"/>
    <n v="7.14"/>
    <x v="24"/>
    <n v="313"/>
    <n v="366"/>
    <n v="11"/>
    <n v="150"/>
    <n v="26.87"/>
    <n v="57.84"/>
    <n v="1211.73"/>
    <n v="523.16999999999996"/>
    <n v="804.88"/>
    <n v="684.15"/>
    <n v="1006.11"/>
  </r>
  <r>
    <x v="5"/>
    <n v="16"/>
    <s v="Coal"/>
    <n v="27"/>
    <x v="0"/>
    <s v="Manitoba"/>
    <n v="3231.25"/>
    <x v="3"/>
    <n v="166.62"/>
    <n v="320.87"/>
    <n v="54.3"/>
    <n v="234.71"/>
    <n v="119.03"/>
    <n v="47.91"/>
    <n v="147.72"/>
    <n v="9.33"/>
    <x v="10"/>
    <n v="489"/>
    <n v="396"/>
    <n v="8.16"/>
    <n v="150"/>
    <n v="35.380000000000003"/>
    <n v="75.400000000000006"/>
    <n v="1100.48999999999"/>
    <n v="420.06"/>
    <n v="646.25"/>
    <n v="549.30999999999995"/>
    <n v="807.81"/>
  </r>
  <r>
    <x v="11"/>
    <n v="24"/>
    <s v="Wood"/>
    <n v="10.199999999999999"/>
    <x v="1"/>
    <s v="Ontario"/>
    <n v="3915.46"/>
    <x v="2"/>
    <n v="133.69999999999999"/>
    <n v="483.53"/>
    <n v="50.85"/>
    <n v="207.82"/>
    <n v="132.38"/>
    <n v="66.650000000000006"/>
    <n v="136.07"/>
    <n v="8.4"/>
    <x v="10"/>
    <n v="915"/>
    <n v="309"/>
    <n v="12.67"/>
    <n v="150"/>
    <n v="29.1"/>
    <n v="66.400000000000006"/>
    <n v="1219.4000000000001"/>
    <n v="509.01"/>
    <n v="783.09"/>
    <n v="665.63"/>
    <n v="978.87"/>
  </r>
  <r>
    <x v="11"/>
    <n v="13"/>
    <s v="Iron"/>
    <n v="25.6"/>
    <x v="0"/>
    <s v="Ontario"/>
    <n v="4974.6099999999997"/>
    <x v="3"/>
    <n v="127.3"/>
    <n v="331.15"/>
    <n v="56.02"/>
    <n v="262.64999999999998"/>
    <n v="124.02"/>
    <n v="36.71"/>
    <n v="123.31"/>
    <n v="7.06"/>
    <x v="19"/>
    <n v="192"/>
    <n v="339"/>
    <n v="14.67"/>
    <n v="0"/>
    <n v="33.299999999999997"/>
    <n v="67.03"/>
    <n v="1068.22"/>
    <n v="646.70000000000005"/>
    <n v="994.92"/>
    <n v="845.68"/>
    <n v="1243.6500000000001"/>
  </r>
  <r>
    <x v="5"/>
    <n v="16"/>
    <s v="Iron"/>
    <n v="15.6"/>
    <x v="0"/>
    <s v="New Brunswick"/>
    <n v="5595.75"/>
    <x v="2"/>
    <n v="170.31"/>
    <n v="494.32"/>
    <n v="59.98"/>
    <n v="223.86"/>
    <n v="106.29"/>
    <n v="40.729999999999997"/>
    <n v="131.41"/>
    <n v="5.0199999999999996"/>
    <x v="17"/>
    <n v="710"/>
    <n v="312"/>
    <n v="17.940000000000001"/>
    <n v="150"/>
    <n v="30.5"/>
    <n v="65.42"/>
    <n v="1231.92"/>
    <n v="727.45"/>
    <n v="1119.1500000000001"/>
    <n v="951.28"/>
    <n v="1398.94"/>
  </r>
  <r>
    <x v="11"/>
    <n v="23"/>
    <s v="Wood"/>
    <n v="12.7"/>
    <x v="1"/>
    <s v="New Brunswick"/>
    <n v="4521.7700000000004"/>
    <x v="1"/>
    <n v="125.44"/>
    <n v="311.85000000000002"/>
    <n v="53.06"/>
    <n v="257.95"/>
    <n v="100.15"/>
    <n v="50.33"/>
    <n v="143.61000000000001"/>
    <n v="9.6199999999999992"/>
    <x v="16"/>
    <n v="775"/>
    <n v="398"/>
    <n v="11.36"/>
    <n v="50"/>
    <n v="39.840000000000003"/>
    <n v="60.36"/>
    <n v="1052.00999999999"/>
    <n v="587.83000000000004"/>
    <n v="904.35"/>
    <n v="768.7"/>
    <n v="1130.44"/>
  </r>
  <r>
    <x v="10"/>
    <n v="14"/>
    <s v="Steel"/>
    <n v="25.9"/>
    <x v="0"/>
    <s v="Alberta"/>
    <n v="3182.08"/>
    <x v="2"/>
    <n v="176.82"/>
    <n v="428.69"/>
    <n v="57.8"/>
    <n v="210.95"/>
    <n v="119.59"/>
    <n v="65.22"/>
    <n v="149.66"/>
    <n v="7.94"/>
    <x v="8"/>
    <n v="157"/>
    <n v="318"/>
    <n v="10.01"/>
    <n v="0"/>
    <n v="23.28"/>
    <n v="97.13"/>
    <n v="1216.67"/>
    <n v="413.67"/>
    <n v="636.41999999999996"/>
    <n v="540.95000000000005"/>
    <n v="795.52"/>
  </r>
  <r>
    <x v="0"/>
    <n v="21"/>
    <s v="Sand"/>
    <n v="29.1"/>
    <x v="0"/>
    <s v="Ontario"/>
    <n v="5570.65"/>
    <x v="1"/>
    <n v="122.74"/>
    <n v="356.84"/>
    <n v="54.86"/>
    <n v="264.74"/>
    <n v="145.71"/>
    <n v="40.549999999999997"/>
    <n v="136.88"/>
    <n v="8.8800000000000008"/>
    <x v="9"/>
    <n v="105"/>
    <n v="311"/>
    <n v="17.91"/>
    <n v="0"/>
    <n v="39.56"/>
    <n v="64.989999999999995"/>
    <n v="1131.2"/>
    <n v="724.18"/>
    <n v="1114.1300000000001"/>
    <n v="947.01"/>
    <n v="1392.66"/>
  </r>
  <r>
    <x v="6"/>
    <n v="12"/>
    <s v="Steel"/>
    <n v="27.3"/>
    <x v="1"/>
    <s v="Ontario"/>
    <n v="5486.48"/>
    <x v="2"/>
    <n v="181.62"/>
    <n v="400.21"/>
    <n v="51.19"/>
    <n v="237.25"/>
    <n v="101.87"/>
    <n v="37.22"/>
    <n v="137.94"/>
    <n v="9.58"/>
    <x v="22"/>
    <n v="814"/>
    <n v="351"/>
    <n v="15.63"/>
    <n v="150"/>
    <n v="39.049999999999997"/>
    <n v="69.959999999999994"/>
    <n v="1156.8799999999901"/>
    <n v="713.24"/>
    <n v="1097.3"/>
    <n v="932.7"/>
    <n v="1371.62"/>
  </r>
  <r>
    <x v="4"/>
    <n v="13"/>
    <s v="Wood"/>
    <n v="30"/>
    <x v="1"/>
    <s v="New Brunswick"/>
    <n v="3057.04"/>
    <x v="1"/>
    <n v="153.52000000000001"/>
    <n v="436.5"/>
    <n v="50.73"/>
    <n v="232.57"/>
    <n v="100.45"/>
    <n v="43.27"/>
    <n v="131.22999999999999"/>
    <n v="7.48"/>
    <x v="22"/>
    <n v="510"/>
    <n v="323"/>
    <n v="9.4600000000000009"/>
    <n v="0"/>
    <n v="30.86"/>
    <n v="97.12"/>
    <n v="1155.75"/>
    <n v="397.42"/>
    <n v="611.41"/>
    <n v="519.70000000000005"/>
    <n v="764.26"/>
  </r>
  <r>
    <x v="0"/>
    <n v="18"/>
    <s v="Wood"/>
    <n v="29.2"/>
    <x v="0"/>
    <s v="Manitoba"/>
    <n v="5032.45"/>
    <x v="3"/>
    <n v="134.62"/>
    <n v="359.44"/>
    <n v="59.93"/>
    <n v="215.19"/>
    <n v="109.59"/>
    <n v="45.08"/>
    <n v="100.7"/>
    <n v="5.89"/>
    <x v="2"/>
    <n v="227"/>
    <n v="394"/>
    <n v="12.77"/>
    <n v="150"/>
    <n v="34.94"/>
    <n v="92.49"/>
    <n v="1030.44"/>
    <n v="654.22"/>
    <n v="1006.49"/>
    <n v="855.52"/>
    <n v="1258.1099999999999"/>
  </r>
  <r>
    <x v="4"/>
    <n v="20"/>
    <s v="Coal"/>
    <n v="12.5"/>
    <x v="0"/>
    <s v="Ontario"/>
    <n v="5009.7700000000004"/>
    <x v="1"/>
    <n v="140.62"/>
    <n v="327.76"/>
    <n v="50.61"/>
    <n v="221.8"/>
    <n v="119.59"/>
    <n v="49.59"/>
    <n v="106.98"/>
    <n v="6.09"/>
    <x v="4"/>
    <n v="960"/>
    <n v="397"/>
    <n v="12.62"/>
    <n v="100"/>
    <n v="23.34"/>
    <n v="66.209999999999994"/>
    <n v="1023.04"/>
    <n v="651.27"/>
    <n v="1001.95"/>
    <n v="851.66"/>
    <n v="1252.44"/>
  </r>
  <r>
    <x v="8"/>
    <n v="28"/>
    <s v="Wood"/>
    <n v="18.399999999999999"/>
    <x v="1"/>
    <s v="New Brunswick"/>
    <n v="4775.6899999999996"/>
    <x v="2"/>
    <n v="130.13"/>
    <n v="422.87"/>
    <n v="50.03"/>
    <n v="228.61"/>
    <n v="108.24"/>
    <n v="51.76"/>
    <n v="109.63"/>
    <n v="7.4"/>
    <x v="3"/>
    <n v="824"/>
    <n v="383"/>
    <n v="12.47"/>
    <n v="100"/>
    <n v="25.77"/>
    <n v="92.46"/>
    <n v="1108.67"/>
    <n v="620.84"/>
    <n v="955.14"/>
    <n v="811.87"/>
    <n v="1193.92"/>
  </r>
  <r>
    <x v="11"/>
    <n v="14"/>
    <s v="Wood"/>
    <n v="25.6"/>
    <x v="1"/>
    <s v="Ontario"/>
    <n v="3493.89"/>
    <x v="2"/>
    <n v="124.35"/>
    <n v="319.82"/>
    <n v="53.95"/>
    <n v="290.76"/>
    <n v="119.6"/>
    <n v="53.34"/>
    <n v="113.37"/>
    <n v="9.57"/>
    <x v="15"/>
    <n v="747"/>
    <n v="387"/>
    <n v="9.0299999999999994"/>
    <n v="150"/>
    <n v="32.44"/>
    <n v="90.89"/>
    <n v="1084.76"/>
    <n v="454.21"/>
    <n v="698.78"/>
    <n v="593.96"/>
    <n v="873.47"/>
  </r>
  <r>
    <x v="5"/>
    <n v="9"/>
    <s v="Coal"/>
    <n v="27.7"/>
    <x v="1"/>
    <s v="Alberta"/>
    <n v="4169.9799999999996"/>
    <x v="1"/>
    <n v="141.63999999999999"/>
    <n v="351.8"/>
    <n v="51.3"/>
    <n v="250.93"/>
    <n v="147.31"/>
    <n v="49.93"/>
    <n v="101.4"/>
    <n v="6.19"/>
    <x v="8"/>
    <n v="544"/>
    <n v="309"/>
    <n v="13.5"/>
    <n v="150"/>
    <n v="30.74"/>
    <n v="85.51"/>
    <n v="1100.5"/>
    <n v="542.1"/>
    <n v="834"/>
    <n v="708.9"/>
    <n v="1042.49"/>
  </r>
  <r>
    <x v="3"/>
    <n v="8"/>
    <s v="Coal"/>
    <n v="23.7"/>
    <x v="0"/>
    <s v="New Brunswick"/>
    <n v="4875.3"/>
    <x v="0"/>
    <n v="153"/>
    <n v="433.52"/>
    <n v="58.84"/>
    <n v="254.74"/>
    <n v="101.62"/>
    <n v="33.380000000000003"/>
    <n v="137.69999999999999"/>
    <n v="6.78"/>
    <x v="1"/>
    <n v="367"/>
    <n v="386"/>
    <n v="12.63"/>
    <n v="50"/>
    <n v="22.13"/>
    <n v="81.349999999999994"/>
    <n v="1179.58"/>
    <n v="633.79"/>
    <n v="975.06"/>
    <n v="828.8"/>
    <n v="1218.83"/>
  </r>
  <r>
    <x v="1"/>
    <n v="12"/>
    <s v="Wood"/>
    <n v="13.7"/>
    <x v="1"/>
    <s v="Saskatchewan"/>
    <n v="3675.76"/>
    <x v="2"/>
    <n v="172.18"/>
    <n v="359.71"/>
    <n v="56.92"/>
    <n v="232.76"/>
    <n v="106.49"/>
    <n v="60.37"/>
    <n v="103.67"/>
    <n v="8.4499999999999993"/>
    <x v="0"/>
    <n v="412"/>
    <n v="319"/>
    <n v="11.52"/>
    <n v="0"/>
    <n v="32.72"/>
    <n v="67.599999999999994"/>
    <n v="1100.55"/>
    <n v="477.85"/>
    <n v="735.15"/>
    <n v="624.88"/>
    <n v="918.94"/>
  </r>
  <r>
    <x v="7"/>
    <n v="26"/>
    <s v="Sand"/>
    <n v="15.5"/>
    <x v="0"/>
    <s v="Saskatchewan"/>
    <n v="5535.26"/>
    <x v="3"/>
    <n v="173.59"/>
    <n v="487.89"/>
    <n v="50.29"/>
    <n v="270.92"/>
    <n v="133.37"/>
    <n v="55.06"/>
    <n v="136.83000000000001"/>
    <n v="5.38"/>
    <x v="17"/>
    <n v="209"/>
    <n v="357"/>
    <n v="15.5"/>
    <n v="100"/>
    <n v="35.32"/>
    <n v="98.38"/>
    <n v="1313.33"/>
    <n v="719.58"/>
    <n v="1107.05"/>
    <n v="940.99"/>
    <n v="1383.82"/>
  </r>
  <r>
    <x v="2"/>
    <n v="3"/>
    <s v="Iron"/>
    <n v="26.2"/>
    <x v="1"/>
    <s v="Manitoba"/>
    <n v="4525.83"/>
    <x v="1"/>
    <n v="193.69"/>
    <n v="499.24"/>
    <n v="52.98"/>
    <n v="274.48"/>
    <n v="118.84"/>
    <n v="36.17"/>
    <n v="126.25"/>
    <n v="8.6999999999999993"/>
    <x v="6"/>
    <n v="672"/>
    <n v="384"/>
    <n v="11.79"/>
    <n v="0"/>
    <n v="23.78"/>
    <n v="84.54"/>
    <n v="1310.3499999999999"/>
    <n v="588.36"/>
    <n v="905.17"/>
    <n v="769.39"/>
    <n v="1131.46"/>
  </r>
  <r>
    <x v="8"/>
    <n v="11"/>
    <s v="Sand"/>
    <n v="24.3"/>
    <x v="1"/>
    <s v="British Columbia"/>
    <n v="5596.44"/>
    <x v="1"/>
    <n v="164.21"/>
    <n v="461.53"/>
    <n v="55.38"/>
    <n v="266.79000000000002"/>
    <n v="138.19"/>
    <n v="45.21"/>
    <n v="146.09"/>
    <n v="8.02"/>
    <x v="4"/>
    <n v="735"/>
    <n v="377"/>
    <n v="14.84"/>
    <n v="150"/>
    <n v="28.69"/>
    <n v="51.09"/>
    <n v="1285.42"/>
    <n v="727.54"/>
    <n v="1119.29"/>
    <n v="951.39"/>
    <n v="1399.11"/>
  </r>
  <r>
    <x v="11"/>
    <n v="7"/>
    <s v="Iron"/>
    <n v="20.2"/>
    <x v="0"/>
    <s v="New Brunswick"/>
    <n v="3851.12"/>
    <x v="3"/>
    <n v="122.18"/>
    <n v="337.16"/>
    <n v="55.13"/>
    <n v="241.88"/>
    <n v="108.22"/>
    <n v="40.07"/>
    <n v="144.08000000000001"/>
    <n v="9.17"/>
    <x v="3"/>
    <n v="762"/>
    <n v="361"/>
    <n v="10.67"/>
    <n v="150"/>
    <n v="30.76"/>
    <n v="52.46"/>
    <n v="1057.8900000000001"/>
    <n v="500.65"/>
    <n v="770.22"/>
    <n v="654.69000000000005"/>
    <n v="962.78"/>
  </r>
  <r>
    <x v="0"/>
    <n v="26"/>
    <s v="Coal"/>
    <n v="13.8"/>
    <x v="1"/>
    <s v="New Brunswick"/>
    <n v="3889.51"/>
    <x v="2"/>
    <n v="181.2"/>
    <n v="435.24"/>
    <n v="56.58"/>
    <n v="265.64999999999998"/>
    <n v="134.30000000000001"/>
    <n v="53.98"/>
    <n v="118.11"/>
    <n v="7.79"/>
    <x v="1"/>
    <n v="442"/>
    <n v="383"/>
    <n v="10.16"/>
    <n v="150"/>
    <n v="22.47"/>
    <n v="99.52"/>
    <n v="1252.8499999999999"/>
    <n v="505.64"/>
    <n v="777.9"/>
    <n v="661.22"/>
    <n v="972.38"/>
  </r>
  <r>
    <x v="4"/>
    <n v="19"/>
    <s v="Iron"/>
    <n v="23.7"/>
    <x v="0"/>
    <s v="Ontario"/>
    <n v="5855.07"/>
    <x v="0"/>
    <n v="119"/>
    <n v="458.32"/>
    <n v="57.56"/>
    <n v="240.52"/>
    <n v="139.78"/>
    <n v="38.29"/>
    <n v="129.63"/>
    <n v="6.3"/>
    <x v="6"/>
    <n v="580"/>
    <n v="379"/>
    <n v="15.45"/>
    <n v="50"/>
    <n v="26.21"/>
    <n v="92.17"/>
    <n v="1189.3999999999901"/>
    <n v="761.16"/>
    <n v="1171.01"/>
    <n v="995.36"/>
    <n v="1463.77"/>
  </r>
  <r>
    <x v="7"/>
    <n v="3"/>
    <s v="Wood"/>
    <n v="26.4"/>
    <x v="1"/>
    <s v="Saskatchewan"/>
    <n v="3077.47"/>
    <x v="3"/>
    <n v="158.93"/>
    <n v="456.6"/>
    <n v="52.12"/>
    <n v="203.29"/>
    <n v="126.96"/>
    <n v="64.209999999999994"/>
    <n v="106.95"/>
    <n v="6.56"/>
    <x v="25"/>
    <n v="418"/>
    <n v="347"/>
    <n v="8.8699999999999992"/>
    <n v="100"/>
    <n v="21.73"/>
    <n v="90.94"/>
    <n v="1175.6199999999999"/>
    <n v="400.07"/>
    <n v="615.49"/>
    <n v="523.16999999999996"/>
    <n v="769.37"/>
  </r>
  <r>
    <x v="2"/>
    <n v="18"/>
    <s v="Sand"/>
    <n v="22.3"/>
    <x v="0"/>
    <s v="British Columbia"/>
    <n v="5906.83"/>
    <x v="1"/>
    <n v="142.77000000000001"/>
    <n v="490.72"/>
    <n v="59.09"/>
    <n v="298.08999999999997"/>
    <n v="119.78"/>
    <n v="48.75"/>
    <n v="105.13"/>
    <n v="7.57"/>
    <x v="23"/>
    <n v="221"/>
    <n v="354"/>
    <n v="16.690000000000001"/>
    <n v="50"/>
    <n v="26.52"/>
    <n v="65.22"/>
    <n v="1271.8999999999901"/>
    <n v="767.89"/>
    <n v="1181.3699999999999"/>
    <n v="1004.16"/>
    <n v="1476.71"/>
  </r>
  <r>
    <x v="5"/>
    <n v="10"/>
    <s v="Coal"/>
    <n v="27.2"/>
    <x v="1"/>
    <s v="Saskatchewan"/>
    <n v="4173.95"/>
    <x v="0"/>
    <n v="121.93"/>
    <n v="328.43"/>
    <n v="53.26"/>
    <n v="281.86"/>
    <n v="103.5"/>
    <n v="40.47"/>
    <n v="104.49"/>
    <n v="6.12"/>
    <x v="7"/>
    <n v="755"/>
    <n v="306"/>
    <n v="13.64"/>
    <n v="50"/>
    <n v="36.85"/>
    <n v="77.69"/>
    <n v="1040.06"/>
    <n v="542.61"/>
    <n v="834.79"/>
    <n v="709.57"/>
    <n v="1043.49"/>
  </r>
  <r>
    <x v="3"/>
    <n v="22"/>
    <s v="Coal"/>
    <n v="18"/>
    <x v="0"/>
    <s v="New Brunswick"/>
    <n v="5512.59"/>
    <x v="0"/>
    <n v="106.1"/>
    <n v="302.63"/>
    <n v="59.87"/>
    <n v="274.77999999999997"/>
    <n v="148.12"/>
    <n v="62.15"/>
    <n v="137.96"/>
    <n v="6.82"/>
    <x v="11"/>
    <n v="922"/>
    <n v="360"/>
    <n v="15.31"/>
    <n v="0"/>
    <n v="34.85"/>
    <n v="86.92"/>
    <n v="1098.4299999999901"/>
    <n v="716.64"/>
    <n v="1102.52"/>
    <n v="937.14"/>
    <n v="1378.15"/>
  </r>
  <r>
    <x v="6"/>
    <n v="4"/>
    <s v="Iron"/>
    <n v="22"/>
    <x v="1"/>
    <s v="New Brunswick"/>
    <n v="5330.4"/>
    <x v="0"/>
    <n v="179.9"/>
    <n v="390.69"/>
    <n v="56.22"/>
    <n v="284.89999999999998"/>
    <n v="102.11"/>
    <n v="67.77"/>
    <n v="144.07"/>
    <n v="9.16"/>
    <x v="24"/>
    <n v="928"/>
    <n v="367"/>
    <n v="14.52"/>
    <n v="100"/>
    <n v="30.66"/>
    <n v="94.22"/>
    <n v="1234.82"/>
    <n v="692.95"/>
    <n v="1066.08"/>
    <n v="906.17"/>
    <n v="1332.6"/>
  </r>
  <r>
    <x v="3"/>
    <n v="15"/>
    <s v="Coal"/>
    <n v="24.7"/>
    <x v="0"/>
    <s v="Alberta"/>
    <n v="3738.06"/>
    <x v="1"/>
    <n v="177.45"/>
    <n v="399.03"/>
    <n v="59.6"/>
    <n v="260.04000000000002"/>
    <n v="124.72"/>
    <n v="52.91"/>
    <n v="148.36000000000001"/>
    <n v="7.44"/>
    <x v="10"/>
    <n v="556"/>
    <n v="308"/>
    <n v="12.14"/>
    <n v="150"/>
    <n v="30.56"/>
    <n v="69.599999999999994"/>
    <n v="1229.55"/>
    <n v="485.95"/>
    <n v="747.61"/>
    <n v="635.47"/>
    <n v="934.51"/>
  </r>
  <r>
    <x v="4"/>
    <n v="6"/>
    <s v="Sand"/>
    <n v="11.3"/>
    <x v="0"/>
    <s v="Ontario"/>
    <n v="5422.65"/>
    <x v="1"/>
    <n v="124.84"/>
    <n v="377.93"/>
    <n v="54.67"/>
    <n v="247.6"/>
    <n v="106.93"/>
    <n v="65.569999999999993"/>
    <n v="137.91"/>
    <n v="8.25"/>
    <x v="12"/>
    <n v="530"/>
    <n v="323"/>
    <n v="16.79"/>
    <n v="150"/>
    <n v="20.66"/>
    <n v="88.94"/>
    <n v="1123.7"/>
    <n v="704.94"/>
    <n v="1084.53"/>
    <n v="921.85"/>
    <n v="1355.66"/>
  </r>
  <r>
    <x v="3"/>
    <n v="19"/>
    <s v="Sand"/>
    <n v="24.1"/>
    <x v="1"/>
    <s v="Alberta"/>
    <n v="5808.74"/>
    <x v="3"/>
    <n v="136.09"/>
    <n v="330.2"/>
    <n v="51.87"/>
    <n v="299.44"/>
    <n v="105.17"/>
    <n v="62.35"/>
    <n v="148.52000000000001"/>
    <n v="8.1"/>
    <x v="13"/>
    <n v="144"/>
    <n v="367"/>
    <n v="15.83"/>
    <n v="0"/>
    <n v="20.54"/>
    <n v="78.31"/>
    <n v="1141.73999999999"/>
    <n v="755.14"/>
    <n v="1161.75"/>
    <n v="987.49"/>
    <n v="1452.18"/>
  </r>
  <r>
    <x v="11"/>
    <n v="8"/>
    <s v="Steel"/>
    <n v="12.2"/>
    <x v="0"/>
    <s v="New Brunswick"/>
    <n v="5628.4"/>
    <x v="0"/>
    <n v="177.31"/>
    <n v="317.37"/>
    <n v="51.96"/>
    <n v="242.89"/>
    <n v="123.63"/>
    <n v="68.760000000000005"/>
    <n v="140.44999999999999"/>
    <n v="5.45"/>
    <x v="12"/>
    <n v="667"/>
    <n v="385"/>
    <n v="14.62"/>
    <n v="0"/>
    <n v="31.83"/>
    <n v="68.05"/>
    <n v="1127.82"/>
    <n v="731.69"/>
    <n v="1125.68"/>
    <n v="956.83"/>
    <n v="1407.1"/>
  </r>
  <r>
    <x v="2"/>
    <n v="15"/>
    <s v="Wood"/>
    <n v="22.7"/>
    <x v="0"/>
    <s v="Alberta"/>
    <n v="5461.74"/>
    <x v="1"/>
    <n v="174.65"/>
    <n v="402.37"/>
    <n v="56.03"/>
    <n v="277.36"/>
    <n v="108.56"/>
    <n v="63.57"/>
    <n v="130.36000000000001"/>
    <n v="8.6999999999999993"/>
    <x v="0"/>
    <n v="848"/>
    <n v="345"/>
    <n v="15.83"/>
    <n v="50"/>
    <n v="38.24"/>
    <n v="61.69"/>
    <n v="1221.5999999999999"/>
    <n v="710.03"/>
    <n v="1092.3499999999999"/>
    <n v="928.5"/>
    <n v="1365.43"/>
  </r>
  <r>
    <x v="8"/>
    <n v="7"/>
    <s v="Coal"/>
    <n v="28.5"/>
    <x v="0"/>
    <s v="Saskatchewan"/>
    <n v="5367.99"/>
    <x v="0"/>
    <n v="116.86"/>
    <n v="300.70999999999998"/>
    <n v="57.77"/>
    <n v="273.36"/>
    <n v="144.63999999999999"/>
    <n v="39.39"/>
    <n v="139.88"/>
    <n v="7.25"/>
    <x v="24"/>
    <n v="637"/>
    <n v="321"/>
    <n v="16.72"/>
    <n v="100"/>
    <n v="29.44"/>
    <n v="56.9"/>
    <n v="1079.8599999999999"/>
    <n v="697.84"/>
    <n v="1073.5999999999999"/>
    <n v="912.56"/>
    <n v="1342"/>
  </r>
  <r>
    <x v="5"/>
    <n v="26"/>
    <s v="Iron"/>
    <n v="18.100000000000001"/>
    <x v="1"/>
    <s v="Saskatchewan"/>
    <n v="5955.51"/>
    <x v="0"/>
    <n v="125.5"/>
    <n v="378.16"/>
    <n v="54.42"/>
    <n v="278.49"/>
    <n v="103.35"/>
    <n v="59.29"/>
    <n v="145.15"/>
    <n v="8.27"/>
    <x v="18"/>
    <n v="269"/>
    <n v="383"/>
    <n v="15.55"/>
    <n v="100"/>
    <n v="32.340000000000003"/>
    <n v="69.94"/>
    <n v="1152.6300000000001"/>
    <n v="774.22"/>
    <n v="1191.0999999999999"/>
    <n v="1012.44"/>
    <n v="1488.88"/>
  </r>
  <r>
    <x v="1"/>
    <n v="3"/>
    <s v="Iron"/>
    <n v="29.9"/>
    <x v="1"/>
    <s v="British Columbia"/>
    <n v="5351.34"/>
    <x v="1"/>
    <n v="131.72"/>
    <n v="327.08999999999997"/>
    <n v="58.4"/>
    <n v="205.21"/>
    <n v="107.8"/>
    <n v="68.040000000000006"/>
    <n v="122.37"/>
    <n v="5.17"/>
    <x v="13"/>
    <n v="479"/>
    <n v="338"/>
    <n v="15.83"/>
    <n v="150"/>
    <n v="23.76"/>
    <n v="81.3"/>
    <n v="1025.8"/>
    <n v="695.67"/>
    <n v="1070.27"/>
    <n v="909.73"/>
    <n v="1337.84"/>
  </r>
  <r>
    <x v="8"/>
    <n v="10"/>
    <s v="Sand"/>
    <n v="19.600000000000001"/>
    <x v="0"/>
    <s v="Manitoba"/>
    <n v="5606.12"/>
    <x v="1"/>
    <n v="110.52"/>
    <n v="407.77"/>
    <n v="55.08"/>
    <n v="294.95999999999998"/>
    <n v="123.91"/>
    <n v="55.97"/>
    <n v="149.82"/>
    <n v="9.2899999999999991"/>
    <x v="12"/>
    <n v="234"/>
    <n v="314"/>
    <n v="17.850000000000001"/>
    <n v="50"/>
    <n v="22.43"/>
    <n v="50.28"/>
    <n v="1207.3199999999899"/>
    <n v="728.8"/>
    <n v="1121.22"/>
    <n v="953.04"/>
    <n v="1401.53"/>
  </r>
  <r>
    <x v="2"/>
    <n v="14"/>
    <s v="Sand"/>
    <n v="27.4"/>
    <x v="0"/>
    <s v="Alberta"/>
    <n v="4611.25"/>
    <x v="0"/>
    <n v="157.28"/>
    <n v="350.54"/>
    <n v="56.76"/>
    <n v="248.8"/>
    <n v="104.97"/>
    <n v="40.07"/>
    <n v="124.82"/>
    <n v="9.56"/>
    <x v="7"/>
    <n v="424"/>
    <n v="312"/>
    <n v="14.78"/>
    <n v="150"/>
    <n v="36.729999999999997"/>
    <n v="54.09"/>
    <n v="1092.8"/>
    <n v="599.46"/>
    <n v="922.25"/>
    <n v="783.91"/>
    <n v="1152.81"/>
  </r>
  <r>
    <x v="2"/>
    <n v="27"/>
    <s v="Coal"/>
    <n v="28.2"/>
    <x v="1"/>
    <s v="New Brunswick"/>
    <n v="3476.28"/>
    <x v="3"/>
    <n v="198.61"/>
    <n v="344.12"/>
    <n v="57.86"/>
    <n v="236.56"/>
    <n v="127.91"/>
    <n v="33.4"/>
    <n v="122.93"/>
    <n v="9.16"/>
    <x v="10"/>
    <n v="677"/>
    <n v="312"/>
    <n v="11.14"/>
    <n v="150"/>
    <n v="39.119999999999997"/>
    <n v="79.25"/>
    <n v="1130.55"/>
    <n v="451.92"/>
    <n v="695.26"/>
    <n v="590.97"/>
    <n v="869.07"/>
  </r>
  <r>
    <x v="0"/>
    <n v="22"/>
    <s v="Steel"/>
    <n v="17"/>
    <x v="0"/>
    <s v="Alberta"/>
    <n v="4341.7700000000004"/>
    <x v="2"/>
    <n v="112.24"/>
    <n v="411.22"/>
    <n v="52.88"/>
    <n v="212.98"/>
    <n v="115.99"/>
    <n v="52.8"/>
    <n v="137.19999999999999"/>
    <n v="8.86"/>
    <x v="12"/>
    <n v="831"/>
    <n v="323"/>
    <n v="13.44"/>
    <n v="0"/>
    <n v="28.03"/>
    <n v="69.33"/>
    <n v="1104.1699999999901"/>
    <n v="564.42999999999995"/>
    <n v="868.35"/>
    <n v="738.1"/>
    <n v="1085.44"/>
  </r>
  <r>
    <x v="8"/>
    <n v="10"/>
    <s v="Steel"/>
    <n v="26.2"/>
    <x v="1"/>
    <s v="British Columbia"/>
    <n v="3364.84"/>
    <x v="1"/>
    <n v="119.17"/>
    <n v="329.15"/>
    <n v="50.45"/>
    <n v="287.77"/>
    <n v="118.26"/>
    <n v="66.349999999999994"/>
    <n v="101.1"/>
    <n v="7"/>
    <x v="0"/>
    <n v="510"/>
    <n v="314"/>
    <n v="10.72"/>
    <n v="0"/>
    <n v="36.36"/>
    <n v="60.13"/>
    <n v="1079.25"/>
    <n v="437.43"/>
    <n v="672.97"/>
    <n v="572.02"/>
    <n v="841.21"/>
  </r>
  <r>
    <x v="4"/>
    <n v="18"/>
    <s v="Sand"/>
    <n v="12.1"/>
    <x v="1"/>
    <s v="Manitoba"/>
    <n v="4132.9399999999996"/>
    <x v="2"/>
    <n v="171.35"/>
    <n v="363.47"/>
    <n v="50.82"/>
    <n v="205.84"/>
    <n v="138.01"/>
    <n v="31.52"/>
    <n v="121.39"/>
    <n v="9.42"/>
    <x v="14"/>
    <n v="114"/>
    <n v="379"/>
    <n v="10.9"/>
    <n v="100"/>
    <n v="30.45"/>
    <n v="60.76"/>
    <n v="1091.82"/>
    <n v="537.28"/>
    <n v="826.59"/>
    <n v="702.6"/>
    <n v="1033.23"/>
  </r>
  <r>
    <x v="0"/>
    <n v="28"/>
    <s v="Wood"/>
    <n v="16.5"/>
    <x v="0"/>
    <s v="New Brunswick"/>
    <n v="5673.98"/>
    <x v="0"/>
    <n v="122.56"/>
    <n v="470.65"/>
    <n v="56.23"/>
    <n v="278.77"/>
    <n v="120.95"/>
    <n v="61.48"/>
    <n v="108.32"/>
    <n v="6.31"/>
    <x v="7"/>
    <n v="501"/>
    <n v="314"/>
    <n v="18.07"/>
    <n v="0"/>
    <n v="36.4"/>
    <n v="61.91"/>
    <n v="1225.27"/>
    <n v="737.62"/>
    <n v="1134.8"/>
    <n v="964.58"/>
    <n v="1418.49"/>
  </r>
  <r>
    <x v="0"/>
    <n v="13"/>
    <s v="Coal"/>
    <n v="14.7"/>
    <x v="1"/>
    <s v="New Brunswick"/>
    <n v="3749.03"/>
    <x v="2"/>
    <n v="185.47"/>
    <n v="415.59"/>
    <n v="58.62"/>
    <n v="206.59"/>
    <n v="122.57"/>
    <n v="39.35"/>
    <n v="100.78"/>
    <n v="7.08"/>
    <x v="0"/>
    <n v="462"/>
    <n v="368"/>
    <n v="10.19"/>
    <n v="100"/>
    <n v="28.61"/>
    <n v="59.23"/>
    <n v="1136.04999999999"/>
    <n v="487.37"/>
    <n v="749.81"/>
    <n v="637.34"/>
    <n v="937.26"/>
  </r>
  <r>
    <x v="5"/>
    <n v="5"/>
    <s v="Wood"/>
    <n v="10.7"/>
    <x v="0"/>
    <s v="Manitoba"/>
    <n v="4087.15"/>
    <x v="0"/>
    <n v="139.61000000000001"/>
    <n v="425.98"/>
    <n v="57.19"/>
    <n v="279.02999999999997"/>
    <n v="147.09"/>
    <n v="56.15"/>
    <n v="101.92"/>
    <n v="6.93"/>
    <x v="1"/>
    <n v="977"/>
    <n v="368"/>
    <n v="11.11"/>
    <n v="50"/>
    <n v="28.89"/>
    <n v="65.680000000000007"/>
    <n v="1213.9000000000001"/>
    <n v="531.33000000000004"/>
    <n v="817.43"/>
    <n v="694.82"/>
    <n v="1021.79"/>
  </r>
  <r>
    <x v="3"/>
    <n v="14"/>
    <s v="Iron"/>
    <n v="14.1"/>
    <x v="1"/>
    <s v="New Brunswick"/>
    <n v="4363.2700000000004"/>
    <x v="2"/>
    <n v="128.29"/>
    <n v="340.12"/>
    <n v="54.54"/>
    <n v="205.83"/>
    <n v="117.62"/>
    <n v="30.67"/>
    <n v="145.54"/>
    <n v="9.1300000000000008"/>
    <x v="6"/>
    <n v="345"/>
    <n v="306"/>
    <n v="14.26"/>
    <n v="100"/>
    <n v="26.33"/>
    <n v="68.349999999999994"/>
    <n v="1031.74"/>
    <n v="567.23"/>
    <n v="872.65"/>
    <n v="741.76"/>
    <n v="1090.82"/>
  </r>
  <r>
    <x v="11"/>
    <n v="15"/>
    <s v="Coal"/>
    <n v="25.2"/>
    <x v="1"/>
    <s v="Manitoba"/>
    <n v="5786.71"/>
    <x v="1"/>
    <n v="194.88"/>
    <n v="317.08999999999997"/>
    <n v="57.48"/>
    <n v="299.60000000000002"/>
    <n v="141.6"/>
    <n v="38.68"/>
    <n v="140.61000000000001"/>
    <n v="5.1100000000000003"/>
    <x v="5"/>
    <n v="503"/>
    <n v="361"/>
    <n v="16.03"/>
    <n v="50"/>
    <n v="39.450000000000003"/>
    <n v="64.73"/>
    <n v="1195.05"/>
    <n v="752.27"/>
    <n v="1157.3399999999999"/>
    <n v="983.74"/>
    <n v="1446.68"/>
  </r>
  <r>
    <x v="6"/>
    <n v="24"/>
    <s v="Iron"/>
    <n v="28.4"/>
    <x v="0"/>
    <s v="Ontario"/>
    <n v="4353.04"/>
    <x v="3"/>
    <n v="169.03"/>
    <n v="349.02"/>
    <n v="53.49"/>
    <n v="238.95"/>
    <n v="135.28"/>
    <n v="37.950000000000003"/>
    <n v="142.36000000000001"/>
    <n v="6.1"/>
    <x v="23"/>
    <n v="888"/>
    <n v="322"/>
    <n v="13.52"/>
    <n v="0"/>
    <n v="29.87"/>
    <n v="75.540000000000006"/>
    <n v="1132.1799999999901"/>
    <n v="565.9"/>
    <n v="870.61"/>
    <n v="740.02"/>
    <n v="1088.26"/>
  </r>
  <r>
    <x v="5"/>
    <n v="26"/>
    <s v="Iron"/>
    <n v="15"/>
    <x v="0"/>
    <s v="British Columbia"/>
    <n v="4163.58"/>
    <x v="0"/>
    <n v="167.13"/>
    <n v="342.45"/>
    <n v="53.91"/>
    <n v="226.09"/>
    <n v="110.52"/>
    <n v="46.95"/>
    <n v="120.61"/>
    <n v="5.65"/>
    <x v="19"/>
    <n v="235"/>
    <n v="312"/>
    <n v="13.34"/>
    <n v="150"/>
    <n v="27.48"/>
    <n v="89.17"/>
    <n v="1073.31"/>
    <n v="541.27"/>
    <n v="832.72"/>
    <n v="707.81"/>
    <n v="1040.8900000000001"/>
  </r>
  <r>
    <x v="9"/>
    <n v="2"/>
    <s v="Wood"/>
    <n v="15"/>
    <x v="0"/>
    <s v="New Brunswick"/>
    <n v="5423.8"/>
    <x v="0"/>
    <n v="163.35"/>
    <n v="373.93"/>
    <n v="54.37"/>
    <n v="289.24"/>
    <n v="124.13"/>
    <n v="67.849999999999994"/>
    <n v="110.89"/>
    <n v="5.43"/>
    <x v="11"/>
    <n v="591"/>
    <n v="325"/>
    <n v="16.690000000000001"/>
    <n v="150"/>
    <n v="21.57"/>
    <n v="69.739999999999995"/>
    <n v="1189.19"/>
    <n v="705.09"/>
    <n v="1084.76"/>
    <n v="922.05"/>
    <n v="1355.95"/>
  </r>
  <r>
    <x v="3"/>
    <n v="3"/>
    <s v="Steel"/>
    <n v="22.2"/>
    <x v="1"/>
    <s v="Saskatchewan"/>
    <n v="5432.02"/>
    <x v="1"/>
    <n v="160.13999999999999"/>
    <n v="496.28"/>
    <n v="59.08"/>
    <n v="277.54000000000002"/>
    <n v="148.5"/>
    <n v="50.88"/>
    <n v="105.46"/>
    <n v="9.98"/>
    <x v="8"/>
    <n v="120"/>
    <n v="344"/>
    <n v="15.79"/>
    <n v="50"/>
    <n v="28.73"/>
    <n v="51.5"/>
    <n v="1307.8599999999999"/>
    <n v="706.16"/>
    <n v="1086.4000000000001"/>
    <n v="923.44"/>
    <n v="1358.01"/>
  </r>
  <r>
    <x v="11"/>
    <n v="18"/>
    <s v="Iron"/>
    <n v="15.2"/>
    <x v="0"/>
    <s v="Ontario"/>
    <n v="3870.02"/>
    <x v="3"/>
    <n v="119.79"/>
    <n v="442.89"/>
    <n v="56.63"/>
    <n v="290.70999999999998"/>
    <n v="106.42"/>
    <n v="36.71"/>
    <n v="114.84"/>
    <n v="8.41"/>
    <x v="12"/>
    <n v="120"/>
    <n v="341"/>
    <n v="11.35"/>
    <n v="0"/>
    <n v="22"/>
    <n v="60.52"/>
    <n v="1176.3999999999901"/>
    <n v="503.1"/>
    <n v="774"/>
    <n v="657.9"/>
    <n v="967.5"/>
  </r>
  <r>
    <x v="5"/>
    <n v="10"/>
    <s v="Sand"/>
    <n v="18.899999999999999"/>
    <x v="1"/>
    <s v="Manitoba"/>
    <n v="5069.25"/>
    <x v="3"/>
    <n v="134.07"/>
    <n v="430.25"/>
    <n v="50.83"/>
    <n v="210.72"/>
    <n v="136.47"/>
    <n v="55.86"/>
    <n v="103.53"/>
    <n v="5.49"/>
    <x v="10"/>
    <n v="450"/>
    <n v="362"/>
    <n v="14"/>
    <n v="0"/>
    <n v="20.149999999999999"/>
    <n v="58.69"/>
    <n v="1127.22"/>
    <n v="659"/>
    <n v="1013.85"/>
    <n v="861.77"/>
    <n v="1267.31"/>
  </r>
  <r>
    <x v="2"/>
    <n v="14"/>
    <s v="Coal"/>
    <n v="22.4"/>
    <x v="1"/>
    <s v="Ontario"/>
    <n v="5205.07"/>
    <x v="3"/>
    <n v="185.77"/>
    <n v="306.97000000000003"/>
    <n v="52.26"/>
    <n v="211.88"/>
    <n v="133.36000000000001"/>
    <n v="63.63"/>
    <n v="134.01"/>
    <n v="5.76"/>
    <x v="2"/>
    <n v="745"/>
    <n v="335"/>
    <n v="15.54"/>
    <n v="150"/>
    <n v="27.36"/>
    <n v="90.5"/>
    <n v="1093.6400000000001"/>
    <n v="676.66"/>
    <n v="1041.01"/>
    <n v="884.86"/>
    <n v="1301.27"/>
  </r>
  <r>
    <x v="5"/>
    <n v="22"/>
    <s v="Steel"/>
    <n v="18.3"/>
    <x v="1"/>
    <s v="British Columbia"/>
    <n v="4501.01"/>
    <x v="2"/>
    <n v="182.38"/>
    <n v="479.94"/>
    <n v="52.94"/>
    <n v="294.69"/>
    <n v="108.34"/>
    <n v="69.8"/>
    <n v="122.49"/>
    <n v="9.6300000000000008"/>
    <x v="2"/>
    <n v="390"/>
    <n v="330"/>
    <n v="13.64"/>
    <n v="100"/>
    <n v="34.659999999999997"/>
    <n v="74.95"/>
    <n v="1320.21"/>
    <n v="585.13"/>
    <n v="900.2"/>
    <n v="765.17"/>
    <n v="1125.25"/>
  </r>
  <r>
    <x v="4"/>
    <n v="27"/>
    <s v="Coal"/>
    <n v="26.2"/>
    <x v="0"/>
    <s v="British Columbia"/>
    <n v="4923.8"/>
    <x v="2"/>
    <n v="190.94"/>
    <n v="361.13"/>
    <n v="58.74"/>
    <n v="224.04"/>
    <n v="132.38999999999999"/>
    <n v="69.67"/>
    <n v="111.38"/>
    <n v="7.45"/>
    <x v="14"/>
    <n v="270"/>
    <n v="322"/>
    <n v="15.29"/>
    <n v="50"/>
    <n v="25.34"/>
    <n v="90.84"/>
    <n v="1155.74"/>
    <n v="640.09"/>
    <n v="984.76"/>
    <n v="837.05"/>
    <n v="1230.95"/>
  </r>
  <r>
    <x v="0"/>
    <n v="28"/>
    <s v="Wood"/>
    <n v="11.1"/>
    <x v="1"/>
    <s v="Ontario"/>
    <n v="3768.74"/>
    <x v="0"/>
    <n v="117.41"/>
    <n v="484.78"/>
    <n v="57.49"/>
    <n v="277.16000000000003"/>
    <n v="138.71"/>
    <n v="54.84"/>
    <n v="108.34"/>
    <n v="7.36"/>
    <x v="12"/>
    <n v="966"/>
    <n v="388"/>
    <n v="9.7100000000000009"/>
    <n v="50"/>
    <n v="21.29"/>
    <n v="53.88"/>
    <n v="1246.0899999999899"/>
    <n v="489.94"/>
    <n v="753.75"/>
    <n v="640.69000000000005"/>
    <n v="942.18"/>
  </r>
  <r>
    <x v="3"/>
    <n v="22"/>
    <s v="Iron"/>
    <n v="11.1"/>
    <x v="1"/>
    <s v="New Brunswick"/>
    <n v="3257.12"/>
    <x v="3"/>
    <n v="144.46"/>
    <n v="357.51"/>
    <n v="53.31"/>
    <n v="228.68"/>
    <n v="147.5"/>
    <n v="48.55"/>
    <n v="112.05"/>
    <n v="7.46"/>
    <x v="14"/>
    <n v="422"/>
    <n v="345"/>
    <n v="9.44"/>
    <n v="150"/>
    <n v="30.4"/>
    <n v="77.510000000000005"/>
    <n v="1099.52"/>
    <n v="423.43"/>
    <n v="651.41999999999996"/>
    <n v="553.71"/>
    <n v="814.28"/>
  </r>
  <r>
    <x v="11"/>
    <n v="22"/>
    <s v="Iron"/>
    <n v="24.1"/>
    <x v="0"/>
    <s v="British Columbia"/>
    <n v="3464.3"/>
    <x v="0"/>
    <n v="153.05000000000001"/>
    <n v="425.65"/>
    <n v="52.32"/>
    <n v="288.12"/>
    <n v="145.99"/>
    <n v="48.72"/>
    <n v="136.27000000000001"/>
    <n v="9.7799999999999994"/>
    <x v="16"/>
    <n v="288"/>
    <n v="350"/>
    <n v="9.9"/>
    <n v="150"/>
    <n v="20.04"/>
    <n v="51.58"/>
    <n v="1259.9000000000001"/>
    <n v="450.36"/>
    <n v="692.86"/>
    <n v="588.92999999999995"/>
    <n v="866.08"/>
  </r>
  <r>
    <x v="8"/>
    <n v="7"/>
    <s v="Iron"/>
    <n v="22.7"/>
    <x v="0"/>
    <s v="New Brunswick"/>
    <n v="3534.67"/>
    <x v="2"/>
    <n v="101.83"/>
    <n v="478.33"/>
    <n v="59.3"/>
    <n v="298.47000000000003"/>
    <n v="106.84"/>
    <n v="67.28"/>
    <n v="131.61000000000001"/>
    <n v="5.12"/>
    <x v="21"/>
    <n v="943"/>
    <n v="304"/>
    <n v="11.63"/>
    <n v="0"/>
    <n v="37.46"/>
    <n v="73.22"/>
    <n v="1248.77999999999"/>
    <n v="459.51"/>
    <n v="706.93"/>
    <n v="600.89"/>
    <n v="883.67"/>
  </r>
  <r>
    <x v="11"/>
    <n v="10"/>
    <s v="Wood"/>
    <n v="22.6"/>
    <x v="0"/>
    <s v="Alberta"/>
    <n v="4843.6899999999996"/>
    <x v="2"/>
    <n v="124.98"/>
    <n v="481.5"/>
    <n v="54.8"/>
    <n v="246.32"/>
    <n v="128.41"/>
    <n v="33.33"/>
    <n v="101.35"/>
    <n v="5.09"/>
    <x v="2"/>
    <n v="307"/>
    <n v="392"/>
    <n v="12.36"/>
    <n v="100"/>
    <n v="35.71"/>
    <n v="80.52"/>
    <n v="1175.77999999999"/>
    <n v="629.67999999999995"/>
    <n v="968.74"/>
    <n v="823.43"/>
    <n v="1210.92"/>
  </r>
  <r>
    <x v="3"/>
    <n v="10"/>
    <s v="Iron"/>
    <n v="26.4"/>
    <x v="1"/>
    <s v="Manitoba"/>
    <n v="5503.75"/>
    <x v="3"/>
    <n v="136.63999999999999"/>
    <n v="426.8"/>
    <n v="50.63"/>
    <n v="208.79"/>
    <n v="146.22"/>
    <n v="61.17"/>
    <n v="133.99"/>
    <n v="9.24"/>
    <x v="11"/>
    <n v="813"/>
    <n v="351"/>
    <n v="15.68"/>
    <n v="100"/>
    <n v="31.05"/>
    <n v="71.13"/>
    <n v="1173.48"/>
    <n v="715.49"/>
    <n v="1100.75"/>
    <n v="935.64"/>
    <n v="1375.94"/>
  </r>
  <r>
    <x v="11"/>
    <n v="5"/>
    <s v="Iron"/>
    <n v="12.6"/>
    <x v="1"/>
    <s v="Alberta"/>
    <n v="5762.85"/>
    <x v="1"/>
    <n v="154.56"/>
    <n v="412.56"/>
    <n v="50.19"/>
    <n v="257.06"/>
    <n v="106.99"/>
    <n v="39.03"/>
    <n v="136.66999999999999"/>
    <n v="6.42"/>
    <x v="10"/>
    <n v="444"/>
    <n v="385"/>
    <n v="14.97"/>
    <n v="50"/>
    <n v="25.21"/>
    <n v="91.7"/>
    <n v="1163.48"/>
    <n v="749.17"/>
    <n v="1152.57"/>
    <n v="979.68"/>
    <n v="1440.71"/>
  </r>
  <r>
    <x v="2"/>
    <n v="6"/>
    <s v="Iron"/>
    <n v="29.6"/>
    <x v="0"/>
    <s v="Ontario"/>
    <n v="5613.01"/>
    <x v="1"/>
    <n v="191.06"/>
    <n v="390.42"/>
    <n v="57.93"/>
    <n v="229.94"/>
    <n v="119.31"/>
    <n v="65.42"/>
    <n v="146.63"/>
    <n v="6.35"/>
    <x v="5"/>
    <n v="341"/>
    <n v="306"/>
    <n v="18.34"/>
    <n v="50"/>
    <n v="20.18"/>
    <n v="84.81"/>
    <n v="1207.06"/>
    <n v="729.69"/>
    <n v="1122.5999999999999"/>
    <n v="954.21"/>
    <n v="1403.25"/>
  </r>
  <r>
    <x v="11"/>
    <n v="8"/>
    <s v="Iron"/>
    <n v="28.4"/>
    <x v="1"/>
    <s v="British Columbia"/>
    <n v="4891.3599999999997"/>
    <x v="0"/>
    <n v="117.07"/>
    <n v="346.55"/>
    <n v="51.22"/>
    <n v="249.19"/>
    <n v="102.62"/>
    <n v="57.63"/>
    <n v="127.31"/>
    <n v="6.15"/>
    <x v="14"/>
    <n v="375"/>
    <n v="347"/>
    <n v="14.1"/>
    <n v="150"/>
    <n v="21.63"/>
    <n v="69.319999999999993"/>
    <n v="1057.74"/>
    <n v="635.88"/>
    <n v="978.27"/>
    <n v="831.53"/>
    <n v="1222.8399999999999"/>
  </r>
  <r>
    <x v="4"/>
    <n v="19"/>
    <s v="Iron"/>
    <n v="10.7"/>
    <x v="1"/>
    <s v="Manitoba"/>
    <n v="3236.09"/>
    <x v="0"/>
    <n v="145.88"/>
    <n v="312.86"/>
    <n v="59.5"/>
    <n v="236.47"/>
    <n v="105.95"/>
    <n v="68.75"/>
    <n v="132.66"/>
    <n v="7.86"/>
    <x v="4"/>
    <n v="254"/>
    <n v="361"/>
    <n v="8.9600000000000009"/>
    <n v="150"/>
    <n v="34.94"/>
    <n v="89.99"/>
    <n v="1069.93"/>
    <n v="420.69"/>
    <n v="647.22"/>
    <n v="550.14"/>
    <n v="809.02"/>
  </r>
  <r>
    <x v="7"/>
    <n v="24"/>
    <s v="Wood"/>
    <n v="13.1"/>
    <x v="0"/>
    <s v="British Columbia"/>
    <n v="4473.5200000000004"/>
    <x v="3"/>
    <n v="192.62"/>
    <n v="373.05"/>
    <n v="51.85"/>
    <n v="200.24"/>
    <n v="128.21"/>
    <n v="52.88"/>
    <n v="118.62"/>
    <n v="5.4"/>
    <x v="12"/>
    <n v="930"/>
    <n v="331"/>
    <n v="13.52"/>
    <n v="50"/>
    <n v="25.77"/>
    <n v="72.69"/>
    <n v="1122.8699999999999"/>
    <n v="581.55999999999995"/>
    <n v="894.7"/>
    <n v="760.5"/>
    <n v="1118.3800000000001"/>
  </r>
  <r>
    <x v="4"/>
    <n v="24"/>
    <s v="Sand"/>
    <n v="26.9"/>
    <x v="0"/>
    <s v="New Brunswick"/>
    <n v="5670.38"/>
    <x v="0"/>
    <n v="181.68"/>
    <n v="452.09"/>
    <n v="59.05"/>
    <n v="253.36"/>
    <n v="101.57"/>
    <n v="47.51"/>
    <n v="143.96"/>
    <n v="8.73"/>
    <x v="23"/>
    <n v="898"/>
    <n v="363"/>
    <n v="15.62"/>
    <n v="100"/>
    <n v="36.93"/>
    <n v="52.93"/>
    <n v="1247.95"/>
    <n v="737.15"/>
    <n v="1134.08"/>
    <n v="963.96"/>
    <n v="1417.6"/>
  </r>
  <r>
    <x v="7"/>
    <n v="13"/>
    <s v="Sand"/>
    <n v="17.8"/>
    <x v="0"/>
    <s v="British Columbia"/>
    <n v="5901.15"/>
    <x v="1"/>
    <n v="146.41999999999999"/>
    <n v="339.69"/>
    <n v="57.13"/>
    <n v="221.28"/>
    <n v="128.36000000000001"/>
    <n v="42.21"/>
    <n v="149.55000000000001"/>
    <n v="9.5500000000000007"/>
    <x v="12"/>
    <n v="174"/>
    <n v="359"/>
    <n v="16.440000000000001"/>
    <n v="100"/>
    <n v="21.58"/>
    <n v="59.11"/>
    <n v="1094.19"/>
    <n v="767.15"/>
    <n v="1180.23"/>
    <n v="1003.2"/>
    <n v="1475.29"/>
  </r>
  <r>
    <x v="7"/>
    <n v="17"/>
    <s v="Iron"/>
    <n v="25.5"/>
    <x v="0"/>
    <s v="New Brunswick"/>
    <n v="3592.69"/>
    <x v="3"/>
    <n v="104.79"/>
    <n v="429.76"/>
    <n v="57.34"/>
    <n v="250.41"/>
    <n v="142.46"/>
    <n v="48.47"/>
    <n v="127.24"/>
    <n v="5.4"/>
    <x v="9"/>
    <n v="302"/>
    <n v="345"/>
    <n v="10.41"/>
    <n v="0"/>
    <n v="24.65"/>
    <n v="51.6"/>
    <n v="1165.8699999999999"/>
    <n v="467.05"/>
    <n v="718.54"/>
    <n v="610.76"/>
    <n v="898.17"/>
  </r>
  <r>
    <x v="4"/>
    <n v="19"/>
    <s v="Wood"/>
    <n v="17.5"/>
    <x v="1"/>
    <s v="Ontario"/>
    <n v="4934.1899999999996"/>
    <x v="0"/>
    <n v="141.65"/>
    <n v="477.18"/>
    <n v="59.69"/>
    <n v="220.95"/>
    <n v="120.07"/>
    <n v="30"/>
    <n v="128.47"/>
    <n v="5.8"/>
    <x v="6"/>
    <n v="341"/>
    <n v="375"/>
    <n v="13.16"/>
    <n v="50"/>
    <n v="23.98"/>
    <n v="72.39"/>
    <n v="1183.81"/>
    <n v="641.44000000000005"/>
    <n v="986.84"/>
    <n v="838.81"/>
    <n v="1233.55"/>
  </r>
  <r>
    <x v="10"/>
    <n v="17"/>
    <s v="Steel"/>
    <n v="10.3"/>
    <x v="0"/>
    <s v="New Brunswick"/>
    <n v="4707.12"/>
    <x v="1"/>
    <n v="191.55"/>
    <n v="483.49"/>
    <n v="51.56"/>
    <n v="267.14"/>
    <n v="117.78"/>
    <n v="54.73"/>
    <n v="143.25"/>
    <n v="6.41"/>
    <x v="16"/>
    <n v="660"/>
    <n v="326"/>
    <n v="14.44"/>
    <n v="50"/>
    <n v="38.76"/>
    <n v="62.48"/>
    <n v="1315.91"/>
    <n v="611.92999999999995"/>
    <n v="941.42"/>
    <n v="800.21"/>
    <n v="1176.78"/>
  </r>
  <r>
    <x v="4"/>
    <n v="24"/>
    <s v="Steel"/>
    <n v="15.5"/>
    <x v="0"/>
    <s v="Saskatchewan"/>
    <n v="5132.59"/>
    <x v="1"/>
    <n v="175.78"/>
    <n v="347.17"/>
    <n v="55.51"/>
    <n v="257.27999999999997"/>
    <n v="114.08"/>
    <n v="51.49"/>
    <n v="149.6"/>
    <n v="5.62"/>
    <x v="1"/>
    <n v="733"/>
    <n v="303"/>
    <n v="16.940000000000001"/>
    <n v="150"/>
    <n v="30.9"/>
    <n v="72.739999999999995"/>
    <n v="1156.53"/>
    <n v="667.24"/>
    <n v="1026.52"/>
    <n v="872.54"/>
    <n v="1283.1500000000001"/>
  </r>
  <r>
    <x v="7"/>
    <n v="17"/>
    <s v="Sand"/>
    <n v="11.1"/>
    <x v="0"/>
    <s v="Alberta"/>
    <n v="5835.95"/>
    <x v="0"/>
    <n v="162.1"/>
    <n v="484.42"/>
    <n v="53.57"/>
    <n v="215.65"/>
    <n v="133.30000000000001"/>
    <n v="63.76"/>
    <n v="134.01"/>
    <n v="5.03"/>
    <x v="13"/>
    <n v="782"/>
    <n v="381"/>
    <n v="15.32"/>
    <n v="100"/>
    <n v="35.61"/>
    <n v="86.14"/>
    <n v="1251.8399999999999"/>
    <n v="758.67"/>
    <n v="1167.19"/>
    <n v="992.11"/>
    <n v="1458.99"/>
  </r>
  <r>
    <x v="11"/>
    <n v="14"/>
    <s v="Sand"/>
    <n v="18.899999999999999"/>
    <x v="0"/>
    <s v="British Columbia"/>
    <n v="5456.28"/>
    <x v="0"/>
    <n v="199.43"/>
    <n v="361.57"/>
    <n v="57.69"/>
    <n v="261.32"/>
    <n v="101.8"/>
    <n v="67.05"/>
    <n v="120.64"/>
    <n v="5.92"/>
    <x v="14"/>
    <n v="408"/>
    <n v="363"/>
    <n v="15.03"/>
    <n v="0"/>
    <n v="23.99"/>
    <n v="69.28"/>
    <n v="1175.42"/>
    <n v="709.32"/>
    <n v="1091.26"/>
    <n v="927.57"/>
    <n v="1364.07"/>
  </r>
  <r>
    <x v="3"/>
    <n v="5"/>
    <s v="Iron"/>
    <n v="17.5"/>
    <x v="1"/>
    <s v="Ontario"/>
    <n v="3745.18"/>
    <x v="1"/>
    <n v="168.02"/>
    <n v="343.96"/>
    <n v="50.55"/>
    <n v="277.06"/>
    <n v="114.39"/>
    <n v="59.39"/>
    <n v="133.47999999999999"/>
    <n v="8.58"/>
    <x v="20"/>
    <n v="519"/>
    <n v="384"/>
    <n v="9.75"/>
    <n v="0"/>
    <n v="29.32"/>
    <n v="61.11"/>
    <n v="1155.4299999999901"/>
    <n v="486.87"/>
    <n v="749.04"/>
    <n v="636.67999999999995"/>
    <n v="936.29"/>
  </r>
  <r>
    <x v="11"/>
    <n v="24"/>
    <s v="Iron"/>
    <n v="23.6"/>
    <x v="1"/>
    <s v="Alberta"/>
    <n v="3518.33"/>
    <x v="2"/>
    <n v="113.61"/>
    <n v="397.83"/>
    <n v="54.04"/>
    <n v="276.95"/>
    <n v="131.72"/>
    <n v="36.24"/>
    <n v="148.6"/>
    <n v="5.78"/>
    <x v="14"/>
    <n v="472"/>
    <n v="337"/>
    <n v="10.44"/>
    <n v="150"/>
    <n v="34.57"/>
    <n v="81.88"/>
    <n v="1164.77"/>
    <n v="457.38"/>
    <n v="703.67"/>
    <n v="598.12"/>
    <n v="879.58"/>
  </r>
  <r>
    <x v="4"/>
    <n v="17"/>
    <s v="Iron"/>
    <n v="24.3"/>
    <x v="1"/>
    <s v="Ontario"/>
    <n v="4767.3900000000003"/>
    <x v="1"/>
    <n v="194.18"/>
    <n v="379.75"/>
    <n v="51.94"/>
    <n v="208.9"/>
    <n v="143.88"/>
    <n v="54.85"/>
    <n v="105.36"/>
    <n v="7.11"/>
    <x v="19"/>
    <n v="333"/>
    <n v="380"/>
    <n v="12.55"/>
    <n v="150"/>
    <n v="36.75"/>
    <n v="79.400000000000006"/>
    <n v="1145.96999999999"/>
    <n v="619.76"/>
    <n v="953.48"/>
    <n v="810.46"/>
    <n v="1191.8499999999999"/>
  </r>
  <r>
    <x v="1"/>
    <n v="25"/>
    <s v="Wood"/>
    <n v="15.1"/>
    <x v="1"/>
    <s v="Saskatchewan"/>
    <n v="5677.42"/>
    <x v="2"/>
    <n v="106.19"/>
    <n v="463.41"/>
    <n v="51.41"/>
    <n v="286.89999999999998"/>
    <n v="116.47"/>
    <n v="64.989999999999995"/>
    <n v="127.6"/>
    <n v="9.32"/>
    <x v="12"/>
    <n v="744"/>
    <n v="339"/>
    <n v="16.75"/>
    <n v="150"/>
    <n v="26.22"/>
    <n v="68.53"/>
    <n v="1226.28999999999"/>
    <n v="738.06"/>
    <n v="1135.48"/>
    <n v="965.16"/>
    <n v="1419.36"/>
  </r>
  <r>
    <x v="10"/>
    <n v="20"/>
    <s v="Iron"/>
    <n v="19.600000000000001"/>
    <x v="0"/>
    <s v="Manitoba"/>
    <n v="3845.95"/>
    <x v="1"/>
    <n v="143.86000000000001"/>
    <n v="461.15"/>
    <n v="59.43"/>
    <n v="285.83"/>
    <n v="132.91999999999999"/>
    <n v="37.700000000000003"/>
    <n v="134.93"/>
    <n v="5.92"/>
    <x v="9"/>
    <n v="472"/>
    <n v="340"/>
    <n v="11.31"/>
    <n v="150"/>
    <n v="32.46"/>
    <n v="71.42"/>
    <n v="1261.74"/>
    <n v="499.97"/>
    <n v="769.19"/>
    <n v="653.80999999999995"/>
    <n v="961.49"/>
  </r>
  <r>
    <x v="2"/>
    <n v="4"/>
    <s v="Sand"/>
    <n v="18.2"/>
    <x v="0"/>
    <s v="British Columbia"/>
    <n v="4838.47"/>
    <x v="2"/>
    <n v="147.88999999999999"/>
    <n v="330.11"/>
    <n v="51.02"/>
    <n v="280.11"/>
    <n v="127.84"/>
    <n v="50.69"/>
    <n v="121.36"/>
    <n v="8.3699999999999992"/>
    <x v="11"/>
    <n v="787"/>
    <n v="390"/>
    <n v="12.41"/>
    <n v="150"/>
    <n v="31.97"/>
    <n v="99.76"/>
    <n v="1117.3899999999901"/>
    <n v="629"/>
    <n v="967.69"/>
    <n v="822.54"/>
    <n v="1209.6199999999999"/>
  </r>
  <r>
    <x v="4"/>
    <n v="3"/>
    <s v="Iron"/>
    <n v="27.6"/>
    <x v="1"/>
    <s v="New Brunswick"/>
    <n v="4494.16"/>
    <x v="0"/>
    <n v="183.81"/>
    <n v="333.71"/>
    <n v="52.8"/>
    <n v="273.58999999999997"/>
    <n v="147.29"/>
    <n v="43.7"/>
    <n v="139.38"/>
    <n v="8.9499999999999993"/>
    <x v="5"/>
    <n v="962"/>
    <n v="385"/>
    <n v="11.67"/>
    <n v="50"/>
    <n v="38.79"/>
    <n v="97.32"/>
    <n v="1183.22999999999"/>
    <n v="584.24"/>
    <n v="898.83"/>
    <n v="764.01"/>
    <n v="1123.54"/>
  </r>
  <r>
    <x v="11"/>
    <n v="10"/>
    <s v="Coal"/>
    <n v="16.3"/>
    <x v="0"/>
    <s v="Alberta"/>
    <n v="4250.7299999999996"/>
    <x v="0"/>
    <n v="155.22"/>
    <n v="460.84"/>
    <n v="59.97"/>
    <n v="234.34"/>
    <n v="120.04"/>
    <n v="38.22"/>
    <n v="132.11000000000001"/>
    <n v="8.14"/>
    <x v="1"/>
    <n v="429"/>
    <n v="394"/>
    <n v="10.79"/>
    <n v="50"/>
    <n v="37.6"/>
    <n v="59.79"/>
    <n v="1208.8800000000001"/>
    <n v="552.59"/>
    <n v="850.15"/>
    <n v="722.62"/>
    <n v="1062.68"/>
  </r>
  <r>
    <x v="9"/>
    <n v="5"/>
    <s v="Wood"/>
    <n v="11.1"/>
    <x v="1"/>
    <s v="British Columbia"/>
    <n v="5290.91"/>
    <x v="0"/>
    <n v="136.6"/>
    <n v="332.49"/>
    <n v="58.9"/>
    <n v="233.32"/>
    <n v="134.43"/>
    <n v="59.89"/>
    <n v="148.11000000000001"/>
    <n v="9.07"/>
    <x v="11"/>
    <n v="467"/>
    <n v="333"/>
    <n v="15.89"/>
    <n v="0"/>
    <n v="20.11"/>
    <n v="89.8"/>
    <n v="1112.81"/>
    <n v="687.82"/>
    <n v="1058.18"/>
    <n v="899.45"/>
    <n v="1322.73"/>
  </r>
  <r>
    <x v="4"/>
    <n v="2"/>
    <s v="Coal"/>
    <n v="24.6"/>
    <x v="1"/>
    <s v="Alberta"/>
    <n v="5022.2"/>
    <x v="0"/>
    <n v="180.28"/>
    <n v="472.54"/>
    <n v="53.14"/>
    <n v="228.87"/>
    <n v="132.38999999999999"/>
    <n v="32.5"/>
    <n v="144.25"/>
    <n v="6.77"/>
    <x v="8"/>
    <n v="276"/>
    <n v="390"/>
    <n v="12.88"/>
    <n v="100"/>
    <n v="34.17"/>
    <n v="76.37"/>
    <n v="1250.74"/>
    <n v="652.89"/>
    <n v="1004.44"/>
    <n v="853.77"/>
    <n v="1255.55"/>
  </r>
  <r>
    <x v="11"/>
    <n v="22"/>
    <s v="Coal"/>
    <n v="29.5"/>
    <x v="0"/>
    <s v="Ontario"/>
    <n v="5202.0600000000004"/>
    <x v="1"/>
    <n v="148.05000000000001"/>
    <n v="390.16"/>
    <n v="54.02"/>
    <n v="294.68"/>
    <n v="145.43"/>
    <n v="56.27"/>
    <n v="107.38"/>
    <n v="7.98"/>
    <x v="5"/>
    <n v="129"/>
    <n v="391"/>
    <n v="13.3"/>
    <n v="0"/>
    <n v="30.76"/>
    <n v="56.06"/>
    <n v="1203.97"/>
    <n v="676.27"/>
    <n v="1040.4100000000001"/>
    <n v="884.35"/>
    <n v="1300.52"/>
  </r>
  <r>
    <x v="3"/>
    <n v="18"/>
    <s v="Sand"/>
    <n v="25.1"/>
    <x v="1"/>
    <s v="New Brunswick"/>
    <n v="3950.95"/>
    <x v="2"/>
    <n v="145.38"/>
    <n v="317.70999999999998"/>
    <n v="53.59"/>
    <n v="268.18"/>
    <n v="148.44999999999999"/>
    <n v="53.52"/>
    <n v="126.08"/>
    <n v="8.42"/>
    <x v="2"/>
    <n v="468"/>
    <n v="335"/>
    <n v="11.79"/>
    <n v="150"/>
    <n v="26.06"/>
    <n v="97.54"/>
    <n v="1121.33"/>
    <n v="513.62"/>
    <n v="790.19"/>
    <n v="671.66"/>
    <n v="987.74"/>
  </r>
  <r>
    <x v="1"/>
    <n v="8"/>
    <s v="Sand"/>
    <n v="14.4"/>
    <x v="1"/>
    <s v="Ontario"/>
    <n v="3480.03"/>
    <x v="0"/>
    <n v="195.25"/>
    <n v="433.01"/>
    <n v="56.64"/>
    <n v="243.73"/>
    <n v="108.7"/>
    <n v="31.89"/>
    <n v="131.75"/>
    <n v="5.29"/>
    <x v="6"/>
    <n v="841"/>
    <n v="361"/>
    <n v="9.64"/>
    <n v="100"/>
    <n v="20.58"/>
    <n v="55.82"/>
    <n v="1206.26"/>
    <n v="452.4"/>
    <n v="696.01"/>
    <n v="591.61"/>
    <n v="870.01"/>
  </r>
  <r>
    <x v="7"/>
    <n v="12"/>
    <s v="Wood"/>
    <n v="14.3"/>
    <x v="0"/>
    <s v="Ontario"/>
    <n v="3619.97"/>
    <x v="1"/>
    <n v="153.51"/>
    <n v="439.62"/>
    <n v="51.79"/>
    <n v="259.33"/>
    <n v="111.55"/>
    <n v="52.03"/>
    <n v="144.75"/>
    <n v="7.98"/>
    <x v="8"/>
    <n v="240"/>
    <n v="389"/>
    <n v="9.31"/>
    <n v="150"/>
    <n v="30.33"/>
    <n v="58.46"/>
    <n v="1220.56"/>
    <n v="470.6"/>
    <n v="723.99"/>
    <n v="615.39"/>
    <n v="904.99"/>
  </r>
  <r>
    <x v="6"/>
    <n v="22"/>
    <s v="Iron"/>
    <n v="22.4"/>
    <x v="0"/>
    <s v="British Columbia"/>
    <n v="4242.5200000000004"/>
    <x v="3"/>
    <n v="166.52"/>
    <n v="455.28"/>
    <n v="54.94"/>
    <n v="240.94"/>
    <n v="109.8"/>
    <n v="44.23"/>
    <n v="113.37"/>
    <n v="9.2899999999999991"/>
    <x v="1"/>
    <n v="315"/>
    <n v="330"/>
    <n v="12.86"/>
    <n v="50"/>
    <n v="20.69"/>
    <n v="57.68"/>
    <n v="1194.3699999999999"/>
    <n v="551.53"/>
    <n v="848.5"/>
    <n v="721.23"/>
    <n v="1060.6300000000001"/>
  </r>
  <r>
    <x v="6"/>
    <n v="23"/>
    <s v="Coal"/>
    <n v="24.4"/>
    <x v="1"/>
    <s v="New Brunswick"/>
    <n v="3663.86"/>
    <x v="2"/>
    <n v="142.69"/>
    <n v="278.39999999999998"/>
    <n v="52.42"/>
    <n v="294.49"/>
    <n v="118.81"/>
    <n v="59.3"/>
    <n v="105.82"/>
    <n v="9.8000000000000007"/>
    <x v="23"/>
    <n v="162"/>
    <n v="355"/>
    <n v="10.32"/>
    <n v="100"/>
    <n v="25.51"/>
    <n v="72.28"/>
    <n v="1261.72999999999"/>
    <n v="476.3"/>
    <n v="732.77"/>
    <n v="622.86"/>
    <n v="915.97"/>
  </r>
  <r>
    <x v="7"/>
    <n v="9"/>
    <s v="Steel"/>
    <n v="17.3"/>
    <x v="0"/>
    <s v="New Brunswick"/>
    <n v="4816.4399999999996"/>
    <x v="1"/>
    <n v="112.18"/>
    <n v="435.15"/>
    <n v="51.37"/>
    <n v="205.94"/>
    <n v="104.8"/>
    <n v="66.930000000000007"/>
    <n v="121.52"/>
    <n v="6.59"/>
    <x v="12"/>
    <n v="885"/>
    <n v="342"/>
    <n v="14.08"/>
    <n v="100"/>
    <n v="32.19"/>
    <n v="78.28"/>
    <n v="1104.47999999999"/>
    <n v="626.14"/>
    <n v="963.29"/>
    <n v="818.79"/>
    <n v="1204.1099999999999"/>
  </r>
  <r>
    <x v="1"/>
    <n v="25"/>
    <s v="Wood"/>
    <n v="23.4"/>
    <x v="1"/>
    <s v="Ontario"/>
    <n v="3324.46"/>
    <x v="2"/>
    <n v="124.02"/>
    <n v="307.02"/>
    <n v="56.25"/>
    <n v="253.19"/>
    <n v="116.93"/>
    <n v="33.92"/>
    <n v="146.37"/>
    <n v="5.81"/>
    <x v="10"/>
    <n v="180"/>
    <n v="339"/>
    <n v="9.81"/>
    <n v="50"/>
    <n v="27.38"/>
    <n v="65.75"/>
    <n v="1043.51"/>
    <n v="432.18"/>
    <n v="664.89"/>
    <n v="565.16"/>
    <n v="831.12"/>
  </r>
  <r>
    <x v="9"/>
    <n v="28"/>
    <s v="Sand"/>
    <n v="27.1"/>
    <x v="1"/>
    <s v="Saskatchewan"/>
    <n v="4687.45"/>
    <x v="0"/>
    <n v="133.54"/>
    <n v="302.7"/>
    <n v="55.5"/>
    <n v="228.4"/>
    <n v="111.27"/>
    <n v="61.29"/>
    <n v="119.52"/>
    <n v="10"/>
    <x v="0"/>
    <n v="954"/>
    <n v="315"/>
    <n v="14.88"/>
    <n v="0"/>
    <n v="36.82"/>
    <n v="56.68"/>
    <n v="1022.21999999999"/>
    <n v="609.37"/>
    <n v="937.49"/>
    <n v="796.87"/>
    <n v="1171.8599999999999"/>
  </r>
  <r>
    <x v="3"/>
    <n v="13"/>
    <s v="Steel"/>
    <n v="22.6"/>
    <x v="0"/>
    <s v="Saskatchewan"/>
    <n v="4413.22"/>
    <x v="3"/>
    <n v="153.75"/>
    <n v="408.89"/>
    <n v="57.06"/>
    <n v="272.73"/>
    <n v="120.56"/>
    <n v="52.34"/>
    <n v="130.78"/>
    <n v="7.77"/>
    <x v="23"/>
    <n v="859"/>
    <n v="323"/>
    <n v="13.66"/>
    <n v="150"/>
    <n v="27.95"/>
    <n v="60.07"/>
    <n v="1203.8799999999901"/>
    <n v="573.72"/>
    <n v="882.64"/>
    <n v="750.25"/>
    <n v="1103.31"/>
  </r>
  <r>
    <x v="7"/>
    <n v="19"/>
    <s v="Iron"/>
    <n v="18"/>
    <x v="0"/>
    <s v="New Brunswick"/>
    <n v="4628.6899999999996"/>
    <x v="3"/>
    <n v="108.29"/>
    <n v="460.74"/>
    <n v="59.58"/>
    <n v="202.94"/>
    <n v="149.71"/>
    <n v="39.99"/>
    <n v="106.02"/>
    <n v="9.0399999999999991"/>
    <x v="20"/>
    <n v="829"/>
    <n v="342"/>
    <n v="13.53"/>
    <n v="100"/>
    <n v="34.520000000000003"/>
    <n v="73.7"/>
    <n v="1136.31"/>
    <n v="601.73"/>
    <n v="925.74"/>
    <n v="786.88"/>
    <n v="1157.17"/>
  </r>
  <r>
    <x v="7"/>
    <n v="23"/>
    <s v="Iron"/>
    <n v="23.7"/>
    <x v="0"/>
    <s v="Ontario"/>
    <n v="3020.25"/>
    <x v="3"/>
    <n v="119.8"/>
    <n v="382.24"/>
    <n v="57.92"/>
    <n v="268.11"/>
    <n v="125.66"/>
    <n v="37.090000000000003"/>
    <n v="123.7"/>
    <n v="9.2799999999999994"/>
    <x v="7"/>
    <n v="298"/>
    <n v="398"/>
    <n v="7.59"/>
    <n v="100"/>
    <n v="36.82"/>
    <n v="87.54"/>
    <n v="1123.8"/>
    <n v="392.63"/>
    <n v="604.04999999999995"/>
    <n v="513.44000000000005"/>
    <n v="755.06"/>
  </r>
  <r>
    <x v="4"/>
    <n v="25"/>
    <s v="Iron"/>
    <n v="10.6"/>
    <x v="0"/>
    <s v="Ontario"/>
    <n v="4326.83"/>
    <x v="0"/>
    <n v="117.39"/>
    <n v="376.51"/>
    <n v="51.87"/>
    <n v="243.12"/>
    <n v="146.22999999999999"/>
    <n v="43.13"/>
    <n v="117.09"/>
    <n v="9.4"/>
    <x v="25"/>
    <n v="567"/>
    <n v="375"/>
    <n v="11.54"/>
    <n v="150"/>
    <n v="25.48"/>
    <n v="66.599999999999994"/>
    <n v="1104.74"/>
    <n v="562.49"/>
    <n v="865.37"/>
    <n v="735.56"/>
    <n v="1081.71"/>
  </r>
  <r>
    <x v="11"/>
    <n v="28"/>
    <s v="Steel"/>
    <n v="26.9"/>
    <x v="1"/>
    <s v="Ontario"/>
    <n v="3621.01"/>
    <x v="0"/>
    <n v="100.54"/>
    <n v="433.24"/>
    <n v="53.13"/>
    <n v="292.39"/>
    <n v="119.36"/>
    <n v="36.61"/>
    <n v="100.2"/>
    <n v="5.35"/>
    <x v="11"/>
    <n v="123"/>
    <n v="303"/>
    <n v="11.95"/>
    <n v="50"/>
    <n v="29.52"/>
    <n v="83.81"/>
    <n v="1140.82"/>
    <n v="470.73"/>
    <n v="724.2"/>
    <n v="615.57000000000005"/>
    <n v="905.25"/>
  </r>
  <r>
    <x v="5"/>
    <n v="21"/>
    <s v="Wood"/>
    <n v="12.1"/>
    <x v="1"/>
    <s v="British Columbia"/>
    <n v="5319.18"/>
    <x v="0"/>
    <n v="173.27"/>
    <n v="303.56"/>
    <n v="57.46"/>
    <n v="233.05"/>
    <n v="119.57"/>
    <n v="66.58"/>
    <n v="127.16"/>
    <n v="8.1"/>
    <x v="1"/>
    <n v="310"/>
    <n v="372"/>
    <n v="14.3"/>
    <n v="150"/>
    <n v="34.85"/>
    <n v="96.6"/>
    <n v="1088.75"/>
    <n v="691.49"/>
    <n v="1063.8399999999999"/>
    <n v="904.26"/>
    <n v="1329.8"/>
  </r>
  <r>
    <x v="10"/>
    <n v="22"/>
    <s v="Wood"/>
    <n v="20.399999999999999"/>
    <x v="1"/>
    <s v="Ontario"/>
    <n v="5718.13"/>
    <x v="2"/>
    <n v="144.62"/>
    <n v="499.03"/>
    <n v="59.36"/>
    <n v="203.75"/>
    <n v="101.65"/>
    <n v="63.92"/>
    <n v="132.43"/>
    <n v="8.08"/>
    <x v="14"/>
    <n v="297"/>
    <n v="331"/>
    <n v="17.28"/>
    <n v="150"/>
    <n v="29.36"/>
    <n v="79.510000000000005"/>
    <n v="1212.8399999999999"/>
    <n v="743.36"/>
    <n v="1143.6300000000001"/>
    <n v="972.08"/>
    <n v="1429.53"/>
  </r>
  <r>
    <x v="3"/>
    <n v="24"/>
    <s v="Iron"/>
    <n v="14.2"/>
    <x v="1"/>
    <s v="British Columbia"/>
    <n v="3794.94"/>
    <x v="2"/>
    <n v="164.87"/>
    <n v="438.69"/>
    <n v="53.21"/>
    <n v="241.51"/>
    <n v="117.63"/>
    <n v="58.71"/>
    <n v="109.77"/>
    <n v="7.75"/>
    <x v="22"/>
    <n v="520"/>
    <n v="305"/>
    <n v="12.44"/>
    <n v="150"/>
    <n v="22.67"/>
    <n v="55.66"/>
    <n v="1192.1399999999901"/>
    <n v="493.34"/>
    <n v="758.99"/>
    <n v="645.14"/>
    <n v="948.74"/>
  </r>
  <r>
    <x v="2"/>
    <n v="6"/>
    <s v="Sand"/>
    <n v="29.2"/>
    <x v="1"/>
    <s v="New Brunswick"/>
    <n v="5613.94"/>
    <x v="1"/>
    <n v="100.67"/>
    <n v="317.98"/>
    <n v="56.47"/>
    <n v="232.25"/>
    <n v="142.19"/>
    <n v="50.87"/>
    <n v="147.47999999999999"/>
    <n v="8.01"/>
    <x v="19"/>
    <n v="765"/>
    <n v="366"/>
    <n v="15.34"/>
    <n v="150"/>
    <n v="34.85"/>
    <n v="91.66"/>
    <n v="1055.9199999999901"/>
    <n v="729.81"/>
    <n v="1122.79"/>
    <n v="954.37"/>
    <n v="1403.48"/>
  </r>
  <r>
    <x v="7"/>
    <n v="12"/>
    <s v="Coal"/>
    <n v="23.5"/>
    <x v="0"/>
    <s v="New Brunswick"/>
    <n v="3437.9"/>
    <x v="0"/>
    <n v="151.94999999999999"/>
    <n v="313.04000000000002"/>
    <n v="55.19"/>
    <n v="211.78"/>
    <n v="147.79"/>
    <n v="39.17"/>
    <n v="108.64"/>
    <n v="6.02"/>
    <x v="18"/>
    <n v="223"/>
    <n v="352"/>
    <n v="9.77"/>
    <n v="150"/>
    <n v="39.090000000000003"/>
    <n v="87.88"/>
    <n v="1033.58"/>
    <n v="446.93"/>
    <n v="687.58"/>
    <n v="584.44000000000005"/>
    <n v="859.48"/>
  </r>
  <r>
    <x v="8"/>
    <n v="14"/>
    <s v="Coal"/>
    <n v="19.600000000000001"/>
    <x v="0"/>
    <s v="Ontario"/>
    <n v="4620.41"/>
    <x v="3"/>
    <n v="161.38999999999999"/>
    <n v="352.51"/>
    <n v="51.34"/>
    <n v="218.1"/>
    <n v="121.35"/>
    <n v="33.83"/>
    <n v="136.68"/>
    <n v="7.65"/>
    <x v="8"/>
    <n v="791"/>
    <n v="397"/>
    <n v="11.64"/>
    <n v="50"/>
    <n v="23.79"/>
    <n v="87.55"/>
    <n v="1082.8499999999999"/>
    <n v="600.65"/>
    <n v="924.08"/>
    <n v="785.47"/>
    <n v="1155.0999999999999"/>
  </r>
  <r>
    <x v="8"/>
    <n v="11"/>
    <s v="Steel"/>
    <n v="10.9"/>
    <x v="1"/>
    <s v="Alberta"/>
    <n v="5130.62"/>
    <x v="2"/>
    <n v="135.12"/>
    <n v="203.43"/>
    <n v="56.15"/>
    <n v="237.73"/>
    <n v="128.65"/>
    <n v="39.11"/>
    <n v="107.17"/>
    <n v="7.53"/>
    <x v="15"/>
    <n v="135"/>
    <n v="324"/>
    <n v="15.84"/>
    <n v="0"/>
    <n v="31.2"/>
    <n v="81.150000000000006"/>
    <n v="1114.8899999999901"/>
    <n v="666.98"/>
    <n v="1026.1199999999999"/>
    <n v="872.21"/>
    <n v="1282.6500000000001"/>
  </r>
  <r>
    <x v="10"/>
    <n v="7"/>
    <s v="Sand"/>
    <n v="15.2"/>
    <x v="0"/>
    <s v="Saskatchewan"/>
    <n v="5799.07"/>
    <x v="1"/>
    <n v="142.52000000000001"/>
    <n v="384.19"/>
    <n v="55.82"/>
    <n v="243.66"/>
    <n v="126.66"/>
    <n v="55.32"/>
    <n v="113.12"/>
    <n v="6.21"/>
    <x v="21"/>
    <n v="110"/>
    <n v="309"/>
    <n v="18.77"/>
    <n v="0"/>
    <n v="34.880000000000003"/>
    <n v="93.61"/>
    <n v="1127.5"/>
    <n v="753.88"/>
    <n v="1159.81"/>
    <n v="985.84"/>
    <n v="1449.77"/>
  </r>
  <r>
    <x v="2"/>
    <n v="24"/>
    <s v="Wood"/>
    <n v="29.5"/>
    <x v="1"/>
    <s v="Alberta"/>
    <n v="3012.52"/>
    <x v="3"/>
    <n v="112.05"/>
    <n v="324"/>
    <n v="57.65"/>
    <n v="245.08"/>
    <n v="129.94999999999999"/>
    <n v="63.63"/>
    <n v="117.4"/>
    <n v="6.24"/>
    <x v="11"/>
    <n v="183"/>
    <n v="346"/>
    <n v="8.7100000000000009"/>
    <n v="150"/>
    <n v="22.11"/>
    <n v="59.41"/>
    <n v="1056"/>
    <n v="391.63"/>
    <n v="602.5"/>
    <n v="512.13"/>
    <n v="753.13"/>
  </r>
  <r>
    <x v="11"/>
    <n v="14"/>
    <s v="Coal"/>
    <n v="14.7"/>
    <x v="0"/>
    <s v="Ontario"/>
    <n v="3238.78"/>
    <x v="0"/>
    <n v="187.22"/>
    <n v="327.19"/>
    <n v="51.89"/>
    <n v="295.04000000000002"/>
    <n v="133.91"/>
    <n v="32.92"/>
    <n v="126.35"/>
    <n v="5.07"/>
    <x v="1"/>
    <n v="769"/>
    <n v="310"/>
    <n v="10.45"/>
    <n v="100"/>
    <n v="34.33"/>
    <n v="57.42"/>
    <n v="1159.5899999999899"/>
    <n v="421.04"/>
    <n v="647.76"/>
    <n v="550.59"/>
    <n v="809.7"/>
  </r>
  <r>
    <x v="10"/>
    <n v="17"/>
    <s v="Steel"/>
    <n v="19"/>
    <x v="1"/>
    <s v="New Brunswick"/>
    <n v="4019.96"/>
    <x v="0"/>
    <n v="134.38"/>
    <n v="303.41000000000003"/>
    <n v="58.57"/>
    <n v="221.42"/>
    <n v="148.82"/>
    <n v="66.900000000000006"/>
    <n v="145.06"/>
    <n v="9.4600000000000009"/>
    <x v="6"/>
    <n v="662"/>
    <n v="304"/>
    <n v="13.22"/>
    <n v="50"/>
    <n v="35.86"/>
    <n v="95.7"/>
    <n v="1088.02"/>
    <n v="522.59"/>
    <n v="803.99"/>
    <n v="683.39"/>
    <n v="1004.99"/>
  </r>
  <r>
    <x v="6"/>
    <n v="9"/>
    <s v="Steel"/>
    <n v="29.7"/>
    <x v="1"/>
    <s v="Saskatchewan"/>
    <n v="4515.07"/>
    <x v="3"/>
    <n v="174.5"/>
    <n v="491.94"/>
    <n v="56.37"/>
    <n v="226.06"/>
    <n v="140.62"/>
    <n v="39.25"/>
    <n v="129.78"/>
    <n v="7.93"/>
    <x v="5"/>
    <n v="384"/>
    <n v="365"/>
    <n v="12.37"/>
    <n v="150"/>
    <n v="21.46"/>
    <n v="92.42"/>
    <n v="1266.45"/>
    <n v="586.96"/>
    <n v="903.01"/>
    <n v="767.56"/>
    <n v="1128.77"/>
  </r>
  <r>
    <x v="4"/>
    <n v="10"/>
    <s v="Steel"/>
    <n v="26.6"/>
    <x v="0"/>
    <s v="Manitoba"/>
    <n v="5250.12"/>
    <x v="3"/>
    <n v="178.43"/>
    <n v="356.9"/>
    <n v="57.86"/>
    <n v="229.37"/>
    <n v="148.15"/>
    <n v="32.28"/>
    <n v="131.34"/>
    <n v="7.72"/>
    <x v="23"/>
    <n v="907"/>
    <n v="349"/>
    <n v="15.04"/>
    <n v="50"/>
    <n v="21.07"/>
    <n v="68.89"/>
    <n v="1142.05"/>
    <n v="682.52"/>
    <n v="1050.02"/>
    <n v="892.52"/>
    <n v="1312.53"/>
  </r>
  <r>
    <x v="3"/>
    <n v="3"/>
    <s v="Coal"/>
    <n v="24.7"/>
    <x v="0"/>
    <s v="British Columbia"/>
    <n v="5867.63"/>
    <x v="3"/>
    <n v="144.32"/>
    <n v="350.56"/>
    <n v="55.77"/>
    <n v="222.3"/>
    <n v="119.1"/>
    <n v="59.75"/>
    <n v="111.2"/>
    <n v="9.9"/>
    <x v="2"/>
    <n v="332"/>
    <n v="389"/>
    <n v="15.08"/>
    <n v="100"/>
    <n v="24.78"/>
    <n v="87.9"/>
    <n v="1072.9000000000001"/>
    <n v="762.79"/>
    <n v="1173.53"/>
    <n v="997.5"/>
    <n v="1466.91"/>
  </r>
  <r>
    <x v="3"/>
    <n v="2"/>
    <s v="Steel"/>
    <n v="26.8"/>
    <x v="1"/>
    <s v="Saskatchewan"/>
    <n v="5744.97"/>
    <x v="1"/>
    <n v="166.67"/>
    <n v="406.08"/>
    <n v="51.94"/>
    <n v="227.67"/>
    <n v="142.77000000000001"/>
    <n v="30.83"/>
    <n v="129.65"/>
    <n v="5.59"/>
    <x v="14"/>
    <n v="337"/>
    <n v="345"/>
    <n v="16.649999999999999"/>
    <n v="150"/>
    <n v="33.65"/>
    <n v="82.11"/>
    <n v="1161.2"/>
    <n v="746.85"/>
    <n v="1148.99"/>
    <n v="976.64"/>
    <n v="1436.24"/>
  </r>
  <r>
    <x v="2"/>
    <n v="27"/>
    <s v="Iron"/>
    <n v="27.9"/>
    <x v="0"/>
    <s v="Ontario"/>
    <n v="5675.81"/>
    <x v="1"/>
    <n v="182.68"/>
    <n v="472.04"/>
    <n v="56.2"/>
    <n v="296.44"/>
    <n v="123.36"/>
    <n v="33"/>
    <n v="117.82"/>
    <n v="8.74"/>
    <x v="23"/>
    <n v="818"/>
    <n v="398"/>
    <n v="14.26"/>
    <n v="100"/>
    <n v="30.83"/>
    <n v="94"/>
    <n v="1290.28"/>
    <n v="737.86"/>
    <n v="1135.1600000000001"/>
    <n v="964.89"/>
    <n v="1418.95"/>
  </r>
  <r>
    <x v="1"/>
    <n v="23"/>
    <s v="Sand"/>
    <n v="16.3"/>
    <x v="1"/>
    <s v="Ontario"/>
    <n v="5786.95"/>
    <x v="1"/>
    <n v="101.3"/>
    <n v="354.67"/>
    <n v="56.03"/>
    <n v="253.14"/>
    <n v="142.57"/>
    <n v="56.88"/>
    <n v="100.82"/>
    <n v="6.92"/>
    <x v="17"/>
    <n v="669"/>
    <n v="326"/>
    <n v="17.75"/>
    <n v="0"/>
    <n v="23.46"/>
    <n v="63.56"/>
    <n v="1072.33"/>
    <n v="752.3"/>
    <n v="1157.3900000000001"/>
    <n v="983.78"/>
    <n v="1446.74"/>
  </r>
  <r>
    <x v="2"/>
    <n v="13"/>
    <s v="Coal"/>
    <n v="26.2"/>
    <x v="0"/>
    <s v="Manitoba"/>
    <n v="5785.32"/>
    <x v="3"/>
    <n v="173.39"/>
    <n v="347.05"/>
    <n v="51.54"/>
    <n v="202.95"/>
    <n v="149.77000000000001"/>
    <n v="65.260000000000005"/>
    <n v="147.63"/>
    <n v="8.8800000000000008"/>
    <x v="12"/>
    <n v="479"/>
    <n v="342"/>
    <n v="16.920000000000002"/>
    <n v="100"/>
    <n v="24"/>
    <n v="69.260000000000005"/>
    <n v="1146.47"/>
    <n v="752.09"/>
    <n v="1157.06"/>
    <n v="983.5"/>
    <n v="1446.33"/>
  </r>
  <r>
    <x v="2"/>
    <n v="11"/>
    <s v="Coal"/>
    <n v="15.5"/>
    <x v="1"/>
    <s v="New Brunswick"/>
    <n v="3911.43"/>
    <x v="2"/>
    <n v="189.9"/>
    <n v="282.58"/>
    <n v="58.95"/>
    <n v="289.42"/>
    <n v="137.16"/>
    <n v="63.6"/>
    <n v="102.03"/>
    <n v="5.0999999999999996"/>
    <x v="5"/>
    <n v="485"/>
    <n v="399"/>
    <n v="9.8000000000000007"/>
    <n v="50"/>
    <n v="28.87"/>
    <n v="63.69"/>
    <n v="1328.74"/>
    <n v="508.49"/>
    <n v="782.29"/>
    <n v="664.94"/>
    <n v="977.86"/>
  </r>
  <r>
    <x v="10"/>
    <n v="1"/>
    <s v="Steel"/>
    <n v="11.5"/>
    <x v="1"/>
    <s v="New Brunswick"/>
    <n v="3752.6"/>
    <x v="2"/>
    <n v="121.61"/>
    <n v="389.11"/>
    <n v="56.63"/>
    <n v="270.31"/>
    <n v="133.37"/>
    <n v="62.28"/>
    <n v="136.19"/>
    <n v="6.23"/>
    <x v="6"/>
    <n v="806"/>
    <n v="381"/>
    <n v="9.85"/>
    <n v="0"/>
    <n v="37.090000000000003"/>
    <n v="68.81"/>
    <n v="1175.73"/>
    <n v="487.84"/>
    <n v="750.52"/>
    <n v="637.94000000000005"/>
    <n v="938.15"/>
  </r>
  <r>
    <x v="5"/>
    <n v="8"/>
    <s v="Wood"/>
    <n v="11.1"/>
    <x v="0"/>
    <s v="Manitoba"/>
    <n v="3633.6"/>
    <x v="3"/>
    <n v="176.8"/>
    <n v="358.33"/>
    <n v="56.71"/>
    <n v="293.51"/>
    <n v="132.52000000000001"/>
    <n v="66.16"/>
    <n v="137.36000000000001"/>
    <n v="5.79"/>
    <x v="13"/>
    <n v="799"/>
    <n v="386"/>
    <n v="9.41"/>
    <n v="50"/>
    <n v="27.42"/>
    <n v="75.290000000000006"/>
    <n v="1227.1799999999901"/>
    <n v="472.37"/>
    <n v="726.72"/>
    <n v="617.71"/>
    <n v="908.4"/>
  </r>
  <r>
    <x v="7"/>
    <n v="10"/>
    <s v="Sand"/>
    <n v="21.4"/>
    <x v="0"/>
    <s v="New Brunswick"/>
    <n v="4079.39"/>
    <x v="0"/>
    <n v="172.63"/>
    <n v="358.03"/>
    <n v="51.1"/>
    <n v="289.27"/>
    <n v="117.75"/>
    <n v="48.3"/>
    <n v="101.92"/>
    <n v="6.23"/>
    <x v="4"/>
    <n v="878"/>
    <n v="350"/>
    <n v="11.66"/>
    <n v="0"/>
    <n v="27.35"/>
    <n v="99.29"/>
    <n v="1145.23"/>
    <n v="530.32000000000005"/>
    <n v="815.88"/>
    <n v="693.5"/>
    <n v="1019.85"/>
  </r>
  <r>
    <x v="8"/>
    <n v="8"/>
    <s v="Sand"/>
    <n v="14"/>
    <x v="1"/>
    <s v="Alberta"/>
    <n v="4144.18"/>
    <x v="2"/>
    <n v="106.58"/>
    <n v="287.08999999999997"/>
    <n v="57.26"/>
    <n v="296.51"/>
    <n v="122.76"/>
    <n v="56.34"/>
    <n v="136.91999999999999"/>
    <n v="6.76"/>
    <x v="0"/>
    <n v="127"/>
    <n v="384"/>
    <n v="10.79"/>
    <n v="150"/>
    <n v="34.81"/>
    <n v="97.48"/>
    <n v="1270.22"/>
    <n v="538.74"/>
    <n v="828.84"/>
    <n v="704.51"/>
    <n v="1036.05"/>
  </r>
  <r>
    <x v="4"/>
    <n v="12"/>
    <s v="Sand"/>
    <n v="12.4"/>
    <x v="1"/>
    <s v="Alberta"/>
    <n v="4291.93"/>
    <x v="0"/>
    <n v="169.4"/>
    <n v="352.4"/>
    <n v="53.77"/>
    <n v="256.23"/>
    <n v="146.35"/>
    <n v="44.46"/>
    <n v="148.77000000000001"/>
    <n v="6.4"/>
    <x v="2"/>
    <n v="754"/>
    <n v="323"/>
    <n v="13.29"/>
    <n v="150"/>
    <n v="30.06"/>
    <n v="62.86"/>
    <n v="1177.78"/>
    <n v="557.95000000000005"/>
    <n v="858.39"/>
    <n v="729.63"/>
    <n v="1072.98"/>
  </r>
  <r>
    <x v="11"/>
    <n v="27"/>
    <s v="Sand"/>
    <n v="20.9"/>
    <x v="0"/>
    <s v="Ontario"/>
    <n v="5826.27"/>
    <x v="3"/>
    <n v="133.57"/>
    <n v="421.96"/>
    <n v="54.94"/>
    <n v="293.55"/>
    <n v="111.7"/>
    <n v="67.19"/>
    <n v="120.49"/>
    <n v="5.09"/>
    <x v="1"/>
    <n v="269"/>
    <n v="324"/>
    <n v="17.98"/>
    <n v="100"/>
    <n v="34.96"/>
    <n v="84"/>
    <n v="1208.49"/>
    <n v="757.42"/>
    <n v="1165.25"/>
    <n v="990.47"/>
    <n v="1456.57"/>
  </r>
  <r>
    <x v="2"/>
    <n v="13"/>
    <s v="Sand"/>
    <n v="27.8"/>
    <x v="0"/>
    <s v="Saskatchewan"/>
    <n v="3620.35"/>
    <x v="0"/>
    <n v="188.44"/>
    <n v="485.19"/>
    <n v="58.63"/>
    <n v="298.38"/>
    <n v="144.46"/>
    <n v="46.63"/>
    <n v="147.93"/>
    <n v="9.4700000000000006"/>
    <x v="16"/>
    <n v="772"/>
    <n v="354"/>
    <n v="10.23"/>
    <n v="100"/>
    <n v="29.04"/>
    <n v="98.27"/>
    <n v="1379.13"/>
    <n v="470.65"/>
    <n v="724.07"/>
    <n v="615.46"/>
    <n v="905.09"/>
  </r>
  <r>
    <x v="3"/>
    <n v="14"/>
    <s v="Sand"/>
    <n v="20.5"/>
    <x v="1"/>
    <s v="Alberta"/>
    <n v="3375.83"/>
    <x v="0"/>
    <n v="180.43"/>
    <n v="304.07"/>
    <n v="51.12"/>
    <n v="235.59"/>
    <n v="133.16"/>
    <n v="56.06"/>
    <n v="124.27"/>
    <n v="5.16"/>
    <x v="14"/>
    <n v="341"/>
    <n v="336"/>
    <n v="10.050000000000001"/>
    <n v="0"/>
    <n v="34.04"/>
    <n v="82.94"/>
    <n v="1089.8599999999999"/>
    <n v="438.86"/>
    <n v="675.17"/>
    <n v="573.89"/>
    <n v="843.96"/>
  </r>
  <r>
    <x v="8"/>
    <n v="8"/>
    <s v="Wood"/>
    <n v="11.1"/>
    <x v="1"/>
    <s v="Alberta"/>
    <n v="5197.53"/>
    <x v="3"/>
    <n v="105.87"/>
    <n v="398.99"/>
    <n v="59.32"/>
    <n v="235.21"/>
    <n v="134.97999999999999"/>
    <n v="55.09"/>
    <n v="134.6"/>
    <n v="7.12"/>
    <x v="11"/>
    <n v="351"/>
    <n v="351"/>
    <n v="14.81"/>
    <n v="100"/>
    <n v="31.7"/>
    <n v="79.38"/>
    <n v="1131.18"/>
    <n v="675.68"/>
    <n v="1039.51"/>
    <n v="883.58"/>
    <n v="1299.3800000000001"/>
  </r>
  <r>
    <x v="10"/>
    <n v="14"/>
    <s v="Wood"/>
    <n v="18.5"/>
    <x v="0"/>
    <s v="New Brunswick"/>
    <n v="3485.75"/>
    <x v="2"/>
    <n v="111.97"/>
    <n v="208.9"/>
    <n v="50.91"/>
    <n v="258.89999999999998"/>
    <n v="123.48"/>
    <n v="65.03"/>
    <n v="108.73"/>
    <n v="5.45"/>
    <x v="2"/>
    <n v="194"/>
    <n v="337"/>
    <n v="10.34"/>
    <n v="0"/>
    <n v="29.21"/>
    <n v="77.760000000000005"/>
    <n v="1133.3699999999999"/>
    <n v="453.15"/>
    <n v="697.15"/>
    <n v="592.58000000000004"/>
    <n v="871.44"/>
  </r>
  <r>
    <x v="4"/>
    <n v="16"/>
    <s v="Coal"/>
    <n v="12.6"/>
    <x v="1"/>
    <s v="Ontario"/>
    <n v="4338.37"/>
    <x v="3"/>
    <n v="191"/>
    <n v="448.3"/>
    <n v="59.96"/>
    <n v="290.73"/>
    <n v="119.58"/>
    <n v="31.27"/>
    <n v="132.58000000000001"/>
    <n v="9.11"/>
    <x v="15"/>
    <n v="889"/>
    <n v="313"/>
    <n v="13.86"/>
    <n v="50"/>
    <n v="28.18"/>
    <n v="91.36"/>
    <n v="1282.52999999999"/>
    <n v="563.99"/>
    <n v="867.67"/>
    <n v="737.52"/>
    <n v="1084.5899999999999"/>
  </r>
  <r>
    <x v="7"/>
    <n v="5"/>
    <s v="Wood"/>
    <n v="23.5"/>
    <x v="1"/>
    <s v="British Columbia"/>
    <n v="3696.79"/>
    <x v="2"/>
    <n v="100.88"/>
    <n v="230.02"/>
    <n v="52.38"/>
    <n v="212.4"/>
    <n v="116.36"/>
    <n v="30.53"/>
    <n v="132.22999999999999"/>
    <n v="8.7799999999999994"/>
    <x v="17"/>
    <n v="747"/>
    <n v="389"/>
    <n v="9.5"/>
    <n v="150"/>
    <n v="30.72"/>
    <n v="55.97"/>
    <n v="1083.58"/>
    <n v="480.58"/>
    <n v="739.36"/>
    <n v="628.45000000000005"/>
    <n v="924.2"/>
  </r>
  <r>
    <x v="8"/>
    <n v="22"/>
    <s v="Wood"/>
    <n v="17.899999999999999"/>
    <x v="0"/>
    <s v="Manitoba"/>
    <n v="5216.7299999999996"/>
    <x v="3"/>
    <n v="123.86"/>
    <n v="427.99"/>
    <n v="52.02"/>
    <n v="271.67"/>
    <n v="140.28"/>
    <n v="30.55"/>
    <n v="110.85"/>
    <n v="9.5399999999999991"/>
    <x v="23"/>
    <n v="329"/>
    <n v="372"/>
    <n v="14.02"/>
    <n v="50"/>
    <n v="39.79"/>
    <n v="50.84"/>
    <n v="1166.75999999999"/>
    <n v="678.17"/>
    <n v="1043.3499999999999"/>
    <n v="886.84"/>
    <n v="1304.18"/>
  </r>
  <r>
    <x v="6"/>
    <n v="27"/>
    <s v="Iron"/>
    <n v="24.5"/>
    <x v="0"/>
    <s v="British Columbia"/>
    <n v="5289.25"/>
    <x v="3"/>
    <n v="160.57"/>
    <n v="303.08999999999997"/>
    <n v="50.37"/>
    <n v="264.52"/>
    <n v="132.66"/>
    <n v="47.27"/>
    <n v="122.6"/>
    <n v="7.94"/>
    <x v="11"/>
    <n v="671"/>
    <n v="308"/>
    <n v="17.170000000000002"/>
    <n v="150"/>
    <n v="30.36"/>
    <n v="80.22"/>
    <n v="1089.02"/>
    <n v="687.6"/>
    <n v="1057.8499999999999"/>
    <n v="899.17"/>
    <n v="1322.31"/>
  </r>
  <r>
    <x v="1"/>
    <n v="25"/>
    <s v="Coal"/>
    <n v="13.8"/>
    <x v="1"/>
    <s v="Saskatchewan"/>
    <n v="3612.23"/>
    <x v="1"/>
    <n v="174.15"/>
    <n v="302.81"/>
    <n v="59.3"/>
    <n v="227.17"/>
    <n v="115.32"/>
    <n v="59.31"/>
    <n v="148.57"/>
    <n v="7.72"/>
    <x v="14"/>
    <n v="264"/>
    <n v="333"/>
    <n v="10.85"/>
    <n v="50"/>
    <n v="23.06"/>
    <n v="64.489999999999995"/>
    <n v="1094.3499999999999"/>
    <n v="469.59"/>
    <n v="722.45"/>
    <n v="614.08000000000004"/>
    <n v="903.06"/>
  </r>
  <r>
    <x v="8"/>
    <n v="17"/>
    <s v="Steel"/>
    <n v="19.100000000000001"/>
    <x v="0"/>
    <s v="New Brunswick"/>
    <n v="5340.97"/>
    <x v="1"/>
    <n v="127.84"/>
    <n v="462.44"/>
    <n v="52.25"/>
    <n v="248.96"/>
    <n v="109.42"/>
    <n v="65.17"/>
    <n v="138.31"/>
    <n v="6.53"/>
    <x v="8"/>
    <n v="456"/>
    <n v="350"/>
    <n v="15.26"/>
    <n v="100"/>
    <n v="32.74"/>
    <n v="77.849999999999994"/>
    <n v="1210.9199999999901"/>
    <n v="694.33"/>
    <n v="1068.19"/>
    <n v="907.96"/>
    <n v="1335.24"/>
  </r>
  <r>
    <x v="4"/>
    <n v="4"/>
    <s v="Sand"/>
    <n v="14.4"/>
    <x v="0"/>
    <s v="Alberta"/>
    <n v="4695.1499999999996"/>
    <x v="3"/>
    <n v="160.97"/>
    <n v="372.6"/>
    <n v="58.85"/>
    <n v="269.58999999999997"/>
    <n v="113.12"/>
    <n v="39.119999999999997"/>
    <n v="148.74"/>
    <n v="5.08"/>
    <x v="3"/>
    <n v="757"/>
    <n v="389"/>
    <n v="12.07"/>
    <n v="150"/>
    <n v="27.38"/>
    <n v="65.94"/>
    <n v="1168.07"/>
    <n v="610.37"/>
    <n v="939.03"/>
    <n v="798.18"/>
    <n v="1173.79"/>
  </r>
  <r>
    <x v="10"/>
    <n v="15"/>
    <s v="Coal"/>
    <n v="27.9"/>
    <x v="1"/>
    <s v="British Columbia"/>
    <n v="4217.12"/>
    <x v="0"/>
    <n v="139.41"/>
    <n v="494.01"/>
    <n v="52.15"/>
    <n v="258.47000000000003"/>
    <n v="127.57"/>
    <n v="48.2"/>
    <n v="143.75"/>
    <n v="6.47"/>
    <x v="9"/>
    <n v="385"/>
    <n v="323"/>
    <n v="13.06"/>
    <n v="100"/>
    <n v="30.37"/>
    <n v="68.05"/>
    <n v="1270.03"/>
    <n v="548.23"/>
    <n v="843.42"/>
    <n v="716.91"/>
    <n v="1054.28"/>
  </r>
  <r>
    <x v="1"/>
    <n v="5"/>
    <s v="Steel"/>
    <n v="22.6"/>
    <x v="0"/>
    <s v="British Columbia"/>
    <n v="3882.56"/>
    <x v="2"/>
    <n v="158.57"/>
    <n v="301.04000000000002"/>
    <n v="57.01"/>
    <n v="255.62"/>
    <n v="103.29"/>
    <n v="66.33"/>
    <n v="106.15"/>
    <n v="9.8000000000000007"/>
    <x v="14"/>
    <n v="375"/>
    <n v="364"/>
    <n v="10.67"/>
    <n v="150"/>
    <n v="20.69"/>
    <n v="59.04"/>
    <n v="1057.81"/>
    <n v="504.73"/>
    <n v="776.51"/>
    <n v="660.04"/>
    <n v="970.64"/>
  </r>
  <r>
    <x v="0"/>
    <n v="26"/>
    <s v="Wood"/>
    <n v="20.9"/>
    <x v="0"/>
    <s v="Saskatchewan"/>
    <n v="5340.48"/>
    <x v="2"/>
    <n v="158.15"/>
    <n v="457.55"/>
    <n v="51.47"/>
    <n v="284.64"/>
    <n v="128.99"/>
    <n v="48.68"/>
    <n v="100.66"/>
    <n v="9.08"/>
    <x v="11"/>
    <n v="856"/>
    <n v="366"/>
    <n v="14.59"/>
    <n v="100"/>
    <n v="29.52"/>
    <n v="99.41"/>
    <n v="1239.22"/>
    <n v="694.26"/>
    <n v="1068.0999999999999"/>
    <n v="907.88"/>
    <n v="1335.12"/>
  </r>
  <r>
    <x v="7"/>
    <n v="7"/>
    <s v="Steel"/>
    <n v="29"/>
    <x v="1"/>
    <s v="Ontario"/>
    <n v="3635.07"/>
    <x v="3"/>
    <n v="132.74"/>
    <n v="473.63"/>
    <n v="56.57"/>
    <n v="286.17"/>
    <n v="136.63999999999999"/>
    <n v="66.33"/>
    <n v="117.84"/>
    <n v="7.05"/>
    <x v="14"/>
    <n v="571"/>
    <n v="339"/>
    <n v="10.72"/>
    <n v="150"/>
    <n v="25.88"/>
    <n v="67.849999999999994"/>
    <n v="1276.96999999999"/>
    <n v="472.56"/>
    <n v="727.01"/>
    <n v="617.96"/>
    <n v="908.77"/>
  </r>
  <r>
    <x v="10"/>
    <n v="12"/>
    <s v="Iron"/>
    <n v="21.2"/>
    <x v="1"/>
    <s v="Saskatchewan"/>
    <n v="4201.71"/>
    <x v="3"/>
    <n v="104.69"/>
    <n v="482.44"/>
    <n v="50.35"/>
    <n v="275.95"/>
    <n v="103.87"/>
    <n v="62.88"/>
    <n v="134.41"/>
    <n v="8.11"/>
    <x v="5"/>
    <n v="328"/>
    <n v="352"/>
    <n v="11.94"/>
    <n v="0"/>
    <n v="39.090000000000003"/>
    <n v="73.63"/>
    <n v="1222.7"/>
    <n v="546.22"/>
    <n v="840.34"/>
    <n v="714.29"/>
    <n v="1050.43"/>
  </r>
  <r>
    <x v="9"/>
    <n v="12"/>
    <s v="Steel"/>
    <n v="21.2"/>
    <x v="0"/>
    <s v="Manitoba"/>
    <n v="4321.2700000000004"/>
    <x v="3"/>
    <n v="145.25"/>
    <n v="375.51"/>
    <n v="51.46"/>
    <n v="204.09"/>
    <n v="112.28"/>
    <n v="67.98"/>
    <n v="112.71"/>
    <n v="7.11"/>
    <x v="1"/>
    <n v="221"/>
    <n v="349"/>
    <n v="12.38"/>
    <n v="100"/>
    <n v="28.5"/>
    <n v="68.27"/>
    <n v="1076.3899999999901"/>
    <n v="561.77"/>
    <n v="864.25"/>
    <n v="734.62"/>
    <n v="1080.32"/>
  </r>
  <r>
    <x v="7"/>
    <n v="20"/>
    <s v="Coal"/>
    <n v="16.899999999999999"/>
    <x v="0"/>
    <s v="British Columbia"/>
    <n v="4067.2"/>
    <x v="0"/>
    <n v="134.07"/>
    <n v="345.18"/>
    <n v="51.2"/>
    <n v="261.83999999999997"/>
    <n v="139.94"/>
    <n v="41.31"/>
    <n v="140.21"/>
    <n v="6.39"/>
    <x v="9"/>
    <n v="171"/>
    <n v="369"/>
    <n v="11.02"/>
    <n v="0"/>
    <n v="33.74"/>
    <n v="58.98"/>
    <n v="1120.1400000000001"/>
    <n v="528.74"/>
    <n v="813.44"/>
    <n v="691.42"/>
    <n v="1016.8"/>
  </r>
  <r>
    <x v="8"/>
    <n v="23"/>
    <s v="Iron"/>
    <n v="11.1"/>
    <x v="0"/>
    <s v="Ontario"/>
    <n v="3550.87"/>
    <x v="2"/>
    <n v="140.54"/>
    <n v="475.83"/>
    <n v="54.92"/>
    <n v="211.75"/>
    <n v="129.38999999999999"/>
    <n v="52.19"/>
    <n v="104.07"/>
    <n v="9.0399999999999991"/>
    <x v="7"/>
    <n v="552"/>
    <n v="358"/>
    <n v="9.92"/>
    <n v="100"/>
    <n v="27.57"/>
    <n v="63.17"/>
    <n v="1177.72999999999"/>
    <n v="461.61"/>
    <n v="710.17"/>
    <n v="603.65"/>
    <n v="887.72"/>
  </r>
  <r>
    <x v="7"/>
    <n v="28"/>
    <s v="Coal"/>
    <n v="24.4"/>
    <x v="0"/>
    <s v="Manitoba"/>
    <n v="3615.36"/>
    <x v="0"/>
    <n v="185.22"/>
    <n v="452.65"/>
    <n v="54.06"/>
    <n v="241.41"/>
    <n v="149.43"/>
    <n v="55"/>
    <n v="140.08000000000001"/>
    <n v="9.81"/>
    <x v="8"/>
    <n v="865"/>
    <n v="379"/>
    <n v="9.5399999999999991"/>
    <n v="150"/>
    <n v="25.36"/>
    <n v="64.39"/>
    <n v="1287.6599999999901"/>
    <n v="470"/>
    <n v="723.07"/>
    <n v="614.61"/>
    <n v="903.84"/>
  </r>
  <r>
    <x v="5"/>
    <n v="10"/>
    <s v="Steel"/>
    <n v="11.6"/>
    <x v="0"/>
    <s v="Alberta"/>
    <n v="3335.58"/>
    <x v="0"/>
    <n v="149.37"/>
    <n v="306.63"/>
    <n v="52.54"/>
    <n v="241.58"/>
    <n v="137.61000000000001"/>
    <n v="54.1"/>
    <n v="112.89"/>
    <n v="7.7"/>
    <x v="4"/>
    <n v="454"/>
    <n v="358"/>
    <n v="9.32"/>
    <n v="0"/>
    <n v="26.28"/>
    <n v="78.17"/>
    <n v="1062.42"/>
    <n v="433.63"/>
    <n v="667.12"/>
    <n v="567.04999999999995"/>
    <n v="833.89"/>
  </r>
  <r>
    <x v="4"/>
    <n v="1"/>
    <s v="Wood"/>
    <n v="22.5"/>
    <x v="0"/>
    <s v="Alberta"/>
    <n v="5454.92"/>
    <x v="1"/>
    <n v="143.4"/>
    <n v="410.96"/>
    <n v="55.79"/>
    <n v="243.31"/>
    <n v="146.65"/>
    <n v="60.51"/>
    <n v="105.93"/>
    <n v="6.81"/>
    <x v="8"/>
    <n v="483"/>
    <n v="326"/>
    <n v="16.73"/>
    <n v="150"/>
    <n v="33.85"/>
    <n v="83.17"/>
    <n v="1173.3599999999999"/>
    <n v="709.14"/>
    <n v="1090.98"/>
    <n v="927.34"/>
    <n v="1363.73"/>
  </r>
  <r>
    <x v="7"/>
    <n v="18"/>
    <s v="Coal"/>
    <n v="21"/>
    <x v="1"/>
    <s v="Manitoba"/>
    <n v="5128.87"/>
    <x v="0"/>
    <n v="106.83"/>
    <n v="381.22"/>
    <n v="54.91"/>
    <n v="237.56"/>
    <n v="130.65"/>
    <n v="45.75"/>
    <n v="135.04"/>
    <n v="5.8"/>
    <x v="0"/>
    <n v="466"/>
    <n v="302"/>
    <n v="16.98"/>
    <n v="100"/>
    <n v="38.92"/>
    <n v="86.92"/>
    <n v="1097.76"/>
    <n v="666.75"/>
    <n v="1025.77"/>
    <n v="871.91"/>
    <n v="1282.22"/>
  </r>
  <r>
    <x v="2"/>
    <n v="14"/>
    <s v="Wood"/>
    <n v="28.3"/>
    <x v="1"/>
    <s v="New Brunswick"/>
    <n v="5112.7700000000004"/>
    <x v="3"/>
    <n v="177.66"/>
    <n v="354.32"/>
    <n v="51.99"/>
    <n v="256.52"/>
    <n v="104.23"/>
    <n v="45.83"/>
    <n v="147.85"/>
    <n v="5.16"/>
    <x v="20"/>
    <n v="474"/>
    <n v="318"/>
    <n v="16.079999999999998"/>
    <n v="50"/>
    <n v="31.32"/>
    <n v="99.01"/>
    <n v="1143.56"/>
    <n v="664.66"/>
    <n v="1022.55"/>
    <n v="869.17"/>
    <n v="1278.19"/>
  </r>
  <r>
    <x v="2"/>
    <n v="12"/>
    <s v="Wood"/>
    <n v="18.2"/>
    <x v="0"/>
    <s v="Manitoba"/>
    <n v="4004.06"/>
    <x v="1"/>
    <n v="125.35"/>
    <n v="349.18"/>
    <n v="50.95"/>
    <n v="205.43"/>
    <n v="141.65"/>
    <n v="54.19"/>
    <n v="120.4"/>
    <n v="9.16"/>
    <x v="14"/>
    <n v="963"/>
    <n v="323"/>
    <n v="12.4"/>
    <n v="0"/>
    <n v="24.64"/>
    <n v="94.94"/>
    <n v="1056.31"/>
    <n v="520.53"/>
    <n v="800.81"/>
    <n v="680.69"/>
    <n v="1001.01"/>
  </r>
  <r>
    <x v="4"/>
    <n v="23"/>
    <s v="Sand"/>
    <n v="16.8"/>
    <x v="0"/>
    <s v="Alberta"/>
    <n v="3242.22"/>
    <x v="0"/>
    <n v="108.24"/>
    <n v="499.22"/>
    <n v="56.94"/>
    <n v="216.22"/>
    <n v="100.46"/>
    <n v="38.68"/>
    <n v="146.59"/>
    <n v="5.53"/>
    <x v="6"/>
    <n v="760"/>
    <n v="353"/>
    <n v="9.18"/>
    <n v="0"/>
    <n v="23.32"/>
    <n v="73.92"/>
    <n v="1171.8800000000001"/>
    <n v="421.49"/>
    <n v="648.44000000000005"/>
    <n v="551.17999999999995"/>
    <n v="810.55"/>
  </r>
  <r>
    <x v="0"/>
    <n v="20"/>
    <s v="Wood"/>
    <n v="18.8"/>
    <x v="0"/>
    <s v="British Columbia"/>
    <n v="4653.38"/>
    <x v="0"/>
    <n v="134.79"/>
    <n v="401.89"/>
    <n v="56.94"/>
    <n v="260.95999999999998"/>
    <n v="110.68"/>
    <n v="32.33"/>
    <n v="131.30000000000001"/>
    <n v="6.32"/>
    <x v="25"/>
    <n v="131"/>
    <n v="389"/>
    <n v="11.96"/>
    <n v="0"/>
    <n v="21.04"/>
    <n v="85.56"/>
    <n v="1135.21"/>
    <n v="604.94000000000005"/>
    <n v="930.68"/>
    <n v="791.07"/>
    <n v="1163.3499999999999"/>
  </r>
  <r>
    <x v="0"/>
    <n v="27"/>
    <s v="Wood"/>
    <n v="29.6"/>
    <x v="0"/>
    <s v="Manitoba"/>
    <n v="3751.15"/>
    <x v="1"/>
    <n v="155.13"/>
    <n v="390.42"/>
    <n v="56.75"/>
    <n v="236.35"/>
    <n v="118.84"/>
    <n v="61.13"/>
    <n v="108.84"/>
    <n v="5.47"/>
    <x v="24"/>
    <n v="861"/>
    <n v="393"/>
    <n v="9.5399999999999991"/>
    <n v="150"/>
    <n v="30.84"/>
    <n v="52.01"/>
    <n v="1132.93"/>
    <n v="487.65"/>
    <n v="750.23"/>
    <n v="637.70000000000005"/>
    <n v="937.79"/>
  </r>
  <r>
    <x v="7"/>
    <n v="25"/>
    <s v="Iron"/>
    <n v="29.5"/>
    <x v="0"/>
    <s v="New Brunswick"/>
    <n v="4875.1000000000004"/>
    <x v="1"/>
    <n v="171.07"/>
    <n v="437.77"/>
    <n v="59.81"/>
    <n v="285.23"/>
    <n v="117.32"/>
    <n v="41.86"/>
    <n v="129.52000000000001"/>
    <n v="7.78"/>
    <x v="15"/>
    <n v="987"/>
    <n v="366"/>
    <n v="13.32"/>
    <n v="50"/>
    <n v="23.63"/>
    <n v="77.52"/>
    <n v="1250.3599999999899"/>
    <n v="633.76"/>
    <n v="975.02"/>
    <n v="828.77"/>
    <n v="1218.78"/>
  </r>
  <r>
    <x v="11"/>
    <n v="2"/>
    <s v="Coal"/>
    <n v="27.9"/>
    <x v="1"/>
    <s v="Manitoba"/>
    <n v="5100.03"/>
    <x v="3"/>
    <n v="110.21"/>
    <n v="372.8"/>
    <n v="54.54"/>
    <n v="234.59"/>
    <n v="139.65"/>
    <n v="47.98"/>
    <n v="143.84"/>
    <n v="7.43"/>
    <x v="22"/>
    <n v="946"/>
    <n v="394"/>
    <n v="12.94"/>
    <n v="50"/>
    <n v="29.54"/>
    <n v="56.51"/>
    <n v="1111.04"/>
    <n v="663"/>
    <n v="1020.01"/>
    <n v="867.01"/>
    <n v="1275.01"/>
  </r>
  <r>
    <x v="9"/>
    <n v="9"/>
    <s v="Wood"/>
    <n v="24.9"/>
    <x v="0"/>
    <s v="Ontario"/>
    <n v="3296.59"/>
    <x v="3"/>
    <n v="157.35"/>
    <n v="351.5"/>
    <n v="54.15"/>
    <n v="293.13"/>
    <n v="141.78"/>
    <n v="46.15"/>
    <n v="122.38"/>
    <n v="5.42"/>
    <x v="7"/>
    <n v="458"/>
    <n v="352"/>
    <n v="9.3699999999999992"/>
    <n v="0"/>
    <n v="30.52"/>
    <n v="61.15"/>
    <n v="1171.8599999999999"/>
    <n v="428.56"/>
    <n v="659.32"/>
    <n v="560.41999999999996"/>
    <n v="824.15"/>
  </r>
  <r>
    <x v="3"/>
    <n v="24"/>
    <s v="Coal"/>
    <n v="26.7"/>
    <x v="1"/>
    <s v="Manitoba"/>
    <n v="5001.55"/>
    <x v="2"/>
    <n v="133.83000000000001"/>
    <n v="437.34"/>
    <n v="56.61"/>
    <n v="265.75"/>
    <n v="106.61"/>
    <n v="46.18"/>
    <n v="108.02"/>
    <n v="9.44"/>
    <x v="1"/>
    <n v="579"/>
    <n v="319"/>
    <n v="15.68"/>
    <n v="150"/>
    <n v="31.73"/>
    <n v="65.23"/>
    <n v="1163.78"/>
    <n v="650.20000000000005"/>
    <n v="1000.31"/>
    <n v="850.26"/>
    <n v="1250.3900000000001"/>
  </r>
  <r>
    <x v="11"/>
    <n v="20"/>
    <s v="Steel"/>
    <n v="25"/>
    <x v="0"/>
    <s v="British Columbia"/>
    <n v="4292.3100000000004"/>
    <x v="1"/>
    <n v="155.16999999999999"/>
    <n v="313.27"/>
    <n v="51.54"/>
    <n v="240.23"/>
    <n v="101.8"/>
    <n v="56.69"/>
    <n v="117.68"/>
    <n v="5.0199999999999996"/>
    <x v="23"/>
    <n v="175"/>
    <n v="318"/>
    <n v="13.5"/>
    <n v="150"/>
    <n v="22.08"/>
    <n v="53.18"/>
    <n v="1041.3999999999901"/>
    <n v="558"/>
    <n v="858.46"/>
    <n v="729.69"/>
    <n v="1073.08"/>
  </r>
  <r>
    <x v="3"/>
    <n v="5"/>
    <s v="Coal"/>
    <n v="19"/>
    <x v="0"/>
    <s v="Ontario"/>
    <n v="5948.72"/>
    <x v="3"/>
    <n v="121.68"/>
    <n v="430.37"/>
    <n v="52.52"/>
    <n v="248.21"/>
    <n v="111.92"/>
    <n v="37.72"/>
    <n v="146.59"/>
    <n v="6.03"/>
    <x v="25"/>
    <n v="801"/>
    <n v="303"/>
    <n v="19.63"/>
    <n v="100"/>
    <n v="27.69"/>
    <n v="53.42"/>
    <n v="1155.04"/>
    <n v="773.33"/>
    <n v="1189.74"/>
    <n v="1011.28"/>
    <n v="1487.18"/>
  </r>
  <r>
    <x v="0"/>
    <n v="9"/>
    <s v="Steel"/>
    <n v="13.6"/>
    <x v="0"/>
    <s v="New Brunswick"/>
    <n v="4821.3999999999996"/>
    <x v="0"/>
    <n v="157.72999999999999"/>
    <n v="432.39"/>
    <n v="56.97"/>
    <n v="254.4"/>
    <n v="100"/>
    <n v="69.16"/>
    <n v="135.47999999999999"/>
    <n v="7.05"/>
    <x v="13"/>
    <n v="320"/>
    <n v="313"/>
    <n v="15.4"/>
    <n v="100"/>
    <n v="28.48"/>
    <n v="84.58"/>
    <n v="1213.18"/>
    <n v="626.78"/>
    <n v="964.28"/>
    <n v="819.64"/>
    <n v="1205.3499999999999"/>
  </r>
  <r>
    <x v="7"/>
    <n v="11"/>
    <s v="Sand"/>
    <n v="10.1"/>
    <x v="0"/>
    <s v="New Brunswick"/>
    <n v="5462.28"/>
    <x v="1"/>
    <n v="107.44"/>
    <n v="301.42"/>
    <n v="58.22"/>
    <n v="274.82"/>
    <n v="102.65"/>
    <n v="53.26"/>
    <n v="147.51"/>
    <n v="5.89"/>
    <x v="14"/>
    <n v="763"/>
    <n v="397"/>
    <n v="13.76"/>
    <n v="100"/>
    <n v="24.96"/>
    <n v="91.16"/>
    <n v="1051.21"/>
    <n v="710.1"/>
    <n v="1092.46"/>
    <n v="928.59"/>
    <n v="1365.57"/>
  </r>
  <r>
    <x v="6"/>
    <n v="18"/>
    <s v="Sand"/>
    <n v="13.4"/>
    <x v="1"/>
    <s v="Ontario"/>
    <n v="5042.1400000000003"/>
    <x v="3"/>
    <n v="121.32"/>
    <n v="375.93"/>
    <n v="56.25"/>
    <n v="278.17"/>
    <n v="143.74"/>
    <n v="65.45"/>
    <n v="103.53"/>
    <n v="6.86"/>
    <x v="1"/>
    <n v="644"/>
    <n v="317"/>
    <n v="15.91"/>
    <n v="0"/>
    <n v="29.72"/>
    <n v="96.09"/>
    <n v="1151.25"/>
    <n v="655.48"/>
    <n v="1008.43"/>
    <n v="857.16"/>
    <n v="1260.54"/>
  </r>
  <r>
    <x v="5"/>
    <n v="10"/>
    <s v="Wood"/>
    <n v="11.4"/>
    <x v="1"/>
    <s v="New Brunswick"/>
    <n v="3810.88"/>
    <x v="3"/>
    <n v="139.5"/>
    <n v="307.55"/>
    <n v="53.39"/>
    <n v="205.85"/>
    <n v="116.26"/>
    <n v="65.760000000000005"/>
    <n v="116.2"/>
    <n v="6.61"/>
    <x v="11"/>
    <n v="244"/>
    <n v="314"/>
    <n v="12.14"/>
    <n v="150"/>
    <n v="25.97"/>
    <n v="80.569999999999993"/>
    <n v="1011.12"/>
    <n v="495.41"/>
    <n v="762.18"/>
    <n v="647.85"/>
    <n v="952.72"/>
  </r>
  <r>
    <x v="7"/>
    <n v="27"/>
    <s v="Steel"/>
    <n v="14.2"/>
    <x v="0"/>
    <s v="Ontario"/>
    <n v="3803.64"/>
    <x v="0"/>
    <n v="156.76"/>
    <n v="337.76"/>
    <n v="51.75"/>
    <n v="249.58"/>
    <n v="107.5"/>
    <n v="38.82"/>
    <n v="123.13"/>
    <n v="9.41"/>
    <x v="3"/>
    <n v="857"/>
    <n v="315"/>
    <n v="12.08"/>
    <n v="0"/>
    <n v="35.76"/>
    <n v="73.790000000000006"/>
    <n v="1074.71"/>
    <n v="494.47"/>
    <n v="760.73"/>
    <n v="646.62"/>
    <n v="950.91"/>
  </r>
  <r>
    <x v="10"/>
    <n v="5"/>
    <s v="Iron"/>
    <n v="19.7"/>
    <x v="1"/>
    <s v="Saskatchewan"/>
    <n v="3978.58"/>
    <x v="0"/>
    <n v="195.41"/>
    <n v="328.84"/>
    <n v="50.96"/>
    <n v="206.23"/>
    <n v="127.76"/>
    <n v="40.479999999999997"/>
    <n v="126.84"/>
    <n v="7.63"/>
    <x v="16"/>
    <n v="254"/>
    <n v="301"/>
    <n v="13.22"/>
    <n v="150"/>
    <n v="32.619999999999997"/>
    <n v="63.32"/>
    <n v="1084.1500000000001"/>
    <n v="517.22"/>
    <n v="795.72"/>
    <n v="676.36"/>
    <n v="994.64"/>
  </r>
  <r>
    <x v="0"/>
    <n v="21"/>
    <s v="Coal"/>
    <n v="13.8"/>
    <x v="0"/>
    <s v="Manitoba"/>
    <n v="3610.39"/>
    <x v="1"/>
    <n v="113.16"/>
    <n v="313.88"/>
    <n v="58.27"/>
    <n v="243.77"/>
    <n v="102.56"/>
    <n v="33.53"/>
    <n v="139.33000000000001"/>
    <n v="8.1300000000000008"/>
    <x v="1"/>
    <n v="511"/>
    <n v="371"/>
    <n v="9.73"/>
    <n v="150"/>
    <n v="32.130000000000003"/>
    <n v="83.37"/>
    <n v="1012.62999999999"/>
    <n v="469.35"/>
    <n v="722.08"/>
    <n v="613.77"/>
    <n v="902.6"/>
  </r>
  <r>
    <x v="7"/>
    <n v="26"/>
    <s v="Iron"/>
    <n v="18.100000000000001"/>
    <x v="1"/>
    <s v="Manitoba"/>
    <n v="4391.6400000000003"/>
    <x v="0"/>
    <n v="111.04"/>
    <n v="330.43"/>
    <n v="58.07"/>
    <n v="208.09"/>
    <n v="112.9"/>
    <n v="69.010000000000005"/>
    <n v="103.96"/>
    <n v="7.87"/>
    <x v="12"/>
    <n v="477"/>
    <n v="318"/>
    <n v="13.81"/>
    <n v="150"/>
    <n v="22.57"/>
    <n v="97.14"/>
    <n v="1001.37"/>
    <n v="570.91"/>
    <n v="878.33"/>
    <n v="746.58"/>
    <n v="1097.9100000000001"/>
  </r>
  <r>
    <x v="4"/>
    <n v="4"/>
    <s v="Wood"/>
    <n v="27.7"/>
    <x v="0"/>
    <s v="New Brunswick"/>
    <n v="4515.16"/>
    <x v="1"/>
    <n v="115.72"/>
    <n v="465.61"/>
    <n v="54.61"/>
    <n v="245.48"/>
    <n v="116.67"/>
    <n v="58.11"/>
    <n v="115.58"/>
    <n v="9.77"/>
    <x v="2"/>
    <n v="323"/>
    <n v="391"/>
    <n v="11.55"/>
    <n v="100"/>
    <n v="39.380000000000003"/>
    <n v="62.24"/>
    <n v="1181.55"/>
    <n v="586.97"/>
    <n v="903.03"/>
    <n v="767.58"/>
    <n v="1128.79"/>
  </r>
  <r>
    <x v="2"/>
    <n v="12"/>
    <s v="Sand"/>
    <n v="12.7"/>
    <x v="1"/>
    <s v="Manitoba"/>
    <n v="3299.39"/>
    <x v="0"/>
    <n v="127.05"/>
    <n v="335.42"/>
    <n v="52.34"/>
    <n v="259.27999999999997"/>
    <n v="144.97999999999999"/>
    <n v="35.299999999999997"/>
    <n v="126.37"/>
    <n v="8.43"/>
    <x v="2"/>
    <n v="510"/>
    <n v="398"/>
    <n v="8.2899999999999991"/>
    <n v="0"/>
    <n v="29.51"/>
    <n v="55.09"/>
    <n v="1089.17"/>
    <n v="428.92"/>
    <n v="659.88"/>
    <n v="560.9"/>
    <n v="824.85"/>
  </r>
  <r>
    <x v="0"/>
    <n v="19"/>
    <s v="Iron"/>
    <n v="19.899999999999999"/>
    <x v="0"/>
    <s v="New Brunswick"/>
    <n v="4410.33"/>
    <x v="1"/>
    <n v="145.63"/>
    <n v="390.72"/>
    <n v="57.75"/>
    <n v="271.26"/>
    <n v="149.84"/>
    <n v="52.74"/>
    <n v="138.18"/>
    <n v="9.93"/>
    <x v="16"/>
    <n v="872"/>
    <n v="331"/>
    <n v="13.32"/>
    <n v="100"/>
    <n v="27.71"/>
    <n v="56.4"/>
    <n v="1216.05"/>
    <n v="573.34"/>
    <n v="882.07"/>
    <n v="749.76"/>
    <n v="1102.58"/>
  </r>
  <r>
    <x v="5"/>
    <n v="11"/>
    <s v="Sand"/>
    <n v="28.1"/>
    <x v="0"/>
    <s v="British Columbia"/>
    <n v="5125.83"/>
    <x v="2"/>
    <n v="143.75"/>
    <n v="476.16"/>
    <n v="55.43"/>
    <n v="298.27"/>
    <n v="146.91"/>
    <n v="68.11"/>
    <n v="120.79"/>
    <n v="5.69"/>
    <x v="7"/>
    <n v="840"/>
    <n v="383"/>
    <n v="13.38"/>
    <n v="150"/>
    <n v="39.880000000000003"/>
    <n v="56.08"/>
    <n v="1315.11"/>
    <n v="666.36"/>
    <n v="1025.17"/>
    <n v="871.39"/>
    <n v="1281.46"/>
  </r>
  <r>
    <x v="2"/>
    <n v="7"/>
    <s v="Iron"/>
    <n v="19.5"/>
    <x v="0"/>
    <s v="Ontario"/>
    <n v="4266.51"/>
    <x v="0"/>
    <n v="135.55000000000001"/>
    <n v="449.36"/>
    <n v="56.55"/>
    <n v="268.12"/>
    <n v="101.88"/>
    <n v="64.709999999999994"/>
    <n v="115.78"/>
    <n v="9.2799999999999994"/>
    <x v="8"/>
    <n v="946"/>
    <n v="336"/>
    <n v="12.7"/>
    <n v="50"/>
    <n v="27.25"/>
    <n v="96.56"/>
    <n v="1201.23"/>
    <n v="554.65"/>
    <n v="853.3"/>
    <n v="725.31"/>
    <n v="1066.6300000000001"/>
  </r>
  <r>
    <x v="4"/>
    <n v="6"/>
    <s v="Sand"/>
    <n v="14.7"/>
    <x v="0"/>
    <s v="Ontario"/>
    <n v="5036.95"/>
    <x v="2"/>
    <n v="181.74"/>
    <n v="306.88"/>
    <n v="51.69"/>
    <n v="211.36"/>
    <n v="142.38"/>
    <n v="63.4"/>
    <n v="123.3"/>
    <n v="7.89"/>
    <x v="16"/>
    <n v="303"/>
    <n v="316"/>
    <n v="15.94"/>
    <n v="100"/>
    <n v="29.68"/>
    <n v="82.69"/>
    <n v="1088.6400000000001"/>
    <n v="654.79999999999995"/>
    <n v="1007.39"/>
    <n v="856.28"/>
    <n v="1259.24"/>
  </r>
  <r>
    <x v="2"/>
    <n v="17"/>
    <s v="Iron"/>
    <n v="13.9"/>
    <x v="1"/>
    <s v="Manitoba"/>
    <n v="3050.32"/>
    <x v="1"/>
    <n v="108.53"/>
    <n v="401.97"/>
    <n v="55.12"/>
    <n v="232.54"/>
    <n v="140.30000000000001"/>
    <n v="30.19"/>
    <n v="148.87"/>
    <n v="6.96"/>
    <x v="1"/>
    <n v="459"/>
    <n v="348"/>
    <n v="8.77"/>
    <n v="100"/>
    <n v="25.69"/>
    <n v="75.040000000000006"/>
    <n v="1124.48"/>
    <n v="396.54"/>
    <n v="610.05999999999995"/>
    <n v="518.54999999999995"/>
    <n v="762.58"/>
  </r>
  <r>
    <x v="5"/>
    <n v="21"/>
    <s v="Wood"/>
    <n v="12"/>
    <x v="0"/>
    <s v="New Brunswick"/>
    <n v="3681.84"/>
    <x v="1"/>
    <n v="192.73"/>
    <n v="466.18"/>
    <n v="53.39"/>
    <n v="262.32"/>
    <n v="132.07"/>
    <n v="56.79"/>
    <n v="121.34"/>
    <n v="7.01"/>
    <x v="22"/>
    <n v="808"/>
    <n v="369"/>
    <n v="9.98"/>
    <n v="50"/>
    <n v="35.880000000000003"/>
    <n v="72.88"/>
    <n v="1291.8299999999899"/>
    <n v="478.64"/>
    <n v="736.37"/>
    <n v="625.91"/>
    <n v="920.46"/>
  </r>
  <r>
    <x v="1"/>
    <n v="2"/>
    <s v="Sand"/>
    <n v="10.4"/>
    <x v="0"/>
    <s v="New Brunswick"/>
    <n v="5202.76"/>
    <x v="2"/>
    <n v="174.56"/>
    <n v="432.04"/>
    <n v="56.34"/>
    <n v="272.91000000000003"/>
    <n v="141.91999999999999"/>
    <n v="31.15"/>
    <n v="139"/>
    <n v="7.6"/>
    <x v="10"/>
    <n v="328"/>
    <n v="305"/>
    <n v="17.059999999999999"/>
    <n v="150"/>
    <n v="21.49"/>
    <n v="70.849999999999994"/>
    <n v="1255.52"/>
    <n v="676.36"/>
    <n v="1040.55"/>
    <n v="884.47"/>
    <n v="1300.69"/>
  </r>
  <r>
    <x v="11"/>
    <n v="4"/>
    <s v="Sand"/>
    <n v="19.8"/>
    <x v="1"/>
    <s v="British Columbia"/>
    <n v="4239.84"/>
    <x v="0"/>
    <n v="161"/>
    <n v="379.74"/>
    <n v="52.75"/>
    <n v="254.94"/>
    <n v="127.58"/>
    <n v="49.32"/>
    <n v="117.77"/>
    <n v="6.29"/>
    <x v="3"/>
    <n v="339"/>
    <n v="366"/>
    <n v="11.58"/>
    <n v="100"/>
    <n v="30.53"/>
    <n v="67.53"/>
    <n v="1149.3900000000001"/>
    <n v="551.17999999999995"/>
    <n v="847.97"/>
    <n v="720.77"/>
    <n v="1059.96"/>
  </r>
  <r>
    <x v="0"/>
    <n v="2"/>
    <s v="Wood"/>
    <n v="14.5"/>
    <x v="0"/>
    <s v="New Brunswick"/>
    <n v="5072.1499999999996"/>
    <x v="3"/>
    <n v="154.71"/>
    <n v="393.36"/>
    <n v="52.2"/>
    <n v="209.74"/>
    <n v="132"/>
    <n v="38.79"/>
    <n v="134.86000000000001"/>
    <n v="8.07"/>
    <x v="20"/>
    <n v="462"/>
    <n v="344"/>
    <n v="14.74"/>
    <n v="150"/>
    <n v="36.32"/>
    <n v="82.05"/>
    <n v="1123.73"/>
    <n v="659.38"/>
    <n v="1014.43"/>
    <n v="862.27"/>
    <n v="1268.04"/>
  </r>
  <r>
    <x v="8"/>
    <n v="9"/>
    <s v="Sand"/>
    <n v="26.1"/>
    <x v="1"/>
    <s v="Manitoba"/>
    <n v="4479.76"/>
    <x v="1"/>
    <n v="112.89"/>
    <n v="319.17"/>
    <n v="57.25"/>
    <n v="246.2"/>
    <n v="127.43"/>
    <n v="64.930000000000007"/>
    <n v="127.76"/>
    <n v="8.09"/>
    <x v="2"/>
    <n v="412"/>
    <n v="377"/>
    <n v="11.88"/>
    <n v="100"/>
    <n v="33.549999999999997"/>
    <n v="79.099999999999994"/>
    <n v="1063.72"/>
    <n v="582.37"/>
    <n v="895.95"/>
    <n v="761.56"/>
    <n v="1119.94"/>
  </r>
  <r>
    <x v="3"/>
    <n v="4"/>
    <s v="Sand"/>
    <n v="23.1"/>
    <x v="1"/>
    <s v="Saskatchewan"/>
    <n v="5920.18"/>
    <x v="3"/>
    <n v="140.33000000000001"/>
    <n v="470.97"/>
    <n v="56.98"/>
    <n v="248.06"/>
    <n v="102.52"/>
    <n v="64.45"/>
    <n v="138.65"/>
    <n v="5.25"/>
    <x v="0"/>
    <n v="124"/>
    <n v="334"/>
    <n v="17.73"/>
    <n v="150"/>
    <n v="24.03"/>
    <n v="98.96"/>
    <n v="1227.21"/>
    <n v="769.62"/>
    <n v="1184.04"/>
    <n v="1006.43"/>
    <n v="1480.05"/>
  </r>
  <r>
    <x v="9"/>
    <n v="10"/>
    <s v="Steel"/>
    <n v="25.5"/>
    <x v="0"/>
    <s v="Alberta"/>
    <n v="5522.45"/>
    <x v="1"/>
    <n v="126.55"/>
    <n v="304.93"/>
    <n v="59.92"/>
    <n v="283.32"/>
    <n v="133.1"/>
    <n v="35.590000000000003"/>
    <n v="118.46"/>
    <n v="6.29"/>
    <x v="24"/>
    <n v="986"/>
    <n v="367"/>
    <n v="15.05"/>
    <n v="150"/>
    <n v="39.159999999999997"/>
    <n v="95.67"/>
    <n v="1068.1600000000001"/>
    <n v="717.92"/>
    <n v="1104.49"/>
    <n v="938.82"/>
    <n v="1380.61"/>
  </r>
  <r>
    <x v="0"/>
    <n v="20"/>
    <s v="Iron"/>
    <n v="15.1"/>
    <x v="0"/>
    <s v="Saskatchewan"/>
    <n v="4425.2"/>
    <x v="0"/>
    <n v="117.23"/>
    <n v="318.85000000000002"/>
    <n v="56.77"/>
    <n v="214.44"/>
    <n v="124.24"/>
    <n v="31.47"/>
    <n v="149.31"/>
    <n v="6.2"/>
    <x v="15"/>
    <n v="917"/>
    <n v="325"/>
    <n v="13.62"/>
    <n v="0"/>
    <n v="39.17"/>
    <n v="99.22"/>
    <n v="1018.51"/>
    <n v="575.28"/>
    <n v="885.04"/>
    <n v="752.28"/>
    <n v="1106.3"/>
  </r>
  <r>
    <x v="0"/>
    <n v="2"/>
    <s v="Iron"/>
    <n v="22.8"/>
    <x v="1"/>
    <s v="Ontario"/>
    <n v="3077.11"/>
    <x v="1"/>
    <n v="121.51"/>
    <n v="425.31"/>
    <n v="56.33"/>
    <n v="278.16000000000003"/>
    <n v="100.17"/>
    <n v="44.49"/>
    <n v="128.66"/>
    <n v="8.64"/>
    <x v="23"/>
    <n v="942"/>
    <n v="381"/>
    <n v="8.08"/>
    <n v="50"/>
    <n v="29.6"/>
    <n v="58.17"/>
    <n v="1163.27"/>
    <n v="400.02"/>
    <n v="615.41999999999996"/>
    <n v="523.11"/>
    <n v="769.28"/>
  </r>
  <r>
    <x v="10"/>
    <n v="3"/>
    <s v="Coal"/>
    <n v="14.3"/>
    <x v="0"/>
    <s v="Manitoba"/>
    <n v="5924.33"/>
    <x v="3"/>
    <n v="161.19999999999999"/>
    <n v="334.35"/>
    <n v="54.22"/>
    <n v="235.94"/>
    <n v="103.35"/>
    <n v="39.450000000000003"/>
    <n v="123.83"/>
    <n v="7.56"/>
    <x v="10"/>
    <n v="823"/>
    <n v="374"/>
    <n v="15.84"/>
    <n v="0"/>
    <n v="32.549999999999997"/>
    <n v="59.44"/>
    <n v="1059.9000000000001"/>
    <n v="770.16"/>
    <n v="1184.8699999999999"/>
    <n v="1007.14"/>
    <n v="1481.08"/>
  </r>
  <r>
    <x v="9"/>
    <n v="23"/>
    <s v="Coal"/>
    <n v="17.7"/>
    <x v="0"/>
    <s v="New Brunswick"/>
    <n v="3341.24"/>
    <x v="3"/>
    <n v="166.63"/>
    <n v="485.25"/>
    <n v="50.83"/>
    <n v="227.89"/>
    <n v="105.88"/>
    <n v="67.930000000000007"/>
    <n v="107.09"/>
    <n v="5.21"/>
    <x v="13"/>
    <n v="619"/>
    <n v="351"/>
    <n v="9.52"/>
    <n v="150"/>
    <n v="30.11"/>
    <n v="51.44"/>
    <n v="1216.71"/>
    <n v="434.36"/>
    <n v="668.25"/>
    <n v="568.01"/>
    <n v="835.31"/>
  </r>
  <r>
    <x v="10"/>
    <n v="1"/>
    <s v="Iron"/>
    <n v="23.7"/>
    <x v="0"/>
    <s v="Ontario"/>
    <n v="4290.6000000000004"/>
    <x v="3"/>
    <n v="155.52000000000001"/>
    <n v="333.25"/>
    <n v="50.55"/>
    <n v="299"/>
    <n v="124.69"/>
    <n v="34.270000000000003"/>
    <n v="116.63"/>
    <n v="8.6199999999999992"/>
    <x v="11"/>
    <n v="362"/>
    <n v="359"/>
    <n v="11.95"/>
    <n v="0"/>
    <n v="22.09"/>
    <n v="73.48"/>
    <n v="1122.52999999999"/>
    <n v="557.78"/>
    <n v="858.12"/>
    <n v="729.4"/>
    <n v="1072.6500000000001"/>
  </r>
  <r>
    <x v="11"/>
    <n v="21"/>
    <s v="Sand"/>
    <n v="16"/>
    <x v="0"/>
    <s v="Saskatchewan"/>
    <n v="5833.71"/>
    <x v="1"/>
    <n v="118.78"/>
    <n v="365.16"/>
    <n v="59.3"/>
    <n v="224.71"/>
    <n v="112.79"/>
    <n v="66.19"/>
    <n v="141.49"/>
    <n v="5.25"/>
    <x v="12"/>
    <n v="667"/>
    <n v="377"/>
    <n v="15.47"/>
    <n v="0"/>
    <n v="31.29"/>
    <n v="90.6"/>
    <n v="1093.67"/>
    <n v="758.38"/>
    <n v="1166.74"/>
    <n v="991.73"/>
    <n v="1458.43"/>
  </r>
  <r>
    <x v="5"/>
    <n v="28"/>
    <s v="Iron"/>
    <n v="13.5"/>
    <x v="1"/>
    <s v="Manitoba"/>
    <n v="5855.01"/>
    <x v="3"/>
    <n v="184.07"/>
    <n v="496.41"/>
    <n v="52.38"/>
    <n v="232.92"/>
    <n v="125.19"/>
    <n v="51.46"/>
    <n v="102.46"/>
    <n v="8.44"/>
    <x v="11"/>
    <n v="206"/>
    <n v="324"/>
    <n v="18.07"/>
    <n v="100"/>
    <n v="33.17"/>
    <n v="86.49"/>
    <n v="1253.33"/>
    <n v="761.15"/>
    <n v="1171"/>
    <n v="995.35"/>
    <n v="1463.75"/>
  </r>
  <r>
    <x v="0"/>
    <n v="26"/>
    <s v="Wood"/>
    <n v="24.7"/>
    <x v="1"/>
    <s v="New Brunswick"/>
    <n v="4412.49"/>
    <x v="0"/>
    <n v="165.95"/>
    <n v="429.33"/>
    <n v="50.33"/>
    <n v="284.72000000000003"/>
    <n v="112.65"/>
    <n v="30.67"/>
    <n v="135.46"/>
    <n v="8.51"/>
    <x v="12"/>
    <n v="210"/>
    <n v="358"/>
    <n v="12.33"/>
    <n v="100"/>
    <n v="38.71"/>
    <n v="71.72"/>
    <n v="1217.6199999999999"/>
    <n v="573.62"/>
    <n v="882.5"/>
    <n v="750.12"/>
    <n v="1103.1199999999999"/>
  </r>
  <r>
    <x v="11"/>
    <n v="15"/>
    <s v="Coal"/>
    <n v="24.7"/>
    <x v="0"/>
    <s v="Ontario"/>
    <n v="4246.92"/>
    <x v="2"/>
    <n v="101.82"/>
    <n v="346.42"/>
    <n v="52.18"/>
    <n v="246.32"/>
    <n v="103.03"/>
    <n v="37.67"/>
    <n v="111.7"/>
    <n v="9.24"/>
    <x v="17"/>
    <n v="184"/>
    <n v="390"/>
    <n v="10.89"/>
    <n v="0"/>
    <n v="24.17"/>
    <n v="96.89"/>
    <n v="1008.38"/>
    <n v="552.1"/>
    <n v="849.38"/>
    <n v="721.98"/>
    <n v="1061.73"/>
  </r>
  <r>
    <x v="7"/>
    <n v="27"/>
    <s v="Sand"/>
    <n v="17.100000000000001"/>
    <x v="1"/>
    <s v="New Brunswick"/>
    <n v="3095.29"/>
    <x v="0"/>
    <n v="125.41"/>
    <n v="338.78"/>
    <n v="58.88"/>
    <n v="278.19"/>
    <n v="132.27000000000001"/>
    <n v="69.650000000000006"/>
    <n v="141.84"/>
    <n v="7.98"/>
    <x v="24"/>
    <n v="631"/>
    <n v="319"/>
    <n v="9.6999999999999993"/>
    <n v="100"/>
    <n v="30.06"/>
    <n v="96.9"/>
    <n v="1153"/>
    <n v="402.39"/>
    <n v="619.05999999999995"/>
    <n v="526.20000000000005"/>
    <n v="773.82"/>
  </r>
  <r>
    <x v="11"/>
    <n v="1"/>
    <s v="Iron"/>
    <n v="18.5"/>
    <x v="0"/>
    <s v="Saskatchewan"/>
    <n v="5999.8"/>
    <x v="2"/>
    <n v="111.07"/>
    <n v="335.24"/>
    <n v="58.01"/>
    <n v="275.64"/>
    <n v="109.39"/>
    <n v="41.07"/>
    <n v="107.65"/>
    <n v="7.02"/>
    <x v="14"/>
    <n v="280"/>
    <n v="393"/>
    <n v="15.27"/>
    <n v="100"/>
    <n v="23.37"/>
    <n v="89.01"/>
    <n v="1045.0899999999999"/>
    <n v="779.97"/>
    <n v="1199.96"/>
    <n v="1019.97"/>
    <n v="1499.95"/>
  </r>
  <r>
    <x v="1"/>
    <n v="4"/>
    <s v="Steel"/>
    <n v="17.2"/>
    <x v="1"/>
    <s v="Ontario"/>
    <n v="3292.96"/>
    <x v="0"/>
    <n v="135.15"/>
    <n v="358.53"/>
    <n v="58.25"/>
    <n v="240.94"/>
    <n v="117.35"/>
    <n v="54.19"/>
    <n v="139.22"/>
    <n v="5.09"/>
    <x v="12"/>
    <n v="957"/>
    <n v="394"/>
    <n v="8.36"/>
    <n v="100"/>
    <n v="37.270000000000003"/>
    <n v="59.95"/>
    <n v="1108.71999999999"/>
    <n v="428.08"/>
    <n v="658.59"/>
    <n v="559.79999999999995"/>
    <n v="823.24"/>
  </r>
  <r>
    <x v="2"/>
    <n v="23"/>
    <s v="Wood"/>
    <n v="23.6"/>
    <x v="1"/>
    <s v="Saskatchewan"/>
    <n v="4040.03"/>
    <x v="1"/>
    <n v="128.72"/>
    <n v="360"/>
    <n v="52.32"/>
    <n v="279.11"/>
    <n v="133.13999999999999"/>
    <n v="45.44"/>
    <n v="104.97"/>
    <n v="6.47"/>
    <x v="17"/>
    <n v="275"/>
    <n v="304"/>
    <n v="13.29"/>
    <n v="100"/>
    <n v="33.78"/>
    <n v="62.46"/>
    <n v="1110.17"/>
    <n v="525.20000000000005"/>
    <n v="808.01"/>
    <n v="686.81"/>
    <n v="1010.01"/>
  </r>
  <r>
    <x v="2"/>
    <n v="4"/>
    <s v="Steel"/>
    <n v="18.600000000000001"/>
    <x v="0"/>
    <s v="New Brunswick"/>
    <n v="3033.24"/>
    <x v="2"/>
    <n v="159.16999999999999"/>
    <n v="456.74"/>
    <n v="51.31"/>
    <n v="215.44"/>
    <n v="127.26"/>
    <n v="49.72"/>
    <n v="128.53"/>
    <n v="9.09"/>
    <x v="5"/>
    <n v="967"/>
    <n v="342"/>
    <n v="8.8699999999999992"/>
    <n v="0"/>
    <n v="30.95"/>
    <n v="99"/>
    <n v="1197.26"/>
    <n v="394.32"/>
    <n v="606.65"/>
    <n v="515.65"/>
    <n v="758.31"/>
  </r>
  <r>
    <x v="7"/>
    <n v="1"/>
    <s v="Coal"/>
    <n v="25.9"/>
    <x v="1"/>
    <s v="Ontario"/>
    <n v="5117.51"/>
    <x v="2"/>
    <n v="189.75"/>
    <n v="497.34"/>
    <n v="54.13"/>
    <n v="294.56"/>
    <n v="142.35"/>
    <n v="38.090000000000003"/>
    <n v="140"/>
    <n v="9.4499999999999993"/>
    <x v="2"/>
    <n v="893"/>
    <n v="313"/>
    <n v="16.350000000000001"/>
    <n v="150"/>
    <n v="34.840000000000003"/>
    <n v="95"/>
    <n v="1365.6699999999901"/>
    <n v="665.28"/>
    <n v="1023.5"/>
    <n v="869.98"/>
    <n v="1279.3800000000001"/>
  </r>
  <r>
    <x v="0"/>
    <n v="14"/>
    <s v="Iron"/>
    <n v="22.5"/>
    <x v="0"/>
    <s v="Manitoba"/>
    <n v="4426.88"/>
    <x v="2"/>
    <n v="169.46"/>
    <n v="421.93"/>
    <n v="54.12"/>
    <n v="284.07"/>
    <n v="146.86000000000001"/>
    <n v="40.44"/>
    <n v="100.79"/>
    <n v="7.12"/>
    <x v="4"/>
    <n v="303"/>
    <n v="342"/>
    <n v="12.94"/>
    <n v="150"/>
    <n v="32.86"/>
    <n v="53.58"/>
    <n v="1224.79"/>
    <n v="575.49"/>
    <n v="885.38"/>
    <n v="752.57"/>
    <n v="1106.72"/>
  </r>
  <r>
    <x v="5"/>
    <n v="10"/>
    <s v="Coal"/>
    <n v="14.5"/>
    <x v="1"/>
    <s v="Ontario"/>
    <n v="4390.0200000000004"/>
    <x v="1"/>
    <n v="146.25"/>
    <n v="466.55"/>
    <n v="51.49"/>
    <n v="287.54000000000002"/>
    <n v="142.97999999999999"/>
    <n v="37.229999999999997"/>
    <n v="105.22"/>
    <n v="5.38"/>
    <x v="5"/>
    <n v="168"/>
    <n v="370"/>
    <n v="11.86"/>
    <n v="100"/>
    <n v="33.049999999999997"/>
    <n v="54.58"/>
    <n v="1242.6400000000001"/>
    <n v="570.70000000000005"/>
    <n v="878"/>
    <n v="746.3"/>
    <n v="1097.51"/>
  </r>
  <r>
    <x v="6"/>
    <n v="19"/>
    <s v="Steel"/>
    <n v="30"/>
    <x v="0"/>
    <s v="Ontario"/>
    <n v="3228.33"/>
    <x v="1"/>
    <n v="194.23"/>
    <n v="384.12"/>
    <n v="51.72"/>
    <n v="266.42"/>
    <n v="103.22"/>
    <n v="67.06"/>
    <n v="108.35"/>
    <n v="8.51"/>
    <x v="5"/>
    <n v="697"/>
    <n v="371"/>
    <n v="8.6999999999999993"/>
    <n v="50"/>
    <n v="22.2"/>
    <n v="66.05"/>
    <n v="1183.6299999999901"/>
    <n v="419.68"/>
    <n v="645.66999999999996"/>
    <n v="548.82000000000005"/>
    <n v="807.08"/>
  </r>
  <r>
    <x v="2"/>
    <n v="26"/>
    <s v="Sand"/>
    <n v="11.1"/>
    <x v="0"/>
    <s v="New Brunswick"/>
    <n v="5390.03"/>
    <x v="0"/>
    <n v="147.77000000000001"/>
    <n v="482.63"/>
    <n v="59.93"/>
    <n v="298.79000000000002"/>
    <n v="120.6"/>
    <n v="37.9"/>
    <n v="142.86000000000001"/>
    <n v="8.52"/>
    <x v="11"/>
    <n v="292"/>
    <n v="372"/>
    <n v="14.49"/>
    <n v="150"/>
    <n v="25.03"/>
    <n v="90.05"/>
    <n v="1299"/>
    <n v="700.7"/>
    <n v="1078.01"/>
    <n v="916.31"/>
    <n v="1347.51"/>
  </r>
  <r>
    <x v="1"/>
    <n v="27"/>
    <s v="Wood"/>
    <n v="16.7"/>
    <x v="1"/>
    <s v="Alberta"/>
    <n v="4396.62"/>
    <x v="2"/>
    <n v="133.33000000000001"/>
    <n v="438.29"/>
    <n v="51.75"/>
    <n v="203.87"/>
    <n v="117.69"/>
    <n v="45.57"/>
    <n v="102.55"/>
    <n v="9.65"/>
    <x v="19"/>
    <n v="953"/>
    <n v="387"/>
    <n v="11.36"/>
    <n v="0"/>
    <n v="34.86"/>
    <n v="89.27"/>
    <n v="1102.7"/>
    <n v="571.55999999999995"/>
    <n v="879.32"/>
    <n v="747.43"/>
    <n v="1099.1500000000001"/>
  </r>
  <r>
    <x v="10"/>
    <n v="19"/>
    <s v="Sand"/>
    <n v="29.8"/>
    <x v="0"/>
    <s v="Alberta"/>
    <n v="4028.58"/>
    <x v="3"/>
    <n v="118.96"/>
    <n v="353.41"/>
    <n v="56.64"/>
    <n v="297.88"/>
    <n v="144.1"/>
    <n v="30.96"/>
    <n v="129.69999999999999"/>
    <n v="7.9"/>
    <x v="10"/>
    <n v="298"/>
    <n v="303"/>
    <n v="13.3"/>
    <n v="50"/>
    <n v="24.47"/>
    <n v="71.7"/>
    <n v="1139.55"/>
    <n v="523.72"/>
    <n v="805.72"/>
    <n v="684.86"/>
    <n v="1007.14"/>
  </r>
  <r>
    <x v="0"/>
    <n v="15"/>
    <s v="Wood"/>
    <n v="26.5"/>
    <x v="1"/>
    <s v="Saskatchewan"/>
    <n v="5934.24"/>
    <x v="3"/>
    <n v="182.8"/>
    <n v="476.01"/>
    <n v="50.84"/>
    <n v="213.2"/>
    <n v="124.52"/>
    <n v="37.450000000000003"/>
    <n v="134.09"/>
    <n v="9.7899999999999991"/>
    <x v="2"/>
    <n v="821"/>
    <n v="303"/>
    <n v="19.579999999999998"/>
    <n v="150"/>
    <n v="21.32"/>
    <n v="91.56"/>
    <n v="1228.69999999999"/>
    <n v="771.45"/>
    <n v="1186.8499999999999"/>
    <n v="1008.82"/>
    <n v="1483.56"/>
  </r>
  <r>
    <x v="10"/>
    <n v="23"/>
    <s v="Sand"/>
    <n v="28.4"/>
    <x v="1"/>
    <s v="New Brunswick"/>
    <n v="3967.19"/>
    <x v="1"/>
    <n v="197.48"/>
    <n v="496.23"/>
    <n v="59.28"/>
    <n v="299.33999999999997"/>
    <n v="141.46"/>
    <n v="32.43"/>
    <n v="137.82"/>
    <n v="8.1300000000000008"/>
    <x v="10"/>
    <n v="251"/>
    <n v="395"/>
    <n v="10.039999999999999"/>
    <n v="100"/>
    <n v="38.4"/>
    <n v="81"/>
    <n v="1372.17"/>
    <n v="515.73"/>
    <n v="793.44"/>
    <n v="674.42"/>
    <n v="991.8"/>
  </r>
  <r>
    <x v="5"/>
    <n v="8"/>
    <s v="Coal"/>
    <n v="27.1"/>
    <x v="1"/>
    <s v="Alberta"/>
    <n v="5609.99"/>
    <x v="3"/>
    <n v="143.02000000000001"/>
    <n v="359.84"/>
    <n v="56.28"/>
    <n v="220.79"/>
    <n v="129.01"/>
    <n v="63.54"/>
    <n v="106.41"/>
    <n v="9.14"/>
    <x v="0"/>
    <n v="233"/>
    <n v="347"/>
    <n v="16.170000000000002"/>
    <n v="100"/>
    <n v="38.58"/>
    <n v="95.92"/>
    <n v="1088.03"/>
    <n v="729.3"/>
    <n v="1122"/>
    <n v="953.7"/>
    <n v="1402.5"/>
  </r>
  <r>
    <x v="9"/>
    <n v="2"/>
    <s v="Sand"/>
    <n v="17.899999999999999"/>
    <x v="0"/>
    <s v="British Columbia"/>
    <n v="4776.49"/>
    <x v="0"/>
    <n v="160.44999999999999"/>
    <n v="340.94"/>
    <n v="56.2"/>
    <n v="226.36"/>
    <n v="113.17"/>
    <n v="34.65"/>
    <n v="118.41"/>
    <n v="8.49"/>
    <x v="10"/>
    <n v="811"/>
    <n v="307"/>
    <n v="15.56"/>
    <n v="100"/>
    <n v="25.61"/>
    <n v="97.32"/>
    <n v="1058.67"/>
    <n v="620.94000000000005"/>
    <n v="955.3"/>
    <n v="812"/>
    <n v="1194.1199999999999"/>
  </r>
  <r>
    <x v="0"/>
    <n v="15"/>
    <s v="Iron"/>
    <n v="22.6"/>
    <x v="1"/>
    <s v="British Columbia"/>
    <n v="4108.88"/>
    <x v="1"/>
    <n v="111.15"/>
    <n v="485.52"/>
    <n v="51.25"/>
    <n v="221.02"/>
    <n v="126.04"/>
    <n v="53.59"/>
    <n v="143.6"/>
    <n v="9.31"/>
    <x v="14"/>
    <n v="212"/>
    <n v="376"/>
    <n v="10.93"/>
    <n v="150"/>
    <n v="33.26"/>
    <n v="55.88"/>
    <n v="1201.47999999999"/>
    <n v="534.15"/>
    <n v="821.78"/>
    <n v="698.51"/>
    <n v="1027.22"/>
  </r>
  <r>
    <x v="6"/>
    <n v="17"/>
    <s v="Steel"/>
    <n v="12.7"/>
    <x v="1"/>
    <s v="New Brunswick"/>
    <n v="5177.7700000000004"/>
    <x v="3"/>
    <n v="118.51"/>
    <n v="380.08"/>
    <n v="59.3"/>
    <n v="239.15"/>
    <n v="110.88"/>
    <n v="60.73"/>
    <n v="129.88999999999999"/>
    <n v="8.36"/>
    <x v="9"/>
    <n v="758"/>
    <n v="329"/>
    <n v="15.74"/>
    <n v="150"/>
    <n v="30.79"/>
    <n v="94.11"/>
    <n v="1106.8999999999901"/>
    <n v="673.11"/>
    <n v="1035.55"/>
    <n v="880.22"/>
    <n v="1294.44"/>
  </r>
  <r>
    <x v="11"/>
    <n v="25"/>
    <s v="Wood"/>
    <n v="23.7"/>
    <x v="1"/>
    <s v="British Columbia"/>
    <n v="3491.84"/>
    <x v="1"/>
    <n v="103.11"/>
    <n v="474.38"/>
    <n v="55.26"/>
    <n v="255.03"/>
    <n v="134"/>
    <n v="64.14"/>
    <n v="111.75"/>
    <n v="9.41"/>
    <x v="1"/>
    <n v="763"/>
    <n v="302"/>
    <n v="11.56"/>
    <n v="150"/>
    <n v="35.42"/>
    <n v="80.53"/>
    <n v="1207.08"/>
    <n v="453.94"/>
    <n v="698.37"/>
    <n v="593.61"/>
    <n v="872.96"/>
  </r>
  <r>
    <x v="3"/>
    <n v="12"/>
    <s v="Sand"/>
    <n v="11.2"/>
    <x v="1"/>
    <s v="New Brunswick"/>
    <n v="4198.49"/>
    <x v="1"/>
    <n v="178.14"/>
    <n v="352.76"/>
    <n v="58.72"/>
    <n v="237.33"/>
    <n v="109.1"/>
    <n v="66.67"/>
    <n v="106.67"/>
    <n v="6.8"/>
    <x v="2"/>
    <n v="753"/>
    <n v="357"/>
    <n v="11.76"/>
    <n v="50"/>
    <n v="36.380000000000003"/>
    <n v="96.05"/>
    <n v="1116.19"/>
    <n v="545.79999999999995"/>
    <n v="839.7"/>
    <n v="713.74"/>
    <n v="1049.6199999999999"/>
  </r>
  <r>
    <x v="3"/>
    <n v="18"/>
    <s v="Steel"/>
    <n v="23.2"/>
    <x v="1"/>
    <s v="Ontario"/>
    <n v="5096.8599999999997"/>
    <x v="1"/>
    <n v="109.8"/>
    <n v="451.25"/>
    <n v="57.29"/>
    <n v="286.72000000000003"/>
    <n v="143.97"/>
    <n v="64.45"/>
    <n v="120.85"/>
    <n v="7.66"/>
    <x v="9"/>
    <n v="674"/>
    <n v="342"/>
    <n v="14.9"/>
    <n v="100"/>
    <n v="26.78"/>
    <n v="88.47"/>
    <n v="1241.99"/>
    <n v="662.59"/>
    <n v="1019.37"/>
    <n v="866.47"/>
    <n v="1274.21"/>
  </r>
  <r>
    <x v="10"/>
    <n v="12"/>
    <s v="Iron"/>
    <n v="27.5"/>
    <x v="0"/>
    <s v="Ontario"/>
    <n v="5887.88"/>
    <x v="3"/>
    <n v="110.01"/>
    <n v="314.45"/>
    <n v="59.14"/>
    <n v="268.20999999999998"/>
    <n v="142.88999999999999"/>
    <n v="44.07"/>
    <n v="134.29"/>
    <n v="7.22"/>
    <x v="8"/>
    <n v="262"/>
    <n v="332"/>
    <n v="17.73"/>
    <n v="0"/>
    <n v="21.94"/>
    <n v="84.38"/>
    <n v="1080.28"/>
    <n v="765.42"/>
    <n v="1177.58"/>
    <n v="1000.94"/>
    <n v="1471.97"/>
  </r>
  <r>
    <x v="2"/>
    <n v="3"/>
    <s v="Steel"/>
    <n v="16"/>
    <x v="1"/>
    <s v="British Columbia"/>
    <n v="3104.07"/>
    <x v="0"/>
    <n v="182.15"/>
    <n v="441.45"/>
    <n v="56.98"/>
    <n v="270.07"/>
    <n v="130.69"/>
    <n v="51.43"/>
    <n v="120.4"/>
    <n v="8.9700000000000006"/>
    <x v="2"/>
    <n v="151"/>
    <n v="386"/>
    <n v="8.0399999999999991"/>
    <n v="50"/>
    <n v="26.11"/>
    <n v="73.33"/>
    <n v="1262.1400000000001"/>
    <n v="403.53"/>
    <n v="620.80999999999995"/>
    <n v="527.69000000000005"/>
    <n v="776.02"/>
  </r>
  <r>
    <x v="4"/>
    <n v="16"/>
    <s v="Wood"/>
    <n v="26.7"/>
    <x v="0"/>
    <s v="Alberta"/>
    <n v="5091.49"/>
    <x v="1"/>
    <n v="107.36"/>
    <n v="480.36"/>
    <n v="53.37"/>
    <n v="207.47"/>
    <n v="149.08000000000001"/>
    <n v="54.4"/>
    <n v="143.08000000000001"/>
    <n v="9.0399999999999991"/>
    <x v="25"/>
    <n v="635"/>
    <n v="356"/>
    <n v="14.3"/>
    <n v="150"/>
    <n v="32.65"/>
    <n v="91.59"/>
    <n v="1204.1600000000001"/>
    <n v="661.89"/>
    <n v="1018.3"/>
    <n v="865.55"/>
    <n v="1272.8699999999999"/>
  </r>
  <r>
    <x v="1"/>
    <n v="9"/>
    <s v="Wood"/>
    <n v="11.1"/>
    <x v="0"/>
    <s v="New Brunswick"/>
    <n v="4779.8999999999996"/>
    <x v="2"/>
    <n v="139.57"/>
    <n v="468.98"/>
    <n v="59.35"/>
    <n v="218.75"/>
    <n v="113.6"/>
    <n v="47.57"/>
    <n v="137.30000000000001"/>
    <n v="6.46"/>
    <x v="24"/>
    <n v="543"/>
    <n v="389"/>
    <n v="12.29"/>
    <n v="0"/>
    <n v="31.77"/>
    <n v="77.099999999999994"/>
    <n v="1191.58"/>
    <n v="621.39"/>
    <n v="955.98"/>
    <n v="812.58"/>
    <n v="1194.97"/>
  </r>
  <r>
    <x v="7"/>
    <n v="19"/>
    <s v="Steel"/>
    <n v="20.8"/>
    <x v="1"/>
    <s v="Alberta"/>
    <n v="3330.09"/>
    <x v="3"/>
    <n v="166.02"/>
    <n v="474.65"/>
    <n v="53.17"/>
    <n v="264.29000000000002"/>
    <n v="113.15"/>
    <n v="66.44"/>
    <n v="111.99"/>
    <n v="8.4499999999999993"/>
    <x v="11"/>
    <n v="162"/>
    <n v="363"/>
    <n v="9.17"/>
    <n v="0"/>
    <n v="20.61"/>
    <n v="69.72"/>
    <n v="1258.1600000000001"/>
    <n v="432.91"/>
    <n v="666.02"/>
    <n v="566.12"/>
    <n v="832.52"/>
  </r>
  <r>
    <x v="9"/>
    <n v="17"/>
    <s v="Steel"/>
    <n v="26.5"/>
    <x v="1"/>
    <s v="Alberta"/>
    <n v="5125.4799999999996"/>
    <x v="3"/>
    <n v="168.57"/>
    <n v="458.04"/>
    <n v="50.68"/>
    <n v="208.18"/>
    <n v="145.09"/>
    <n v="37.840000000000003"/>
    <n v="105.45"/>
    <n v="6.09"/>
    <x v="7"/>
    <n v="659"/>
    <n v="367"/>
    <n v="13.97"/>
    <n v="50"/>
    <n v="38.270000000000003"/>
    <n v="55.25"/>
    <n v="1179.9399999999901"/>
    <n v="666.31"/>
    <n v="1025.0999999999999"/>
    <n v="871.33"/>
    <n v="1281.3699999999999"/>
  </r>
  <r>
    <x v="10"/>
    <n v="21"/>
    <s v="Iron"/>
    <n v="27.7"/>
    <x v="1"/>
    <s v="Saskatchewan"/>
    <n v="5403.61"/>
    <x v="2"/>
    <n v="180.05"/>
    <n v="498.94"/>
    <n v="51.73"/>
    <n v="288.36"/>
    <n v="116.14"/>
    <n v="44.6"/>
    <n v="129.82"/>
    <n v="8.9600000000000009"/>
    <x v="10"/>
    <n v="410"/>
    <n v="327"/>
    <n v="16.52"/>
    <n v="50"/>
    <n v="20.73"/>
    <n v="96.2"/>
    <n v="1318.6"/>
    <n v="702.47"/>
    <n v="1080.72"/>
    <n v="918.61"/>
    <n v="1350.9"/>
  </r>
  <r>
    <x v="10"/>
    <n v="21"/>
    <s v="Sand"/>
    <n v="26.4"/>
    <x v="0"/>
    <s v="Ontario"/>
    <n v="5062.2700000000004"/>
    <x v="3"/>
    <n v="150.08000000000001"/>
    <n v="379.78"/>
    <n v="57.95"/>
    <n v="226.16"/>
    <n v="143.09"/>
    <n v="36.619999999999997"/>
    <n v="147.94"/>
    <n v="8.69"/>
    <x v="0"/>
    <n v="451"/>
    <n v="343"/>
    <n v="14.76"/>
    <n v="0"/>
    <n v="23.88"/>
    <n v="90.63"/>
    <n v="1150.31"/>
    <n v="658.1"/>
    <n v="1012.45"/>
    <n v="860.59"/>
    <n v="1265.57"/>
  </r>
  <r>
    <x v="4"/>
    <n v="8"/>
    <s v="Steel"/>
    <n v="24.1"/>
    <x v="1"/>
    <s v="New Brunswick"/>
    <n v="4804.33"/>
    <x v="3"/>
    <n v="120.47"/>
    <n v="369.09"/>
    <n v="57.46"/>
    <n v="230.58"/>
    <n v="117.09"/>
    <n v="49.11"/>
    <n v="116.79"/>
    <n v="7.64"/>
    <x v="12"/>
    <n v="642"/>
    <n v="306"/>
    <n v="15.7"/>
    <n v="0"/>
    <n v="27.59"/>
    <n v="78.95"/>
    <n v="1068.23"/>
    <n v="624.55999999999995"/>
    <n v="960.87"/>
    <n v="816.74"/>
    <n v="1201.08"/>
  </r>
  <r>
    <x v="9"/>
    <n v="6"/>
    <s v="Coal"/>
    <n v="29.8"/>
    <x v="0"/>
    <s v="Saskatchewan"/>
    <n v="3560.51"/>
    <x v="0"/>
    <n v="109.98"/>
    <n v="401.43"/>
    <n v="52.58"/>
    <n v="202.34"/>
    <n v="138"/>
    <n v="53.59"/>
    <n v="104.63"/>
    <n v="8.41"/>
    <x v="20"/>
    <n v="393"/>
    <n v="320"/>
    <n v="11.13"/>
    <n v="50"/>
    <n v="29.86"/>
    <n v="55.54"/>
    <n v="1070.96"/>
    <n v="462.87"/>
    <n v="712.1"/>
    <n v="605.29"/>
    <n v="890.13"/>
  </r>
  <r>
    <x v="4"/>
    <n v="11"/>
    <s v="Wood"/>
    <n v="11"/>
    <x v="0"/>
    <s v="New Brunswick"/>
    <n v="3249.22"/>
    <x v="3"/>
    <n v="136.93"/>
    <n v="454.79"/>
    <n v="51.89"/>
    <n v="201.92"/>
    <n v="116.2"/>
    <n v="57.28"/>
    <n v="135.97999999999999"/>
    <n v="9.59"/>
    <x v="25"/>
    <n v="733"/>
    <n v="346"/>
    <n v="9.39"/>
    <n v="50"/>
    <n v="20.6"/>
    <n v="94.94"/>
    <n v="1164.58"/>
    <n v="422.4"/>
    <n v="649.84"/>
    <n v="552.37"/>
    <n v="812.3"/>
  </r>
  <r>
    <x v="9"/>
    <n v="6"/>
    <s v="Steel"/>
    <n v="26.7"/>
    <x v="1"/>
    <s v="Ontario"/>
    <n v="4836.8"/>
    <x v="1"/>
    <n v="140.63"/>
    <n v="432.71"/>
    <n v="51.12"/>
    <n v="250.7"/>
    <n v="109.18"/>
    <n v="44.41"/>
    <n v="113.16"/>
    <n v="7.23"/>
    <x v="5"/>
    <n v="532"/>
    <n v="318"/>
    <n v="15.21"/>
    <n v="0"/>
    <n v="33.44"/>
    <n v="78.17"/>
    <n v="1149.1400000000001"/>
    <n v="628.78"/>
    <n v="967.36"/>
    <n v="822.26"/>
    <n v="1209.2"/>
  </r>
  <r>
    <x v="2"/>
    <n v="17"/>
    <s v="Steel"/>
    <n v="22.6"/>
    <x v="0"/>
    <s v="New Brunswick"/>
    <n v="4842.96"/>
    <x v="0"/>
    <n v="124.84"/>
    <n v="497.58"/>
    <n v="57"/>
    <n v="242.25"/>
    <n v="108.81"/>
    <n v="40.770000000000003"/>
    <n v="126.77"/>
    <n v="6.34"/>
    <x v="1"/>
    <n v="987"/>
    <n v="349"/>
    <n v="13.88"/>
    <n v="150"/>
    <n v="20.28"/>
    <n v="80.91"/>
    <n v="1204.3599999999999"/>
    <n v="629.58000000000004"/>
    <n v="968.59"/>
    <n v="823.3"/>
    <n v="1210.74"/>
  </r>
  <r>
    <x v="9"/>
    <n v="12"/>
    <s v="Sand"/>
    <n v="10.199999999999999"/>
    <x v="1"/>
    <s v="Ontario"/>
    <n v="3969.57"/>
    <x v="2"/>
    <n v="100.51"/>
    <n v="473.53"/>
    <n v="58.98"/>
    <n v="244.25"/>
    <n v="121.38"/>
    <n v="34.909999999999997"/>
    <n v="109.48"/>
    <n v="9.24"/>
    <x v="1"/>
    <n v="355"/>
    <n v="384"/>
    <n v="10.34"/>
    <n v="100"/>
    <n v="21.24"/>
    <n v="68.86"/>
    <n v="1152.28"/>
    <n v="516.04"/>
    <n v="793.91"/>
    <n v="674.83"/>
    <n v="992.39"/>
  </r>
  <r>
    <x v="8"/>
    <n v="17"/>
    <s v="Iron"/>
    <n v="29.6"/>
    <x v="0"/>
    <s v="Alberta"/>
    <n v="5137.96"/>
    <x v="3"/>
    <n v="142.83000000000001"/>
    <n v="404.8"/>
    <n v="59.84"/>
    <n v="241.39"/>
    <n v="120.75"/>
    <n v="38.29"/>
    <n v="131.18"/>
    <n v="9.5"/>
    <x v="17"/>
    <n v="778"/>
    <n v="388"/>
    <n v="13.24"/>
    <n v="0"/>
    <n v="20.48"/>
    <n v="92.77"/>
    <n v="1148.58"/>
    <n v="667.93"/>
    <n v="1027.5899999999999"/>
    <n v="873.45"/>
    <n v="1284.49"/>
  </r>
  <r>
    <x v="7"/>
    <n v="18"/>
    <s v="Coal"/>
    <n v="11.6"/>
    <x v="1"/>
    <s v="Saskatchewan"/>
    <n v="4816.8999999999996"/>
    <x v="2"/>
    <n v="168.71"/>
    <n v="395.1"/>
    <n v="56.39"/>
    <n v="262.68"/>
    <n v="135.08000000000001"/>
    <n v="42.52"/>
    <n v="129.72999999999999"/>
    <n v="9.9700000000000006"/>
    <x v="0"/>
    <n v="825"/>
    <n v="400"/>
    <n v="12.04"/>
    <n v="100"/>
    <n v="22.08"/>
    <n v="71.59"/>
    <n v="1200.18"/>
    <n v="626.20000000000005"/>
    <n v="963.38"/>
    <n v="818.87"/>
    <n v="1204.22"/>
  </r>
  <r>
    <x v="7"/>
    <n v="13"/>
    <s v="Coal"/>
    <n v="11.8"/>
    <x v="1"/>
    <s v="New Brunswick"/>
    <n v="3855.43"/>
    <x v="2"/>
    <n v="107.99"/>
    <n v="400.95"/>
    <n v="58.59"/>
    <n v="207.02"/>
    <n v="122.26"/>
    <n v="36.18"/>
    <n v="112.56"/>
    <n v="7.58"/>
    <x v="7"/>
    <n v="410"/>
    <n v="300"/>
    <n v="12.85"/>
    <n v="0"/>
    <n v="31.3"/>
    <n v="64.42"/>
    <n v="1053.1299999999901"/>
    <n v="501.21"/>
    <n v="771.09"/>
    <n v="655.42"/>
    <n v="963.86"/>
  </r>
  <r>
    <x v="7"/>
    <n v="27"/>
    <s v="Sand"/>
    <n v="25.6"/>
    <x v="0"/>
    <s v="New Brunswick"/>
    <n v="3032.56"/>
    <x v="0"/>
    <n v="178.23"/>
    <n v="332.5"/>
    <n v="58.78"/>
    <n v="289.94"/>
    <n v="128.02000000000001"/>
    <n v="47.91"/>
    <n v="127.49"/>
    <n v="9.0399999999999991"/>
    <x v="11"/>
    <n v="939"/>
    <n v="338"/>
    <n v="8.9700000000000006"/>
    <n v="150"/>
    <n v="37.25"/>
    <n v="87.53"/>
    <n v="1171.9100000000001"/>
    <n v="394.23"/>
    <n v="606.51"/>
    <n v="515.54"/>
    <n v="758.14"/>
  </r>
  <r>
    <x v="8"/>
    <n v="20"/>
    <s v="Wood"/>
    <n v="21.4"/>
    <x v="0"/>
    <s v="New Brunswick"/>
    <n v="3627.23"/>
    <x v="2"/>
    <n v="183.88"/>
    <n v="491.95"/>
    <n v="53.86"/>
    <n v="254.35"/>
    <n v="123.1"/>
    <n v="30.36"/>
    <n v="119.56"/>
    <n v="8.17"/>
    <x v="25"/>
    <n v="526"/>
    <n v="308"/>
    <n v="11.78"/>
    <n v="50"/>
    <n v="29.98"/>
    <n v="79.2"/>
    <n v="1265.22999999999"/>
    <n v="471.54"/>
    <n v="725.45"/>
    <n v="616.63"/>
    <n v="906.81"/>
  </r>
  <r>
    <x v="10"/>
    <n v="18"/>
    <s v="Coal"/>
    <n v="22.8"/>
    <x v="1"/>
    <s v="Ontario"/>
    <n v="5807.69"/>
    <x v="3"/>
    <n v="182.03"/>
    <n v="480.75"/>
    <n v="57.99"/>
    <n v="297.61"/>
    <n v="114.72"/>
    <n v="51.69"/>
    <n v="126.67"/>
    <n v="7.42"/>
    <x v="9"/>
    <n v="789"/>
    <n v="341"/>
    <n v="17.03"/>
    <n v="100"/>
    <n v="22.27"/>
    <n v="59.7"/>
    <n v="1318.88"/>
    <n v="755"/>
    <n v="1161.54"/>
    <n v="987.31"/>
    <n v="1451.92"/>
  </r>
  <r>
    <x v="8"/>
    <n v="11"/>
    <s v="Steel"/>
    <n v="24.2"/>
    <x v="1"/>
    <s v="Ontario"/>
    <n v="4423.67"/>
    <x v="1"/>
    <n v="180.7"/>
    <n v="446.47"/>
    <n v="54.01"/>
    <n v="239.66"/>
    <n v="131.74"/>
    <n v="48.97"/>
    <n v="128.12"/>
    <n v="8.42"/>
    <x v="0"/>
    <n v="398"/>
    <n v="354"/>
    <n v="12.5"/>
    <n v="0"/>
    <n v="34.32"/>
    <n v="89.96"/>
    <n v="1238.0899999999999"/>
    <n v="575.08000000000004"/>
    <n v="884.73"/>
    <n v="752.02"/>
    <n v="1105.92"/>
  </r>
  <r>
    <x v="6"/>
    <n v="24"/>
    <s v="Sand"/>
    <n v="18.399999999999999"/>
    <x v="0"/>
    <s v="Ontario"/>
    <n v="4840.5"/>
    <x v="3"/>
    <n v="139.52000000000001"/>
    <n v="400.64"/>
    <n v="53.72"/>
    <n v="251.19"/>
    <n v="147.07"/>
    <n v="69.66"/>
    <n v="146.63"/>
    <n v="8.14"/>
    <x v="7"/>
    <n v="837"/>
    <n v="376"/>
    <n v="12.87"/>
    <n v="100"/>
    <n v="36.58"/>
    <n v="78.569999999999993"/>
    <n v="1216.57"/>
    <n v="629.26"/>
    <n v="968.1"/>
    <n v="822.89"/>
    <n v="1210.1199999999999"/>
  </r>
  <r>
    <x v="4"/>
    <n v="24"/>
    <s v="Iron"/>
    <n v="19.8"/>
    <x v="1"/>
    <s v="Alberta"/>
    <n v="4784.67"/>
    <x v="1"/>
    <n v="108"/>
    <n v="461.06"/>
    <n v="58.73"/>
    <n v="266.44"/>
    <n v="139.06"/>
    <n v="40.98"/>
    <n v="123.73"/>
    <n v="8.6199999999999992"/>
    <x v="9"/>
    <n v="262"/>
    <n v="384"/>
    <n v="12.46"/>
    <n v="0"/>
    <n v="36.81"/>
    <n v="56.11"/>
    <n v="1206.6199999999999"/>
    <n v="622.01"/>
    <n v="956.93"/>
    <n v="813.39"/>
    <n v="1196.17"/>
  </r>
  <r>
    <x v="3"/>
    <n v="20"/>
    <s v="Wood"/>
    <n v="22.7"/>
    <x v="1"/>
    <s v="New Brunswick"/>
    <n v="3995.7"/>
    <x v="2"/>
    <n v="135.75"/>
    <n v="314.36"/>
    <n v="50.57"/>
    <n v="209.6"/>
    <n v="126.96"/>
    <n v="32.15"/>
    <n v="124.01"/>
    <n v="8.6999999999999993"/>
    <x v="25"/>
    <n v="883"/>
    <n v="366"/>
    <n v="10.92"/>
    <n v="0"/>
    <n v="25.5"/>
    <n v="77.66"/>
    <n v="1002.1"/>
    <n v="519.44000000000005"/>
    <n v="799.14"/>
    <n v="679.27"/>
    <n v="998.92"/>
  </r>
  <r>
    <x v="6"/>
    <n v="4"/>
    <s v="Steel"/>
    <n v="29.8"/>
    <x v="1"/>
    <s v="New Brunswick"/>
    <n v="5565.32"/>
    <x v="2"/>
    <n v="160.41"/>
    <n v="325.89"/>
    <n v="52.54"/>
    <n v="268.97000000000003"/>
    <n v="127.74"/>
    <n v="39.159999999999997"/>
    <n v="104.34"/>
    <n v="8.1300000000000008"/>
    <x v="8"/>
    <n v="710"/>
    <n v="328"/>
    <n v="16.97"/>
    <n v="50"/>
    <n v="39.049999999999997"/>
    <n v="89.8"/>
    <n v="1087.18"/>
    <n v="723.49"/>
    <n v="1113.06"/>
    <n v="946.1"/>
    <n v="1391.33"/>
  </r>
  <r>
    <x v="9"/>
    <n v="11"/>
    <s v="Iron"/>
    <n v="16"/>
    <x v="0"/>
    <s v="Alberta"/>
    <n v="3471.39"/>
    <x v="1"/>
    <n v="180.91"/>
    <n v="448.37"/>
    <n v="59.5"/>
    <n v="295.70999999999998"/>
    <n v="132.41"/>
    <n v="45.55"/>
    <n v="108.13"/>
    <n v="5.24"/>
    <x v="7"/>
    <n v="906"/>
    <n v="395"/>
    <n v="8.7899999999999991"/>
    <n v="0"/>
    <n v="39.67"/>
    <n v="92.89"/>
    <n v="1275.82"/>
    <n v="451.28"/>
    <n v="694.28"/>
    <n v="590.14"/>
    <n v="867.85"/>
  </r>
  <r>
    <x v="10"/>
    <n v="5"/>
    <s v="Iron"/>
    <n v="12.4"/>
    <x v="0"/>
    <s v="British Columbia"/>
    <n v="3024.95"/>
    <x v="0"/>
    <n v="129.01"/>
    <n v="396.02"/>
    <n v="58.87"/>
    <n v="242.49"/>
    <n v="132.99"/>
    <n v="48.39"/>
    <n v="126.66"/>
    <n v="5.95"/>
    <x v="11"/>
    <n v="339"/>
    <n v="304"/>
    <n v="9.9499999999999993"/>
    <n v="150"/>
    <n v="22.73"/>
    <n v="55.08"/>
    <n v="1140.3800000000001"/>
    <n v="393.24"/>
    <n v="604.99"/>
    <n v="514.24"/>
    <n v="756.24"/>
  </r>
  <r>
    <x v="3"/>
    <n v="24"/>
    <s v="Sand"/>
    <n v="14.1"/>
    <x v="0"/>
    <s v="New Brunswick"/>
    <n v="4554.82"/>
    <x v="2"/>
    <n v="174.99"/>
    <n v="318.72000000000003"/>
    <n v="58.2"/>
    <n v="254.06"/>
    <n v="100.51"/>
    <n v="65.92"/>
    <n v="147.96"/>
    <n v="6.76"/>
    <x v="3"/>
    <n v="560"/>
    <n v="314"/>
    <n v="14.51"/>
    <n v="50"/>
    <n v="39.57"/>
    <n v="58.59"/>
    <n v="1127.1199999999999"/>
    <n v="592.13"/>
    <n v="910.96"/>
    <n v="774.32"/>
    <n v="1138.7"/>
  </r>
  <r>
    <x v="0"/>
    <n v="4"/>
    <s v="Steel"/>
    <n v="10.3"/>
    <x v="0"/>
    <s v="British Columbia"/>
    <n v="5669.01"/>
    <x v="1"/>
    <n v="181.81"/>
    <n v="402.77"/>
    <n v="55.3"/>
    <n v="286.29000000000002"/>
    <n v="131.69999999999999"/>
    <n v="37.56"/>
    <n v="101.28"/>
    <n v="7.92"/>
    <x v="8"/>
    <n v="519"/>
    <n v="378"/>
    <n v="15"/>
    <n v="100"/>
    <n v="28.99"/>
    <n v="56.28"/>
    <n v="1204.6299999999901"/>
    <n v="736.97"/>
    <n v="1133.8"/>
    <n v="963.73"/>
    <n v="1417.25"/>
  </r>
  <r>
    <x v="9"/>
    <n v="25"/>
    <s v="Wood"/>
    <n v="27.6"/>
    <x v="1"/>
    <s v="Saskatchewan"/>
    <n v="5870.85"/>
    <x v="1"/>
    <n v="180.06"/>
    <n v="472.37"/>
    <n v="54.8"/>
    <n v="283.3"/>
    <n v="110.78"/>
    <n v="35.630000000000003"/>
    <n v="111.36"/>
    <n v="7.74"/>
    <x v="10"/>
    <n v="424"/>
    <n v="307"/>
    <n v="19.12"/>
    <n v="0"/>
    <n v="36.56"/>
    <n v="74.19"/>
    <n v="1256.04"/>
    <n v="763.21"/>
    <n v="1174.17"/>
    <n v="998.04"/>
    <n v="1467.71"/>
  </r>
  <r>
    <x v="4"/>
    <n v="18"/>
    <s v="Iron"/>
    <n v="19.899999999999999"/>
    <x v="0"/>
    <s v="British Columbia"/>
    <n v="5718.02"/>
    <x v="3"/>
    <n v="151.59"/>
    <n v="425.55"/>
    <n v="53.56"/>
    <n v="285.02"/>
    <n v="131.63"/>
    <n v="38.89"/>
    <n v="126.04"/>
    <n v="8.24"/>
    <x v="24"/>
    <n v="389"/>
    <n v="315"/>
    <n v="18.149999999999999"/>
    <n v="150"/>
    <n v="30.22"/>
    <n v="99.16"/>
    <n v="1220.52"/>
    <n v="743.34"/>
    <n v="1143.5999999999999"/>
    <n v="972.06"/>
    <n v="1429.51"/>
  </r>
  <r>
    <x v="4"/>
    <n v="9"/>
    <s v="Wood"/>
    <n v="17.5"/>
    <x v="1"/>
    <s v="Manitoba"/>
    <n v="3719.46"/>
    <x v="0"/>
    <n v="190.76"/>
    <n v="315.13"/>
    <n v="53.94"/>
    <n v="264.56"/>
    <n v="110.35"/>
    <n v="55.4"/>
    <n v="121.49"/>
    <n v="7.76"/>
    <x v="0"/>
    <n v="101"/>
    <n v="356"/>
    <n v="10.45"/>
    <n v="150"/>
    <n v="37.299999999999997"/>
    <n v="86.35"/>
    <n v="1119.3899999999901"/>
    <n v="483.53"/>
    <n v="743.89"/>
    <n v="632.30999999999995"/>
    <n v="929.87"/>
  </r>
  <r>
    <x v="8"/>
    <n v="21"/>
    <s v="Iron"/>
    <n v="22.2"/>
    <x v="1"/>
    <s v="Ontario"/>
    <n v="4309.53"/>
    <x v="1"/>
    <n v="176.44"/>
    <n v="422.59"/>
    <n v="50.7"/>
    <n v="289.01"/>
    <n v="101.15"/>
    <n v="58.21"/>
    <n v="137.86000000000001"/>
    <n v="7.53"/>
    <x v="20"/>
    <n v="215"/>
    <n v="381"/>
    <n v="11.31"/>
    <n v="50"/>
    <n v="39.93"/>
    <n v="98.67"/>
    <n v="1243.49"/>
    <n v="560.24"/>
    <n v="861.91"/>
    <n v="732.62"/>
    <n v="1077.3800000000001"/>
  </r>
  <r>
    <x v="3"/>
    <n v="12"/>
    <s v="Steel"/>
    <n v="28.7"/>
    <x v="0"/>
    <s v="Manitoba"/>
    <n v="3282.11"/>
    <x v="1"/>
    <n v="102.03"/>
    <n v="314.37"/>
    <n v="59.84"/>
    <n v="252.77"/>
    <n v="141.36000000000001"/>
    <n v="39.67"/>
    <n v="133.74"/>
    <n v="6.47"/>
    <x v="9"/>
    <n v="661"/>
    <n v="309"/>
    <n v="10.62"/>
    <n v="0"/>
    <n v="31.5"/>
    <n v="91.28"/>
    <n v="1050.25"/>
    <n v="426.67"/>
    <n v="656.42"/>
    <n v="557.96"/>
    <n v="820.53"/>
  </r>
  <r>
    <x v="3"/>
    <n v="7"/>
    <s v="Coal"/>
    <n v="15.9"/>
    <x v="1"/>
    <s v="Ontario"/>
    <n v="3267.37"/>
    <x v="2"/>
    <n v="147.91"/>
    <n v="453.45"/>
    <n v="56.59"/>
    <n v="270.73"/>
    <n v="148.52000000000001"/>
    <n v="52.68"/>
    <n v="146.06"/>
    <n v="9.8800000000000008"/>
    <x v="1"/>
    <n v="806"/>
    <n v="394"/>
    <n v="8.2899999999999991"/>
    <n v="0"/>
    <n v="20.190000000000001"/>
    <n v="89.18"/>
    <n v="1285.82"/>
    <n v="424.76"/>
    <n v="653.47"/>
    <n v="555.45000000000005"/>
    <n v="816.84"/>
  </r>
  <r>
    <x v="0"/>
    <n v="5"/>
    <s v="Steel"/>
    <n v="29"/>
    <x v="0"/>
    <s v="Saskatchewan"/>
    <n v="5289.64"/>
    <x v="1"/>
    <n v="185.97"/>
    <n v="447.91"/>
    <n v="54.69"/>
    <n v="250.47"/>
    <n v="113.49"/>
    <n v="52.75"/>
    <n v="111.72"/>
    <n v="8.94"/>
    <x v="20"/>
    <n v="892"/>
    <n v="374"/>
    <n v="14.14"/>
    <n v="0"/>
    <n v="29.36"/>
    <n v="63.52"/>
    <n v="1225.94"/>
    <n v="687.65"/>
    <n v="1057.93"/>
    <n v="899.24"/>
    <n v="1322.41"/>
  </r>
  <r>
    <x v="9"/>
    <n v="27"/>
    <s v="Wood"/>
    <n v="16.399999999999999"/>
    <x v="1"/>
    <s v="New Brunswick"/>
    <n v="5848.51"/>
    <x v="1"/>
    <n v="160.03"/>
    <n v="330.38"/>
    <n v="57.74"/>
    <n v="252.4"/>
    <n v="102.58"/>
    <n v="67.22"/>
    <n v="101.69"/>
    <n v="6.14"/>
    <x v="14"/>
    <n v="208"/>
    <n v="302"/>
    <n v="19.37"/>
    <n v="100"/>
    <n v="28.35"/>
    <n v="68.87"/>
    <n v="1078.18"/>
    <n v="760.31"/>
    <n v="1169.7"/>
    <n v="994.25"/>
    <n v="1462.13"/>
  </r>
  <r>
    <x v="8"/>
    <n v="7"/>
    <s v="Sand"/>
    <n v="19"/>
    <x v="0"/>
    <s v="Saskatchewan"/>
    <n v="5193.7"/>
    <x v="3"/>
    <n v="131.91999999999999"/>
    <n v="428.57"/>
    <n v="56.94"/>
    <n v="261.85000000000002"/>
    <n v="121.68"/>
    <n v="36.36"/>
    <n v="143.84"/>
    <n v="9.17"/>
    <x v="25"/>
    <n v="801"/>
    <n v="335"/>
    <n v="15.5"/>
    <n v="100"/>
    <n v="33.409999999999997"/>
    <n v="60.17"/>
    <n v="1190.33"/>
    <n v="675.18"/>
    <n v="1038.74"/>
    <n v="882.93"/>
    <n v="1298.42"/>
  </r>
  <r>
    <x v="4"/>
    <n v="12"/>
    <s v="Steel"/>
    <n v="22.5"/>
    <x v="1"/>
    <s v="New Brunswick"/>
    <n v="4427.8500000000004"/>
    <x v="0"/>
    <n v="138.66999999999999"/>
    <n v="417.75"/>
    <n v="52.54"/>
    <n v="299.05"/>
    <n v="144.31"/>
    <n v="52.18"/>
    <n v="144.59"/>
    <n v="9.76"/>
    <x v="5"/>
    <n v="518"/>
    <n v="400"/>
    <n v="11.07"/>
    <n v="0"/>
    <n v="23.64"/>
    <n v="87.22"/>
    <n v="1258.8499999999999"/>
    <n v="575.62"/>
    <n v="885.57"/>
    <n v="752.73"/>
    <n v="1106.96"/>
  </r>
  <r>
    <x v="5"/>
    <n v="9"/>
    <s v="Sand"/>
    <n v="13.4"/>
    <x v="1"/>
    <s v="New Brunswick"/>
    <n v="3989.35"/>
    <x v="0"/>
    <n v="190.38"/>
    <n v="327.64999999999998"/>
    <n v="56.59"/>
    <n v="284.42"/>
    <n v="125.83"/>
    <n v="52.02"/>
    <n v="143.75"/>
    <n v="5.92"/>
    <x v="11"/>
    <n v="770"/>
    <n v="394"/>
    <n v="10.130000000000001"/>
    <n v="50"/>
    <n v="36.28"/>
    <n v="97.98"/>
    <n v="1186.56"/>
    <n v="518.62"/>
    <n v="797.87"/>
    <n v="678.19"/>
    <n v="997.34"/>
  </r>
  <r>
    <x v="0"/>
    <n v="6"/>
    <s v="Iron"/>
    <n v="12.9"/>
    <x v="0"/>
    <s v="New Brunswick"/>
    <n v="3064.85"/>
    <x v="0"/>
    <n v="174.6"/>
    <n v="310.25"/>
    <n v="51.87"/>
    <n v="258.58999999999997"/>
    <n v="102.49"/>
    <n v="69.510000000000005"/>
    <n v="102.59"/>
    <n v="6.45"/>
    <x v="3"/>
    <n v="891"/>
    <n v="356"/>
    <n v="8.61"/>
    <n v="150"/>
    <n v="25.12"/>
    <n v="51.3"/>
    <n v="1076.3499999999999"/>
    <n v="398.43"/>
    <n v="612.97"/>
    <n v="521.02"/>
    <n v="766.21"/>
  </r>
  <r>
    <x v="9"/>
    <n v="9"/>
    <s v="Wood"/>
    <n v="15.4"/>
    <x v="0"/>
    <s v="Alberta"/>
    <n v="5211.95"/>
    <x v="2"/>
    <n v="134.80000000000001"/>
    <n v="408.62"/>
    <n v="50.96"/>
    <n v="221.74"/>
    <n v="107.85"/>
    <n v="44.14"/>
    <n v="113.83"/>
    <n v="9.7200000000000006"/>
    <x v="7"/>
    <n v="291"/>
    <n v="300"/>
    <n v="17.37"/>
    <n v="50"/>
    <n v="23.23"/>
    <n v="76.7"/>
    <n v="1091.6600000000001"/>
    <n v="677.55"/>
    <n v="1042.3900000000001"/>
    <n v="886.03"/>
    <n v="1302.99"/>
  </r>
  <r>
    <x v="9"/>
    <n v="17"/>
    <s v="Wood"/>
    <n v="16.3"/>
    <x v="1"/>
    <s v="Ontario"/>
    <n v="3765.49"/>
    <x v="0"/>
    <n v="176.79"/>
    <n v="478.25"/>
    <n v="59.94"/>
    <n v="258.17"/>
    <n v="144.27000000000001"/>
    <n v="45.12"/>
    <n v="114.6"/>
    <n v="7.48"/>
    <x v="0"/>
    <n v="826"/>
    <n v="313"/>
    <n v="12.03"/>
    <n v="100"/>
    <n v="35.31"/>
    <n v="50.37"/>
    <n v="1284.6199999999999"/>
    <n v="489.51"/>
    <n v="753.1"/>
    <n v="640.13"/>
    <n v="941.37"/>
  </r>
  <r>
    <x v="6"/>
    <n v="23"/>
    <s v="Steel"/>
    <n v="10.4"/>
    <x v="1"/>
    <s v="British Columbia"/>
    <n v="5240.97"/>
    <x v="1"/>
    <n v="166.99"/>
    <n v="450.83"/>
    <n v="53.98"/>
    <n v="242.71"/>
    <n v="135.91"/>
    <n v="41.02"/>
    <n v="108.38"/>
    <n v="6.76"/>
    <x v="13"/>
    <n v="353"/>
    <n v="396"/>
    <n v="13.23"/>
    <n v="150"/>
    <n v="39.880000000000003"/>
    <n v="78.489999999999995"/>
    <n v="1206.58"/>
    <n v="681.33"/>
    <n v="1048.19"/>
    <n v="890.96"/>
    <n v="1310.24"/>
  </r>
  <r>
    <x v="4"/>
    <n v="4"/>
    <s v="Steel"/>
    <n v="20.7"/>
    <x v="0"/>
    <s v="Manitoba"/>
    <n v="5506.83"/>
    <x v="1"/>
    <n v="101.52"/>
    <n v="390.1"/>
    <n v="59.75"/>
    <n v="224.4"/>
    <n v="101.57"/>
    <n v="64.489999999999995"/>
    <n v="144.21"/>
    <n v="5.03"/>
    <x v="1"/>
    <n v="376"/>
    <n v="396"/>
    <n v="13.91"/>
    <n v="100"/>
    <n v="27.77"/>
    <n v="71.47"/>
    <n v="1091.07"/>
    <n v="715.89"/>
    <n v="1101.3699999999999"/>
    <n v="936.16"/>
    <n v="1376.71"/>
  </r>
  <r>
    <x v="7"/>
    <n v="22"/>
    <s v="Steel"/>
    <n v="24.8"/>
    <x v="1"/>
    <s v="Ontario"/>
    <n v="5392.72"/>
    <x v="3"/>
    <n v="108.27"/>
    <n v="412.48"/>
    <n v="58.67"/>
    <n v="226.68"/>
    <n v="103.42"/>
    <n v="52.33"/>
    <n v="105.99"/>
    <n v="7.83"/>
    <x v="16"/>
    <n v="471"/>
    <n v="349"/>
    <n v="15.45"/>
    <n v="50"/>
    <n v="20.09"/>
    <n v="58.74"/>
    <n v="1075.6699999999901"/>
    <n v="701.05"/>
    <n v="1078.54"/>
    <n v="916.76"/>
    <n v="1348.18"/>
  </r>
  <r>
    <x v="0"/>
    <n v="4"/>
    <s v="Coal"/>
    <n v="14.2"/>
    <x v="0"/>
    <s v="British Columbia"/>
    <n v="3960.15"/>
    <x v="1"/>
    <n v="134.56"/>
    <n v="420.25"/>
    <n v="55.25"/>
    <n v="291.68"/>
    <n v="136.26"/>
    <n v="54.21"/>
    <n v="119.46"/>
    <n v="7"/>
    <x v="1"/>
    <n v="978"/>
    <n v="336"/>
    <n v="11.79"/>
    <n v="100"/>
    <n v="23.6"/>
    <n v="78.650000000000006"/>
    <n v="1218.67"/>
    <n v="514.82000000000005"/>
    <n v="792.03"/>
    <n v="673.23"/>
    <n v="990.04"/>
  </r>
  <r>
    <x v="4"/>
    <n v="10"/>
    <s v="Coal"/>
    <n v="20.2"/>
    <x v="1"/>
    <s v="Ontario"/>
    <n v="5213.6899999999996"/>
    <x v="1"/>
    <n v="132.54"/>
    <n v="495.05"/>
    <n v="53.58"/>
    <n v="292.83"/>
    <n v="102.34"/>
    <n v="58.75"/>
    <n v="105.86"/>
    <n v="7.43"/>
    <x v="24"/>
    <n v="224"/>
    <n v="331"/>
    <n v="15.75"/>
    <n v="150"/>
    <n v="23.9"/>
    <n v="53.73"/>
    <n v="1248.3799999999901"/>
    <n v="677.78"/>
    <n v="1042.74"/>
    <n v="886.33"/>
    <n v="1303.42"/>
  </r>
  <r>
    <x v="8"/>
    <n v="4"/>
    <s v="Sand"/>
    <n v="29.3"/>
    <x v="0"/>
    <s v="Alberta"/>
    <n v="5267.43"/>
    <x v="3"/>
    <n v="197.5"/>
    <n v="462.14"/>
    <n v="59.08"/>
    <n v="292.17"/>
    <n v="145.4"/>
    <n v="68.89"/>
    <n v="106.01"/>
    <n v="7.1"/>
    <x v="10"/>
    <n v="464"/>
    <n v="384"/>
    <n v="13.72"/>
    <n v="100"/>
    <n v="23.61"/>
    <n v="59.12"/>
    <n v="1338.29"/>
    <n v="684.77"/>
    <n v="1053.49"/>
    <n v="895.46"/>
    <n v="1316.86"/>
  </r>
  <r>
    <x v="4"/>
    <n v="9"/>
    <s v="Wood"/>
    <n v="25.2"/>
    <x v="1"/>
    <s v="New Brunswick"/>
    <n v="4859.8100000000004"/>
    <x v="0"/>
    <n v="119.95"/>
    <n v="320.33"/>
    <n v="56.1"/>
    <n v="259.76"/>
    <n v="125.32"/>
    <n v="42.28"/>
    <n v="146.71"/>
    <n v="7.12"/>
    <x v="10"/>
    <n v="703"/>
    <n v="350"/>
    <n v="13.89"/>
    <n v="150"/>
    <n v="23.36"/>
    <n v="65.34"/>
    <n v="1077.57"/>
    <n v="631.78"/>
    <n v="971.96"/>
    <n v="826.17"/>
    <n v="1214.95"/>
  </r>
  <r>
    <x v="0"/>
    <n v="5"/>
    <s v="Coal"/>
    <n v="14.9"/>
    <x v="0"/>
    <s v="Ontario"/>
    <n v="5839.69"/>
    <x v="2"/>
    <n v="178.7"/>
    <n v="494.58"/>
    <n v="55.72"/>
    <n v="269.39999999999998"/>
    <n v="117.21"/>
    <n v="35.79"/>
    <n v="118.9"/>
    <n v="7.05"/>
    <x v="1"/>
    <n v="617"/>
    <n v="375"/>
    <n v="15.57"/>
    <n v="150"/>
    <n v="35.36"/>
    <n v="79.39"/>
    <n v="1277.3499999999999"/>
    <n v="759.16"/>
    <n v="1167.94"/>
    <n v="992.75"/>
    <n v="1459.92"/>
  </r>
  <r>
    <x v="8"/>
    <n v="19"/>
    <s v="Steel"/>
    <n v="26.3"/>
    <x v="0"/>
    <s v="New Brunswick"/>
    <n v="5042.1099999999997"/>
    <x v="1"/>
    <n v="149.27000000000001"/>
    <n v="383.08"/>
    <n v="53.18"/>
    <n v="238.6"/>
    <n v="134.01"/>
    <n v="67.94"/>
    <n v="133.84"/>
    <n v="9.19"/>
    <x v="8"/>
    <n v="218"/>
    <n v="348"/>
    <n v="14.49"/>
    <n v="150"/>
    <n v="31.6"/>
    <n v="64.31"/>
    <n v="1169.1099999999999"/>
    <n v="655.47"/>
    <n v="1008.42"/>
    <n v="857.16"/>
    <n v="1260.53"/>
  </r>
  <r>
    <x v="9"/>
    <n v="9"/>
    <s v="Iron"/>
    <n v="16.8"/>
    <x v="0"/>
    <s v="British Columbia"/>
    <n v="3603.35"/>
    <x v="2"/>
    <n v="145.55000000000001"/>
    <n v="327.05"/>
    <n v="59.03"/>
    <n v="274.27"/>
    <n v="118.36"/>
    <n v="33.06"/>
    <n v="117.96"/>
    <n v="8.39"/>
    <x v="16"/>
    <n v="639"/>
    <n v="384"/>
    <n v="9.3800000000000008"/>
    <n v="0"/>
    <n v="36.020000000000003"/>
    <n v="68.400000000000006"/>
    <n v="1083.67"/>
    <n v="468.44"/>
    <n v="720.67"/>
    <n v="612.57000000000005"/>
    <n v="900.84"/>
  </r>
  <r>
    <x v="11"/>
    <n v="16"/>
    <s v="Sand"/>
    <n v="30"/>
    <x v="1"/>
    <s v="New Brunswick"/>
    <n v="5151.4799999999996"/>
    <x v="0"/>
    <n v="162.59"/>
    <n v="435.16"/>
    <n v="54.89"/>
    <n v="292.88"/>
    <n v="102.66"/>
    <n v="64.150000000000006"/>
    <n v="140.88999999999999"/>
    <n v="7.38"/>
    <x v="12"/>
    <n v="820"/>
    <n v="352"/>
    <n v="14.63"/>
    <n v="150"/>
    <n v="36.020000000000003"/>
    <n v="64.05"/>
    <n v="1260.5999999999999"/>
    <n v="669.69"/>
    <n v="1030.3"/>
    <n v="875.75"/>
    <n v="1287.8699999999999"/>
  </r>
  <r>
    <x v="11"/>
    <n v="7"/>
    <s v="Steel"/>
    <n v="21.6"/>
    <x v="1"/>
    <s v="Saskatchewan"/>
    <n v="4281.45"/>
    <x v="0"/>
    <n v="135.56"/>
    <n v="395.34"/>
    <n v="54.27"/>
    <n v="215.52"/>
    <n v="119.92"/>
    <n v="69.150000000000006"/>
    <n v="101.43"/>
    <n v="7.39"/>
    <x v="7"/>
    <n v="152"/>
    <n v="396"/>
    <n v="10.81"/>
    <n v="150"/>
    <n v="39.28"/>
    <n v="71.36"/>
    <n v="1098.58"/>
    <n v="556.59"/>
    <n v="856.29"/>
    <n v="727.85"/>
    <n v="1070.3599999999999"/>
  </r>
  <r>
    <x v="11"/>
    <n v="13"/>
    <s v="Steel"/>
    <n v="21.7"/>
    <x v="1"/>
    <s v="Manitoba"/>
    <n v="4235.6400000000003"/>
    <x v="1"/>
    <n v="158.41"/>
    <n v="364.09"/>
    <n v="58.58"/>
    <n v="259.43"/>
    <n v="126.74"/>
    <n v="33.81"/>
    <n v="148.63"/>
    <n v="9.4499999999999993"/>
    <x v="3"/>
    <n v="476"/>
    <n v="352"/>
    <n v="12.03"/>
    <n v="100"/>
    <n v="21.59"/>
    <n v="73.62"/>
    <n v="1159.1400000000001"/>
    <n v="550.63"/>
    <n v="847.13"/>
    <n v="720.06"/>
    <n v="1058.9100000000001"/>
  </r>
  <r>
    <x v="10"/>
    <n v="3"/>
    <s v="Steel"/>
    <n v="17.5"/>
    <x v="0"/>
    <s v="Saskatchewan"/>
    <n v="3397.62"/>
    <x v="1"/>
    <n v="128.37"/>
    <n v="309.22000000000003"/>
    <n v="51.26"/>
    <n v="296.31"/>
    <n v="142.32"/>
    <n v="38.85"/>
    <n v="108.55"/>
    <n v="7.35"/>
    <x v="15"/>
    <n v="788"/>
    <n v="394"/>
    <n v="8.6199999999999992"/>
    <n v="0"/>
    <n v="34.36"/>
    <n v="88.79"/>
    <n v="1082.23"/>
    <n v="441.69"/>
    <n v="679.52"/>
    <n v="577.6"/>
    <n v="849.4"/>
  </r>
  <r>
    <x v="11"/>
    <n v="14"/>
    <s v="Steel"/>
    <n v="19.3"/>
    <x v="1"/>
    <s v="New Brunswick"/>
    <n v="3946.8"/>
    <x v="2"/>
    <n v="186.78"/>
    <n v="433.99"/>
    <n v="50.56"/>
    <n v="288.68"/>
    <n v="132.01"/>
    <n v="67.180000000000007"/>
    <n v="120.06"/>
    <n v="9.23"/>
    <x v="14"/>
    <n v="873"/>
    <n v="337"/>
    <n v="11.71"/>
    <n v="150"/>
    <n v="26.06"/>
    <n v="83.19"/>
    <n v="1288.49"/>
    <n v="513.08000000000004"/>
    <n v="789.36"/>
    <n v="670.96"/>
    <n v="986.7"/>
  </r>
  <r>
    <x v="10"/>
    <n v="26"/>
    <s v="Coal"/>
    <n v="18.899999999999999"/>
    <x v="1"/>
    <s v="Manitoba"/>
    <n v="5876.78"/>
    <x v="2"/>
    <n v="145.9"/>
    <n v="445.76"/>
    <n v="55.75"/>
    <n v="259.2"/>
    <n v="106.32"/>
    <n v="67.48"/>
    <n v="103.05"/>
    <n v="9.23"/>
    <x v="2"/>
    <n v="575"/>
    <n v="328"/>
    <n v="17.920000000000002"/>
    <n v="100"/>
    <n v="22.4"/>
    <n v="86.36"/>
    <n v="1192.6899999999901"/>
    <n v="763.98"/>
    <n v="1175.3599999999999"/>
    <n v="999.05"/>
    <n v="1469.19"/>
  </r>
  <r>
    <x v="10"/>
    <n v="3"/>
    <s v="Steel"/>
    <n v="18.399999999999999"/>
    <x v="1"/>
    <s v="Ontario"/>
    <n v="4469.5200000000004"/>
    <x v="1"/>
    <n v="197.39"/>
    <n v="439.88"/>
    <n v="53.59"/>
    <n v="269.8"/>
    <n v="141.94"/>
    <n v="68.010000000000005"/>
    <n v="132.25"/>
    <n v="6.34"/>
    <x v="1"/>
    <n v="369"/>
    <n v="376"/>
    <n v="11.89"/>
    <n v="50"/>
    <n v="22.11"/>
    <n v="96.23"/>
    <n v="1309.2"/>
    <n v="581.04"/>
    <n v="893.9"/>
    <n v="759.82"/>
    <n v="1117.3800000000001"/>
  </r>
  <r>
    <x v="6"/>
    <n v="24"/>
    <s v="Coal"/>
    <n v="24.8"/>
    <x v="0"/>
    <s v="Saskatchewan"/>
    <n v="5670.54"/>
    <x v="3"/>
    <n v="167.42"/>
    <n v="448.63"/>
    <n v="52.72"/>
    <n v="299.57"/>
    <n v="123.97"/>
    <n v="68.38"/>
    <n v="125.28"/>
    <n v="6.96"/>
    <x v="11"/>
    <n v="719"/>
    <n v="348"/>
    <n v="16.29"/>
    <n v="0"/>
    <n v="39.65"/>
    <n v="60.89"/>
    <n v="1292.93"/>
    <n v="737.17"/>
    <n v="1134.1099999999999"/>
    <n v="963.99"/>
    <n v="1417.63"/>
  </r>
  <r>
    <x v="5"/>
    <n v="28"/>
    <s v="Coal"/>
    <n v="12.4"/>
    <x v="1"/>
    <s v="New Brunswick"/>
    <n v="5276.15"/>
    <x v="3"/>
    <n v="128.24"/>
    <n v="352.98"/>
    <n v="55.01"/>
    <n v="231.18"/>
    <n v="110.73"/>
    <n v="58.13"/>
    <n v="121.94"/>
    <n v="5.82"/>
    <x v="3"/>
    <n v="385"/>
    <n v="340"/>
    <n v="15.52"/>
    <n v="150"/>
    <n v="37.25"/>
    <n v="74.84"/>
    <n v="1064.03"/>
    <n v="685.9"/>
    <n v="1055.23"/>
    <n v="896.95"/>
    <n v="1319.04"/>
  </r>
  <r>
    <x v="0"/>
    <n v="21"/>
    <s v="Iron"/>
    <n v="19.899999999999999"/>
    <x v="1"/>
    <s v="Saskatchewan"/>
    <n v="3126.03"/>
    <x v="3"/>
    <n v="169.33"/>
    <n v="339.18"/>
    <n v="53.4"/>
    <n v="232.53"/>
    <n v="104.63"/>
    <n v="44.45"/>
    <n v="147"/>
    <n v="5.92"/>
    <x v="3"/>
    <n v="665"/>
    <n v="396"/>
    <n v="7.89"/>
    <n v="150"/>
    <n v="26.02"/>
    <n v="77.44"/>
    <n v="1096.44"/>
    <n v="406.38"/>
    <n v="625.21"/>
    <n v="531.42999999999995"/>
    <n v="781.51"/>
  </r>
  <r>
    <x v="2"/>
    <n v="17"/>
    <s v="Wood"/>
    <n v="25.5"/>
    <x v="1"/>
    <s v="British Columbia"/>
    <n v="3858.36"/>
    <x v="0"/>
    <n v="174.66"/>
    <n v="410.16"/>
    <n v="50.73"/>
    <n v="292.27"/>
    <n v="105.53"/>
    <n v="53.95"/>
    <n v="146.4"/>
    <n v="5.4"/>
    <x v="4"/>
    <n v="388"/>
    <n v="399"/>
    <n v="9.67"/>
    <n v="150"/>
    <n v="25.45"/>
    <n v="97.06"/>
    <n v="1239.0999999999999"/>
    <n v="501.59"/>
    <n v="771.67"/>
    <n v="655.92"/>
    <n v="964.59"/>
  </r>
  <r>
    <x v="3"/>
    <n v="28"/>
    <s v="Wood"/>
    <n v="28.8"/>
    <x v="1"/>
    <s v="Ontario"/>
    <n v="5144.3900000000003"/>
    <x v="0"/>
    <n v="131.72999999999999"/>
    <n v="485.68"/>
    <n v="51.62"/>
    <n v="216.49"/>
    <n v="146.30000000000001"/>
    <n v="48.14"/>
    <n v="143.16"/>
    <n v="6.93"/>
    <x v="11"/>
    <n v="618"/>
    <n v="394"/>
    <n v="13.06"/>
    <n v="50"/>
    <n v="33.479999999999997"/>
    <n v="74.569999999999993"/>
    <n v="1230.05"/>
    <n v="668.77"/>
    <n v="1028.8800000000001"/>
    <n v="874.55"/>
    <n v="1286.0999999999999"/>
  </r>
  <r>
    <x v="4"/>
    <n v="16"/>
    <s v="Wood"/>
    <n v="14.1"/>
    <x v="0"/>
    <s v="New Brunswick"/>
    <n v="4664.67"/>
    <x v="2"/>
    <n v="168.93"/>
    <n v="391.32"/>
    <n v="57.44"/>
    <n v="262.01"/>
    <n v="142.59"/>
    <n v="45.16"/>
    <n v="127.54"/>
    <n v="7.8"/>
    <x v="9"/>
    <n v="905"/>
    <n v="341"/>
    <n v="13.68"/>
    <n v="150"/>
    <n v="32.479999999999997"/>
    <n v="73.44"/>
    <n v="1202.79"/>
    <n v="606.41"/>
    <n v="932.93"/>
    <n v="792.99"/>
    <n v="1166.17"/>
  </r>
  <r>
    <x v="1"/>
    <n v="6"/>
    <s v="Steel"/>
    <n v="11.7"/>
    <x v="1"/>
    <s v="Ontario"/>
    <n v="4095.93"/>
    <x v="3"/>
    <n v="199.25"/>
    <n v="303.27"/>
    <n v="52.2"/>
    <n v="248.03"/>
    <n v="103.86"/>
    <n v="66.05"/>
    <n v="120.52"/>
    <n v="5.63"/>
    <x v="4"/>
    <n v="694"/>
    <n v="321"/>
    <n v="12.76"/>
    <n v="100"/>
    <n v="25.8"/>
    <n v="93.55"/>
    <n v="1098.81"/>
    <n v="532.47"/>
    <n v="819.19"/>
    <n v="696.31"/>
    <n v="1023.98"/>
  </r>
  <r>
    <x v="10"/>
    <n v="21"/>
    <s v="Steel"/>
    <n v="23.8"/>
    <x v="1"/>
    <s v="Saskatchewan"/>
    <n v="5391.76"/>
    <x v="0"/>
    <n v="197.31"/>
    <n v="399.1"/>
    <n v="58.19"/>
    <n v="280.95999999999998"/>
    <n v="121.71"/>
    <n v="63.78"/>
    <n v="124.25"/>
    <n v="5.21"/>
    <x v="14"/>
    <n v="114"/>
    <n v="314"/>
    <n v="17.170000000000002"/>
    <n v="150"/>
    <n v="23.34"/>
    <n v="94.99"/>
    <n v="1250.51"/>
    <n v="700.93"/>
    <n v="1078.3499999999999"/>
    <n v="916.6"/>
    <n v="1347.94"/>
  </r>
  <r>
    <x v="8"/>
    <n v="16"/>
    <s v="Steel"/>
    <n v="23.2"/>
    <x v="1"/>
    <s v="Ontario"/>
    <n v="4544.28"/>
    <x v="1"/>
    <n v="129.26"/>
    <n v="489.86"/>
    <n v="53.07"/>
    <n v="254.11"/>
    <n v="141.51"/>
    <n v="30.33"/>
    <n v="139.80000000000001"/>
    <n v="8.9"/>
    <x v="7"/>
    <n v="586"/>
    <n v="336"/>
    <n v="13.52"/>
    <n v="100"/>
    <n v="21.22"/>
    <n v="51.02"/>
    <n v="1246.8399999999999"/>
    <n v="590.76"/>
    <n v="908.86"/>
    <n v="772.53"/>
    <n v="1136.07"/>
  </r>
  <r>
    <x v="1"/>
    <n v="18"/>
    <s v="Wood"/>
    <n v="16.899999999999999"/>
    <x v="0"/>
    <s v="New Brunswick"/>
    <n v="5659.7"/>
    <x v="1"/>
    <n v="185.06"/>
    <n v="450.25"/>
    <n v="58.06"/>
    <n v="227.89"/>
    <n v="124.64"/>
    <n v="44.4"/>
    <n v="112.8"/>
    <n v="6.58"/>
    <x v="18"/>
    <n v="179"/>
    <n v="359"/>
    <n v="15.77"/>
    <n v="50"/>
    <n v="35.92"/>
    <n v="79.56"/>
    <n v="1209.6799999999901"/>
    <n v="735.76"/>
    <n v="1131.94"/>
    <n v="962.15"/>
    <n v="1414.92"/>
  </r>
  <r>
    <x v="8"/>
    <n v="9"/>
    <s v="Wood"/>
    <n v="17.3"/>
    <x v="1"/>
    <s v="Ontario"/>
    <n v="5505.28"/>
    <x v="2"/>
    <n v="193.29"/>
    <n v="326.69"/>
    <n v="55.88"/>
    <n v="291.69"/>
    <n v="127.02"/>
    <n v="46.67"/>
    <n v="120.43"/>
    <n v="8.5299999999999994"/>
    <x v="20"/>
    <n v="285"/>
    <n v="390"/>
    <n v="14.12"/>
    <n v="150"/>
    <n v="24.23"/>
    <n v="64.14"/>
    <n v="1170.2"/>
    <n v="715.69"/>
    <n v="1101.06"/>
    <n v="935.9"/>
    <n v="1376.32"/>
  </r>
  <r>
    <x v="8"/>
    <n v="24"/>
    <s v="Wood"/>
    <n v="18.8"/>
    <x v="1"/>
    <s v="Manitoba"/>
    <n v="4799.53"/>
    <x v="1"/>
    <n v="190.22"/>
    <n v="365.06"/>
    <n v="51.68"/>
    <n v="202.95"/>
    <n v="117.12"/>
    <n v="62.7"/>
    <n v="132.47"/>
    <n v="8.39"/>
    <x v="1"/>
    <n v="734"/>
    <n v="380"/>
    <n v="12.63"/>
    <n v="150"/>
    <n v="36.75"/>
    <n v="81.34"/>
    <n v="1130.5899999999999"/>
    <n v="623.94000000000005"/>
    <n v="959.91"/>
    <n v="815.92"/>
    <n v="1199.8800000000001"/>
  </r>
  <r>
    <x v="7"/>
    <n v="1"/>
    <s v="Coal"/>
    <n v="23.3"/>
    <x v="0"/>
    <s v="Alberta"/>
    <n v="4648.0200000000004"/>
    <x v="0"/>
    <n v="165.93"/>
    <n v="344.44"/>
    <n v="55.78"/>
    <n v="263.16000000000003"/>
    <n v="105.34"/>
    <n v="30.84"/>
    <n v="111.93"/>
    <n v="6.16"/>
    <x v="20"/>
    <n v="741"/>
    <n v="310"/>
    <n v="14.99"/>
    <n v="150"/>
    <n v="35.450000000000003"/>
    <n v="66.099999999999994"/>
    <n v="1083.58"/>
    <n v="604.24"/>
    <n v="929.6"/>
    <n v="790.16"/>
    <n v="1162.01"/>
  </r>
  <r>
    <x v="0"/>
    <n v="23"/>
    <s v="Coal"/>
    <n v="25.3"/>
    <x v="1"/>
    <s v="Ontario"/>
    <n v="5645.25"/>
    <x v="1"/>
    <n v="191.81"/>
    <n v="498.57"/>
    <n v="56.65"/>
    <n v="256.02999999999997"/>
    <n v="131.07"/>
    <n v="36.93"/>
    <n v="135.26"/>
    <n v="6.79"/>
    <x v="18"/>
    <n v="648"/>
    <n v="305"/>
    <n v="18.510000000000002"/>
    <n v="100"/>
    <n v="24.46"/>
    <n v="51.76"/>
    <n v="1313.11"/>
    <n v="733.88"/>
    <n v="1129.05"/>
    <n v="959.69"/>
    <n v="1411.31"/>
  </r>
  <r>
    <x v="9"/>
    <n v="6"/>
    <s v="Iron"/>
    <n v="20.5"/>
    <x v="0"/>
    <s v="Saskatchewan"/>
    <n v="4782.78"/>
    <x v="3"/>
    <n v="182.02"/>
    <n v="490.75"/>
    <n v="51.33"/>
    <n v="267.45999999999998"/>
    <n v="131.86000000000001"/>
    <n v="62.05"/>
    <n v="121.19"/>
    <n v="5.54"/>
    <x v="12"/>
    <n v="625"/>
    <n v="315"/>
    <n v="15.18"/>
    <n v="50"/>
    <n v="34.130000000000003"/>
    <n v="81.650000000000006"/>
    <n v="1312.2"/>
    <n v="621.76"/>
    <n v="956.56"/>
    <n v="813.07"/>
    <n v="1195.69"/>
  </r>
  <r>
    <x v="7"/>
    <n v="22"/>
    <s v="Wood"/>
    <n v="27.4"/>
    <x v="0"/>
    <s v="Ontario"/>
    <n v="4663.6000000000004"/>
    <x v="3"/>
    <n v="153.72"/>
    <n v="365.93"/>
    <n v="59.3"/>
    <n v="283.07"/>
    <n v="143.47"/>
    <n v="69.06"/>
    <n v="143.49"/>
    <n v="7.27"/>
    <x v="16"/>
    <n v="814"/>
    <n v="333"/>
    <n v="14"/>
    <n v="100"/>
    <n v="20.74"/>
    <n v="60.19"/>
    <n v="1225.31"/>
    <n v="606.27"/>
    <n v="932.72"/>
    <n v="792.81"/>
    <n v="1165.9000000000001"/>
  </r>
  <r>
    <x v="3"/>
    <n v="23"/>
    <s v="Coal"/>
    <n v="15"/>
    <x v="0"/>
    <s v="British Columbia"/>
    <n v="5906.98"/>
    <x v="1"/>
    <n v="148.47999999999999"/>
    <n v="308.20999999999998"/>
    <n v="53.79"/>
    <n v="239.57"/>
    <n v="141.22999999999999"/>
    <n v="60.15"/>
    <n v="119.28"/>
    <n v="8.73"/>
    <x v="20"/>
    <n v="496"/>
    <n v="337"/>
    <n v="17.53"/>
    <n v="100"/>
    <n v="23.83"/>
    <n v="55.66"/>
    <n v="1079.44"/>
    <n v="767.91"/>
    <n v="1181.4000000000001"/>
    <n v="1004.19"/>
    <n v="1476.74"/>
  </r>
  <r>
    <x v="2"/>
    <n v="5"/>
    <s v="Steel"/>
    <n v="20.6"/>
    <x v="0"/>
    <s v="Ontario"/>
    <n v="3810.22"/>
    <x v="1"/>
    <n v="176.2"/>
    <n v="408.96"/>
    <n v="54.63"/>
    <n v="235.36"/>
    <n v="111.87"/>
    <n v="47.22"/>
    <n v="135.37"/>
    <n v="8.9499999999999993"/>
    <x v="10"/>
    <n v="811"/>
    <n v="398"/>
    <n v="9.57"/>
    <n v="150"/>
    <n v="38.53"/>
    <n v="86.69"/>
    <n v="1178.56"/>
    <n v="495.33"/>
    <n v="762.04"/>
    <n v="647.74"/>
    <n v="952.55"/>
  </r>
  <r>
    <x v="7"/>
    <n v="27"/>
    <s v="Iron"/>
    <n v="13.3"/>
    <x v="0"/>
    <s v="Alberta"/>
    <n v="4762.55"/>
    <x v="3"/>
    <n v="185.38"/>
    <n v="455.41"/>
    <n v="52.18"/>
    <n v="265.74"/>
    <n v="122.97"/>
    <n v="49.6"/>
    <n v="106.43"/>
    <n v="9.3000000000000007"/>
    <x v="24"/>
    <n v="628"/>
    <n v="378"/>
    <n v="12.6"/>
    <n v="150"/>
    <n v="34.33"/>
    <n v="66.38"/>
    <n v="1247.00999999999"/>
    <n v="619.13"/>
    <n v="952.51"/>
    <n v="809.63"/>
    <n v="1190.6400000000001"/>
  </r>
  <r>
    <x v="1"/>
    <n v="8"/>
    <s v="Iron"/>
    <n v="14"/>
    <x v="0"/>
    <s v="Ontario"/>
    <n v="3215.37"/>
    <x v="0"/>
    <n v="166.36"/>
    <n v="421.88"/>
    <n v="56.68"/>
    <n v="210.61"/>
    <n v="122.72"/>
    <n v="62.86"/>
    <n v="138.37"/>
    <n v="9.24"/>
    <x v="12"/>
    <n v="238"/>
    <n v="304"/>
    <n v="10.58"/>
    <n v="150"/>
    <n v="38.82"/>
    <n v="81.72"/>
    <n v="1188.72"/>
    <n v="418"/>
    <n v="643.07000000000005"/>
    <n v="546.61"/>
    <n v="803.84"/>
  </r>
  <r>
    <x v="6"/>
    <n v="4"/>
    <s v="Steel"/>
    <n v="21.8"/>
    <x v="0"/>
    <s v="Saskatchewan"/>
    <n v="3499.33"/>
    <x v="2"/>
    <n v="159.80000000000001"/>
    <n v="465.13"/>
    <n v="55.68"/>
    <n v="286.89999999999998"/>
    <n v="117.86"/>
    <n v="65.12"/>
    <n v="148.94999999999999"/>
    <n v="7.08"/>
    <x v="1"/>
    <n v="814"/>
    <n v="399"/>
    <n v="8.77"/>
    <n v="100"/>
    <n v="21.45"/>
    <n v="65.09"/>
    <n v="1306.51999999999"/>
    <n v="454.91"/>
    <n v="699.87"/>
    <n v="594.89"/>
    <n v="874.83"/>
  </r>
  <r>
    <x v="7"/>
    <n v="3"/>
    <s v="Coal"/>
    <n v="25"/>
    <x v="0"/>
    <s v="Alberta"/>
    <n v="5971.24"/>
    <x v="0"/>
    <n v="163.86"/>
    <n v="323.63"/>
    <n v="52.11"/>
    <n v="250.67"/>
    <n v="133.32"/>
    <n v="32.71"/>
    <n v="107.1"/>
    <n v="6.16"/>
    <x v="3"/>
    <n v="368"/>
    <n v="312"/>
    <n v="19.14"/>
    <n v="150"/>
    <n v="30.01"/>
    <n v="66.680000000000007"/>
    <n v="1069.56"/>
    <n v="776.26"/>
    <n v="1194.25"/>
    <n v="1015.11"/>
    <n v="1492.81"/>
  </r>
  <r>
    <x v="10"/>
    <n v="2"/>
    <s v="Coal"/>
    <n v="13"/>
    <x v="0"/>
    <s v="British Columbia"/>
    <n v="5267.1"/>
    <x v="2"/>
    <n v="181.81"/>
    <n v="393.44"/>
    <n v="56.22"/>
    <n v="250.61"/>
    <n v="119.09"/>
    <n v="67.81"/>
    <n v="123.23"/>
    <n v="9.99"/>
    <x v="10"/>
    <n v="280"/>
    <n v="325"/>
    <n v="16.21"/>
    <n v="150"/>
    <n v="29.29"/>
    <n v="73.900000000000006"/>
    <n v="1202.2"/>
    <n v="684.72"/>
    <n v="1053.42"/>
    <n v="895.41"/>
    <n v="1316.78"/>
  </r>
  <r>
    <x v="8"/>
    <n v="15"/>
    <s v="Coal"/>
    <n v="26.9"/>
    <x v="1"/>
    <s v="Alberta"/>
    <n v="4779.96"/>
    <x v="3"/>
    <n v="167.95"/>
    <n v="479.4"/>
    <n v="54.35"/>
    <n v="233.14"/>
    <n v="127.9"/>
    <n v="54.54"/>
    <n v="147.68"/>
    <n v="7.86"/>
    <x v="23"/>
    <n v="876"/>
    <n v="339"/>
    <n v="14.1"/>
    <n v="150"/>
    <n v="29.73"/>
    <n v="63.85"/>
    <n v="1272.82"/>
    <n v="621.39"/>
    <n v="955.99"/>
    <n v="812.59"/>
    <n v="1194.99"/>
  </r>
  <r>
    <x v="6"/>
    <n v="17"/>
    <s v="Sand"/>
    <n v="14"/>
    <x v="0"/>
    <s v="Alberta"/>
    <n v="4757.32"/>
    <x v="3"/>
    <n v="109.52"/>
    <n v="394.97"/>
    <n v="57.37"/>
    <n v="200.35"/>
    <n v="120.5"/>
    <n v="58.86"/>
    <n v="101.57"/>
    <n v="8.2899999999999991"/>
    <x v="21"/>
    <n v="417"/>
    <n v="396"/>
    <n v="12.01"/>
    <n v="150"/>
    <n v="36.99"/>
    <n v="54"/>
    <n v="1051.43"/>
    <n v="618.45000000000005"/>
    <n v="951.46"/>
    <n v="808.74"/>
    <n v="1189.33"/>
  </r>
  <r>
    <x v="7"/>
    <n v="23"/>
    <s v="Iron"/>
    <n v="23"/>
    <x v="1"/>
    <s v="Alberta"/>
    <n v="3509.97"/>
    <x v="2"/>
    <n v="138.65"/>
    <n v="411.02"/>
    <n v="59.91"/>
    <n v="258.93"/>
    <n v="124.59"/>
    <n v="68.17"/>
    <n v="124.1"/>
    <n v="5.2"/>
    <x v="5"/>
    <n v="415"/>
    <n v="347"/>
    <n v="10.119999999999999"/>
    <n v="50"/>
    <n v="35.549999999999997"/>
    <n v="92.63"/>
    <n v="1190.57"/>
    <n v="456.3"/>
    <n v="701.99"/>
    <n v="596.69000000000005"/>
    <n v="877.49"/>
  </r>
  <r>
    <x v="7"/>
    <n v="9"/>
    <s v="Sand"/>
    <n v="14.2"/>
    <x v="1"/>
    <s v="New Brunswick"/>
    <n v="5950.52"/>
    <x v="3"/>
    <n v="172.48"/>
    <n v="438.52"/>
    <n v="58.42"/>
    <n v="223.22"/>
    <n v="138.94999999999999"/>
    <n v="35.35"/>
    <n v="126.34"/>
    <n v="8.07"/>
    <x v="20"/>
    <n v="207"/>
    <n v="314"/>
    <n v="18.95"/>
    <n v="50"/>
    <n v="23.17"/>
    <n v="50.42"/>
    <n v="1201.3499999999899"/>
    <n v="773.57"/>
    <n v="1190.0999999999999"/>
    <n v="1011.59"/>
    <n v="1487.63"/>
  </r>
  <r>
    <x v="3"/>
    <n v="15"/>
    <s v="Sand"/>
    <n v="28"/>
    <x v="0"/>
    <s v="Ontario"/>
    <n v="5350.18"/>
    <x v="0"/>
    <n v="154.84"/>
    <n v="339.38"/>
    <n v="56.54"/>
    <n v="211.84"/>
    <n v="122.99"/>
    <n v="37.14"/>
    <n v="141.69"/>
    <n v="5.44"/>
    <x v="9"/>
    <n v="619"/>
    <n v="302"/>
    <n v="17.72"/>
    <n v="150"/>
    <n v="26.52"/>
    <n v="63.3"/>
    <n v="1069.8599999999999"/>
    <n v="695.52"/>
    <n v="1070.04"/>
    <n v="909.53"/>
    <n v="1337.55"/>
  </r>
  <r>
    <x v="4"/>
    <n v="12"/>
    <s v="Sand"/>
    <n v="16.600000000000001"/>
    <x v="1"/>
    <s v="Manitoba"/>
    <n v="3716.58"/>
    <x v="2"/>
    <n v="121.6"/>
    <n v="447.91"/>
    <n v="56.03"/>
    <n v="213.07"/>
    <n v="134.32"/>
    <n v="43.64"/>
    <n v="136.53"/>
    <n v="6.07"/>
    <x v="1"/>
    <n v="365"/>
    <n v="381"/>
    <n v="9.75"/>
    <n v="150"/>
    <n v="29.52"/>
    <n v="80.069999999999993"/>
    <n v="1159.1699999999901"/>
    <n v="483.16"/>
    <n v="743.32"/>
    <n v="631.82000000000005"/>
    <n v="929.14"/>
  </r>
  <r>
    <x v="7"/>
    <n v="16"/>
    <s v="Coal"/>
    <n v="10.3"/>
    <x v="1"/>
    <s v="New Brunswick"/>
    <n v="3151.77"/>
    <x v="3"/>
    <n v="138.83000000000001"/>
    <n v="422.93"/>
    <n v="52.38"/>
    <n v="220.95"/>
    <n v="132.77000000000001"/>
    <n v="37.22"/>
    <n v="122.47"/>
    <n v="6.14"/>
    <x v="20"/>
    <n v="557"/>
    <n v="342"/>
    <n v="9.2200000000000006"/>
    <n v="100"/>
    <n v="21.45"/>
    <n v="89.24"/>
    <n v="1133.69"/>
    <n v="409.73"/>
    <n v="630.35"/>
    <n v="535.79999999999995"/>
    <n v="787.94"/>
  </r>
  <r>
    <x v="4"/>
    <n v="22"/>
    <s v="Wood"/>
    <n v="17.3"/>
    <x v="1"/>
    <s v="Saskatchewan"/>
    <n v="3848.3"/>
    <x v="2"/>
    <n v="145.52000000000001"/>
    <n v="301.95"/>
    <n v="53.2"/>
    <n v="293.52999999999997"/>
    <n v="126.71"/>
    <n v="39.11"/>
    <n v="129.93"/>
    <n v="7.66"/>
    <x v="16"/>
    <n v="104"/>
    <n v="337"/>
    <n v="11.42"/>
    <n v="150"/>
    <n v="32.65"/>
    <n v="99.69"/>
    <n v="1097.6099999999999"/>
    <n v="500.28"/>
    <n v="769.66"/>
    <n v="654.21"/>
    <n v="962.08"/>
  </r>
  <r>
    <x v="4"/>
    <n v="16"/>
    <s v="Coal"/>
    <n v="19.2"/>
    <x v="1"/>
    <s v="Ontario"/>
    <n v="3445.43"/>
    <x v="3"/>
    <n v="117.07"/>
    <n v="422.25"/>
    <n v="55.77"/>
    <n v="279.33"/>
    <n v="137.12"/>
    <n v="65.92"/>
    <n v="119.58"/>
    <n v="7.25"/>
    <x v="9"/>
    <n v="779"/>
    <n v="400"/>
    <n v="8.61"/>
    <n v="100"/>
    <n v="33.17"/>
    <n v="81.53"/>
    <n v="1204.28999999999"/>
    <n v="447.91"/>
    <n v="689.09"/>
    <n v="585.72"/>
    <n v="861.36"/>
  </r>
  <r>
    <x v="0"/>
    <n v="22"/>
    <s v="Coal"/>
    <n v="22.9"/>
    <x v="0"/>
    <s v="New Brunswick"/>
    <n v="3154.39"/>
    <x v="0"/>
    <n v="182.91"/>
    <n v="459.37"/>
    <n v="59.05"/>
    <n v="256.36"/>
    <n v="109.31"/>
    <n v="30.89"/>
    <n v="130.59"/>
    <n v="6.65"/>
    <x v="18"/>
    <n v="510"/>
    <n v="309"/>
    <n v="10.210000000000001"/>
    <n v="100"/>
    <n v="38.909999999999997"/>
    <n v="76.66"/>
    <n v="1235.1300000000001"/>
    <n v="410.07"/>
    <n v="630.88"/>
    <n v="536.25"/>
    <n v="788.6"/>
  </r>
  <r>
    <x v="8"/>
    <n v="10"/>
    <s v="Wood"/>
    <n v="17.3"/>
    <x v="0"/>
    <s v="Ontario"/>
    <n v="4082.65"/>
    <x v="1"/>
    <n v="117.67"/>
    <n v="449.83"/>
    <n v="54.16"/>
    <n v="233.82"/>
    <n v="112.73"/>
    <n v="52.85"/>
    <n v="138.88999999999999"/>
    <n v="7.69"/>
    <x v="6"/>
    <n v="831"/>
    <n v="386"/>
    <n v="10.58"/>
    <n v="0"/>
    <n v="32.520000000000003"/>
    <n v="68.540000000000006"/>
    <n v="1167.6400000000001"/>
    <n v="530.74"/>
    <n v="816.53"/>
    <n v="694.05"/>
    <n v="1020.66"/>
  </r>
  <r>
    <x v="10"/>
    <n v="12"/>
    <s v="Steel"/>
    <n v="14.3"/>
    <x v="0"/>
    <s v="Ontario"/>
    <n v="3346.88"/>
    <x v="2"/>
    <n v="160.34"/>
    <n v="368.6"/>
    <n v="54.13"/>
    <n v="266.02999999999997"/>
    <n v="104.2"/>
    <n v="55.34"/>
    <n v="129.11000000000001"/>
    <n v="5.74"/>
    <x v="25"/>
    <n v="212"/>
    <n v="396"/>
    <n v="8.4499999999999993"/>
    <n v="0"/>
    <n v="37.020000000000003"/>
    <n v="61.78"/>
    <n v="1143.49"/>
    <n v="435.09"/>
    <n v="669.38"/>
    <n v="568.97"/>
    <n v="836.72"/>
  </r>
  <r>
    <x v="0"/>
    <n v="22"/>
    <s v="Wood"/>
    <n v="28.9"/>
    <x v="1"/>
    <s v="British Columbia"/>
    <n v="4796.17"/>
    <x v="1"/>
    <n v="177.6"/>
    <n v="478.68"/>
    <n v="56.09"/>
    <n v="260.02999999999997"/>
    <n v="137.08000000000001"/>
    <n v="41.04"/>
    <n v="131.02000000000001"/>
    <n v="9.99"/>
    <x v="8"/>
    <n v="794"/>
    <n v="312"/>
    <n v="15.37"/>
    <n v="50"/>
    <n v="23.54"/>
    <n v="96.81"/>
    <n v="1291.53"/>
    <n v="623.5"/>
    <n v="959.23"/>
    <n v="815.35"/>
    <n v="1199.04"/>
  </r>
  <r>
    <x v="6"/>
    <n v="6"/>
    <s v="Iron"/>
    <n v="14.4"/>
    <x v="1"/>
    <s v="Alberta"/>
    <n v="3129.09"/>
    <x v="1"/>
    <n v="147.57"/>
    <n v="400.48"/>
    <n v="56.64"/>
    <n v="241.77"/>
    <n v="141"/>
    <n v="36.409999999999997"/>
    <n v="107.91"/>
    <n v="9.4499999999999993"/>
    <x v="24"/>
    <n v="566"/>
    <n v="370"/>
    <n v="8.4600000000000009"/>
    <n v="100"/>
    <n v="20.04"/>
    <n v="55.82"/>
    <n v="1141.23"/>
    <n v="406.78"/>
    <n v="625.82000000000005"/>
    <n v="531.95000000000005"/>
    <n v="782.27"/>
  </r>
  <r>
    <x v="1"/>
    <n v="23"/>
    <s v="Wood"/>
    <n v="24.7"/>
    <x v="1"/>
    <s v="Alberta"/>
    <n v="3175.44"/>
    <x v="3"/>
    <n v="112.99"/>
    <n v="360.38"/>
    <n v="54.96"/>
    <n v="265.86"/>
    <n v="118.02"/>
    <n v="49.38"/>
    <n v="147.99"/>
    <n v="6.18"/>
    <x v="12"/>
    <n v="816"/>
    <n v="397"/>
    <n v="8"/>
    <n v="0"/>
    <n v="23.56"/>
    <n v="88.52"/>
    <n v="1115.76"/>
    <n v="412.81"/>
    <n v="635.09"/>
    <n v="539.82000000000005"/>
    <n v="793.86"/>
  </r>
  <r>
    <x v="10"/>
    <n v="10"/>
    <s v="Coal"/>
    <n v="24.9"/>
    <x v="1"/>
    <s v="Saskatchewan"/>
    <n v="5326.61"/>
    <x v="0"/>
    <n v="176.88"/>
    <n v="409.59"/>
    <n v="52.45"/>
    <n v="201.5"/>
    <n v="117.66"/>
    <n v="34.770000000000003"/>
    <n v="147.72"/>
    <n v="6.59"/>
    <x v="4"/>
    <n v="695"/>
    <n v="392"/>
    <n v="13.59"/>
    <n v="50"/>
    <n v="33.4"/>
    <n v="52.56"/>
    <n v="1147.1599999999901"/>
    <n v="692.46"/>
    <n v="1065.32"/>
    <n v="905.52"/>
    <n v="1331.65"/>
  </r>
  <r>
    <x v="7"/>
    <n v="11"/>
    <s v="Sand"/>
    <n v="24.8"/>
    <x v="1"/>
    <s v="Manitoba"/>
    <n v="4783.46"/>
    <x v="1"/>
    <n v="120.26"/>
    <n v="350.37"/>
    <n v="53.69"/>
    <n v="221.43"/>
    <n v="102.27"/>
    <n v="37.229999999999997"/>
    <n v="128.33000000000001"/>
    <n v="5.83"/>
    <x v="9"/>
    <n v="973"/>
    <n v="365"/>
    <n v="13.11"/>
    <n v="0"/>
    <n v="34.51"/>
    <n v="92.38"/>
    <n v="1019.41"/>
    <n v="621.85"/>
    <n v="956.69"/>
    <n v="813.19"/>
    <n v="1195.8699999999999"/>
  </r>
  <r>
    <x v="10"/>
    <n v="16"/>
    <s v="Steel"/>
    <n v="27.6"/>
    <x v="1"/>
    <s v="Manitoba"/>
    <n v="3528.21"/>
    <x v="2"/>
    <n v="123.6"/>
    <n v="452.73"/>
    <n v="58.29"/>
    <n v="235.24"/>
    <n v="104.47"/>
    <n v="59.9"/>
    <n v="132.46"/>
    <n v="8.7100000000000009"/>
    <x v="22"/>
    <n v="958"/>
    <n v="378"/>
    <n v="9.33"/>
    <n v="150"/>
    <n v="25.65"/>
    <n v="80.48"/>
    <n v="1175.4000000000001"/>
    <n v="458.67"/>
    <n v="705.64"/>
    <n v="599.79999999999995"/>
    <n v="882.05"/>
  </r>
  <r>
    <x v="0"/>
    <n v="3"/>
    <s v="Wood"/>
    <n v="27.6"/>
    <x v="1"/>
    <s v="Ontario"/>
    <n v="5664.34"/>
    <x v="2"/>
    <n v="152.59"/>
    <n v="445.47"/>
    <n v="57.64"/>
    <n v="234.71"/>
    <n v="122.25"/>
    <n v="30.03"/>
    <n v="126.78"/>
    <n v="8.7200000000000006"/>
    <x v="18"/>
    <n v="659"/>
    <n v="318"/>
    <n v="17.809999999999999"/>
    <n v="50"/>
    <n v="20.010000000000002"/>
    <n v="84.96"/>
    <n v="1178.19"/>
    <n v="736.36"/>
    <n v="1132.8699999999999"/>
    <n v="962.94"/>
    <n v="1416.09"/>
  </r>
  <r>
    <x v="1"/>
    <n v="6"/>
    <s v="Steel"/>
    <n v="21.5"/>
    <x v="0"/>
    <s v="Manitoba"/>
    <n v="3436.71"/>
    <x v="1"/>
    <n v="196.11"/>
    <n v="302.42"/>
    <n v="51.9"/>
    <n v="272.52999999999997"/>
    <n v="116.66"/>
    <n v="46.82"/>
    <n v="139.4"/>
    <n v="9.77"/>
    <x v="1"/>
    <n v="292"/>
    <n v="393"/>
    <n v="8.74"/>
    <n v="0"/>
    <n v="28.42"/>
    <n v="58.77"/>
    <n v="1135.6099999999999"/>
    <n v="446.77"/>
    <n v="687.34"/>
    <n v="584.24"/>
    <n v="859.18"/>
  </r>
  <r>
    <x v="8"/>
    <n v="7"/>
    <s v="Wood"/>
    <n v="16.600000000000001"/>
    <x v="1"/>
    <s v="Saskatchewan"/>
    <n v="5038.59"/>
    <x v="1"/>
    <n v="114.19"/>
    <n v="499.43"/>
    <n v="59.4"/>
    <n v="270.39"/>
    <n v="102.97"/>
    <n v="56.65"/>
    <n v="130.91"/>
    <n v="7.77"/>
    <x v="15"/>
    <n v="433"/>
    <n v="346"/>
    <n v="14.56"/>
    <n v="100"/>
    <n v="35.74"/>
    <n v="97.5"/>
    <n v="1241.71"/>
    <n v="655.02"/>
    <n v="1007.72"/>
    <n v="856.56"/>
    <n v="1259.6500000000001"/>
  </r>
  <r>
    <x v="1"/>
    <n v="26"/>
    <s v="Sand"/>
    <n v="13.5"/>
    <x v="0"/>
    <s v="Alberta"/>
    <n v="5474.93"/>
    <x v="1"/>
    <n v="175.47"/>
    <n v="445.62"/>
    <n v="50.95"/>
    <n v="231.1"/>
    <n v="149.83000000000001"/>
    <n v="68.03"/>
    <n v="131.13"/>
    <n v="7.9"/>
    <x v="1"/>
    <n v="754"/>
    <n v="353"/>
    <n v="15.51"/>
    <n v="100"/>
    <n v="22.45"/>
    <n v="76.040000000000006"/>
    <n v="1260.03"/>
    <n v="711.74"/>
    <n v="1094.99"/>
    <n v="930.74"/>
    <n v="1368.73"/>
  </r>
  <r>
    <x v="5"/>
    <n v="9"/>
    <s v="Sand"/>
    <n v="22.2"/>
    <x v="1"/>
    <s v="New Brunswick"/>
    <n v="5823.07"/>
    <x v="0"/>
    <n v="103.77"/>
    <n v="491.35"/>
    <n v="56.74"/>
    <n v="218.48"/>
    <n v="149.69"/>
    <n v="39.590000000000003"/>
    <n v="127.75"/>
    <n v="5.33"/>
    <x v="19"/>
    <n v="728"/>
    <n v="341"/>
    <n v="17.079999999999998"/>
    <n v="0"/>
    <n v="31.93"/>
    <n v="60.59"/>
    <n v="1192.69999999999"/>
    <n v="757"/>
    <n v="1164.6099999999999"/>
    <n v="989.92"/>
    <n v="1455.77"/>
  </r>
  <r>
    <x v="9"/>
    <n v="28"/>
    <s v="Coal"/>
    <n v="19.5"/>
    <x v="1"/>
    <s v="Alberta"/>
    <n v="4932.3599999999997"/>
    <x v="2"/>
    <n v="132.44999999999999"/>
    <n v="313.41000000000003"/>
    <n v="52.41"/>
    <n v="282.92"/>
    <n v="123.44"/>
    <n v="51.36"/>
    <n v="110.98"/>
    <n v="7.76"/>
    <x v="15"/>
    <n v="360"/>
    <n v="347"/>
    <n v="14.21"/>
    <n v="0"/>
    <n v="24.9"/>
    <n v="58.87"/>
    <n v="1074.73"/>
    <n v="641.21"/>
    <n v="986.47"/>
    <n v="838.5"/>
    <n v="1233.0899999999999"/>
  </r>
  <r>
    <x v="10"/>
    <n v="23"/>
    <s v="Steel"/>
    <n v="11.9"/>
    <x v="1"/>
    <s v="Ontario"/>
    <n v="4634.29"/>
    <x v="2"/>
    <n v="131.82"/>
    <n v="462.35"/>
    <n v="54.78"/>
    <n v="277.02999999999997"/>
    <n v="131.33000000000001"/>
    <n v="50.72"/>
    <n v="108.59"/>
    <n v="9.0500000000000007"/>
    <x v="20"/>
    <n v="169"/>
    <n v="305"/>
    <n v="15.19"/>
    <n v="150"/>
    <n v="26.72"/>
    <n v="55.82"/>
    <n v="1225.6699999999901"/>
    <n v="602.46"/>
    <n v="926.86"/>
    <n v="787.83"/>
    <n v="1158.57"/>
  </r>
  <r>
    <x v="7"/>
    <n v="6"/>
    <s v="Wood"/>
    <n v="15.8"/>
    <x v="0"/>
    <s v="New Brunswick"/>
    <n v="4653.91"/>
    <x v="2"/>
    <n v="141.91"/>
    <n v="426.29"/>
    <n v="54.12"/>
    <n v="257"/>
    <n v="120.28"/>
    <n v="66.52"/>
    <n v="121.09"/>
    <n v="9.9"/>
    <x v="24"/>
    <n v="292"/>
    <n v="337"/>
    <n v="13.81"/>
    <n v="100"/>
    <n v="22.93"/>
    <n v="59.92"/>
    <n v="1197.1099999999999"/>
    <n v="605.01"/>
    <n v="930.78"/>
    <n v="791.16"/>
    <n v="1163.48"/>
  </r>
  <r>
    <x v="11"/>
    <n v="6"/>
    <s v="Iron"/>
    <n v="17.5"/>
    <x v="0"/>
    <s v="Alberta"/>
    <n v="3071.89"/>
    <x v="0"/>
    <n v="129.96"/>
    <n v="394.33"/>
    <n v="57.9"/>
    <n v="247.99"/>
    <n v="145.01"/>
    <n v="64.06"/>
    <n v="114.39"/>
    <n v="8.76"/>
    <x v="12"/>
    <n v="567"/>
    <n v="312"/>
    <n v="9.85"/>
    <n v="100"/>
    <n v="30.24"/>
    <n v="85.83"/>
    <n v="1162.4000000000001"/>
    <n v="399.35"/>
    <n v="614.38"/>
    <n v="522.22"/>
    <n v="767.97"/>
  </r>
  <r>
    <x v="9"/>
    <n v="6"/>
    <s v="Wood"/>
    <n v="18.7"/>
    <x v="0"/>
    <s v="Manitoba"/>
    <n v="5175.08"/>
    <x v="0"/>
    <n v="138.69999999999999"/>
    <n v="416.39"/>
    <n v="59.7"/>
    <n v="281.85000000000002"/>
    <n v="138.16999999999999"/>
    <n v="69.040000000000006"/>
    <n v="119.09"/>
    <n v="8.08"/>
    <x v="14"/>
    <n v="400"/>
    <n v="328"/>
    <n v="15.78"/>
    <n v="100"/>
    <n v="34.39"/>
    <n v="79.430000000000007"/>
    <n v="1231.01999999999"/>
    <n v="672.76"/>
    <n v="1035.02"/>
    <n v="879.76"/>
    <n v="1293.77"/>
  </r>
  <r>
    <x v="2"/>
    <n v="7"/>
    <s v="Coal"/>
    <n v="17.600000000000001"/>
    <x v="1"/>
    <s v="Alberta"/>
    <n v="5459.02"/>
    <x v="2"/>
    <n v="182.29"/>
    <n v="422.85"/>
    <n v="54.32"/>
    <n v="242.52"/>
    <n v="107.81"/>
    <n v="45.07"/>
    <n v="101.21"/>
    <n v="6.77"/>
    <x v="13"/>
    <n v="207"/>
    <n v="321"/>
    <n v="17.010000000000002"/>
    <n v="150"/>
    <n v="29.31"/>
    <n v="92.88"/>
    <n v="1162.8399999999999"/>
    <n v="709.67"/>
    <n v="1091.8"/>
    <n v="928.03"/>
    <n v="1364.76"/>
  </r>
  <r>
    <x v="7"/>
    <n v="22"/>
    <s v="Sand"/>
    <n v="21.8"/>
    <x v="1"/>
    <s v="Saskatchewan"/>
    <n v="3271.25"/>
    <x v="2"/>
    <n v="192.5"/>
    <n v="358.34"/>
    <n v="50.79"/>
    <n v="258.37"/>
    <n v="101.71"/>
    <n v="46.31"/>
    <n v="100.41"/>
    <n v="7.33"/>
    <x v="9"/>
    <n v="650"/>
    <n v="347"/>
    <n v="9.43"/>
    <n v="50"/>
    <n v="21.88"/>
    <n v="69.87"/>
    <n v="1115.76"/>
    <n v="425.26"/>
    <n v="654.25"/>
    <n v="556.11"/>
    <n v="817.81"/>
  </r>
  <r>
    <x v="1"/>
    <n v="10"/>
    <s v="Steel"/>
    <n v="10.9"/>
    <x v="1"/>
    <s v="Ontario"/>
    <n v="3802.46"/>
    <x v="1"/>
    <n v="116.52"/>
    <n v="340.35"/>
    <n v="59.73"/>
    <n v="285.98"/>
    <n v="124.21"/>
    <n v="65.09"/>
    <n v="119.11"/>
    <n v="5.0199999999999996"/>
    <x v="5"/>
    <n v="499"/>
    <n v="394"/>
    <n v="9.65"/>
    <n v="150"/>
    <n v="24.91"/>
    <n v="57.75"/>
    <n v="1116.01"/>
    <n v="494.32"/>
    <n v="760.49"/>
    <n v="646.41999999999996"/>
    <n v="950.62"/>
  </r>
  <r>
    <x v="0"/>
    <n v="12"/>
    <s v="Sand"/>
    <n v="27.7"/>
    <x v="0"/>
    <s v="Saskatchewan"/>
    <n v="5800.83"/>
    <x v="0"/>
    <n v="171.89"/>
    <n v="442.3"/>
    <n v="56.44"/>
    <n v="289.63"/>
    <n v="146.13"/>
    <n v="33.770000000000003"/>
    <n v="117.98"/>
    <n v="5.85"/>
    <x v="1"/>
    <n v="886"/>
    <n v="302"/>
    <n v="19.21"/>
    <n v="100"/>
    <n v="36.49"/>
    <n v="92.49"/>
    <n v="1263.99"/>
    <n v="754.11"/>
    <n v="1160.17"/>
    <n v="986.14"/>
    <n v="1450.21"/>
  </r>
  <r>
    <x v="8"/>
    <n v="27"/>
    <s v="Wood"/>
    <n v="27"/>
    <x v="1"/>
    <s v="Saskatchewan"/>
    <n v="3805.79"/>
    <x v="1"/>
    <n v="160.79"/>
    <n v="471.17"/>
    <n v="59.27"/>
    <n v="248.02"/>
    <n v="110.69"/>
    <n v="47.73"/>
    <n v="139.13999999999999"/>
    <n v="8.35"/>
    <x v="22"/>
    <n v="637"/>
    <n v="341"/>
    <n v="11.16"/>
    <n v="100"/>
    <n v="34.07"/>
    <n v="99.56"/>
    <n v="1245.1599999999901"/>
    <n v="494.75"/>
    <n v="761.16"/>
    <n v="646.98"/>
    <n v="951.45"/>
  </r>
  <r>
    <x v="10"/>
    <n v="22"/>
    <s v="Iron"/>
    <n v="21"/>
    <x v="1"/>
    <s v="Ontario"/>
    <n v="4891.8100000000004"/>
    <x v="3"/>
    <n v="102.34"/>
    <n v="345.46"/>
    <n v="58.29"/>
    <n v="260.08"/>
    <n v="146.59"/>
    <n v="37.74"/>
    <n v="139.97"/>
    <n v="5.45"/>
    <x v="5"/>
    <n v="981"/>
    <n v="341"/>
    <n v="14.35"/>
    <n v="150"/>
    <n v="25.25"/>
    <n v="69.55"/>
    <n v="1095.92"/>
    <n v="635.94000000000005"/>
    <n v="978.36"/>
    <n v="831.61"/>
    <n v="1222.95"/>
  </r>
  <r>
    <x v="4"/>
    <n v="3"/>
    <s v="Wood"/>
    <n v="23.9"/>
    <x v="0"/>
    <s v="British Columbia"/>
    <n v="4874.34"/>
    <x v="3"/>
    <n v="186.16"/>
    <n v="495.38"/>
    <n v="52.87"/>
    <n v="251.39"/>
    <n v="139.08000000000001"/>
    <n v="30.54"/>
    <n v="103.22"/>
    <n v="5.49"/>
    <x v="8"/>
    <n v="481"/>
    <n v="330"/>
    <n v="14.77"/>
    <n v="100"/>
    <n v="31.8"/>
    <n v="86.9"/>
    <n v="1264.1299999999901"/>
    <n v="633.66"/>
    <n v="974.87"/>
    <n v="828.64"/>
    <n v="1218.5899999999999"/>
  </r>
  <r>
    <x v="7"/>
    <n v="11"/>
    <s v="Iron"/>
    <n v="10.199999999999999"/>
    <x v="0"/>
    <s v="British Columbia"/>
    <n v="3358.11"/>
    <x v="1"/>
    <n v="184.43"/>
    <n v="438.31"/>
    <n v="51.33"/>
    <n v="205.05"/>
    <n v="130.97999999999999"/>
    <n v="51.68"/>
    <n v="113.03"/>
    <n v="7.22"/>
    <x v="13"/>
    <n v="487"/>
    <n v="395"/>
    <n v="8.5"/>
    <n v="50"/>
    <n v="22.9"/>
    <n v="75.260000000000005"/>
    <n v="1182.03"/>
    <n v="436.55"/>
    <n v="671.62"/>
    <n v="570.88"/>
    <n v="839.53"/>
  </r>
  <r>
    <x v="10"/>
    <n v="27"/>
    <s v="Sand"/>
    <n v="19.3"/>
    <x v="1"/>
    <s v="Manitoba"/>
    <n v="5774.6"/>
    <x v="0"/>
    <n v="190.88"/>
    <n v="336.93"/>
    <n v="52.43"/>
    <n v="287.02"/>
    <n v="123.62"/>
    <n v="38.04"/>
    <n v="141.43"/>
    <n v="6.66"/>
    <x v="3"/>
    <n v="724"/>
    <n v="366"/>
    <n v="15.78"/>
    <n v="0"/>
    <n v="35.24"/>
    <n v="55.74"/>
    <n v="1177.01"/>
    <n v="750.7"/>
    <n v="1154.92"/>
    <n v="981.68"/>
    <n v="1443.65"/>
  </r>
  <r>
    <x v="3"/>
    <n v="9"/>
    <s v="Wood"/>
    <n v="28.8"/>
    <x v="1"/>
    <s v="Ontario"/>
    <n v="5847.99"/>
    <x v="3"/>
    <n v="179.05"/>
    <n v="436.76"/>
    <n v="53.89"/>
    <n v="282.19"/>
    <n v="135.19"/>
    <n v="32.630000000000003"/>
    <n v="113.96"/>
    <n v="8.7799999999999994"/>
    <x v="21"/>
    <n v="332"/>
    <n v="376"/>
    <n v="15.55"/>
    <n v="0"/>
    <n v="39.979999999999997"/>
    <n v="85"/>
    <n v="1242.45"/>
    <n v="760.24"/>
    <n v="1169.5999999999999"/>
    <n v="994.16"/>
    <n v="1462"/>
  </r>
  <r>
    <x v="1"/>
    <n v="20"/>
    <s v="Iron"/>
    <n v="13.1"/>
    <x v="1"/>
    <s v="British Columbia"/>
    <n v="3382.44"/>
    <x v="1"/>
    <n v="181.41"/>
    <n v="464.37"/>
    <n v="56.77"/>
    <n v="237.77"/>
    <n v="148.94999999999999"/>
    <n v="34.85"/>
    <n v="143.88999999999999"/>
    <n v="6.22"/>
    <x v="5"/>
    <n v="775"/>
    <n v="309"/>
    <n v="10.95"/>
    <n v="150"/>
    <n v="37.08"/>
    <n v="70.849999999999994"/>
    <n v="1274.22999999999"/>
    <n v="439.72"/>
    <n v="676.49"/>
    <n v="575.01"/>
    <n v="845.61"/>
  </r>
  <r>
    <x v="4"/>
    <n v="13"/>
    <s v="Iron"/>
    <n v="22.5"/>
    <x v="0"/>
    <s v="New Brunswick"/>
    <n v="5496.74"/>
    <x v="1"/>
    <n v="133.72"/>
    <n v="403.46"/>
    <n v="57.77"/>
    <n v="279.37"/>
    <n v="130.18"/>
    <n v="51.17"/>
    <n v="119.55"/>
    <n v="9.98"/>
    <x v="16"/>
    <n v="636"/>
    <n v="363"/>
    <n v="15.14"/>
    <n v="50"/>
    <n v="25.23"/>
    <n v="93.87"/>
    <n v="1185.2"/>
    <n v="714.58"/>
    <n v="1099.3499999999999"/>
    <n v="934.45"/>
    <n v="1374.18"/>
  </r>
  <r>
    <x v="11"/>
    <n v="1"/>
    <s v="Wood"/>
    <n v="11.7"/>
    <x v="0"/>
    <s v="British Columbia"/>
    <n v="5639.36"/>
    <x v="1"/>
    <n v="128.84"/>
    <n v="394.35"/>
    <n v="56.21"/>
    <n v="236.35"/>
    <n v="135.88"/>
    <n v="64.78"/>
    <n v="132.03"/>
    <n v="5.04"/>
    <x v="21"/>
    <n v="759"/>
    <n v="394"/>
    <n v="14.31"/>
    <n v="0"/>
    <n v="24.55"/>
    <n v="70.16"/>
    <n v="1153.48"/>
    <n v="733.12"/>
    <n v="1127.8699999999999"/>
    <n v="958.69"/>
    <n v="1409.84"/>
  </r>
  <r>
    <x v="11"/>
    <n v="20"/>
    <s v="Sand"/>
    <n v="26.4"/>
    <x v="1"/>
    <s v="Saskatchewan"/>
    <n v="3241.95"/>
    <x v="0"/>
    <n v="190.29"/>
    <n v="471.12"/>
    <n v="54.2"/>
    <n v="277.99"/>
    <n v="139.12"/>
    <n v="33.47"/>
    <n v="116.06"/>
    <n v="9.84"/>
    <x v="9"/>
    <n v="247"/>
    <n v="338"/>
    <n v="9.59"/>
    <n v="0"/>
    <n v="30.26"/>
    <n v="88.95"/>
    <n v="1292.0899999999999"/>
    <n v="421.45"/>
    <n v="648.39"/>
    <n v="551.13"/>
    <n v="810.49"/>
  </r>
  <r>
    <x v="1"/>
    <n v="26"/>
    <s v="Sand"/>
    <n v="13.9"/>
    <x v="1"/>
    <s v="New Brunswick"/>
    <n v="4835.82"/>
    <x v="0"/>
    <n v="141.16999999999999"/>
    <n v="465.44"/>
    <n v="53.86"/>
    <n v="223.1"/>
    <n v="123.38"/>
    <n v="52.99"/>
    <n v="142.75"/>
    <n v="6.32"/>
    <x v="24"/>
    <n v="566"/>
    <n v="340"/>
    <n v="14.22"/>
    <n v="0"/>
    <n v="26.74"/>
    <n v="69.150000000000006"/>
    <n v="1209.01"/>
    <n v="628.66"/>
    <n v="967.16"/>
    <n v="822.09"/>
    <n v="1208.95"/>
  </r>
  <r>
    <x v="10"/>
    <n v="15"/>
    <s v="Wood"/>
    <n v="19.8"/>
    <x v="1"/>
    <s v="British Columbia"/>
    <n v="4393.18"/>
    <x v="3"/>
    <n v="131.07"/>
    <n v="427.81"/>
    <n v="50.03"/>
    <n v="257.08"/>
    <n v="127.96"/>
    <n v="62.67"/>
    <n v="136.05000000000001"/>
    <n v="8.41"/>
    <x v="24"/>
    <n v="668"/>
    <n v="394"/>
    <n v="11.15"/>
    <n v="150"/>
    <n v="39.47"/>
    <n v="66.06"/>
    <n v="1201.08"/>
    <n v="571.11"/>
    <n v="878.64"/>
    <n v="746.84"/>
    <n v="1098.3"/>
  </r>
  <r>
    <x v="5"/>
    <n v="9"/>
    <s v="Coal"/>
    <n v="18.600000000000001"/>
    <x v="1"/>
    <s v="Ontario"/>
    <n v="3872.02"/>
    <x v="1"/>
    <n v="160.91999999999999"/>
    <n v="327.36"/>
    <n v="50.87"/>
    <n v="291.24"/>
    <n v="134.71"/>
    <n v="33.11"/>
    <n v="137.94"/>
    <n v="9.2799999999999994"/>
    <x v="12"/>
    <n v="695"/>
    <n v="301"/>
    <n v="12.86"/>
    <n v="150"/>
    <n v="24.12"/>
    <n v="62.86"/>
    <n v="1145.43"/>
    <n v="503.36"/>
    <n v="774.4"/>
    <n v="658.24"/>
    <n v="968"/>
  </r>
  <r>
    <x v="11"/>
    <n v="23"/>
    <s v="Iron"/>
    <n v="13.6"/>
    <x v="1"/>
    <s v="British Columbia"/>
    <n v="3287.21"/>
    <x v="1"/>
    <n v="199.84"/>
    <n v="431.53"/>
    <n v="58.22"/>
    <n v="246.84"/>
    <n v="149.33000000000001"/>
    <n v="58.16"/>
    <n v="136.41999999999999"/>
    <n v="8.76"/>
    <x v="5"/>
    <n v="998"/>
    <n v="378"/>
    <n v="8.6999999999999993"/>
    <n v="0"/>
    <n v="30.49"/>
    <n v="82.77"/>
    <n v="1289.0999999999999"/>
    <n v="427.34"/>
    <n v="657.44"/>
    <n v="558.83000000000004"/>
    <n v="821.8"/>
  </r>
  <r>
    <x v="0"/>
    <n v="12"/>
    <s v="Wood"/>
    <n v="28.2"/>
    <x v="0"/>
    <s v="Saskatchewan"/>
    <n v="3394.51"/>
    <x v="1"/>
    <n v="122.84"/>
    <n v="460.32"/>
    <n v="57.79"/>
    <n v="246.8"/>
    <n v="108.45"/>
    <n v="53.87"/>
    <n v="148.12"/>
    <n v="9.48"/>
    <x v="14"/>
    <n v="608"/>
    <n v="382"/>
    <n v="8.89"/>
    <n v="0"/>
    <n v="35.01"/>
    <n v="99.43"/>
    <n v="1207.67"/>
    <n v="441.29"/>
    <n v="678.9"/>
    <n v="577.07000000000005"/>
    <n v="848.63"/>
  </r>
  <r>
    <x v="3"/>
    <n v="28"/>
    <s v="Coal"/>
    <n v="16.7"/>
    <x v="0"/>
    <s v="Manitoba"/>
    <n v="3296.14"/>
    <x v="3"/>
    <n v="191.89"/>
    <n v="435.67"/>
    <n v="55.67"/>
    <n v="291.14"/>
    <n v="138.44999999999999"/>
    <n v="63.65"/>
    <n v="126.88"/>
    <n v="6.01"/>
    <x v="2"/>
    <n v="807"/>
    <n v="360"/>
    <n v="9.16"/>
    <n v="50"/>
    <n v="34.9"/>
    <n v="72.28"/>
    <n v="1309.3599999999999"/>
    <n v="428.5"/>
    <n v="659.23"/>
    <n v="560.34"/>
    <n v="824.03"/>
  </r>
  <r>
    <x v="11"/>
    <n v="25"/>
    <s v="Coal"/>
    <n v="29.8"/>
    <x v="0"/>
    <s v="Ontario"/>
    <n v="4566.58"/>
    <x v="0"/>
    <n v="140.11000000000001"/>
    <n v="468.75"/>
    <n v="53.11"/>
    <n v="212.68"/>
    <n v="135.41"/>
    <n v="34.130000000000003"/>
    <n v="107.9"/>
    <n v="6.59"/>
    <x v="4"/>
    <n v="663"/>
    <n v="355"/>
    <n v="12.86"/>
    <n v="100"/>
    <n v="37.159999999999997"/>
    <n v="55.37"/>
    <n v="1158.68"/>
    <n v="593.66"/>
    <n v="913.32"/>
    <n v="776.32"/>
    <n v="1141.6400000000001"/>
  </r>
  <r>
    <x v="11"/>
    <n v="6"/>
    <s v="Wood"/>
    <n v="15.2"/>
    <x v="1"/>
    <s v="Alberta"/>
    <n v="5250.23"/>
    <x v="0"/>
    <n v="102.66"/>
    <n v="317.02999999999997"/>
    <n v="56.11"/>
    <n v="282.60000000000002"/>
    <n v="125.17"/>
    <n v="30.4"/>
    <n v="110.31"/>
    <n v="8.4700000000000006"/>
    <x v="0"/>
    <n v="161"/>
    <n v="316"/>
    <n v="16.61"/>
    <n v="100"/>
    <n v="28.64"/>
    <n v="85.78"/>
    <n v="1032.75"/>
    <n v="682.53"/>
    <n v="1050.05"/>
    <n v="892.54"/>
    <n v="1312.56"/>
  </r>
  <r>
    <x v="9"/>
    <n v="14"/>
    <s v="Sand"/>
    <n v="29.3"/>
    <x v="1"/>
    <s v="New Brunswick"/>
    <n v="3029.53"/>
    <x v="3"/>
    <n v="117.39"/>
    <n v="316.49"/>
    <n v="53.16"/>
    <n v="264.83"/>
    <n v="127.12"/>
    <n v="56.98"/>
    <n v="129.91999999999999"/>
    <n v="8.9700000000000006"/>
    <x v="8"/>
    <n v="509"/>
    <n v="336"/>
    <n v="9.02"/>
    <n v="50"/>
    <n v="37.81"/>
    <n v="92.72"/>
    <n v="1074.8599999999999"/>
    <n v="393.84"/>
    <n v="605.91"/>
    <n v="515.02"/>
    <n v="757.38"/>
  </r>
  <r>
    <x v="3"/>
    <n v="1"/>
    <s v="Steel"/>
    <n v="29.1"/>
    <x v="0"/>
    <s v="Manitoba"/>
    <n v="4306.2"/>
    <x v="2"/>
    <n v="188.91"/>
    <n v="398.48"/>
    <n v="56.7"/>
    <n v="257.52"/>
    <n v="118.48"/>
    <n v="56.26"/>
    <n v="101.46"/>
    <n v="5.53"/>
    <x v="8"/>
    <n v="862"/>
    <n v="324"/>
    <n v="13.29"/>
    <n v="100"/>
    <n v="26.61"/>
    <n v="83.86"/>
    <n v="1183.3399999999999"/>
    <n v="559.80999999999995"/>
    <n v="861.24"/>
    <n v="732.05"/>
    <n v="1076.55"/>
  </r>
  <r>
    <x v="8"/>
    <n v="14"/>
    <s v="Wood"/>
    <n v="11.2"/>
    <x v="0"/>
    <s v="Manitoba"/>
    <n v="5059.24"/>
    <x v="0"/>
    <n v="136.02000000000001"/>
    <n v="464.41"/>
    <n v="58.64"/>
    <n v="256.27"/>
    <n v="110.59"/>
    <n v="31.6"/>
    <n v="148.97"/>
    <n v="8.5399999999999991"/>
    <x v="4"/>
    <n v="611"/>
    <n v="379"/>
    <n v="13.35"/>
    <n v="0"/>
    <n v="36.21"/>
    <n v="54.04"/>
    <n v="1215.04"/>
    <n v="657.7"/>
    <n v="1011.85"/>
    <n v="860.07"/>
    <n v="1264.81"/>
  </r>
  <r>
    <x v="11"/>
    <n v="6"/>
    <s v="Steel"/>
    <n v="16"/>
    <x v="1"/>
    <s v="Manitoba"/>
    <n v="4577.92"/>
    <x v="0"/>
    <n v="119.12"/>
    <n v="498.02"/>
    <n v="52.09"/>
    <n v="295.2"/>
    <n v="111.17"/>
    <n v="45.91"/>
    <n v="117.96"/>
    <n v="9.0299999999999994"/>
    <x v="14"/>
    <n v="595"/>
    <n v="310"/>
    <n v="14.77"/>
    <n v="150"/>
    <n v="20.02"/>
    <n v="59.18"/>
    <n v="1248.5"/>
    <n v="595.13"/>
    <n v="915.58"/>
    <n v="778.25"/>
    <n v="1144.48"/>
  </r>
  <r>
    <x v="6"/>
    <n v="25"/>
    <s v="Wood"/>
    <n v="22.8"/>
    <x v="0"/>
    <s v="British Columbia"/>
    <n v="4010.25"/>
    <x v="3"/>
    <n v="156.44999999999999"/>
    <n v="332.57"/>
    <n v="56.87"/>
    <n v="210.7"/>
    <n v="102.33"/>
    <n v="69.16"/>
    <n v="136.63999999999999"/>
    <n v="9.9"/>
    <x v="13"/>
    <n v="365"/>
    <n v="368"/>
    <n v="10.9"/>
    <n v="50"/>
    <n v="31.07"/>
    <n v="75.11"/>
    <n v="1074.6199999999999"/>
    <n v="521.33000000000004"/>
    <n v="802.05"/>
    <n v="681.74"/>
    <n v="1002.56"/>
  </r>
  <r>
    <x v="5"/>
    <n v="24"/>
    <s v="Iron"/>
    <n v="17.399999999999999"/>
    <x v="1"/>
    <s v="Ontario"/>
    <n v="5636.17"/>
    <x v="0"/>
    <n v="194.4"/>
    <n v="467.37"/>
    <n v="52.95"/>
    <n v="236.88"/>
    <n v="126.05"/>
    <n v="44.99"/>
    <n v="144.24"/>
    <n v="7.85"/>
    <x v="25"/>
    <n v="789"/>
    <n v="306"/>
    <n v="18.420000000000002"/>
    <n v="0"/>
    <n v="31.84"/>
    <n v="90.73"/>
    <n v="1274.73"/>
    <n v="732.7"/>
    <n v="1127.23"/>
    <n v="958.15"/>
    <n v="1409.04"/>
  </r>
  <r>
    <x v="11"/>
    <n v="22"/>
    <s v="Sand"/>
    <n v="21.4"/>
    <x v="0"/>
    <s v="Alberta"/>
    <n v="3008.77"/>
    <x v="3"/>
    <n v="185.59"/>
    <n v="309.63"/>
    <n v="55.02"/>
    <n v="257.77999999999997"/>
    <n v="120.46"/>
    <n v="38.92"/>
    <n v="122.18"/>
    <n v="8.8699999999999992"/>
    <x v="3"/>
    <n v="324"/>
    <n v="319"/>
    <n v="9.43"/>
    <n v="150"/>
    <n v="27.65"/>
    <n v="55.5"/>
    <n v="1098.44999999999"/>
    <n v="391.14"/>
    <n v="601.75"/>
    <n v="511.49"/>
    <n v="752.19"/>
  </r>
  <r>
    <x v="10"/>
    <n v="1"/>
    <s v="Steel"/>
    <n v="27.6"/>
    <x v="0"/>
    <s v="Ontario"/>
    <n v="4594.51"/>
    <x v="1"/>
    <n v="144.22"/>
    <n v="330.2"/>
    <n v="50.61"/>
    <n v="256.86"/>
    <n v="133.41"/>
    <n v="53.47"/>
    <n v="105.31"/>
    <n v="6.81"/>
    <x v="19"/>
    <n v="439"/>
    <n v="344"/>
    <n v="13.36"/>
    <n v="50"/>
    <n v="25.86"/>
    <n v="74.819999999999993"/>
    <n v="1080.8899999999901"/>
    <n v="597.29"/>
    <n v="918.9"/>
    <n v="781.07"/>
    <n v="1148.6300000000001"/>
  </r>
  <r>
    <x v="9"/>
    <n v="20"/>
    <s v="Coal"/>
    <n v="14.7"/>
    <x v="1"/>
    <s v="Ontario"/>
    <n v="4843.96"/>
    <x v="1"/>
    <n v="103.75"/>
    <n v="364.67"/>
    <n v="56.09"/>
    <n v="260.89999999999998"/>
    <n v="137.97999999999999"/>
    <n v="32.26"/>
    <n v="117.33"/>
    <n v="5.19"/>
    <x v="1"/>
    <n v="993"/>
    <n v="378"/>
    <n v="12.81"/>
    <n v="100"/>
    <n v="33.49"/>
    <n v="65.489999999999995"/>
    <n v="1078.17"/>
    <n v="629.71"/>
    <n v="968.79"/>
    <n v="823.47"/>
    <n v="1210.99"/>
  </r>
  <r>
    <x v="3"/>
    <n v="28"/>
    <s v="Wood"/>
    <n v="10.9"/>
    <x v="1"/>
    <s v="New Brunswick"/>
    <n v="3564.52"/>
    <x v="0"/>
    <n v="163.72"/>
    <n v="317.08"/>
    <n v="57"/>
    <n v="244.7"/>
    <n v="117.9"/>
    <n v="45.72"/>
    <n v="107.12"/>
    <n v="9.59"/>
    <x v="18"/>
    <n v="297"/>
    <n v="321"/>
    <n v="11.1"/>
    <n v="100"/>
    <n v="22.45"/>
    <n v="63.73"/>
    <n v="1062.83"/>
    <n v="463.39"/>
    <n v="712.9"/>
    <n v="605.97"/>
    <n v="891.13"/>
  </r>
  <r>
    <x v="9"/>
    <n v="11"/>
    <s v="Steel"/>
    <n v="23.6"/>
    <x v="1"/>
    <s v="Saskatchewan"/>
    <n v="5906.06"/>
    <x v="2"/>
    <n v="191.22"/>
    <n v="427.01"/>
    <n v="50.46"/>
    <n v="281.56"/>
    <n v="147.03"/>
    <n v="62.71"/>
    <n v="133.21"/>
    <n v="7.85"/>
    <x v="24"/>
    <n v="101"/>
    <n v="356"/>
    <n v="16.59"/>
    <n v="100"/>
    <n v="36.979999999999997"/>
    <n v="62.92"/>
    <n v="1301.05"/>
    <n v="767.79"/>
    <n v="1181.21"/>
    <n v="1004.03"/>
    <n v="1476.52"/>
  </r>
  <r>
    <x v="6"/>
    <n v="1"/>
    <s v="Steel"/>
    <n v="15.6"/>
    <x v="0"/>
    <s v="Ontario"/>
    <n v="3588.56"/>
    <x v="2"/>
    <n v="183.43"/>
    <n v="444.39"/>
    <n v="56.11"/>
    <n v="205.42"/>
    <n v="104.25"/>
    <n v="56.34"/>
    <n v="141.82"/>
    <n v="5.36"/>
    <x v="23"/>
    <n v="243"/>
    <n v="333"/>
    <n v="10.78"/>
    <n v="150"/>
    <n v="28.3"/>
    <n v="86.09"/>
    <n v="1197.1199999999899"/>
    <n v="466.51"/>
    <n v="717.71"/>
    <n v="610.05999999999995"/>
    <n v="897.14"/>
  </r>
  <r>
    <x v="2"/>
    <n v="28"/>
    <s v="Wood"/>
    <n v="15.6"/>
    <x v="0"/>
    <s v="Ontario"/>
    <n v="3805.42"/>
    <x v="0"/>
    <n v="101.74"/>
    <n v="313.57"/>
    <n v="57.02"/>
    <n v="294.88"/>
    <n v="143.25"/>
    <n v="37.619999999999997"/>
    <n v="128.47"/>
    <n v="8.8800000000000008"/>
    <x v="6"/>
    <n v="437"/>
    <n v="307"/>
    <n v="12.4"/>
    <n v="50"/>
    <n v="32.78"/>
    <n v="62.49"/>
    <n v="1085.43"/>
    <n v="494.7"/>
    <n v="761.08"/>
    <n v="646.91999999999996"/>
    <n v="951.36"/>
  </r>
  <r>
    <x v="10"/>
    <n v="5"/>
    <s v="Coal"/>
    <n v="16.8"/>
    <x v="0"/>
    <s v="Saskatchewan"/>
    <n v="5918.85"/>
    <x v="0"/>
    <n v="147.44"/>
    <n v="469.05"/>
    <n v="52.51"/>
    <n v="257.20999999999998"/>
    <n v="141.96"/>
    <n v="36.01"/>
    <n v="127.6"/>
    <n v="5.66"/>
    <x v="4"/>
    <n v="252"/>
    <n v="334"/>
    <n v="17.72"/>
    <n v="100"/>
    <n v="35.159999999999997"/>
    <n v="62.18"/>
    <n v="1237.44"/>
    <n v="769.45"/>
    <n v="1183.77"/>
    <n v="1006.2"/>
    <n v="1479.71"/>
  </r>
  <r>
    <x v="1"/>
    <n v="8"/>
    <s v="Coal"/>
    <n v="10.6"/>
    <x v="1"/>
    <s v="New Brunswick"/>
    <n v="5569.27"/>
    <x v="2"/>
    <n v="180.93"/>
    <n v="374.77"/>
    <n v="57.32"/>
    <n v="244.93"/>
    <n v="129.56"/>
    <n v="56.6"/>
    <n v="143.71"/>
    <n v="7.19"/>
    <x v="20"/>
    <n v="793"/>
    <n v="328"/>
    <n v="16.98"/>
    <n v="150"/>
    <n v="22.83"/>
    <n v="80.88"/>
    <n v="1195.01"/>
    <n v="724.01"/>
    <n v="1113.8499999999999"/>
    <n v="946.78"/>
    <n v="1392.32"/>
  </r>
  <r>
    <x v="1"/>
    <n v="15"/>
    <s v="Sand"/>
    <n v="22.5"/>
    <x v="0"/>
    <s v="Alberta"/>
    <n v="4984.82"/>
    <x v="2"/>
    <n v="136.34"/>
    <n v="363.48"/>
    <n v="58.11"/>
    <n v="273.76"/>
    <n v="135.97999999999999"/>
    <n v="30.33"/>
    <n v="134.57"/>
    <n v="6.27"/>
    <x v="24"/>
    <n v="168"/>
    <n v="308"/>
    <n v="16.18"/>
    <n v="50"/>
    <n v="28.27"/>
    <n v="96.56"/>
    <n v="1138.8399999999999"/>
    <n v="648.03"/>
    <n v="996.96"/>
    <n v="847.42"/>
    <n v="1246.2"/>
  </r>
  <r>
    <x v="10"/>
    <n v="6"/>
    <s v="Coal"/>
    <n v="21.7"/>
    <x v="1"/>
    <s v="Ontario"/>
    <n v="4909.1000000000004"/>
    <x v="1"/>
    <n v="156.53"/>
    <n v="377.03"/>
    <n v="52.25"/>
    <n v="282.07"/>
    <n v="147.72999999999999"/>
    <n v="48.26"/>
    <n v="138.94999999999999"/>
    <n v="8.9"/>
    <x v="0"/>
    <n v="541"/>
    <n v="389"/>
    <n v="12.62"/>
    <n v="0"/>
    <n v="36.39"/>
    <n v="71.650000000000006"/>
    <n v="1211.72"/>
    <n v="638.17999999999995"/>
    <n v="981.82"/>
    <n v="834.55"/>
    <n v="1227.28"/>
  </r>
  <r>
    <x v="1"/>
    <n v="27"/>
    <s v="Steel"/>
    <n v="18.600000000000001"/>
    <x v="1"/>
    <s v="Saskatchewan"/>
    <n v="4596.96"/>
    <x v="2"/>
    <n v="174.84"/>
    <n v="394.78"/>
    <n v="57.81"/>
    <n v="203.87"/>
    <n v="116.17"/>
    <n v="46.03"/>
    <n v="141.46"/>
    <n v="9.77"/>
    <x v="10"/>
    <n v="551"/>
    <n v="389"/>
    <n v="11.82"/>
    <n v="0"/>
    <n v="36.340000000000003"/>
    <n v="83.3"/>
    <n v="1144.73"/>
    <n v="597.6"/>
    <n v="919.39"/>
    <n v="781.48"/>
    <n v="1149.24"/>
  </r>
  <r>
    <x v="10"/>
    <n v="2"/>
    <s v="Coal"/>
    <n v="23.7"/>
    <x v="0"/>
    <s v="Manitoba"/>
    <n v="4198.09"/>
    <x v="2"/>
    <n v="129.63999999999999"/>
    <n v="386.72"/>
    <n v="55.17"/>
    <n v="251.77"/>
    <n v="109.99"/>
    <n v="31.14"/>
    <n v="143.91"/>
    <n v="6.45"/>
    <x v="1"/>
    <n v="406"/>
    <n v="304"/>
    <n v="13.81"/>
    <n v="100"/>
    <n v="32.049999999999997"/>
    <n v="96.29"/>
    <n v="1114.79"/>
    <n v="545.75"/>
    <n v="839.62"/>
    <n v="713.68"/>
    <n v="1049.52"/>
  </r>
  <r>
    <x v="2"/>
    <n v="28"/>
    <s v="Iron"/>
    <n v="18.3"/>
    <x v="0"/>
    <s v="Ontario"/>
    <n v="5736.52"/>
    <x v="0"/>
    <n v="152.94999999999999"/>
    <n v="451.27"/>
    <n v="55.78"/>
    <n v="230.15"/>
    <n v="139.29"/>
    <n v="44.4"/>
    <n v="147.16999999999999"/>
    <n v="6.45"/>
    <x v="5"/>
    <n v="271"/>
    <n v="301"/>
    <n v="19.059999999999999"/>
    <n v="100"/>
    <n v="28.41"/>
    <n v="74.290000000000006"/>
    <n v="1227.46"/>
    <n v="745.75"/>
    <n v="1147.3"/>
    <n v="975.21"/>
    <n v="1434.13"/>
  </r>
  <r>
    <x v="9"/>
    <n v="18"/>
    <s v="Iron"/>
    <n v="13.1"/>
    <x v="1"/>
    <s v="New Brunswick"/>
    <n v="4996.04"/>
    <x v="1"/>
    <n v="106.69"/>
    <n v="347.67"/>
    <n v="57.84"/>
    <n v="243.46"/>
    <n v="100.06"/>
    <n v="48.9"/>
    <n v="146.26"/>
    <n v="8.85"/>
    <x v="0"/>
    <n v="375"/>
    <n v="356"/>
    <n v="14.03"/>
    <n v="150"/>
    <n v="22.45"/>
    <n v="98.58"/>
    <n v="1059.73"/>
    <n v="649.49"/>
    <n v="999.21"/>
    <n v="849.33"/>
    <n v="1249.01"/>
  </r>
  <r>
    <x v="10"/>
    <n v="8"/>
    <s v="Sand"/>
    <n v="10.8"/>
    <x v="1"/>
    <s v="Manitoba"/>
    <n v="4762.96"/>
    <x v="1"/>
    <n v="160.41999999999999"/>
    <n v="385.61"/>
    <n v="57.86"/>
    <n v="298.69"/>
    <n v="102.97"/>
    <n v="42.53"/>
    <n v="127"/>
    <n v="9.0399999999999991"/>
    <x v="20"/>
    <n v="787"/>
    <n v="397"/>
    <n v="12"/>
    <n v="150"/>
    <n v="37.659999999999997"/>
    <n v="50.37"/>
    <n v="1184.1199999999999"/>
    <n v="619.17999999999995"/>
    <n v="952.59"/>
    <n v="809.7"/>
    <n v="1190.74"/>
  </r>
  <r>
    <x v="1"/>
    <n v="17"/>
    <s v="Wood"/>
    <n v="18.399999999999999"/>
    <x v="1"/>
    <s v="New Brunswick"/>
    <n v="5509.71"/>
    <x v="2"/>
    <n v="117.14"/>
    <n v="487.82"/>
    <n v="54.28"/>
    <n v="252.1"/>
    <n v="110.25"/>
    <n v="63.23"/>
    <n v="110.47"/>
    <n v="7.09"/>
    <x v="3"/>
    <n v="944"/>
    <n v="315"/>
    <n v="17.489999999999998"/>
    <n v="150"/>
    <n v="23.88"/>
    <n v="64.180000000000007"/>
    <n v="1202.3799999999901"/>
    <n v="716.26"/>
    <n v="1101.94"/>
    <n v="936.65"/>
    <n v="1377.43"/>
  </r>
  <r>
    <x v="8"/>
    <n v="12"/>
    <s v="Iron"/>
    <n v="25.5"/>
    <x v="0"/>
    <s v="Ontario"/>
    <n v="5486.98"/>
    <x v="3"/>
    <n v="183.09"/>
    <n v="393.49"/>
    <n v="54.17"/>
    <n v="292.8"/>
    <n v="126.84"/>
    <n v="62.58"/>
    <n v="115.24"/>
    <n v="6.35"/>
    <x v="4"/>
    <n v="176"/>
    <n v="385"/>
    <n v="14.25"/>
    <n v="50"/>
    <n v="25.39"/>
    <n v="60.81"/>
    <n v="1234.5599999999899"/>
    <n v="713.31"/>
    <n v="1097.4000000000001"/>
    <n v="932.79"/>
    <n v="1371.74"/>
  </r>
  <r>
    <x v="8"/>
    <n v="7"/>
    <s v="Sand"/>
    <n v="15.4"/>
    <x v="1"/>
    <s v="Saskatchewan"/>
    <n v="4415.47"/>
    <x v="2"/>
    <n v="105.26"/>
    <n v="352.7"/>
    <n v="56.56"/>
    <n v="219.91"/>
    <n v="123.58"/>
    <n v="61.66"/>
    <n v="107.32"/>
    <n v="8.68"/>
    <x v="10"/>
    <n v="977"/>
    <n v="389"/>
    <n v="11.35"/>
    <n v="50"/>
    <n v="27.11"/>
    <n v="53.31"/>
    <n v="1035.67"/>
    <n v="574.01"/>
    <n v="883.09"/>
    <n v="750.63"/>
    <n v="1103.8699999999999"/>
  </r>
  <r>
    <x v="11"/>
    <n v="25"/>
    <s v="Coal"/>
    <n v="15.8"/>
    <x v="1"/>
    <s v="New Brunswick"/>
    <n v="4720.57"/>
    <x v="2"/>
    <n v="197.86"/>
    <n v="499.63"/>
    <n v="53"/>
    <n v="222.61"/>
    <n v="117.67"/>
    <n v="67.959999999999994"/>
    <n v="101.5"/>
    <n v="8.68"/>
    <x v="1"/>
    <n v="757"/>
    <n v="386"/>
    <n v="12.23"/>
    <n v="150"/>
    <n v="34.369999999999997"/>
    <n v="88.81"/>
    <n v="1268.9100000000001"/>
    <n v="613.66999999999996"/>
    <n v="944.11"/>
    <n v="802.5"/>
    <n v="1180.1400000000001"/>
  </r>
  <r>
    <x v="8"/>
    <n v="28"/>
    <s v="Coal"/>
    <n v="28.8"/>
    <x v="0"/>
    <s v="New Brunswick"/>
    <n v="5382.25"/>
    <x v="3"/>
    <n v="101.38"/>
    <n v="315.54000000000002"/>
    <n v="53.4"/>
    <n v="218.81"/>
    <n v="139.01"/>
    <n v="36.090000000000003"/>
    <n v="129.9"/>
    <n v="6.7"/>
    <x v="19"/>
    <n v="141"/>
    <n v="370"/>
    <n v="14.55"/>
    <n v="50"/>
    <n v="35.26"/>
    <n v="92.82"/>
    <n v="1000.83"/>
    <n v="699.69"/>
    <n v="1076.45"/>
    <n v="914.98"/>
    <n v="1345.56"/>
  </r>
  <r>
    <x v="1"/>
    <n v="13"/>
    <s v="Steel"/>
    <n v="18.399999999999999"/>
    <x v="0"/>
    <s v="Alberta"/>
    <n v="3468.4"/>
    <x v="0"/>
    <n v="196.66"/>
    <n v="313.24"/>
    <n v="55.41"/>
    <n v="289.69"/>
    <n v="110.59"/>
    <n v="45.44"/>
    <n v="113.64"/>
    <n v="5.13"/>
    <x v="8"/>
    <n v="178"/>
    <n v="319"/>
    <n v="10.87"/>
    <n v="150"/>
    <n v="37.479999999999997"/>
    <n v="53.58"/>
    <n v="1129.8"/>
    <n v="450.89"/>
    <n v="693.68"/>
    <n v="589.63"/>
    <n v="867.1"/>
  </r>
  <r>
    <x v="4"/>
    <n v="12"/>
    <s v="Sand"/>
    <n v="21.8"/>
    <x v="1"/>
    <s v="New Brunswick"/>
    <n v="4596.16"/>
    <x v="2"/>
    <n v="115.94"/>
    <n v="489.15"/>
    <n v="53.2"/>
    <n v="262.5"/>
    <n v="103.99"/>
    <n v="64.88"/>
    <n v="149.63"/>
    <n v="7.04"/>
    <x v="1"/>
    <n v="511"/>
    <n v="305"/>
    <n v="15.07"/>
    <n v="0"/>
    <n v="32.35"/>
    <n v="61.98"/>
    <n v="1246.33"/>
    <n v="597.5"/>
    <n v="919.23"/>
    <n v="781.35"/>
    <n v="1149.04"/>
  </r>
  <r>
    <x v="4"/>
    <n v="21"/>
    <s v="Iron"/>
    <n v="14.5"/>
    <x v="0"/>
    <s v="Manitoba"/>
    <n v="3032.79"/>
    <x v="1"/>
    <n v="176.29"/>
    <n v="308.79000000000002"/>
    <n v="52.68"/>
    <n v="282.45"/>
    <n v="140.94999999999999"/>
    <n v="36.6"/>
    <n v="144.28"/>
    <n v="8.36"/>
    <x v="14"/>
    <n v="702"/>
    <n v="321"/>
    <n v="9.4499999999999993"/>
    <n v="0"/>
    <n v="35.729999999999997"/>
    <n v="55.07"/>
    <n v="1150.4000000000001"/>
    <n v="394.26"/>
    <n v="606.55999999999995"/>
    <n v="515.57000000000005"/>
    <n v="758.2"/>
  </r>
  <r>
    <x v="9"/>
    <n v="1"/>
    <s v="Wood"/>
    <n v="20"/>
    <x v="0"/>
    <s v="Manitoba"/>
    <n v="5713.61"/>
    <x v="1"/>
    <n v="198.61"/>
    <n v="451.98"/>
    <n v="50.14"/>
    <n v="288.68"/>
    <n v="131.22"/>
    <n v="47.68"/>
    <n v="137.03"/>
    <n v="7.23"/>
    <x v="0"/>
    <n v="591"/>
    <n v="376"/>
    <n v="15.2"/>
    <n v="100"/>
    <n v="28.9"/>
    <n v="58.77"/>
    <n v="1312.57"/>
    <n v="742.77"/>
    <n v="1142.72"/>
    <n v="971.31"/>
    <n v="1428.4"/>
  </r>
  <r>
    <x v="0"/>
    <n v="23"/>
    <s v="Wood"/>
    <n v="29.4"/>
    <x v="1"/>
    <s v="Ontario"/>
    <n v="5468.62"/>
    <x v="3"/>
    <n v="184.4"/>
    <n v="340.16"/>
    <n v="52.19"/>
    <n v="288.45"/>
    <n v="111.19"/>
    <n v="67.42"/>
    <n v="135.28"/>
    <n v="7.19"/>
    <x v="4"/>
    <n v="339"/>
    <n v="345"/>
    <n v="15.85"/>
    <n v="0"/>
    <n v="22.77"/>
    <n v="71.06"/>
    <n v="1186.28"/>
    <n v="710.92"/>
    <n v="1093.72"/>
    <n v="929.67"/>
    <n v="1367.15"/>
  </r>
  <r>
    <x v="7"/>
    <n v="24"/>
    <s v="Steel"/>
    <n v="18.600000000000001"/>
    <x v="0"/>
    <s v="New Brunswick"/>
    <n v="3897.11"/>
    <x v="2"/>
    <n v="132.13"/>
    <n v="306.56"/>
    <n v="55.42"/>
    <n v="266.04000000000002"/>
    <n v="149.68"/>
    <n v="69.02"/>
    <n v="113.57"/>
    <n v="6.23"/>
    <x v="7"/>
    <n v="913"/>
    <n v="389"/>
    <n v="10.02"/>
    <n v="100"/>
    <n v="38.47"/>
    <n v="61.33"/>
    <n v="1098.6500000000001"/>
    <n v="506.62"/>
    <n v="779.42"/>
    <n v="662.51"/>
    <n v="974.28"/>
  </r>
  <r>
    <x v="11"/>
    <n v="23"/>
    <s v="Steel"/>
    <n v="29.8"/>
    <x v="0"/>
    <s v="New Brunswick"/>
    <n v="3973.97"/>
    <x v="3"/>
    <n v="165.55"/>
    <n v="339.49"/>
    <n v="54.14"/>
    <n v="231.08"/>
    <n v="143.41"/>
    <n v="43.91"/>
    <n v="135.80000000000001"/>
    <n v="7.44"/>
    <x v="5"/>
    <n v="748"/>
    <n v="312"/>
    <n v="12.74"/>
    <n v="50"/>
    <n v="37.24"/>
    <n v="81.650000000000006"/>
    <n v="1120.82"/>
    <n v="516.62"/>
    <n v="794.79"/>
    <n v="675.57"/>
    <n v="993.49"/>
  </r>
  <r>
    <x v="4"/>
    <n v="7"/>
    <s v="Wood"/>
    <n v="25.2"/>
    <x v="1"/>
    <s v="New Brunswick"/>
    <n v="5411.36"/>
    <x v="2"/>
    <n v="154.55000000000001"/>
    <n v="320.32"/>
    <n v="50.18"/>
    <n v="230.63"/>
    <n v="113.16"/>
    <n v="32.270000000000003"/>
    <n v="124.95"/>
    <n v="9.2799999999999994"/>
    <x v="24"/>
    <n v="157"/>
    <n v="367"/>
    <n v="14.74"/>
    <n v="150"/>
    <n v="31.45"/>
    <n v="78.59"/>
    <n v="1035.3399999999999"/>
    <n v="703.48"/>
    <n v="1082.27"/>
    <n v="919.93"/>
    <n v="1352.84"/>
  </r>
  <r>
    <x v="10"/>
    <n v="24"/>
    <s v="Steel"/>
    <n v="25.4"/>
    <x v="1"/>
    <s v="Ontario"/>
    <n v="4941.32"/>
    <x v="0"/>
    <n v="186.71"/>
    <n v="319.7"/>
    <n v="50.76"/>
    <n v="235.28"/>
    <n v="100.79"/>
    <n v="37.520000000000003"/>
    <n v="147.34"/>
    <n v="9.41"/>
    <x v="17"/>
    <n v="935"/>
    <n v="333"/>
    <n v="14.84"/>
    <n v="50"/>
    <n v="30.04"/>
    <n v="88.94"/>
    <n v="1087.51"/>
    <n v="642.37"/>
    <n v="988.26"/>
    <n v="840.02"/>
    <n v="1235.33"/>
  </r>
  <r>
    <x v="4"/>
    <n v="23"/>
    <s v="Wood"/>
    <n v="25.6"/>
    <x v="0"/>
    <s v="Ontario"/>
    <n v="5959.15"/>
    <x v="3"/>
    <n v="117.41"/>
    <n v="367.66"/>
    <n v="50.36"/>
    <n v="226.98"/>
    <n v="103.53"/>
    <n v="40.020000000000003"/>
    <n v="100.23"/>
    <n v="6.12"/>
    <x v="1"/>
    <n v="810"/>
    <n v="360"/>
    <n v="16.55"/>
    <n v="0"/>
    <n v="37.83"/>
    <n v="93.69"/>
    <n v="1012.31"/>
    <n v="774.69"/>
    <n v="1191.83"/>
    <n v="1013.06"/>
    <n v="1489.79"/>
  </r>
  <r>
    <x v="5"/>
    <n v="13"/>
    <s v="Wood"/>
    <n v="26"/>
    <x v="1"/>
    <s v="Manitoba"/>
    <n v="5132.1099999999997"/>
    <x v="1"/>
    <n v="137.13"/>
    <n v="388.49"/>
    <n v="59.82"/>
    <n v="256.85000000000002"/>
    <n v="110"/>
    <n v="59.11"/>
    <n v="106.13"/>
    <n v="6.5"/>
    <x v="13"/>
    <n v="548"/>
    <n v="365"/>
    <n v="14.06"/>
    <n v="50"/>
    <n v="23.49"/>
    <n v="70.459999999999994"/>
    <n v="1124.03"/>
    <n v="667.17"/>
    <n v="1026.42"/>
    <n v="872.46"/>
    <n v="1283.03"/>
  </r>
  <r>
    <x v="8"/>
    <n v="15"/>
    <s v="Coal"/>
    <n v="22.3"/>
    <x v="1"/>
    <s v="Saskatchewan"/>
    <n v="5289.83"/>
    <x v="1"/>
    <n v="134.99"/>
    <n v="369.55"/>
    <n v="50.71"/>
    <n v="261.77"/>
    <n v="134.21"/>
    <n v="35.520000000000003"/>
    <n v="123.14"/>
    <n v="5.3"/>
    <x v="2"/>
    <n v="746"/>
    <n v="394"/>
    <n v="13.43"/>
    <n v="0"/>
    <n v="28.83"/>
    <n v="66.27"/>
    <n v="1115.19"/>
    <n v="687.68"/>
    <n v="1057.97"/>
    <n v="899.27"/>
    <n v="1322.46"/>
  </r>
  <r>
    <x v="6"/>
    <n v="12"/>
    <s v="Iron"/>
    <n v="25.1"/>
    <x v="1"/>
    <s v="Ontario"/>
    <n v="4958.3900000000003"/>
    <x v="2"/>
    <n v="157.76"/>
    <n v="414.45"/>
    <n v="56.01"/>
    <n v="204.52"/>
    <n v="131.05000000000001"/>
    <n v="34.270000000000003"/>
    <n v="109.73"/>
    <n v="9.91"/>
    <x v="1"/>
    <n v="578"/>
    <n v="376"/>
    <n v="13.19"/>
    <n v="50"/>
    <n v="27.49"/>
    <n v="84.4"/>
    <n v="1117.7"/>
    <n v="644.59"/>
    <n v="991.68"/>
    <n v="842.93"/>
    <n v="1239.5999999999999"/>
  </r>
  <r>
    <x v="11"/>
    <n v="19"/>
    <s v="Iron"/>
    <n v="21.3"/>
    <x v="1"/>
    <s v="British Columbia"/>
    <n v="5543.4"/>
    <x v="0"/>
    <n v="124.85"/>
    <n v="485.05"/>
    <n v="51.15"/>
    <n v="277.95"/>
    <n v="141.62"/>
    <n v="47.26"/>
    <n v="132.16999999999999"/>
    <n v="8.65"/>
    <x v="9"/>
    <n v="282"/>
    <n v="399"/>
    <n v="13.89"/>
    <n v="100"/>
    <n v="26.33"/>
    <n v="99.06"/>
    <n v="1268.7"/>
    <n v="720.64"/>
    <n v="1108.68"/>
    <n v="942.38"/>
    <n v="1385.85"/>
  </r>
  <r>
    <x v="3"/>
    <n v="16"/>
    <s v="Coal"/>
    <n v="27.6"/>
    <x v="1"/>
    <s v="New Brunswick"/>
    <n v="4572.8500000000004"/>
    <x v="3"/>
    <n v="150.44999999999999"/>
    <n v="441.88"/>
    <n v="52.71"/>
    <n v="296.87"/>
    <n v="134.53"/>
    <n v="33.79"/>
    <n v="119.81"/>
    <n v="6.05"/>
    <x v="1"/>
    <n v="855"/>
    <n v="310"/>
    <n v="14.75"/>
    <n v="150"/>
    <n v="31.34"/>
    <n v="95.7"/>
    <n v="1236.0899999999999"/>
    <n v="594.47"/>
    <n v="914.57"/>
    <n v="777.38"/>
    <n v="1143.21"/>
  </r>
  <r>
    <x v="11"/>
    <n v="20"/>
    <s v="Wood"/>
    <n v="17.3"/>
    <x v="0"/>
    <s v="Ontario"/>
    <n v="4293.08"/>
    <x v="2"/>
    <n v="169.02"/>
    <n v="411.94"/>
    <n v="57.25"/>
    <n v="271.66000000000003"/>
    <n v="101.36"/>
    <n v="40.06"/>
    <n v="146.51"/>
    <n v="8.31"/>
    <x v="7"/>
    <n v="416"/>
    <n v="373"/>
    <n v="11.51"/>
    <n v="50"/>
    <n v="25.48"/>
    <n v="76.2"/>
    <n v="1206.1099999999999"/>
    <n v="558.1"/>
    <n v="858.62"/>
    <n v="729.82"/>
    <n v="1073.27"/>
  </r>
  <r>
    <x v="0"/>
    <n v="23"/>
    <s v="Iron"/>
    <n v="17.5"/>
    <x v="1"/>
    <s v="Saskatchewan"/>
    <n v="5703.42"/>
    <x v="3"/>
    <n v="109.24"/>
    <n v="474.53"/>
    <n v="53.59"/>
    <n v="278.64999999999998"/>
    <n v="148.34"/>
    <n v="68.680000000000007"/>
    <n v="108.36"/>
    <n v="7.76"/>
    <x v="14"/>
    <n v="182"/>
    <n v="376"/>
    <n v="15.17"/>
    <n v="50"/>
    <n v="36.71"/>
    <n v="67.61"/>
    <n v="1249.1499999999901"/>
    <n v="741.44"/>
    <n v="1140.68"/>
    <n v="969.58"/>
    <n v="1425.86"/>
  </r>
  <r>
    <x v="6"/>
    <n v="9"/>
    <s v="Sand"/>
    <n v="24.1"/>
    <x v="0"/>
    <s v="New Brunswick"/>
    <n v="3411.56"/>
    <x v="0"/>
    <n v="102.67"/>
    <n v="446.39"/>
    <n v="57.24"/>
    <n v="223.42"/>
    <n v="110.53"/>
    <n v="44.86"/>
    <n v="120.3"/>
    <n v="8.56"/>
    <x v="6"/>
    <n v="976"/>
    <n v="308"/>
    <n v="11.08"/>
    <n v="100"/>
    <n v="20.59"/>
    <n v="94.4"/>
    <n v="1113.96999999999"/>
    <n v="443.5"/>
    <n v="682.31"/>
    <n v="579.97"/>
    <n v="852.89"/>
  </r>
  <r>
    <x v="0"/>
    <n v="11"/>
    <s v="Wood"/>
    <n v="20.3"/>
    <x v="1"/>
    <s v="British Columbia"/>
    <n v="4156.13"/>
    <x v="2"/>
    <n v="158.31"/>
    <n v="437.59"/>
    <n v="58.06"/>
    <n v="224"/>
    <n v="144.83000000000001"/>
    <n v="61.04"/>
    <n v="137.9"/>
    <n v="9.5299999999999994"/>
    <x v="14"/>
    <n v="964"/>
    <n v="388"/>
    <n v="10.71"/>
    <n v="150"/>
    <n v="31.56"/>
    <n v="77.12"/>
    <n v="1231.26"/>
    <n v="540.29999999999995"/>
    <n v="831.23"/>
    <n v="706.54"/>
    <n v="1039.03"/>
  </r>
  <r>
    <x v="5"/>
    <n v="8"/>
    <s v="Sand"/>
    <n v="10.9"/>
    <x v="1"/>
    <s v="British Columbia"/>
    <n v="5537.21"/>
    <x v="2"/>
    <n v="178.2"/>
    <n v="426.91"/>
    <n v="59.93"/>
    <n v="279.56"/>
    <n v="113.03"/>
    <n v="64.680000000000007"/>
    <n v="103"/>
    <n v="7.15"/>
    <x v="5"/>
    <n v="982"/>
    <n v="383"/>
    <n v="14.46"/>
    <n v="100"/>
    <n v="39.340000000000003"/>
    <n v="95.82"/>
    <n v="1232.46"/>
    <n v="719.84"/>
    <n v="1107.44"/>
    <n v="941.33"/>
    <n v="1384.3"/>
  </r>
  <r>
    <x v="11"/>
    <n v="18"/>
    <s v="Steel"/>
    <n v="29.6"/>
    <x v="0"/>
    <s v="Saskatchewan"/>
    <n v="3306.56"/>
    <x v="0"/>
    <n v="156"/>
    <n v="352.92"/>
    <n v="50.59"/>
    <n v="272.29000000000002"/>
    <n v="119.44"/>
    <n v="42.67"/>
    <n v="147.51"/>
    <n v="8.08"/>
    <x v="3"/>
    <n v="286"/>
    <n v="362"/>
    <n v="9.1300000000000008"/>
    <n v="0"/>
    <n v="20.05"/>
    <n v="63.22"/>
    <n v="1149.5"/>
    <n v="429.85"/>
    <n v="661.31"/>
    <n v="562.12"/>
    <n v="826.64"/>
  </r>
  <r>
    <x v="0"/>
    <n v="6"/>
    <s v="Wood"/>
    <n v="15.1"/>
    <x v="0"/>
    <s v="Ontario"/>
    <n v="3927.01"/>
    <x v="3"/>
    <n v="105.83"/>
    <n v="444.01"/>
    <n v="56.29"/>
    <n v="224.22"/>
    <n v="147.30000000000001"/>
    <n v="66.58"/>
    <n v="141.84"/>
    <n v="5.25"/>
    <x v="18"/>
    <n v="756"/>
    <n v="341"/>
    <n v="11.52"/>
    <n v="50"/>
    <n v="35.85"/>
    <n v="99.05"/>
    <n v="1191.32"/>
    <n v="510.51"/>
    <n v="785.4"/>
    <n v="667.59"/>
    <n v="981.75"/>
  </r>
  <r>
    <x v="4"/>
    <n v="11"/>
    <s v="Sand"/>
    <n v="23"/>
    <x v="1"/>
    <s v="Ontario"/>
    <n v="5163"/>
    <x v="2"/>
    <n v="199.12"/>
    <n v="326.47000000000003"/>
    <n v="55.4"/>
    <n v="298.98"/>
    <n v="148.76"/>
    <n v="53.07"/>
    <n v="129.66"/>
    <n v="7.33"/>
    <x v="5"/>
    <n v="138"/>
    <n v="357"/>
    <n v="14.46"/>
    <n v="50"/>
    <n v="21.26"/>
    <n v="58.65"/>
    <n v="1218.79"/>
    <n v="671.19"/>
    <n v="1032.5999999999999"/>
    <n v="877.71"/>
    <n v="1290.75"/>
  </r>
  <r>
    <x v="10"/>
    <n v="5"/>
    <s v="Wood"/>
    <n v="13.1"/>
    <x v="0"/>
    <s v="Alberta"/>
    <n v="5981.42"/>
    <x v="1"/>
    <n v="122.8"/>
    <n v="356.17"/>
    <n v="57.76"/>
    <n v="213.79"/>
    <n v="124.79"/>
    <n v="55.63"/>
    <n v="113.08"/>
    <n v="7.24"/>
    <x v="10"/>
    <n v="525"/>
    <n v="357"/>
    <n v="16.75"/>
    <n v="150"/>
    <n v="31.42"/>
    <n v="85.23"/>
    <n v="1051.26"/>
    <n v="777.58"/>
    <n v="1196.28"/>
    <n v="1016.84"/>
    <n v="1495.36"/>
  </r>
  <r>
    <x v="6"/>
    <n v="11"/>
    <s v="Iron"/>
    <n v="25.5"/>
    <x v="1"/>
    <s v="Ontario"/>
    <n v="4266.49"/>
    <x v="3"/>
    <n v="198.06"/>
    <n v="353.56"/>
    <n v="58.16"/>
    <n v="290"/>
    <n v="148.86000000000001"/>
    <n v="40.85"/>
    <n v="139.27000000000001"/>
    <n v="9.58"/>
    <x v="8"/>
    <n v="921"/>
    <n v="360"/>
    <n v="11.85"/>
    <n v="100"/>
    <n v="24.02"/>
    <n v="56.62"/>
    <n v="1238.3399999999899"/>
    <n v="554.64"/>
    <n v="853.3"/>
    <n v="725.3"/>
    <n v="1066.6199999999999"/>
  </r>
  <r>
    <x v="1"/>
    <n v="1"/>
    <s v="Coal"/>
    <n v="23.8"/>
    <x v="0"/>
    <s v="Manitoba"/>
    <n v="3213.08"/>
    <x v="3"/>
    <n v="176.75"/>
    <n v="347.6"/>
    <n v="51.92"/>
    <n v="215.6"/>
    <n v="143.91999999999999"/>
    <n v="54.55"/>
    <n v="113.08"/>
    <n v="5.53"/>
    <x v="8"/>
    <n v="118"/>
    <n v="387"/>
    <n v="8.3000000000000007"/>
    <n v="100"/>
    <n v="34.729999999999997"/>
    <n v="59.81"/>
    <n v="1108.94999999999"/>
    <n v="417.7"/>
    <n v="642.62"/>
    <n v="546.22"/>
    <n v="803.27"/>
  </r>
  <r>
    <x v="11"/>
    <n v="16"/>
    <s v="Steel"/>
    <n v="13.9"/>
    <x v="0"/>
    <s v="Alberta"/>
    <n v="5315.27"/>
    <x v="3"/>
    <n v="178.99"/>
    <n v="374.72"/>
    <n v="56.85"/>
    <n v="266.58"/>
    <n v="126.06"/>
    <n v="65.67"/>
    <n v="124.07"/>
    <n v="5.6"/>
    <x v="13"/>
    <n v="742"/>
    <n v="383"/>
    <n v="13.88"/>
    <n v="0"/>
    <n v="30.45"/>
    <n v="56.2"/>
    <n v="1198.54"/>
    <n v="690.99"/>
    <n v="1063.05"/>
    <n v="903.6"/>
    <n v="1328.82"/>
  </r>
  <r>
    <x v="3"/>
    <n v="6"/>
    <s v="Steel"/>
    <n v="25.8"/>
    <x v="1"/>
    <s v="Alberta"/>
    <n v="3652.06"/>
    <x v="0"/>
    <n v="176.68"/>
    <n v="378.8"/>
    <n v="50.68"/>
    <n v="215.82"/>
    <n v="140.75"/>
    <n v="41.65"/>
    <n v="125.62"/>
    <n v="5.13"/>
    <x v="1"/>
    <n v="203"/>
    <n v="304"/>
    <n v="12.01"/>
    <n v="150"/>
    <n v="36.79"/>
    <n v="50.86"/>
    <n v="1135.1300000000001"/>
    <n v="474.77"/>
    <n v="730.41"/>
    <n v="620.85"/>
    <n v="913.01"/>
  </r>
  <r>
    <x v="9"/>
    <n v="24"/>
    <s v="Wood"/>
    <n v="11.7"/>
    <x v="1"/>
    <s v="British Columbia"/>
    <n v="4301.18"/>
    <x v="3"/>
    <n v="110.57"/>
    <n v="438.55"/>
    <n v="54.55"/>
    <n v="258.07"/>
    <n v="124.99"/>
    <n v="41.99"/>
    <n v="132.13"/>
    <n v="6.63"/>
    <x v="10"/>
    <n v="429"/>
    <n v="314"/>
    <n v="13.7"/>
    <n v="50"/>
    <n v="20.72"/>
    <n v="89.43"/>
    <n v="1167.48"/>
    <n v="559.15"/>
    <n v="860.24"/>
    <n v="731.2"/>
    <n v="1075.3"/>
  </r>
  <r>
    <x v="11"/>
    <n v="2"/>
    <s v="Steel"/>
    <n v="12.7"/>
    <x v="1"/>
    <s v="Ontario"/>
    <n v="4802.2299999999996"/>
    <x v="2"/>
    <n v="143"/>
    <n v="413.18"/>
    <n v="54.62"/>
    <n v="248.32"/>
    <n v="134.61000000000001"/>
    <n v="53.36"/>
    <n v="112.3"/>
    <n v="6.51"/>
    <x v="9"/>
    <n v="357"/>
    <n v="324"/>
    <n v="14.82"/>
    <n v="0"/>
    <n v="38.92"/>
    <n v="63.41"/>
    <n v="1165.9000000000001"/>
    <n v="624.29"/>
    <n v="960.45"/>
    <n v="816.38"/>
    <n v="1200.56"/>
  </r>
  <r>
    <x v="0"/>
    <n v="28"/>
    <s v="Sand"/>
    <n v="16.2"/>
    <x v="0"/>
    <s v="Ontario"/>
    <n v="5519.14"/>
    <x v="2"/>
    <n v="147.72"/>
    <n v="486.34"/>
    <n v="57.6"/>
    <n v="287.68"/>
    <n v="121.15"/>
    <n v="69.239999999999995"/>
    <n v="130.07"/>
    <n v="8.15"/>
    <x v="22"/>
    <n v="218"/>
    <n v="325"/>
    <n v="16.98"/>
    <n v="150"/>
    <n v="28.83"/>
    <n v="62.36"/>
    <n v="1307.95"/>
    <n v="717.49"/>
    <n v="1103.83"/>
    <n v="938.25"/>
    <n v="1379.79"/>
  </r>
  <r>
    <x v="11"/>
    <n v="10"/>
    <s v="Coal"/>
    <n v="20.6"/>
    <x v="0"/>
    <s v="Manitoba"/>
    <n v="3142.78"/>
    <x v="0"/>
    <n v="134.66"/>
    <n v="382.06"/>
    <n v="55.49"/>
    <n v="236.87"/>
    <n v="139.25"/>
    <n v="33.21"/>
    <n v="101.32"/>
    <n v="5.96"/>
    <x v="8"/>
    <n v="666"/>
    <n v="342"/>
    <n v="9.19"/>
    <n v="100"/>
    <n v="22.34"/>
    <n v="84.86"/>
    <n v="1088.82"/>
    <n v="408.56"/>
    <n v="628.55999999999995"/>
    <n v="534.27"/>
    <n v="785.7"/>
  </r>
  <r>
    <x v="5"/>
    <n v="20"/>
    <s v="Steel"/>
    <n v="28.1"/>
    <x v="0"/>
    <s v="Manitoba"/>
    <n v="5230.08"/>
    <x v="0"/>
    <n v="156.74"/>
    <n v="383.44"/>
    <n v="55.06"/>
    <n v="202.91"/>
    <n v="104.26"/>
    <n v="30.6"/>
    <n v="136.85"/>
    <n v="9.82"/>
    <x v="11"/>
    <n v="642"/>
    <n v="391"/>
    <n v="13.38"/>
    <n v="150"/>
    <n v="33.83"/>
    <n v="54.83"/>
    <n v="1079.6799999999901"/>
    <n v="679.91"/>
    <n v="1046.02"/>
    <n v="889.11"/>
    <n v="1307.52"/>
  </r>
  <r>
    <x v="6"/>
    <n v="20"/>
    <s v="Steel"/>
    <n v="17.100000000000001"/>
    <x v="0"/>
    <s v="Ontario"/>
    <n v="3912.71"/>
    <x v="3"/>
    <n v="139.19"/>
    <n v="406.91"/>
    <n v="51.15"/>
    <n v="249.44"/>
    <n v="110.12"/>
    <n v="54.19"/>
    <n v="134.26"/>
    <n v="5.05"/>
    <x v="19"/>
    <n v="392"/>
    <n v="305"/>
    <n v="12.83"/>
    <n v="50"/>
    <n v="27.99"/>
    <n v="97.79"/>
    <n v="1150.31"/>
    <n v="508.65"/>
    <n v="782.54"/>
    <n v="665.16"/>
    <n v="978.18"/>
  </r>
  <r>
    <x v="6"/>
    <n v="16"/>
    <s v="Coal"/>
    <n v="22.8"/>
    <x v="0"/>
    <s v="Ontario"/>
    <n v="5745.67"/>
    <x v="2"/>
    <n v="172.74"/>
    <n v="328.62"/>
    <n v="57.82"/>
    <n v="276.05"/>
    <n v="140.16999999999999"/>
    <n v="60.64"/>
    <n v="105.17"/>
    <n v="5.17"/>
    <x v="24"/>
    <n v="487"/>
    <n v="350"/>
    <n v="16.420000000000002"/>
    <n v="0"/>
    <n v="24.82"/>
    <n v="97.24"/>
    <n v="1146.3800000000001"/>
    <n v="746.94"/>
    <n v="1149.1300000000001"/>
    <n v="976.76"/>
    <n v="1436.42"/>
  </r>
  <r>
    <x v="0"/>
    <n v="9"/>
    <s v="Sand"/>
    <n v="18.2"/>
    <x v="0"/>
    <s v="Alberta"/>
    <n v="3910.91"/>
    <x v="3"/>
    <n v="117.92"/>
    <n v="442.07"/>
    <n v="51.73"/>
    <n v="245.12"/>
    <n v="148.21"/>
    <n v="51.92"/>
    <n v="126.5"/>
    <n v="5.97"/>
    <x v="11"/>
    <n v="421"/>
    <n v="346"/>
    <n v="11.3"/>
    <n v="50"/>
    <n v="21.75"/>
    <n v="83.02"/>
    <n v="1189.44"/>
    <n v="508.42"/>
    <n v="782.18"/>
    <n v="664.85"/>
    <n v="977.73"/>
  </r>
  <r>
    <x v="7"/>
    <n v="16"/>
    <s v="Wood"/>
    <n v="17.7"/>
    <x v="1"/>
    <s v="Ontario"/>
    <n v="3324.06"/>
    <x v="3"/>
    <n v="165.94"/>
    <n v="499.17"/>
    <n v="54.96"/>
    <n v="228.26"/>
    <n v="102.21"/>
    <n v="60.4"/>
    <n v="114.59"/>
    <n v="6.52"/>
    <x v="13"/>
    <n v="149"/>
    <n v="342"/>
    <n v="9.7200000000000006"/>
    <n v="100"/>
    <n v="24.04"/>
    <n v="73.31"/>
    <n v="1232.05"/>
    <n v="432.13"/>
    <n v="664.81"/>
    <n v="565.09"/>
    <n v="831.01"/>
  </r>
  <r>
    <x v="2"/>
    <n v="7"/>
    <s v="Coal"/>
    <n v="25.6"/>
    <x v="0"/>
    <s v="New Brunswick"/>
    <n v="3536.7"/>
    <x v="2"/>
    <n v="162.91"/>
    <n v="315.70999999999998"/>
    <n v="57.36"/>
    <n v="217.55"/>
    <n v="100.04"/>
    <n v="68.849999999999994"/>
    <n v="135.74"/>
    <n v="8.3800000000000008"/>
    <x v="2"/>
    <n v="453"/>
    <n v="331"/>
    <n v="10.68"/>
    <n v="100"/>
    <n v="39.46"/>
    <n v="51.03"/>
    <n v="1066.54"/>
    <n v="459.77"/>
    <n v="707.34"/>
    <n v="601.24"/>
    <n v="884.17"/>
  </r>
  <r>
    <x v="3"/>
    <n v="10"/>
    <s v="Iron"/>
    <n v="22.3"/>
    <x v="0"/>
    <s v="New Brunswick"/>
    <n v="4569.58"/>
    <x v="2"/>
    <n v="120.71"/>
    <n v="481.3"/>
    <n v="53.69"/>
    <n v="202.68"/>
    <n v="139.07"/>
    <n v="60.53"/>
    <n v="143.72"/>
    <n v="9.1300000000000008"/>
    <x v="15"/>
    <n v="489"/>
    <n v="316"/>
    <n v="14.46"/>
    <n v="150"/>
    <n v="22.1"/>
    <n v="87.26"/>
    <n v="1210.83"/>
    <n v="594.04999999999995"/>
    <n v="913.92"/>
    <n v="776.83"/>
    <n v="1142.3900000000001"/>
  </r>
  <r>
    <x v="2"/>
    <n v="20"/>
    <s v="Coal"/>
    <n v="17.2"/>
    <x v="0"/>
    <s v="Ontario"/>
    <n v="5546.38"/>
    <x v="1"/>
    <n v="145.1"/>
    <n v="326.07"/>
    <n v="52.16"/>
    <n v="243.18"/>
    <n v="116.76"/>
    <n v="48.88"/>
    <n v="111.12"/>
    <n v="6.94"/>
    <x v="3"/>
    <n v="705"/>
    <n v="303"/>
    <n v="18.3"/>
    <n v="50"/>
    <n v="36.07"/>
    <n v="78.83"/>
    <n v="1050.21"/>
    <n v="721.03"/>
    <n v="1109.28"/>
    <n v="942.88"/>
    <n v="1386.6"/>
  </r>
  <r>
    <x v="7"/>
    <n v="25"/>
    <s v="Sand"/>
    <n v="27.3"/>
    <x v="1"/>
    <s v="British Columbia"/>
    <n v="4772.26"/>
    <x v="1"/>
    <n v="160.22"/>
    <n v="324.06"/>
    <n v="56.17"/>
    <n v="264.52"/>
    <n v="148.74"/>
    <n v="42.34"/>
    <n v="119.34"/>
    <n v="7.9"/>
    <x v="7"/>
    <n v="925"/>
    <n v="387"/>
    <n v="12.33"/>
    <n v="50"/>
    <n v="35.950000000000003"/>
    <n v="68.03"/>
    <n v="1123.29"/>
    <n v="620.39"/>
    <n v="954.45"/>
    <n v="811.28"/>
    <n v="1193.07"/>
  </r>
  <r>
    <x v="0"/>
    <n v="18"/>
    <s v="Wood"/>
    <n v="25.4"/>
    <x v="0"/>
    <s v="Alberta"/>
    <n v="3083.67"/>
    <x v="1"/>
    <n v="178.19"/>
    <n v="334.69"/>
    <n v="54.62"/>
    <n v="256.68"/>
    <n v="120.68"/>
    <n v="32.56"/>
    <n v="117.44"/>
    <n v="6.11"/>
    <x v="16"/>
    <n v="819"/>
    <n v="389"/>
    <n v="7.93"/>
    <n v="50"/>
    <n v="26.62"/>
    <n v="59.37"/>
    <n v="1100.97"/>
    <n v="400.88"/>
    <n v="616.73"/>
    <n v="524.22"/>
    <n v="770.92"/>
  </r>
  <r>
    <x v="10"/>
    <n v="28"/>
    <s v="Wood"/>
    <n v="15.5"/>
    <x v="1"/>
    <s v="Ontario"/>
    <n v="4806.12"/>
    <x v="2"/>
    <n v="156.11000000000001"/>
    <n v="446.1"/>
    <n v="56.69"/>
    <n v="267.64"/>
    <n v="149.21"/>
    <n v="69.88"/>
    <n v="104.49"/>
    <n v="7.71"/>
    <x v="3"/>
    <n v="414"/>
    <n v="359"/>
    <n v="13.39"/>
    <n v="0"/>
    <n v="32.24"/>
    <n v="50.12"/>
    <n v="1257.83"/>
    <n v="624.79999999999995"/>
    <n v="961.22"/>
    <n v="817.04"/>
    <n v="1201.53"/>
  </r>
  <r>
    <x v="3"/>
    <n v="13"/>
    <s v="Wood"/>
    <n v="22.3"/>
    <x v="1"/>
    <s v="British Columbia"/>
    <n v="3768.52"/>
    <x v="0"/>
    <n v="163"/>
    <n v="480.72"/>
    <n v="54.45"/>
    <n v="240.29"/>
    <n v="105.75"/>
    <n v="45.89"/>
    <n v="146.16999999999999"/>
    <n v="7.49"/>
    <x v="5"/>
    <n v="870"/>
    <n v="358"/>
    <n v="10.53"/>
    <n v="50"/>
    <n v="25.66"/>
    <n v="77.66"/>
    <n v="1243.76"/>
    <n v="489.91"/>
    <n v="753.7"/>
    <n v="640.65"/>
    <n v="942.13"/>
  </r>
  <r>
    <x v="7"/>
    <n v="14"/>
    <s v="Wood"/>
    <n v="12.5"/>
    <x v="0"/>
    <s v="New Brunswick"/>
    <n v="5982.28"/>
    <x v="3"/>
    <n v="103.79"/>
    <n v="385.47"/>
    <n v="54.88"/>
    <n v="201.77"/>
    <n v="126.71"/>
    <n v="47.91"/>
    <n v="125.42"/>
    <n v="6.14"/>
    <x v="16"/>
    <n v="798"/>
    <n v="371"/>
    <n v="16.12"/>
    <n v="150"/>
    <n v="36.06"/>
    <n v="68.16"/>
    <n v="1052.0899999999999"/>
    <n v="777.7"/>
    <n v="1196.46"/>
    <n v="1016.99"/>
    <n v="1495.57"/>
  </r>
  <r>
    <x v="6"/>
    <n v="24"/>
    <s v="Coal"/>
    <n v="13.9"/>
    <x v="1"/>
    <s v="New Brunswick"/>
    <n v="4279.59"/>
    <x v="2"/>
    <n v="183.04"/>
    <n v="483.75"/>
    <n v="54.22"/>
    <n v="249.52"/>
    <n v="105.15"/>
    <n v="69.849999999999994"/>
    <n v="129.43"/>
    <n v="5.08"/>
    <x v="6"/>
    <n v="177"/>
    <n v="392"/>
    <n v="10.92"/>
    <n v="150"/>
    <n v="27.83"/>
    <n v="83.98"/>
    <n v="1280.04"/>
    <n v="556.35"/>
    <n v="855.92"/>
    <n v="727.53"/>
    <n v="1069.9000000000001"/>
  </r>
  <r>
    <x v="6"/>
    <n v="10"/>
    <s v="Iron"/>
    <n v="24.5"/>
    <x v="0"/>
    <s v="Ontario"/>
    <n v="5122.9799999999996"/>
    <x v="0"/>
    <n v="194.94"/>
    <n v="460.02"/>
    <n v="50.03"/>
    <n v="235.04"/>
    <n v="115.18"/>
    <n v="56.68"/>
    <n v="102.36"/>
    <n v="7.89"/>
    <x v="0"/>
    <n v="710"/>
    <n v="303"/>
    <n v="16.91"/>
    <n v="100"/>
    <n v="28.88"/>
    <n v="92.96"/>
    <n v="1222.1400000000001"/>
    <n v="665.99"/>
    <n v="1024.5999999999999"/>
    <n v="870.91"/>
    <n v="1280.74"/>
  </r>
  <r>
    <x v="4"/>
    <n v="2"/>
    <s v="Steel"/>
    <n v="24.6"/>
    <x v="0"/>
    <s v="British Columbia"/>
    <n v="5872.84"/>
    <x v="2"/>
    <n v="146.25"/>
    <n v="499.94"/>
    <n v="51.92"/>
    <n v="279.76"/>
    <n v="128.68"/>
    <n v="43.31"/>
    <n v="142.81"/>
    <n v="7.68"/>
    <x v="15"/>
    <n v="962"/>
    <n v="374"/>
    <n v="15.7"/>
    <n v="100"/>
    <n v="37.64"/>
    <n v="95.86"/>
    <n v="1300.3499999999999"/>
    <n v="763.47"/>
    <n v="1174.57"/>
    <n v="998.38"/>
    <n v="1468.21"/>
  </r>
  <r>
    <x v="5"/>
    <n v="28"/>
    <s v="Wood"/>
    <n v="18"/>
    <x v="0"/>
    <s v="Ontario"/>
    <n v="3147.72"/>
    <x v="1"/>
    <n v="174.76"/>
    <n v="441.91"/>
    <n v="59.05"/>
    <n v="242.41"/>
    <n v="118.78"/>
    <n v="66.709999999999994"/>
    <n v="115.48"/>
    <n v="5.33"/>
    <x v="16"/>
    <n v="994"/>
    <n v="380"/>
    <n v="8.2799999999999994"/>
    <n v="50"/>
    <n v="29.17"/>
    <n v="60.98"/>
    <n v="1224.43"/>
    <n v="409.2"/>
    <n v="629.54"/>
    <n v="535.11"/>
    <n v="786.93"/>
  </r>
  <r>
    <x v="6"/>
    <n v="18"/>
    <s v="Wood"/>
    <n v="21.2"/>
    <x v="1"/>
    <s v="Ontario"/>
    <n v="5209.8999999999996"/>
    <x v="1"/>
    <n v="139.11000000000001"/>
    <n v="367.02"/>
    <n v="57.18"/>
    <n v="243.68"/>
    <n v="127.65"/>
    <n v="48.77"/>
    <n v="140.83000000000001"/>
    <n v="5.39"/>
    <x v="12"/>
    <n v="280"/>
    <n v="341"/>
    <n v="15.28"/>
    <n v="50"/>
    <n v="25.8"/>
    <n v="69.459999999999994"/>
    <n v="1129.6300000000001"/>
    <n v="677.29"/>
    <n v="1041.98"/>
    <n v="885.68"/>
    <n v="1302.47"/>
  </r>
  <r>
    <x v="11"/>
    <n v="19"/>
    <s v="Wood"/>
    <n v="17.8"/>
    <x v="1"/>
    <s v="Ontario"/>
    <n v="3467.39"/>
    <x v="2"/>
    <n v="168.04"/>
    <n v="323.27999999999997"/>
    <n v="56.11"/>
    <n v="208.51"/>
    <n v="121.49"/>
    <n v="50.63"/>
    <n v="149.68"/>
    <n v="8.74"/>
    <x v="4"/>
    <n v="222"/>
    <n v="374"/>
    <n v="9.27"/>
    <n v="150"/>
    <n v="35.64"/>
    <n v="84.39"/>
    <n v="1086.48"/>
    <n v="450.76"/>
    <n v="693.48"/>
    <n v="589.46"/>
    <n v="866.85"/>
  </r>
  <r>
    <x v="11"/>
    <n v="5"/>
    <s v="Iron"/>
    <n v="22.7"/>
    <x v="1"/>
    <s v="Ontario"/>
    <n v="3958.45"/>
    <x v="2"/>
    <n v="127.29"/>
    <n v="477.11"/>
    <n v="56.18"/>
    <n v="229.93"/>
    <n v="138"/>
    <n v="59.92"/>
    <n v="121.29"/>
    <n v="6.97"/>
    <x v="17"/>
    <n v="569"/>
    <n v="335"/>
    <n v="11.82"/>
    <n v="100"/>
    <n v="22.63"/>
    <n v="91.57"/>
    <n v="1216.69"/>
    <n v="514.6"/>
    <n v="791.69"/>
    <n v="672.94"/>
    <n v="989.61"/>
  </r>
  <r>
    <x v="6"/>
    <n v="6"/>
    <s v="Iron"/>
    <n v="22"/>
    <x v="1"/>
    <s v="British Columbia"/>
    <n v="5678.97"/>
    <x v="3"/>
    <n v="198.88"/>
    <n v="394.78"/>
    <n v="50.56"/>
    <n v="234.63"/>
    <n v="140.21"/>
    <n v="38.299999999999997"/>
    <n v="110.58"/>
    <n v="7.75"/>
    <x v="11"/>
    <n v="660"/>
    <n v="336"/>
    <n v="16.899999999999999"/>
    <n v="100"/>
    <n v="26.8"/>
    <n v="83.29"/>
    <n v="1175.69"/>
    <n v="738.27"/>
    <n v="1135.79"/>
    <n v="965.42"/>
    <n v="1419.74"/>
  </r>
  <r>
    <x v="2"/>
    <n v="15"/>
    <s v="Steel"/>
    <n v="25.2"/>
    <x v="1"/>
    <s v="Saskatchewan"/>
    <n v="4808.2299999999996"/>
    <x v="0"/>
    <n v="137.72"/>
    <n v="380.59"/>
    <n v="56.5"/>
    <n v="266.87"/>
    <n v="125.27"/>
    <n v="53.48"/>
    <n v="144.19999999999999"/>
    <n v="5.56"/>
    <x v="14"/>
    <n v="288"/>
    <n v="334"/>
    <n v="14.4"/>
    <n v="50"/>
    <n v="35.97"/>
    <n v="89.22"/>
    <n v="1170.1899999999901"/>
    <n v="625.07000000000005"/>
    <n v="961.65"/>
    <n v="817.4"/>
    <n v="1202.06"/>
  </r>
  <r>
    <x v="3"/>
    <n v="7"/>
    <s v="Wood"/>
    <n v="16.5"/>
    <x v="0"/>
    <s v="Manitoba"/>
    <n v="4050.25"/>
    <x v="2"/>
    <n v="145.46"/>
    <n v="425.04"/>
    <n v="53.24"/>
    <n v="210.08"/>
    <n v="129.69"/>
    <n v="35.880000000000003"/>
    <n v="126.32"/>
    <n v="5.41"/>
    <x v="10"/>
    <n v="560"/>
    <n v="320"/>
    <n v="12.66"/>
    <n v="50"/>
    <n v="27.43"/>
    <n v="93.65"/>
    <n v="1131.1199999999999"/>
    <n v="526.53"/>
    <n v="810.05"/>
    <n v="688.54"/>
    <n v="1012.56"/>
  </r>
  <r>
    <x v="3"/>
    <n v="8"/>
    <s v="Sand"/>
    <n v="14"/>
    <x v="1"/>
    <s v="Saskatchewan"/>
    <n v="5272.03"/>
    <x v="2"/>
    <n v="126.63"/>
    <n v="369.15"/>
    <n v="50.44"/>
    <n v="233.33"/>
    <n v="132.16999999999999"/>
    <n v="38.9"/>
    <n v="142.91"/>
    <n v="5.32"/>
    <x v="25"/>
    <n v="435"/>
    <n v="373"/>
    <n v="14.13"/>
    <n v="0"/>
    <n v="23.06"/>
    <n v="74.489999999999995"/>
    <n v="1098.8499999999999"/>
    <n v="685.36"/>
    <n v="1054.4100000000001"/>
    <n v="896.25"/>
    <n v="1318.01"/>
  </r>
  <r>
    <x v="7"/>
    <n v="2"/>
    <s v="Steel"/>
    <n v="19.600000000000001"/>
    <x v="1"/>
    <s v="Alberta"/>
    <n v="3314.5"/>
    <x v="2"/>
    <n v="136.85"/>
    <n v="443.49"/>
    <n v="57.39"/>
    <n v="275.27999999999997"/>
    <n v="110.13"/>
    <n v="57.06"/>
    <n v="138.04"/>
    <n v="5.2"/>
    <x v="24"/>
    <n v="833"/>
    <n v="342"/>
    <n v="9.69"/>
    <n v="50"/>
    <n v="34.78"/>
    <n v="59.99"/>
    <n v="1223.44"/>
    <n v="430.88"/>
    <n v="662.9"/>
    <n v="563.47"/>
    <n v="828.62"/>
  </r>
  <r>
    <x v="8"/>
    <n v="7"/>
    <s v="Sand"/>
    <n v="28.4"/>
    <x v="0"/>
    <s v="Manitoba"/>
    <n v="5974.23"/>
    <x v="1"/>
    <n v="191.48"/>
    <n v="363.76"/>
    <n v="55.46"/>
    <n v="277.99"/>
    <n v="147.63999999999999"/>
    <n v="63.21"/>
    <n v="103.13"/>
    <n v="9.43"/>
    <x v="6"/>
    <n v="635"/>
    <n v="380"/>
    <n v="15.72"/>
    <n v="150"/>
    <n v="24.56"/>
    <n v="52.14"/>
    <n v="1212.0999999999999"/>
    <n v="776.65"/>
    <n v="1194.8499999999999"/>
    <n v="1015.62"/>
    <n v="1493.56"/>
  </r>
  <r>
    <x v="7"/>
    <n v="21"/>
    <s v="Steel"/>
    <n v="14.2"/>
    <x v="0"/>
    <s v="Saskatchewan"/>
    <n v="5283.37"/>
    <x v="1"/>
    <n v="115.1"/>
    <n v="348.55"/>
    <n v="54.49"/>
    <n v="284.01"/>
    <n v="129.44"/>
    <n v="69.88"/>
    <n v="106.96"/>
    <n v="5.61"/>
    <x v="3"/>
    <n v="559"/>
    <n v="353"/>
    <n v="14.97"/>
    <n v="100"/>
    <n v="37.43"/>
    <n v="75.17"/>
    <n v="1114.03999999999"/>
    <n v="686.84"/>
    <n v="1056.67"/>
    <n v="898.17"/>
    <n v="1320.84"/>
  </r>
  <r>
    <x v="11"/>
    <n v="10"/>
    <s v="Sand"/>
    <n v="19.100000000000001"/>
    <x v="1"/>
    <s v="Ontario"/>
    <n v="4379.87"/>
    <x v="0"/>
    <n v="117.29"/>
    <n v="331.61"/>
    <n v="57.03"/>
    <n v="281.61"/>
    <n v="130.94"/>
    <n v="59.76"/>
    <n v="135.9"/>
    <n v="8.07"/>
    <x v="21"/>
    <n v="594"/>
    <n v="395"/>
    <n v="11.09"/>
    <n v="0"/>
    <n v="34.49"/>
    <n v="61.11"/>
    <n v="1122.21"/>
    <n v="569.38"/>
    <n v="875.97"/>
    <n v="744.58"/>
    <n v="1094.97"/>
  </r>
  <r>
    <x v="5"/>
    <n v="23"/>
    <s v="Coal"/>
    <n v="24.1"/>
    <x v="1"/>
    <s v="New Brunswick"/>
    <n v="5506.67"/>
    <x v="3"/>
    <n v="155.37"/>
    <n v="499.19"/>
    <n v="55.63"/>
    <n v="237.04"/>
    <n v="111.08"/>
    <n v="31.43"/>
    <n v="133.28"/>
    <n v="5.32"/>
    <x v="8"/>
    <n v="365"/>
    <n v="324"/>
    <n v="17"/>
    <n v="0"/>
    <n v="33.1"/>
    <n v="81.739999999999995"/>
    <n v="1228.3399999999999"/>
    <n v="715.87"/>
    <n v="1101.33"/>
    <n v="936.13"/>
    <n v="1376.67"/>
  </r>
  <r>
    <x v="3"/>
    <n v="22"/>
    <s v="Iron"/>
    <n v="17"/>
    <x v="0"/>
    <s v="Ontario"/>
    <n v="3936.47"/>
    <x v="2"/>
    <n v="191.23"/>
    <n v="425.92"/>
    <n v="54.31"/>
    <n v="220.22"/>
    <n v="123.69"/>
    <n v="46.74"/>
    <n v="149.79"/>
    <n v="5.0199999999999996"/>
    <x v="23"/>
    <n v="541"/>
    <n v="358"/>
    <n v="11"/>
    <n v="100"/>
    <n v="31.15"/>
    <n v="77.03"/>
    <n v="1216.92"/>
    <n v="511.74"/>
    <n v="787.29"/>
    <n v="669.2"/>
    <n v="984.12"/>
  </r>
  <r>
    <x v="10"/>
    <n v="7"/>
    <s v="Wood"/>
    <n v="28.2"/>
    <x v="0"/>
    <s v="Ontario"/>
    <n v="5214"/>
    <x v="0"/>
    <n v="140.83000000000001"/>
    <n v="489.3"/>
    <n v="50.86"/>
    <n v="208.35"/>
    <n v="120.27"/>
    <n v="59.04"/>
    <n v="117.63"/>
    <n v="9.1300000000000008"/>
    <x v="1"/>
    <n v="658"/>
    <n v="320"/>
    <n v="16.29"/>
    <n v="100"/>
    <n v="32.840000000000003"/>
    <n v="94.63"/>
    <n v="1195.4100000000001"/>
    <n v="677.82"/>
    <n v="1042.8"/>
    <n v="886.38"/>
    <n v="1303.5"/>
  </r>
  <r>
    <x v="4"/>
    <n v="20"/>
    <s v="Sand"/>
    <n v="25"/>
    <x v="0"/>
    <s v="New Brunswick"/>
    <n v="4009.8"/>
    <x v="2"/>
    <n v="149.59"/>
    <n v="371.07"/>
    <n v="59.19"/>
    <n v="282.36"/>
    <n v="105.23"/>
    <n v="59.89"/>
    <n v="117.55"/>
    <n v="8.69"/>
    <x v="21"/>
    <n v="848"/>
    <n v="365"/>
    <n v="10.99"/>
    <n v="50"/>
    <n v="20.09"/>
    <n v="94.64"/>
    <n v="1153.57"/>
    <n v="521.27"/>
    <n v="801.96"/>
    <n v="681.67"/>
    <n v="1002.45"/>
  </r>
  <r>
    <x v="11"/>
    <n v="25"/>
    <s v="Wood"/>
    <n v="17.600000000000001"/>
    <x v="1"/>
    <s v="Alberta"/>
    <n v="4230.32"/>
    <x v="2"/>
    <n v="173.01"/>
    <n v="487.46"/>
    <n v="51.67"/>
    <n v="247.77"/>
    <n v="108.12"/>
    <n v="31.63"/>
    <n v="132.68"/>
    <n v="6.2"/>
    <x v="23"/>
    <n v="336"/>
    <n v="312"/>
    <n v="13.56"/>
    <n v="0"/>
    <n v="20.43"/>
    <n v="73.03"/>
    <n v="1238.54"/>
    <n v="549.94000000000005"/>
    <n v="846.06"/>
    <n v="719.15"/>
    <n v="1057.58"/>
  </r>
  <r>
    <x v="0"/>
    <n v="19"/>
    <s v="Wood"/>
    <n v="29.7"/>
    <x v="0"/>
    <s v="Manitoba"/>
    <n v="4590.04"/>
    <x v="1"/>
    <n v="153.72"/>
    <n v="372.62"/>
    <n v="53.58"/>
    <n v="224.96"/>
    <n v="119.09"/>
    <n v="35.72"/>
    <n v="102.61"/>
    <n v="6.82"/>
    <x v="4"/>
    <n v="847"/>
    <n v="354"/>
    <n v="12.97"/>
    <n v="0"/>
    <n v="27.59"/>
    <n v="50.63"/>
    <n v="1069.1199999999999"/>
    <n v="596.71"/>
    <n v="918.01"/>
    <n v="780.31"/>
    <n v="1147.51"/>
  </r>
  <r>
    <x v="7"/>
    <n v="21"/>
    <s v="Sand"/>
    <n v="11.6"/>
    <x v="1"/>
    <s v="British Columbia"/>
    <n v="5375.29"/>
    <x v="2"/>
    <n v="122.74"/>
    <n v="322.51"/>
    <n v="57.01"/>
    <n v="282.39999999999998"/>
    <n v="111.69"/>
    <n v="62.31"/>
    <n v="131.78"/>
    <n v="9.7200000000000006"/>
    <x v="15"/>
    <n v="822"/>
    <n v="379"/>
    <n v="14.18"/>
    <n v="150"/>
    <n v="31.06"/>
    <n v="91.37"/>
    <n v="1100.1599999999901"/>
    <n v="698.79"/>
    <n v="1075.06"/>
    <n v="913.8"/>
    <n v="1343.82"/>
  </r>
  <r>
    <x v="2"/>
    <n v="6"/>
    <s v="Iron"/>
    <n v="25.6"/>
    <x v="0"/>
    <s v="Ontario"/>
    <n v="5119.8500000000004"/>
    <x v="2"/>
    <n v="143.62"/>
    <n v="323.41000000000003"/>
    <n v="56.91"/>
    <n v="254.54"/>
    <n v="106.04"/>
    <n v="61.73"/>
    <n v="120.47"/>
    <n v="8.34"/>
    <x v="7"/>
    <n v="221"/>
    <n v="361"/>
    <n v="14.18"/>
    <n v="100"/>
    <n v="25.07"/>
    <n v="69.37"/>
    <n v="1075.06"/>
    <n v="665.58"/>
    <n v="1023.97"/>
    <n v="870.37"/>
    <n v="1279.96"/>
  </r>
  <r>
    <x v="10"/>
    <n v="9"/>
    <s v="Sand"/>
    <n v="14.4"/>
    <x v="1"/>
    <s v="New Brunswick"/>
    <n v="4148.8"/>
    <x v="2"/>
    <n v="108.14"/>
    <n v="350.33"/>
    <n v="51.7"/>
    <n v="289.08"/>
    <n v="121.96"/>
    <n v="51.33"/>
    <n v="112.62"/>
    <n v="7.59"/>
    <x v="24"/>
    <n v="598"/>
    <n v="360"/>
    <n v="11.52"/>
    <n v="150"/>
    <n v="23.12"/>
    <n v="55.77"/>
    <n v="1092.75"/>
    <n v="539.34"/>
    <n v="829.76"/>
    <n v="705.3"/>
    <n v="1037.2"/>
  </r>
  <r>
    <x v="11"/>
    <n v="2"/>
    <s v="Steel"/>
    <n v="26.5"/>
    <x v="1"/>
    <s v="New Brunswick"/>
    <n v="4779.91"/>
    <x v="1"/>
    <n v="177.62"/>
    <n v="494.05"/>
    <n v="50.1"/>
    <n v="259.88"/>
    <n v="135.18"/>
    <n v="36.229999999999997"/>
    <n v="111.1"/>
    <n v="7.64"/>
    <x v="5"/>
    <n v="617"/>
    <n v="351"/>
    <n v="13.62"/>
    <n v="50"/>
    <n v="25.01"/>
    <n v="58.69"/>
    <n v="1271.8"/>
    <n v="621.39"/>
    <n v="955.98"/>
    <n v="812.58"/>
    <n v="1194.98"/>
  </r>
  <r>
    <x v="7"/>
    <n v="27"/>
    <s v="Coal"/>
    <n v="15.9"/>
    <x v="0"/>
    <s v="Saskatchewan"/>
    <n v="5883.7"/>
    <x v="0"/>
    <n v="155.1"/>
    <n v="305.83999999999997"/>
    <n v="54.64"/>
    <n v="258.26"/>
    <n v="134.9"/>
    <n v="37.130000000000003"/>
    <n v="109.05"/>
    <n v="5.45"/>
    <x v="5"/>
    <n v="829"/>
    <n v="341"/>
    <n v="17.25"/>
    <n v="150"/>
    <n v="32.19"/>
    <n v="72.59"/>
    <n v="1060.3699999999999"/>
    <n v="764.88"/>
    <n v="1176.74"/>
    <n v="1000.23"/>
    <n v="1470.92"/>
  </r>
  <r>
    <x v="3"/>
    <n v="4"/>
    <s v="Sand"/>
    <n v="19.399999999999999"/>
    <x v="0"/>
    <s v="Alberta"/>
    <n v="5546.13"/>
    <x v="1"/>
    <n v="155.4"/>
    <n v="366.9"/>
    <n v="51.42"/>
    <n v="213"/>
    <n v="149.52000000000001"/>
    <n v="37.92"/>
    <n v="102.3"/>
    <n v="6.38"/>
    <x v="14"/>
    <n v="642"/>
    <n v="339"/>
    <n v="16.36"/>
    <n v="150"/>
    <n v="20.329999999999998"/>
    <n v="68.81"/>
    <n v="1082.8399999999999"/>
    <n v="721"/>
    <n v="1109.23"/>
    <n v="942.84"/>
    <n v="1386.53"/>
  </r>
  <r>
    <x v="1"/>
    <n v="12"/>
    <s v="Sand"/>
    <n v="28.6"/>
    <x v="1"/>
    <s v="British Columbia"/>
    <n v="5276.53"/>
    <x v="2"/>
    <n v="160.07"/>
    <n v="446.97"/>
    <n v="50.14"/>
    <n v="293.41000000000003"/>
    <n v="146.01"/>
    <n v="69.150000000000006"/>
    <n v="120.75"/>
    <n v="7.01"/>
    <x v="1"/>
    <n v="734"/>
    <n v="315"/>
    <n v="16.75"/>
    <n v="50"/>
    <n v="31.96"/>
    <n v="84.66"/>
    <n v="1293.51"/>
    <n v="685.95"/>
    <n v="1055.31"/>
    <n v="897.01"/>
    <n v="1319.13"/>
  </r>
  <r>
    <x v="4"/>
    <n v="17"/>
    <s v="Iron"/>
    <n v="28.1"/>
    <x v="1"/>
    <s v="Ontario"/>
    <n v="3433.17"/>
    <x v="1"/>
    <n v="149.6"/>
    <n v="454.85"/>
    <n v="59.68"/>
    <n v="235.3"/>
    <n v="129.22999999999999"/>
    <n v="59.16"/>
    <n v="130.02000000000001"/>
    <n v="7.61"/>
    <x v="20"/>
    <n v="732"/>
    <n v="327"/>
    <n v="10.5"/>
    <n v="150"/>
    <n v="29.28"/>
    <n v="55.85"/>
    <n v="1225.45"/>
    <n v="446.31"/>
    <n v="686.63"/>
    <n v="583.64"/>
    <n v="858.29"/>
  </r>
  <r>
    <x v="6"/>
    <n v="26"/>
    <s v="Steel"/>
    <n v="17.899999999999999"/>
    <x v="0"/>
    <s v="Alberta"/>
    <n v="3897.93"/>
    <x v="0"/>
    <n v="117.01"/>
    <n v="357.72"/>
    <n v="57.07"/>
    <n v="286.83"/>
    <n v="126.96"/>
    <n v="54.53"/>
    <n v="119.96"/>
    <n v="5.8"/>
    <x v="20"/>
    <n v="311"/>
    <n v="380"/>
    <n v="10.26"/>
    <n v="100"/>
    <n v="25.83"/>
    <n v="82.34"/>
    <n v="1125.8800000000001"/>
    <n v="506.73"/>
    <n v="779.59"/>
    <n v="662.65"/>
    <n v="974.48"/>
  </r>
  <r>
    <x v="8"/>
    <n v="28"/>
    <s v="Steel"/>
    <n v="14.9"/>
    <x v="1"/>
    <s v="Saskatchewan"/>
    <n v="3388.32"/>
    <x v="3"/>
    <n v="124.82"/>
    <n v="464.54"/>
    <n v="53.12"/>
    <n v="213.63"/>
    <n v="117.77"/>
    <n v="44.81"/>
    <n v="140.66999999999999"/>
    <n v="5.64"/>
    <x v="21"/>
    <n v="297"/>
    <n v="317"/>
    <n v="10.69"/>
    <n v="0"/>
    <n v="30.52"/>
    <n v="64.08"/>
    <n v="1165"/>
    <n v="440.48"/>
    <n v="677.66"/>
    <n v="576.01"/>
    <n v="847.08"/>
  </r>
  <r>
    <x v="1"/>
    <n v="26"/>
    <s v="Coal"/>
    <n v="13.4"/>
    <x v="0"/>
    <s v="British Columbia"/>
    <n v="4115.26"/>
    <x v="3"/>
    <n v="176.42"/>
    <n v="425"/>
    <n v="57.67"/>
    <n v="273.41000000000003"/>
    <n v="111.13"/>
    <n v="43.3"/>
    <n v="109.16"/>
    <n v="8.2899999999999991"/>
    <x v="5"/>
    <n v="908"/>
    <n v="316"/>
    <n v="13.02"/>
    <n v="0"/>
    <n v="22.71"/>
    <n v="70.14"/>
    <n v="1204.3800000000001"/>
    <n v="534.98"/>
    <n v="823.05"/>
    <n v="699.59"/>
    <n v="1028.82"/>
  </r>
  <r>
    <x v="0"/>
    <n v="20"/>
    <s v="Coal"/>
    <n v="18"/>
    <x v="0"/>
    <s v="Saskatchewan"/>
    <n v="5550.1"/>
    <x v="0"/>
    <n v="110.16"/>
    <n v="433.52"/>
    <n v="54.07"/>
    <n v="240.72"/>
    <n v="145.55000000000001"/>
    <n v="35.200000000000003"/>
    <n v="128.47"/>
    <n v="8.02"/>
    <x v="18"/>
    <n v="937"/>
    <n v="340"/>
    <n v="16.32"/>
    <n v="50"/>
    <n v="20.010000000000002"/>
    <n v="85.31"/>
    <n v="1155.71"/>
    <n v="721.51"/>
    <n v="1110.02"/>
    <n v="943.52"/>
    <n v="1387.53"/>
  </r>
  <r>
    <x v="3"/>
    <n v="18"/>
    <s v="Sand"/>
    <n v="24.5"/>
    <x v="0"/>
    <s v="Manitoba"/>
    <n v="4690.47"/>
    <x v="3"/>
    <n v="192.67"/>
    <n v="438.45"/>
    <n v="52.91"/>
    <n v="237.46"/>
    <n v="135.66"/>
    <n v="53.16"/>
    <n v="144.62"/>
    <n v="7.93"/>
    <x v="5"/>
    <n v="198"/>
    <n v="368"/>
    <n v="12.75"/>
    <n v="50"/>
    <n v="23.84"/>
    <n v="64.94"/>
    <n v="1262.8599999999999"/>
    <n v="609.76"/>
    <n v="938.09"/>
    <n v="797.38"/>
    <n v="1172.6199999999999"/>
  </r>
  <r>
    <x v="11"/>
    <n v="3"/>
    <s v="Sand"/>
    <n v="11.1"/>
    <x v="1"/>
    <s v="Alberta"/>
    <n v="4388.09"/>
    <x v="3"/>
    <n v="165.92"/>
    <n v="440.74"/>
    <n v="50.04"/>
    <n v="245.75"/>
    <n v="111"/>
    <n v="37.630000000000003"/>
    <n v="114.59"/>
    <n v="7.7"/>
    <x v="22"/>
    <n v="817"/>
    <n v="368"/>
    <n v="11.92"/>
    <n v="100"/>
    <n v="26.42"/>
    <n v="90.65"/>
    <n v="1173.3699999999999"/>
    <n v="570.45000000000005"/>
    <n v="877.62"/>
    <n v="745.98"/>
    <n v="1097.02"/>
  </r>
  <r>
    <x v="8"/>
    <n v="25"/>
    <s v="Sand"/>
    <n v="13.4"/>
    <x v="0"/>
    <s v="Manitoba"/>
    <n v="4403.47"/>
    <x v="3"/>
    <n v="161.53"/>
    <n v="361.79"/>
    <n v="56.38"/>
    <n v="296.38"/>
    <n v="118.24"/>
    <n v="49.5"/>
    <n v="145.32"/>
    <n v="7.88"/>
    <x v="11"/>
    <n v="940"/>
    <n v="374"/>
    <n v="11.77"/>
    <n v="100"/>
    <n v="21.19"/>
    <n v="68.819999999999993"/>
    <n v="1197.02"/>
    <n v="572.45000000000005"/>
    <n v="880.69"/>
    <n v="748.59"/>
    <n v="1100.8699999999999"/>
  </r>
  <r>
    <x v="10"/>
    <n v="22"/>
    <s v="Iron"/>
    <n v="22.3"/>
    <x v="0"/>
    <s v="Manitoba"/>
    <n v="3365.51"/>
    <x v="1"/>
    <n v="185.44"/>
    <n v="320.43"/>
    <n v="56.84"/>
    <n v="281.33"/>
    <n v="125.72"/>
    <n v="52.58"/>
    <n v="142.47999999999999"/>
    <n v="8.0299999999999994"/>
    <x v="1"/>
    <n v="680"/>
    <n v="301"/>
    <n v="11.18"/>
    <n v="0"/>
    <n v="31.12"/>
    <n v="52.14"/>
    <n v="1172.8499999999999"/>
    <n v="437.52"/>
    <n v="673.1"/>
    <n v="572.14"/>
    <n v="841.38"/>
  </r>
  <r>
    <x v="3"/>
    <n v="9"/>
    <s v="Coal"/>
    <n v="27.8"/>
    <x v="1"/>
    <s v="Ontario"/>
    <n v="5820.73"/>
    <x v="3"/>
    <n v="133.55000000000001"/>
    <n v="358.03"/>
    <n v="50.36"/>
    <n v="207.4"/>
    <n v="139.84"/>
    <n v="36.880000000000003"/>
    <n v="130.83000000000001"/>
    <n v="8.5500000000000007"/>
    <x v="22"/>
    <n v="665"/>
    <n v="350"/>
    <n v="16.63"/>
    <n v="150"/>
    <n v="24.69"/>
    <n v="97.36"/>
    <n v="1065.4399999999901"/>
    <n v="756.69"/>
    <n v="1164.1500000000001"/>
    <n v="989.52"/>
    <n v="1455.18"/>
  </r>
  <r>
    <x v="4"/>
    <n v="25"/>
    <s v="Wood"/>
    <n v="28.8"/>
    <x v="0"/>
    <s v="New Brunswick"/>
    <n v="5114.21"/>
    <x v="1"/>
    <n v="178.87"/>
    <n v="342.68"/>
    <n v="52.32"/>
    <n v="265.58"/>
    <n v="129.5"/>
    <n v="65.45"/>
    <n v="108.81"/>
    <n v="5.34"/>
    <x v="11"/>
    <n v="877"/>
    <n v="350"/>
    <n v="14.61"/>
    <n v="0"/>
    <n v="28.17"/>
    <n v="88.64"/>
    <n v="1148.55"/>
    <n v="664.85"/>
    <n v="1022.84"/>
    <n v="869.42"/>
    <n v="1278.55"/>
  </r>
  <r>
    <x v="8"/>
    <n v="20"/>
    <s v="Steel"/>
    <n v="25.4"/>
    <x v="0"/>
    <s v="New Brunswick"/>
    <n v="4482.68"/>
    <x v="2"/>
    <n v="113.41"/>
    <n v="388.13"/>
    <n v="59.48"/>
    <n v="239.68"/>
    <n v="121.3"/>
    <n v="38.67"/>
    <n v="134.46"/>
    <n v="7.88"/>
    <x v="24"/>
    <n v="119"/>
    <n v="335"/>
    <n v="13.38"/>
    <n v="150"/>
    <n v="30.86"/>
    <n v="53.08"/>
    <n v="1103.01"/>
    <n v="582.75"/>
    <n v="896.54"/>
    <n v="762.06"/>
    <n v="1120.67"/>
  </r>
  <r>
    <x v="8"/>
    <n v="12"/>
    <s v="Coal"/>
    <n v="13.1"/>
    <x v="1"/>
    <s v="British Columbia"/>
    <n v="3263.99"/>
    <x v="2"/>
    <n v="192.75"/>
    <n v="302.31"/>
    <n v="59.65"/>
    <n v="281.33"/>
    <n v="139.4"/>
    <n v="32.590000000000003"/>
    <n v="101.39"/>
    <n v="8.35"/>
    <x v="15"/>
    <n v="886"/>
    <n v="382"/>
    <n v="8.5399999999999991"/>
    <n v="50"/>
    <n v="34.67"/>
    <n v="72.39"/>
    <n v="1117.77"/>
    <n v="424.32"/>
    <n v="652.79999999999995"/>
    <n v="554.88"/>
    <n v="816"/>
  </r>
  <r>
    <x v="4"/>
    <n v="4"/>
    <s v="Steel"/>
    <n v="21.3"/>
    <x v="1"/>
    <s v="British Columbia"/>
    <n v="5481.87"/>
    <x v="1"/>
    <n v="111.21"/>
    <n v="370.62"/>
    <n v="54.41"/>
    <n v="250.73"/>
    <n v="145.72"/>
    <n v="60.26"/>
    <n v="122.63"/>
    <n v="6.84"/>
    <x v="4"/>
    <n v="732"/>
    <n v="330"/>
    <n v="16.61"/>
    <n v="50"/>
    <n v="31.27"/>
    <n v="76.62"/>
    <n v="1122.4199999999901"/>
    <n v="712.64"/>
    <n v="1096.3699999999999"/>
    <n v="931.92"/>
    <n v="1370.47"/>
  </r>
  <r>
    <x v="6"/>
    <n v="15"/>
    <s v="Steel"/>
    <n v="20.7"/>
    <x v="0"/>
    <s v="New Brunswick"/>
    <n v="5724.33"/>
    <x v="1"/>
    <n v="164.71"/>
    <n v="354.67"/>
    <n v="57.56"/>
    <n v="215.27"/>
    <n v="143.08000000000001"/>
    <n v="31.48"/>
    <n v="130.02000000000001"/>
    <n v="5.14"/>
    <x v="12"/>
    <n v="796"/>
    <n v="383"/>
    <n v="14.95"/>
    <n v="100"/>
    <n v="21.21"/>
    <n v="73.2"/>
    <n v="1101.93"/>
    <n v="744.16"/>
    <n v="1144.8699999999999"/>
    <n v="973.14"/>
    <n v="1431.08"/>
  </r>
  <r>
    <x v="7"/>
    <n v="24"/>
    <s v="Iron"/>
    <n v="27.4"/>
    <x v="1"/>
    <s v="New Brunswick"/>
    <n v="4150.91"/>
    <x v="2"/>
    <n v="120.58"/>
    <n v="481.1"/>
    <n v="58.23"/>
    <n v="287.63"/>
    <n v="147.88"/>
    <n v="40.340000000000003"/>
    <n v="112.45"/>
    <n v="8.34"/>
    <x v="7"/>
    <n v="537"/>
    <n v="355"/>
    <n v="11.69"/>
    <n v="50"/>
    <n v="32.75"/>
    <n v="87.9"/>
    <n v="1256.55"/>
    <n v="539.62"/>
    <n v="830.18"/>
    <n v="705.65"/>
    <n v="1037.73"/>
  </r>
  <r>
    <x v="8"/>
    <n v="3"/>
    <s v="Iron"/>
    <n v="28.4"/>
    <x v="0"/>
    <s v="New Brunswick"/>
    <n v="5482.06"/>
    <x v="2"/>
    <n v="162.97"/>
    <n v="348.17"/>
    <n v="57.28"/>
    <n v="209.73"/>
    <n v="137.59"/>
    <n v="69.989999999999995"/>
    <n v="146.35"/>
    <n v="8.7200000000000006"/>
    <x v="15"/>
    <n v="190"/>
    <n v="325"/>
    <n v="16.87"/>
    <n v="0"/>
    <n v="21.33"/>
    <n v="88.32"/>
    <n v="1140.8"/>
    <n v="712.67"/>
    <n v="1096.4100000000001"/>
    <n v="931.95"/>
    <n v="1370.52"/>
  </r>
  <r>
    <x v="2"/>
    <n v="21"/>
    <s v="Coal"/>
    <n v="18.7"/>
    <x v="1"/>
    <s v="Ontario"/>
    <n v="3436.34"/>
    <x v="0"/>
    <n v="100.6"/>
    <n v="427.59"/>
    <n v="55.14"/>
    <n v="240.74"/>
    <n v="141.19999999999999"/>
    <n v="49.26"/>
    <n v="143.32"/>
    <n v="5.44"/>
    <x v="22"/>
    <n v="813"/>
    <n v="342"/>
    <n v="10.050000000000001"/>
    <n v="100"/>
    <n v="31.17"/>
    <n v="52.37"/>
    <n v="1163.29"/>
    <n v="446.72"/>
    <n v="687.27"/>
    <n v="584.17999999999995"/>
    <n v="859.09"/>
  </r>
  <r>
    <x v="9"/>
    <n v="12"/>
    <s v="Iron"/>
    <n v="25.1"/>
    <x v="0"/>
    <s v="British Columbia"/>
    <n v="5729.9"/>
    <x v="0"/>
    <n v="197.06"/>
    <n v="432.48"/>
    <n v="52.96"/>
    <n v="278.45"/>
    <n v="123.13"/>
    <n v="64.42"/>
    <n v="137.16"/>
    <n v="5.23"/>
    <x v="24"/>
    <n v="428"/>
    <n v="305"/>
    <n v="18.79"/>
    <n v="0"/>
    <n v="23.52"/>
    <n v="79.56"/>
    <n v="1290.8900000000001"/>
    <n v="744.89"/>
    <n v="1145.98"/>
    <n v="974.08"/>
    <n v="1432.47"/>
  </r>
  <r>
    <x v="2"/>
    <n v="9"/>
    <s v="Iron"/>
    <n v="29.2"/>
    <x v="1"/>
    <s v="New Brunswick"/>
    <n v="3134.24"/>
    <x v="2"/>
    <n v="161.93"/>
    <n v="421.44"/>
    <n v="54.59"/>
    <n v="262.87"/>
    <n v="118.32"/>
    <n v="55.03"/>
    <n v="149.71"/>
    <n v="7.4"/>
    <x v="25"/>
    <n v="145"/>
    <n v="318"/>
    <n v="9.86"/>
    <n v="50"/>
    <n v="21.36"/>
    <n v="61.24"/>
    <n v="1231.29"/>
    <n v="407.45"/>
    <n v="626.85"/>
    <n v="532.82000000000005"/>
    <n v="783.56"/>
  </r>
  <r>
    <x v="4"/>
    <n v="6"/>
    <s v="Steel"/>
    <n v="13.5"/>
    <x v="1"/>
    <s v="New Brunswick"/>
    <n v="5163.8900000000003"/>
    <x v="3"/>
    <n v="161.87"/>
    <n v="316.56"/>
    <n v="52.92"/>
    <n v="241.34"/>
    <n v="102.12"/>
    <n v="55.64"/>
    <n v="125.4"/>
    <n v="9.85"/>
    <x v="6"/>
    <n v="894"/>
    <n v="314"/>
    <n v="16.45"/>
    <n v="0"/>
    <n v="26.99"/>
    <n v="94.27"/>
    <n v="1065.7"/>
    <n v="671.31"/>
    <n v="1032.78"/>
    <n v="877.86"/>
    <n v="1290.97"/>
  </r>
  <r>
    <x v="9"/>
    <n v="9"/>
    <s v="Wood"/>
    <n v="23.8"/>
    <x v="0"/>
    <s v="Saskatchewan"/>
    <n v="5875.92"/>
    <x v="2"/>
    <n v="127.61"/>
    <n v="412.77"/>
    <n v="54.79"/>
    <n v="291.38"/>
    <n v="132.49"/>
    <n v="36.35"/>
    <n v="104.3"/>
    <n v="6.64"/>
    <x v="6"/>
    <n v="502"/>
    <n v="324"/>
    <n v="18.14"/>
    <n v="100"/>
    <n v="37.07"/>
    <n v="59.55"/>
    <n v="1166.33"/>
    <n v="763.87"/>
    <n v="1175.18"/>
    <n v="998.91"/>
    <n v="1468.98"/>
  </r>
  <r>
    <x v="2"/>
    <n v="24"/>
    <s v="Steel"/>
    <n v="20.8"/>
    <x v="0"/>
    <s v="New Brunswick"/>
    <n v="3254.71"/>
    <x v="3"/>
    <n v="101.28"/>
    <n v="473"/>
    <n v="57.52"/>
    <n v="285.64"/>
    <n v="135.41999999999999"/>
    <n v="54.58"/>
    <n v="115.67"/>
    <n v="8.89"/>
    <x v="21"/>
    <n v="723"/>
    <n v="358"/>
    <n v="9.09"/>
    <n v="50"/>
    <n v="30.24"/>
    <n v="74.430000000000007"/>
    <n v="1232"/>
    <n v="423.11"/>
    <n v="650.94000000000005"/>
    <n v="553.29999999999995"/>
    <n v="813.68"/>
  </r>
  <r>
    <x v="6"/>
    <n v="9"/>
    <s v="Steel"/>
    <n v="22.4"/>
    <x v="1"/>
    <s v="New Brunswick"/>
    <n v="5074.09"/>
    <x v="2"/>
    <n v="198.51"/>
    <n v="334.48"/>
    <n v="51.77"/>
    <n v="278.95"/>
    <n v="146.97"/>
    <n v="59.8"/>
    <n v="104.82"/>
    <n v="5.12"/>
    <x v="13"/>
    <n v="279"/>
    <n v="384"/>
    <n v="13.21"/>
    <n v="50"/>
    <n v="31.21"/>
    <n v="78.569999999999993"/>
    <n v="1180.4199999999901"/>
    <n v="659.63"/>
    <n v="1014.82"/>
    <n v="862.6"/>
    <n v="1268.52"/>
  </r>
  <r>
    <x v="7"/>
    <n v="19"/>
    <s v="Iron"/>
    <n v="20.9"/>
    <x v="1"/>
    <s v="New Brunswick"/>
    <n v="5165.93"/>
    <x v="2"/>
    <n v="131.29"/>
    <n v="380.56"/>
    <n v="52.11"/>
    <n v="244.15"/>
    <n v="106.37"/>
    <n v="33.729999999999997"/>
    <n v="124.92"/>
    <n v="6.27"/>
    <x v="20"/>
    <n v="897"/>
    <n v="315"/>
    <n v="16.399999999999999"/>
    <n v="0"/>
    <n v="20.27"/>
    <n v="81.430000000000007"/>
    <n v="1079.4000000000001"/>
    <n v="671.57"/>
    <n v="1033.19"/>
    <n v="878.21"/>
    <n v="1291.48"/>
  </r>
  <r>
    <x v="8"/>
    <n v="3"/>
    <s v="Wood"/>
    <n v="10.5"/>
    <x v="1"/>
    <s v="Ontario"/>
    <n v="3673.41"/>
    <x v="0"/>
    <n v="163.99"/>
    <n v="377.98"/>
    <n v="56.04"/>
    <n v="267.2"/>
    <n v="131.57"/>
    <n v="58.57"/>
    <n v="136.68"/>
    <n v="7.03"/>
    <x v="6"/>
    <n v="150"/>
    <n v="353"/>
    <n v="10.41"/>
    <n v="50"/>
    <n v="23.47"/>
    <n v="93.25"/>
    <n v="1199.06"/>
    <n v="477.54"/>
    <n v="734.68"/>
    <n v="624.48"/>
    <n v="918.35"/>
  </r>
  <r>
    <x v="6"/>
    <n v="13"/>
    <s v="Coal"/>
    <n v="16.600000000000001"/>
    <x v="0"/>
    <s v="Alberta"/>
    <n v="3010.78"/>
    <x v="1"/>
    <n v="107.76"/>
    <n v="474.09"/>
    <n v="54.59"/>
    <n v="272.7"/>
    <n v="125.83"/>
    <n v="40.61"/>
    <n v="108.58"/>
    <n v="7.59"/>
    <x v="22"/>
    <n v="961"/>
    <n v="386"/>
    <n v="7.8"/>
    <n v="50"/>
    <n v="23.75"/>
    <n v="60.12"/>
    <n v="1191.74999999999"/>
    <n v="391.4"/>
    <n v="602.16"/>
    <n v="511.83"/>
    <n v="752.7"/>
  </r>
  <r>
    <x v="7"/>
    <n v="1"/>
    <s v="Wood"/>
    <n v="23.2"/>
    <x v="1"/>
    <s v="New Brunswick"/>
    <n v="5523.52"/>
    <x v="3"/>
    <n v="131.08000000000001"/>
    <n v="420.81"/>
    <n v="54.54"/>
    <n v="298.95"/>
    <n v="107.59"/>
    <n v="41.77"/>
    <n v="109.34"/>
    <n v="5.98"/>
    <x v="23"/>
    <n v="298"/>
    <n v="347"/>
    <n v="15.92"/>
    <n v="0"/>
    <n v="25.05"/>
    <n v="80.94"/>
    <n v="1170.06"/>
    <n v="718.06"/>
    <n v="1104.7"/>
    <n v="939"/>
    <n v="1380.88"/>
  </r>
  <r>
    <x v="0"/>
    <n v="25"/>
    <s v="Coal"/>
    <n v="19.399999999999999"/>
    <x v="1"/>
    <s v="Alberta"/>
    <n v="4445.93"/>
    <x v="1"/>
    <n v="194.86"/>
    <n v="470.35"/>
    <n v="51.94"/>
    <n v="291.25"/>
    <n v="112.68"/>
    <n v="46.49"/>
    <n v="104.05"/>
    <n v="9.6199999999999992"/>
    <x v="11"/>
    <n v="417"/>
    <n v="307"/>
    <n v="14.48"/>
    <n v="100"/>
    <n v="24.49"/>
    <n v="88.65"/>
    <n v="1281.24"/>
    <n v="577.97"/>
    <n v="889.19"/>
    <n v="755.81"/>
    <n v="1111.48"/>
  </r>
  <r>
    <x v="11"/>
    <n v="1"/>
    <s v="Steel"/>
    <n v="15.3"/>
    <x v="0"/>
    <s v="Saskatchewan"/>
    <n v="5379.64"/>
    <x v="2"/>
    <n v="168.33"/>
    <n v="418.41"/>
    <n v="54.96"/>
    <n v="287.75"/>
    <n v="128.63999999999999"/>
    <n v="66.650000000000006"/>
    <n v="144.82"/>
    <n v="6"/>
    <x v="2"/>
    <n v="491"/>
    <n v="351"/>
    <n v="15.33"/>
    <n v="100"/>
    <n v="38.4"/>
    <n v="56.36"/>
    <n v="1275.56"/>
    <n v="699.35"/>
    <n v="1075.93"/>
    <n v="914.54"/>
    <n v="1344.91"/>
  </r>
  <r>
    <x v="9"/>
    <n v="15"/>
    <s v="Wood"/>
    <n v="17.399999999999999"/>
    <x v="0"/>
    <s v="Alberta"/>
    <n v="4982.04"/>
    <x v="0"/>
    <n v="156.55000000000001"/>
    <n v="472.77"/>
    <n v="58.06"/>
    <n v="202.53"/>
    <n v="115.12"/>
    <n v="42.98"/>
    <n v="143.02000000000001"/>
    <n v="8.89"/>
    <x v="19"/>
    <n v="771"/>
    <n v="346"/>
    <n v="14.4"/>
    <n v="50"/>
    <n v="27.41"/>
    <n v="67.11"/>
    <n v="1199.9199999999901"/>
    <n v="647.66999999999996"/>
    <n v="996.41"/>
    <n v="846.95"/>
    <n v="1245.51"/>
  </r>
  <r>
    <x v="0"/>
    <n v="4"/>
    <s v="Iron"/>
    <n v="10.8"/>
    <x v="0"/>
    <s v="Ontario"/>
    <n v="5293.16"/>
    <x v="0"/>
    <n v="161.27000000000001"/>
    <n v="351.34"/>
    <n v="54.91"/>
    <n v="279.06"/>
    <n v="143.22"/>
    <n v="53.12"/>
    <n v="130.05000000000001"/>
    <n v="9.0299999999999994"/>
    <x v="21"/>
    <n v="369"/>
    <n v="307"/>
    <n v="17.239999999999998"/>
    <n v="150"/>
    <n v="25.8"/>
    <n v="71.709999999999994"/>
    <n v="1181.99999999999"/>
    <n v="688.11"/>
    <n v="1058.6300000000001"/>
    <n v="899.84"/>
    <n v="1323.29"/>
  </r>
  <r>
    <x v="11"/>
    <n v="5"/>
    <s v="Coal"/>
    <n v="26.6"/>
    <x v="1"/>
    <s v="British Columbia"/>
    <n v="3988.55"/>
    <x v="0"/>
    <n v="111.56"/>
    <n v="307.82"/>
    <n v="58.83"/>
    <n v="276.83999999999997"/>
    <n v="103.84"/>
    <n v="61.81"/>
    <n v="147.62"/>
    <n v="8.11"/>
    <x v="25"/>
    <n v="897"/>
    <n v="346"/>
    <n v="11.53"/>
    <n v="100"/>
    <n v="26.93"/>
    <n v="82.89"/>
    <n v="1076.43"/>
    <n v="518.51"/>
    <n v="797.71"/>
    <n v="678.05"/>
    <n v="997.14"/>
  </r>
  <r>
    <x v="2"/>
    <n v="15"/>
    <s v="Iron"/>
    <n v="11"/>
    <x v="0"/>
    <s v="Manitoba"/>
    <n v="3482.52"/>
    <x v="0"/>
    <n v="193.34"/>
    <n v="485.88"/>
    <n v="54.59"/>
    <n v="295.06"/>
    <n v="136.38999999999999"/>
    <n v="41.34"/>
    <n v="105.71"/>
    <n v="8.26"/>
    <x v="11"/>
    <n v="128"/>
    <n v="394"/>
    <n v="8.84"/>
    <n v="0"/>
    <n v="25.86"/>
    <n v="51.17"/>
    <n v="1320.57"/>
    <n v="452.73"/>
    <n v="696.5"/>
    <n v="592.03"/>
    <n v="870.63"/>
  </r>
  <r>
    <x v="10"/>
    <n v="16"/>
    <s v="Coal"/>
    <n v="14.4"/>
    <x v="1"/>
    <s v="Ontario"/>
    <n v="5222.75"/>
    <x v="0"/>
    <n v="138.31"/>
    <n v="499.44"/>
    <n v="54.86"/>
    <n v="242.9"/>
    <n v="145.06"/>
    <n v="59.4"/>
    <n v="144.71"/>
    <n v="7.74"/>
    <x v="17"/>
    <n v="285"/>
    <n v="397"/>
    <n v="13.16"/>
    <n v="50"/>
    <n v="25.16"/>
    <n v="53.63"/>
    <n v="1292.42"/>
    <n v="678.96"/>
    <n v="1044.55"/>
    <n v="887.87"/>
    <n v="1305.69"/>
  </r>
  <r>
    <x v="2"/>
    <n v="21"/>
    <s v="Sand"/>
    <n v="21.9"/>
    <x v="0"/>
    <s v="New Brunswick"/>
    <n v="3512.01"/>
    <x v="1"/>
    <n v="171.57"/>
    <n v="360.73"/>
    <n v="54.08"/>
    <n v="244.52"/>
    <n v="117.03"/>
    <n v="49.55"/>
    <n v="110.91"/>
    <n v="6.03"/>
    <x v="22"/>
    <n v="340"/>
    <n v="387"/>
    <n v="9.07"/>
    <n v="150"/>
    <n v="30.75"/>
    <n v="66.239999999999995"/>
    <n v="1114.4199999999901"/>
    <n v="456.56"/>
    <n v="702.4"/>
    <n v="597.04"/>
    <n v="878"/>
  </r>
  <r>
    <x v="10"/>
    <n v="16"/>
    <s v="Wood"/>
    <n v="26"/>
    <x v="0"/>
    <s v="British Columbia"/>
    <n v="3504.97"/>
    <x v="1"/>
    <n v="115.53"/>
    <n v="481.12"/>
    <n v="58.83"/>
    <n v="203.09"/>
    <n v="145.25"/>
    <n v="37.92"/>
    <n v="111.76"/>
    <n v="7.8"/>
    <x v="1"/>
    <n v="418"/>
    <n v="383"/>
    <n v="9.15"/>
    <n v="0"/>
    <n v="33.090000000000003"/>
    <n v="99.86"/>
    <n v="1161.3"/>
    <n v="455.65"/>
    <n v="700.99"/>
    <n v="595.84"/>
    <n v="876.24"/>
  </r>
  <r>
    <x v="7"/>
    <n v="20"/>
    <s v="Steel"/>
    <n v="17.100000000000001"/>
    <x v="0"/>
    <s v="New Brunswick"/>
    <n v="5570.21"/>
    <x v="0"/>
    <n v="149.75"/>
    <n v="482.11"/>
    <n v="50.69"/>
    <n v="277.79000000000002"/>
    <n v="104.33"/>
    <n v="58.14"/>
    <n v="139.18"/>
    <n v="8.9700000000000006"/>
    <x v="18"/>
    <n v="194"/>
    <n v="335"/>
    <n v="16.63"/>
    <n v="0"/>
    <n v="39.619999999999997"/>
    <n v="87.09"/>
    <n v="1270.96"/>
    <n v="724.13"/>
    <n v="1114.04"/>
    <n v="946.94"/>
    <n v="1392.55"/>
  </r>
  <r>
    <x v="0"/>
    <n v="15"/>
    <s v="Coal"/>
    <n v="16.399999999999999"/>
    <x v="0"/>
    <s v="Ontario"/>
    <n v="5514.26"/>
    <x v="2"/>
    <n v="121.69"/>
    <n v="346.33"/>
    <n v="52.54"/>
    <n v="265.14999999999998"/>
    <n v="148.02000000000001"/>
    <n v="63.56"/>
    <n v="148.81"/>
    <n v="6.93"/>
    <x v="9"/>
    <n v="635"/>
    <n v="315"/>
    <n v="17.510000000000002"/>
    <n v="0"/>
    <n v="38.770000000000003"/>
    <n v="51.09"/>
    <n v="1153.03"/>
    <n v="716.85"/>
    <n v="1102.8499999999999"/>
    <n v="937.42"/>
    <n v="1378.57"/>
  </r>
  <r>
    <x v="10"/>
    <n v="11"/>
    <s v="Steel"/>
    <n v="21.9"/>
    <x v="0"/>
    <s v="Manitoba"/>
    <n v="5222.1499999999996"/>
    <x v="3"/>
    <n v="171.38"/>
    <n v="414.56"/>
    <n v="52.74"/>
    <n v="221.21"/>
    <n v="123.35"/>
    <n v="45.94"/>
    <n v="139.57"/>
    <n v="9.9499999999999993"/>
    <x v="11"/>
    <n v="201"/>
    <n v="397"/>
    <n v="13.15"/>
    <n v="150"/>
    <n v="23.65"/>
    <n v="88.63"/>
    <n v="1178.7"/>
    <n v="678.88"/>
    <n v="1044.43"/>
    <n v="887.77"/>
    <n v="1305.54"/>
  </r>
  <r>
    <x v="7"/>
    <n v="14"/>
    <s v="Wood"/>
    <n v="20.9"/>
    <x v="1"/>
    <s v="Alberta"/>
    <n v="4784.49"/>
    <x v="1"/>
    <n v="117.31"/>
    <n v="366.14"/>
    <n v="54.15"/>
    <n v="255.13"/>
    <n v="141.68"/>
    <n v="40.26"/>
    <n v="120.15"/>
    <n v="5.43"/>
    <x v="22"/>
    <n v="862"/>
    <n v="366"/>
    <n v="13.07"/>
    <n v="100"/>
    <n v="37.590000000000003"/>
    <n v="86.73"/>
    <n v="1100.25"/>
    <n v="621.98"/>
    <n v="956.9"/>
    <n v="813.36"/>
    <n v="1196.1199999999999"/>
  </r>
  <r>
    <x v="11"/>
    <n v="22"/>
    <s v="Steel"/>
    <n v="17"/>
    <x v="0"/>
    <s v="Ontario"/>
    <n v="3620.84"/>
    <x v="1"/>
    <n v="199.36"/>
    <n v="335.01"/>
    <n v="50.71"/>
    <n v="230.86"/>
    <n v="101.29"/>
    <n v="62.69"/>
    <n v="148.41"/>
    <n v="5.58"/>
    <x v="3"/>
    <n v="261"/>
    <n v="318"/>
    <n v="11.39"/>
    <n v="50"/>
    <n v="26.43"/>
    <n v="75.64"/>
    <n v="1133.9100000000001"/>
    <n v="470.71"/>
    <n v="724.17"/>
    <n v="615.54"/>
    <n v="905.21"/>
  </r>
  <r>
    <x v="8"/>
    <n v="26"/>
    <s v="Wood"/>
    <n v="11.7"/>
    <x v="1"/>
    <s v="Alberta"/>
    <n v="5915.52"/>
    <x v="3"/>
    <n v="148.49"/>
    <n v="411.73"/>
    <n v="54.11"/>
    <n v="276"/>
    <n v="108.78"/>
    <n v="62.7"/>
    <n v="141.68"/>
    <n v="5.09"/>
    <x v="1"/>
    <n v="481"/>
    <n v="359"/>
    <n v="16.48"/>
    <n v="0"/>
    <n v="25.16"/>
    <n v="65.13"/>
    <n v="1208.58"/>
    <n v="769.02"/>
    <n v="1183.0999999999999"/>
    <n v="1005.64"/>
    <n v="1478.88"/>
  </r>
  <r>
    <x v="10"/>
    <n v="2"/>
    <s v="Sand"/>
    <n v="29.6"/>
    <x v="0"/>
    <s v="British Columbia"/>
    <n v="3136.86"/>
    <x v="1"/>
    <n v="191.59"/>
    <n v="357.09"/>
    <n v="50.7"/>
    <n v="233.65"/>
    <n v="141.57"/>
    <n v="47.04"/>
    <n v="128.25"/>
    <n v="5.41"/>
    <x v="23"/>
    <n v="996"/>
    <n v="341"/>
    <n v="9.1999999999999993"/>
    <n v="100"/>
    <n v="27.96"/>
    <n v="94.5"/>
    <n v="1155.3"/>
    <n v="407.79"/>
    <n v="627.37"/>
    <n v="533.27"/>
    <n v="784.22"/>
  </r>
  <r>
    <x v="4"/>
    <n v="8"/>
    <s v="Steel"/>
    <n v="11.4"/>
    <x v="0"/>
    <s v="Ontario"/>
    <n v="3216.68"/>
    <x v="3"/>
    <n v="173.56"/>
    <n v="380.78"/>
    <n v="56.52"/>
    <n v="246.3"/>
    <n v="117.05"/>
    <n v="53.07"/>
    <n v="125.99"/>
    <n v="8.0399999999999991"/>
    <x v="5"/>
    <n v="108"/>
    <n v="335"/>
    <n v="9.6"/>
    <n v="0"/>
    <n v="21.18"/>
    <n v="81.760000000000005"/>
    <n v="1161.3099999999899"/>
    <n v="418.17"/>
    <n v="643.34"/>
    <n v="546.84"/>
    <n v="804.17"/>
  </r>
  <r>
    <x v="4"/>
    <n v="2"/>
    <s v="Coal"/>
    <n v="24.8"/>
    <x v="1"/>
    <s v="New Brunswick"/>
    <n v="4194.51"/>
    <x v="1"/>
    <n v="177.64"/>
    <n v="395.76"/>
    <n v="51.06"/>
    <n v="213.57"/>
    <n v="131.66999999999999"/>
    <n v="60.75"/>
    <n v="106.73"/>
    <n v="7.64"/>
    <x v="9"/>
    <n v="737"/>
    <n v="368"/>
    <n v="11.4"/>
    <n v="0"/>
    <n v="23.13"/>
    <n v="81.48"/>
    <n v="1144.82"/>
    <n v="545.29"/>
    <n v="838.9"/>
    <n v="713.07"/>
    <n v="1048.6300000000001"/>
  </r>
  <r>
    <x v="10"/>
    <n v="25"/>
    <s v="Steel"/>
    <n v="21.8"/>
    <x v="1"/>
    <s v="Ontario"/>
    <n v="5393.66"/>
    <x v="3"/>
    <n v="197.83"/>
    <n v="317.64999999999998"/>
    <n v="58.31"/>
    <n v="252.41"/>
    <n v="129.02000000000001"/>
    <n v="65.16"/>
    <n v="102.99"/>
    <n v="8.19"/>
    <x v="7"/>
    <n v="643"/>
    <n v="366"/>
    <n v="14.74"/>
    <n v="0"/>
    <n v="20.82"/>
    <n v="65.099999999999994"/>
    <n v="1131.56"/>
    <n v="701.18"/>
    <n v="1078.73"/>
    <n v="916.92"/>
    <n v="1348.41"/>
  </r>
  <r>
    <x v="8"/>
    <n v="9"/>
    <s v="Steel"/>
    <n v="29.2"/>
    <x v="0"/>
    <s v="Ontario"/>
    <n v="3483.09"/>
    <x v="3"/>
    <n v="127.23"/>
    <n v="432.46"/>
    <n v="53.31"/>
    <n v="212.51"/>
    <n v="110.05"/>
    <n v="55.68"/>
    <n v="133.93"/>
    <n v="5.49"/>
    <x v="15"/>
    <n v="943"/>
    <n v="309"/>
    <n v="11.27"/>
    <n v="150"/>
    <n v="34.82"/>
    <n v="56.46"/>
    <n v="1130.6599999999901"/>
    <n v="452.8"/>
    <n v="696.62"/>
    <n v="592.13"/>
    <n v="870.77"/>
  </r>
  <r>
    <x v="2"/>
    <n v="17"/>
    <s v="Coal"/>
    <n v="25.5"/>
    <x v="1"/>
    <s v="Manitoba"/>
    <n v="3511.01"/>
    <x v="3"/>
    <n v="122.56"/>
    <n v="353.21"/>
    <n v="58.09"/>
    <n v="289.22000000000003"/>
    <n v="115.67"/>
    <n v="64.709999999999994"/>
    <n v="143.46"/>
    <n v="8.48"/>
    <x v="4"/>
    <n v="572"/>
    <n v="359"/>
    <n v="9.7799999999999994"/>
    <n v="50"/>
    <n v="34.9"/>
    <n v="71.41"/>
    <n v="1155.4000000000001"/>
    <n v="456.43"/>
    <n v="702.2"/>
    <n v="596.87"/>
    <n v="877.75"/>
  </r>
  <r>
    <x v="7"/>
    <n v="15"/>
    <s v="Steel"/>
    <n v="14.9"/>
    <x v="1"/>
    <s v="British Columbia"/>
    <n v="3062.54"/>
    <x v="2"/>
    <n v="119.54"/>
    <n v="445.36"/>
    <n v="59.63"/>
    <n v="270.07"/>
    <n v="108.03"/>
    <n v="49.68"/>
    <n v="108.21"/>
    <n v="6.17"/>
    <x v="3"/>
    <n v="535"/>
    <n v="391"/>
    <n v="7.83"/>
    <n v="0"/>
    <n v="22.4"/>
    <n v="78.97"/>
    <n v="1166.69"/>
    <n v="398.13"/>
    <n v="612.51"/>
    <n v="520.63"/>
    <n v="765.63"/>
  </r>
  <r>
    <x v="3"/>
    <n v="24"/>
    <s v="Coal"/>
    <n v="16.7"/>
    <x v="0"/>
    <s v="Ontario"/>
    <n v="5238.95"/>
    <x v="2"/>
    <n v="186.22"/>
    <n v="429.46"/>
    <n v="51.69"/>
    <n v="229.8"/>
    <n v="132.43"/>
    <n v="66.91"/>
    <n v="123.89"/>
    <n v="8.77"/>
    <x v="10"/>
    <n v="263"/>
    <n v="330"/>
    <n v="15.88"/>
    <n v="0"/>
    <n v="21.58"/>
    <n v="87.01"/>
    <n v="1229.17"/>
    <n v="681.06"/>
    <n v="1047.79"/>
    <n v="890.62"/>
    <n v="1309.74"/>
  </r>
  <r>
    <x v="2"/>
    <n v="19"/>
    <s v="Sand"/>
    <n v="26.7"/>
    <x v="0"/>
    <s v="Ontario"/>
    <n v="3120.06"/>
    <x v="1"/>
    <n v="144.88"/>
    <n v="429.8"/>
    <n v="56.5"/>
    <n v="263.63"/>
    <n v="125.98"/>
    <n v="42.6"/>
    <n v="134.18"/>
    <n v="9.84"/>
    <x v="15"/>
    <n v="299"/>
    <n v="303"/>
    <n v="10.3"/>
    <n v="150"/>
    <n v="31.86"/>
    <n v="53.56"/>
    <n v="1207.4100000000001"/>
    <n v="405.61"/>
    <n v="624.01"/>
    <n v="530.41"/>
    <n v="780.01"/>
  </r>
  <r>
    <x v="5"/>
    <n v="14"/>
    <s v="Coal"/>
    <n v="13.1"/>
    <x v="1"/>
    <s v="Ontario"/>
    <n v="5869.12"/>
    <x v="1"/>
    <n v="107.67"/>
    <n v="307.44"/>
    <n v="53.39"/>
    <n v="219.54"/>
    <n v="106.29"/>
    <n v="31.12"/>
    <n v="130.79"/>
    <n v="5.34"/>
    <x v="19"/>
    <n v="327"/>
    <n v="344"/>
    <n v="17.059999999999999"/>
    <n v="100"/>
    <n v="22.39"/>
    <n v="55.33"/>
    <n v="961.57999999999902"/>
    <n v="762.99"/>
    <n v="1173.82"/>
    <n v="997.75"/>
    <n v="1467.28"/>
  </r>
  <r>
    <x v="5"/>
    <n v="6"/>
    <s v="Wood"/>
    <n v="15.7"/>
    <x v="1"/>
    <s v="Alberta"/>
    <n v="3856.55"/>
    <x v="2"/>
    <n v="170.87"/>
    <n v="316.98"/>
    <n v="57.83"/>
    <n v="280.7"/>
    <n v="135.79"/>
    <n v="51.98"/>
    <n v="116.85"/>
    <n v="7.16"/>
    <x v="11"/>
    <n v="382"/>
    <n v="306"/>
    <n v="12.6"/>
    <n v="50"/>
    <n v="24.48"/>
    <n v="69.88"/>
    <n v="1138.1600000000001"/>
    <n v="501.35"/>
    <n v="771.31"/>
    <n v="655.61"/>
    <n v="964.14"/>
  </r>
  <r>
    <x v="10"/>
    <n v="6"/>
    <s v="Coal"/>
    <n v="24.7"/>
    <x v="0"/>
    <s v="Manitoba"/>
    <n v="4929.71"/>
    <x v="0"/>
    <n v="170.09"/>
    <n v="384.08"/>
    <n v="58.64"/>
    <n v="253.95"/>
    <n v="100.7"/>
    <n v="67.75"/>
    <n v="126.31"/>
    <n v="6.52"/>
    <x v="11"/>
    <n v="597"/>
    <n v="377"/>
    <n v="13.08"/>
    <n v="0"/>
    <n v="30.67"/>
    <n v="84.23"/>
    <n v="1168.04"/>
    <n v="640.86"/>
    <n v="985.94"/>
    <n v="838.05"/>
    <n v="1232.43"/>
  </r>
  <r>
    <x v="0"/>
    <n v="1"/>
    <s v="Coal"/>
    <n v="20.2"/>
    <x v="1"/>
    <s v="Manitoba"/>
    <n v="5623.05"/>
    <x v="2"/>
    <n v="132.86000000000001"/>
    <n v="367.33"/>
    <n v="56.17"/>
    <n v="281.67"/>
    <n v="126.22"/>
    <n v="44.51"/>
    <n v="139.16"/>
    <n v="5.0199999999999996"/>
    <x v="17"/>
    <n v="469"/>
    <n v="349"/>
    <n v="16.11"/>
    <n v="100"/>
    <n v="30.55"/>
    <n v="86.71"/>
    <n v="1152.94"/>
    <n v="731"/>
    <n v="1124.6099999999999"/>
    <n v="955.92"/>
    <n v="1405.76"/>
  </r>
  <r>
    <x v="5"/>
    <n v="7"/>
    <s v="Steel"/>
    <n v="14.4"/>
    <x v="1"/>
    <s v="Ontario"/>
    <n v="5568.37"/>
    <x v="0"/>
    <n v="114.72"/>
    <n v="461.56"/>
    <n v="55.54"/>
    <n v="270.68"/>
    <n v="137.09"/>
    <n v="61.27"/>
    <n v="112.67"/>
    <n v="5.91"/>
    <x v="3"/>
    <n v="128"/>
    <n v="358"/>
    <n v="15.55"/>
    <n v="100"/>
    <n v="21.68"/>
    <n v="91.83"/>
    <n v="1219.44"/>
    <n v="723.89"/>
    <n v="1113.67"/>
    <n v="946.62"/>
    <n v="1392.09"/>
  </r>
  <r>
    <x v="4"/>
    <n v="6"/>
    <s v="Steel"/>
    <n v="27.3"/>
    <x v="1"/>
    <s v="New Brunswick"/>
    <n v="4135.63"/>
    <x v="2"/>
    <n v="171.57"/>
    <n v="373.55"/>
    <n v="59.8"/>
    <n v="280"/>
    <n v="100.53"/>
    <n v="58.5"/>
    <n v="105.01"/>
    <n v="6.5"/>
    <x v="1"/>
    <n v="275"/>
    <n v="336"/>
    <n v="12.31"/>
    <n v="50"/>
    <n v="32.26"/>
    <n v="60.4"/>
    <n v="1155.45999999999"/>
    <n v="537.63"/>
    <n v="827.13"/>
    <n v="703.06"/>
    <n v="1033.9100000000001"/>
  </r>
  <r>
    <x v="9"/>
    <n v="4"/>
    <s v="Steel"/>
    <n v="18.8"/>
    <x v="0"/>
    <s v="British Columbia"/>
    <n v="4618.62"/>
    <x v="2"/>
    <n v="123.51"/>
    <n v="417.87"/>
    <n v="55.86"/>
    <n v="261.76"/>
    <n v="122.09"/>
    <n v="35.85"/>
    <n v="118.63"/>
    <n v="9.68"/>
    <x v="21"/>
    <n v="695"/>
    <n v="351"/>
    <n v="13.16"/>
    <n v="150"/>
    <n v="34.369999999999997"/>
    <n v="58.6"/>
    <n v="1145.25"/>
    <n v="600.41999999999996"/>
    <n v="923.72"/>
    <n v="785.17"/>
    <n v="1154.6500000000001"/>
  </r>
  <r>
    <x v="6"/>
    <n v="6"/>
    <s v="Steel"/>
    <n v="26.1"/>
    <x v="1"/>
    <s v="Ontario"/>
    <n v="3114.15"/>
    <x v="0"/>
    <n v="191.27"/>
    <n v="455.02"/>
    <n v="53.6"/>
    <n v="229.08"/>
    <n v="113.76"/>
    <n v="42.78"/>
    <n v="122.92"/>
    <n v="8.58"/>
    <x v="13"/>
    <n v="498"/>
    <n v="359"/>
    <n v="8.67"/>
    <n v="0"/>
    <n v="20.5"/>
    <n v="70.98"/>
    <n v="1217.01"/>
    <n v="404.84"/>
    <n v="622.83000000000004"/>
    <n v="529.41"/>
    <n v="778.54"/>
  </r>
  <r>
    <x v="9"/>
    <n v="9"/>
    <s v="Coal"/>
    <n v="17.7"/>
    <x v="0"/>
    <s v="Ontario"/>
    <n v="3651.37"/>
    <x v="3"/>
    <n v="128.66"/>
    <n v="441.81"/>
    <n v="58.67"/>
    <n v="289.52999999999997"/>
    <n v="120.27"/>
    <n v="64.09"/>
    <n v="118.25"/>
    <n v="6.75"/>
    <x v="9"/>
    <n v="308"/>
    <n v="305"/>
    <n v="11.97"/>
    <n v="0"/>
    <n v="21.24"/>
    <n v="94.32"/>
    <n v="1228.03"/>
    <n v="474.68"/>
    <n v="730.27"/>
    <n v="620.73"/>
    <n v="912.84"/>
  </r>
  <r>
    <x v="6"/>
    <n v="25"/>
    <s v="Iron"/>
    <n v="23.4"/>
    <x v="1"/>
    <s v="New Brunswick"/>
    <n v="3908.41"/>
    <x v="2"/>
    <n v="151.71"/>
    <n v="346.86"/>
    <n v="58.13"/>
    <n v="206.37"/>
    <n v="146.03"/>
    <n v="60.87"/>
    <n v="124.08"/>
    <n v="8.7200000000000006"/>
    <x v="10"/>
    <n v="472"/>
    <n v="308"/>
    <n v="12.69"/>
    <n v="0"/>
    <n v="20.02"/>
    <n v="92.06"/>
    <n v="1102.77"/>
    <n v="508.09"/>
    <n v="781.68"/>
    <n v="664.43"/>
    <n v="977.1"/>
  </r>
  <r>
    <x v="3"/>
    <n v="15"/>
    <s v="Iron"/>
    <n v="29.9"/>
    <x v="1"/>
    <s v="Ontario"/>
    <n v="3694.31"/>
    <x v="3"/>
    <n v="103.76"/>
    <n v="471.08"/>
    <n v="56.21"/>
    <n v="222.32"/>
    <n v="106.91"/>
    <n v="33.72"/>
    <n v="125.29"/>
    <n v="6.86"/>
    <x v="6"/>
    <n v="221"/>
    <n v="321"/>
    <n v="11.51"/>
    <n v="50"/>
    <n v="25.95"/>
    <n v="67.56"/>
    <n v="1126.1500000000001"/>
    <n v="480.26"/>
    <n v="738.86"/>
    <n v="628.03"/>
    <n v="923.58"/>
  </r>
  <r>
    <x v="6"/>
    <n v="5"/>
    <s v="Wood"/>
    <n v="11"/>
    <x v="0"/>
    <s v="Ontario"/>
    <n v="5660.69"/>
    <x v="2"/>
    <n v="135.51"/>
    <n v="347.61"/>
    <n v="50.01"/>
    <n v="201.55"/>
    <n v="134.79"/>
    <n v="41.16"/>
    <n v="104.5"/>
    <n v="9.56"/>
    <x v="11"/>
    <n v="686"/>
    <n v="339"/>
    <n v="16.7"/>
    <n v="0"/>
    <n v="27.49"/>
    <n v="54.3"/>
    <n v="1024.69"/>
    <n v="735.89"/>
    <n v="1132.1400000000001"/>
    <n v="962.32"/>
    <n v="1415.17"/>
  </r>
  <r>
    <x v="8"/>
    <n v="2"/>
    <s v="Wood"/>
    <n v="12.7"/>
    <x v="0"/>
    <s v="New Brunswick"/>
    <n v="3734.52"/>
    <x v="3"/>
    <n v="129.78"/>
    <n v="313.87"/>
    <n v="58.34"/>
    <n v="284.42"/>
    <n v="111.59"/>
    <n v="34.229999999999997"/>
    <n v="143.76"/>
    <n v="5.0199999999999996"/>
    <x v="17"/>
    <n v="859"/>
    <n v="350"/>
    <n v="10.67"/>
    <n v="0"/>
    <n v="33.07"/>
    <n v="98.55"/>
    <n v="1081.01"/>
    <n v="485.49"/>
    <n v="746.9"/>
    <n v="634.87"/>
    <n v="933.63"/>
  </r>
  <r>
    <x v="8"/>
    <n v="1"/>
    <s v="Wood"/>
    <n v="19.7"/>
    <x v="0"/>
    <s v="New Brunswick"/>
    <n v="4991.5"/>
    <x v="3"/>
    <n v="117.32"/>
    <n v="428.2"/>
    <n v="54.79"/>
    <n v="245.83"/>
    <n v="121.82"/>
    <n v="59"/>
    <n v="133.91"/>
    <n v="7.04"/>
    <x v="0"/>
    <n v="290"/>
    <n v="346"/>
    <n v="14.43"/>
    <n v="50"/>
    <n v="36.82"/>
    <n v="93.19"/>
    <n v="1167.9100000000001"/>
    <n v="648.89"/>
    <n v="998.3"/>
    <n v="848.56"/>
    <n v="1247.8800000000001"/>
  </r>
  <r>
    <x v="0"/>
    <n v="21"/>
    <s v="Steel"/>
    <n v="17.8"/>
    <x v="1"/>
    <s v="Ontario"/>
    <n v="3900.46"/>
    <x v="2"/>
    <n v="176.65"/>
    <n v="317.73"/>
    <n v="54.96"/>
    <n v="294.70999999999998"/>
    <n v="114.25"/>
    <n v="66.13"/>
    <n v="140.87"/>
    <n v="9.76"/>
    <x v="6"/>
    <n v="863"/>
    <n v="300"/>
    <n v="13"/>
    <n v="50"/>
    <n v="39.97"/>
    <n v="54.07"/>
    <n v="1175.0599999999899"/>
    <n v="507.06"/>
    <n v="780.09"/>
    <n v="663.08"/>
    <n v="975.12"/>
  </r>
  <r>
    <x v="7"/>
    <n v="21"/>
    <s v="Coal"/>
    <n v="17.7"/>
    <x v="0"/>
    <s v="Ontario"/>
    <n v="3667.79"/>
    <x v="3"/>
    <n v="182.41"/>
    <n v="462.26"/>
    <n v="50.88"/>
    <n v="228.22"/>
    <n v="125.68"/>
    <n v="55.03"/>
    <n v="134.84"/>
    <n v="6.4"/>
    <x v="6"/>
    <n v="667"/>
    <n v="322"/>
    <n v="11.39"/>
    <n v="150"/>
    <n v="21.78"/>
    <n v="86.91"/>
    <n v="1245.72"/>
    <n v="476.81"/>
    <n v="733.56"/>
    <n v="623.52"/>
    <n v="916.95"/>
  </r>
  <r>
    <x v="11"/>
    <n v="8"/>
    <s v="Sand"/>
    <n v="18"/>
    <x v="0"/>
    <s v="New Brunswick"/>
    <n v="4425.92"/>
    <x v="2"/>
    <n v="129.30000000000001"/>
    <n v="483.74"/>
    <n v="58.94"/>
    <n v="272.79000000000002"/>
    <n v="144.55000000000001"/>
    <n v="59.64"/>
    <n v="148.36000000000001"/>
    <n v="7.71"/>
    <x v="11"/>
    <n v="546"/>
    <n v="363"/>
    <n v="12.19"/>
    <n v="150"/>
    <n v="23.06"/>
    <n v="58.44"/>
    <n v="1305.03"/>
    <n v="575.37"/>
    <n v="885.18"/>
    <n v="752.41"/>
    <n v="1106.48"/>
  </r>
  <r>
    <x v="7"/>
    <n v="7"/>
    <s v="Iron"/>
    <n v="24.7"/>
    <x v="1"/>
    <s v="New Brunswick"/>
    <n v="4866.3"/>
    <x v="3"/>
    <n v="171.25"/>
    <n v="370.19"/>
    <n v="52.81"/>
    <n v="242.47"/>
    <n v="114.45"/>
    <n v="45.45"/>
    <n v="113.62"/>
    <n v="6.31"/>
    <x v="20"/>
    <n v="379"/>
    <n v="370"/>
    <n v="13.15"/>
    <n v="50"/>
    <n v="31.15"/>
    <n v="68.11"/>
    <n v="1116.55"/>
    <n v="632.62"/>
    <n v="973.26"/>
    <n v="827.27"/>
    <n v="1216.58"/>
  </r>
  <r>
    <x v="9"/>
    <n v="12"/>
    <s v="Steel"/>
    <n v="13.3"/>
    <x v="1"/>
    <s v="Manitoba"/>
    <n v="5495.49"/>
    <x v="0"/>
    <n v="109.9"/>
    <n v="366.2"/>
    <n v="56.58"/>
    <n v="209.81"/>
    <n v="123.75"/>
    <n v="48.78"/>
    <n v="108.63"/>
    <n v="8.59"/>
    <x v="24"/>
    <n v="468"/>
    <n v="349"/>
    <n v="15.75"/>
    <n v="50"/>
    <n v="30.96"/>
    <n v="73.739999999999995"/>
    <n v="1032.24"/>
    <n v="714.41"/>
    <n v="1099.0999999999999"/>
    <n v="934.23"/>
    <n v="1373.87"/>
  </r>
  <r>
    <x v="6"/>
    <n v="25"/>
    <s v="Wood"/>
    <n v="12.6"/>
    <x v="1"/>
    <s v="Alberta"/>
    <n v="4453.05"/>
    <x v="1"/>
    <n v="117.55"/>
    <n v="377.7"/>
    <n v="57.1"/>
    <n v="261.44"/>
    <n v="105.3"/>
    <n v="37.020000000000003"/>
    <n v="103.94"/>
    <n v="7.85"/>
    <x v="24"/>
    <n v="380"/>
    <n v="341"/>
    <n v="13.06"/>
    <n v="150"/>
    <n v="25.75"/>
    <n v="90.67"/>
    <n v="1067.8999999999901"/>
    <n v="578.9"/>
    <n v="890.61"/>
    <n v="757.02"/>
    <n v="1113.26"/>
  </r>
  <r>
    <x v="11"/>
    <n v="24"/>
    <s v="Iron"/>
    <n v="16.7"/>
    <x v="0"/>
    <s v="New Brunswick"/>
    <n v="5996.34"/>
    <x v="3"/>
    <n v="150.72"/>
    <n v="452.66"/>
    <n v="58.49"/>
    <n v="269.2"/>
    <n v="144.96"/>
    <n v="65.53"/>
    <n v="126.26"/>
    <n v="8.5500000000000007"/>
    <x v="4"/>
    <n v="116"/>
    <n v="315"/>
    <n v="19.04"/>
    <n v="100"/>
    <n v="21.75"/>
    <n v="90.37"/>
    <n v="1276.3699999999999"/>
    <n v="779.52"/>
    <n v="1199.27"/>
    <n v="1019.38"/>
    <n v="1499.09"/>
  </r>
  <r>
    <x v="2"/>
    <n v="16"/>
    <s v="Sand"/>
    <n v="20.9"/>
    <x v="1"/>
    <s v="New Brunswick"/>
    <n v="5387.14"/>
    <x v="3"/>
    <n v="139.41999999999999"/>
    <n v="448.5"/>
    <n v="51.48"/>
    <n v="242.35"/>
    <n v="100.44"/>
    <n v="58.91"/>
    <n v="148.52000000000001"/>
    <n v="7.34"/>
    <x v="4"/>
    <n v="741"/>
    <n v="351"/>
    <n v="15.35"/>
    <n v="50"/>
    <n v="25.47"/>
    <n v="65.5"/>
    <n v="1196.96"/>
    <n v="700.33"/>
    <n v="1077.43"/>
    <n v="915.81"/>
    <n v="1346.79"/>
  </r>
  <r>
    <x v="4"/>
    <n v="16"/>
    <s v="Steel"/>
    <n v="13.2"/>
    <x v="1"/>
    <s v="Saskatchewan"/>
    <n v="3733.74"/>
    <x v="2"/>
    <n v="114.36"/>
    <n v="312.14999999999998"/>
    <n v="54.89"/>
    <n v="233.72"/>
    <n v="132.21"/>
    <n v="47.39"/>
    <n v="141.66999999999999"/>
    <n v="6.31"/>
    <x v="19"/>
    <n v="499"/>
    <n v="372"/>
    <n v="10.039999999999999"/>
    <n v="150"/>
    <n v="25.62"/>
    <n v="84.84"/>
    <n v="1042.7"/>
    <n v="485.39"/>
    <n v="746.75"/>
    <n v="634.74"/>
    <n v="933.43"/>
  </r>
  <r>
    <x v="1"/>
    <n v="9"/>
    <s v="Wood"/>
    <n v="17.399999999999999"/>
    <x v="0"/>
    <s v="Manitoba"/>
    <n v="5485.05"/>
    <x v="0"/>
    <n v="192.67"/>
    <n v="394.47"/>
    <n v="53.02"/>
    <n v="299.14999999999998"/>
    <n v="110.27"/>
    <n v="33.340000000000003"/>
    <n v="146.26"/>
    <n v="7.2"/>
    <x v="8"/>
    <n v="635"/>
    <n v="323"/>
    <n v="16.98"/>
    <n v="0"/>
    <n v="36.86"/>
    <n v="67.77"/>
    <n v="1236.3799999999901"/>
    <n v="713.06"/>
    <n v="1097.01"/>
    <n v="932.46"/>
    <n v="1371.26"/>
  </r>
  <r>
    <x v="5"/>
    <n v="27"/>
    <s v="Wood"/>
    <n v="26.7"/>
    <x v="1"/>
    <s v="Manitoba"/>
    <n v="5065.49"/>
    <x v="3"/>
    <n v="140.36000000000001"/>
    <n v="456.91"/>
    <n v="58.22"/>
    <n v="277.61"/>
    <n v="135.37"/>
    <n v="32.619999999999997"/>
    <n v="146.88"/>
    <n v="5.27"/>
    <x v="6"/>
    <n v="975"/>
    <n v="356"/>
    <n v="14.23"/>
    <n v="50"/>
    <n v="39.979999999999997"/>
    <n v="69.12"/>
    <n v="1253.23999999999"/>
    <n v="658.51"/>
    <n v="1013.1"/>
    <n v="861.13"/>
    <n v="1266.3699999999999"/>
  </r>
  <r>
    <x v="10"/>
    <n v="23"/>
    <s v="Coal"/>
    <n v="21.7"/>
    <x v="0"/>
    <s v="Ontario"/>
    <n v="4421.29"/>
    <x v="0"/>
    <n v="163.54"/>
    <n v="363.81"/>
    <n v="58.1"/>
    <n v="294.8"/>
    <n v="148.88"/>
    <n v="60.66"/>
    <n v="148.85"/>
    <n v="6.43"/>
    <x v="22"/>
    <n v="220"/>
    <n v="338"/>
    <n v="13.08"/>
    <n v="100"/>
    <n v="23.59"/>
    <n v="82.34"/>
    <n v="1245.07"/>
    <n v="574.77"/>
    <n v="884.26"/>
    <n v="751.62"/>
    <n v="1105.32"/>
  </r>
  <r>
    <x v="11"/>
    <n v="8"/>
    <s v="Steel"/>
    <n v="10.4"/>
    <x v="1"/>
    <s v="British Columbia"/>
    <n v="4318.1000000000004"/>
    <x v="3"/>
    <n v="122.24"/>
    <n v="431.1"/>
    <n v="59.75"/>
    <n v="294.05"/>
    <n v="132.68"/>
    <n v="54.77"/>
    <n v="138.84"/>
    <n v="8.49"/>
    <x v="24"/>
    <n v="847"/>
    <n v="394"/>
    <n v="10.96"/>
    <n v="100"/>
    <n v="38.07"/>
    <n v="83.37"/>
    <n v="1241.92"/>
    <n v="561.35"/>
    <n v="863.62"/>
    <n v="734.08"/>
    <n v="1079.53"/>
  </r>
  <r>
    <x v="1"/>
    <n v="24"/>
    <s v="Coal"/>
    <n v="17.399999999999999"/>
    <x v="1"/>
    <s v="Manitoba"/>
    <n v="3340.25"/>
    <x v="0"/>
    <n v="182.16"/>
    <n v="367.94"/>
    <n v="50.32"/>
    <n v="277.79000000000002"/>
    <n v="149.19999999999999"/>
    <n v="37.71"/>
    <n v="131.83000000000001"/>
    <n v="7.04"/>
    <x v="15"/>
    <n v="412"/>
    <n v="367"/>
    <n v="9.1"/>
    <n v="150"/>
    <n v="36.26"/>
    <n v="52.72"/>
    <n v="1203.99"/>
    <n v="434.23"/>
    <n v="668.05"/>
    <n v="567.84"/>
    <n v="835.06"/>
  </r>
  <r>
    <x v="0"/>
    <n v="6"/>
    <s v="Coal"/>
    <n v="14.1"/>
    <x v="0"/>
    <s v="New Brunswick"/>
    <n v="3905.35"/>
    <x v="2"/>
    <n v="100.56"/>
    <n v="387.47"/>
    <n v="54.41"/>
    <n v="260.51"/>
    <n v="133.6"/>
    <n v="51.82"/>
    <n v="137.86000000000001"/>
    <n v="5.0199999999999996"/>
    <x v="25"/>
    <n v="860"/>
    <n v="339"/>
    <n v="11.52"/>
    <n v="100"/>
    <n v="35.340000000000003"/>
    <n v="66.06"/>
    <n v="1131.25"/>
    <n v="507.7"/>
    <n v="781.07"/>
    <n v="663.91"/>
    <n v="976.34"/>
  </r>
  <r>
    <x v="0"/>
    <n v="24"/>
    <s v="Steel"/>
    <n v="10.3"/>
    <x v="0"/>
    <s v="Ontario"/>
    <n v="4837.3100000000004"/>
    <x v="0"/>
    <n v="183.39"/>
    <n v="350.75"/>
    <n v="59.68"/>
    <n v="213.76"/>
    <n v="121.37"/>
    <n v="65.34"/>
    <n v="139.38"/>
    <n v="8.1300000000000008"/>
    <x v="8"/>
    <n v="736"/>
    <n v="397"/>
    <n v="12.18"/>
    <n v="100"/>
    <n v="26.1"/>
    <n v="54.33"/>
    <n v="1141.8"/>
    <n v="628.85"/>
    <n v="967.46"/>
    <n v="822.34"/>
    <n v="1209.33"/>
  </r>
  <r>
    <x v="0"/>
    <n v="26"/>
    <s v="Coal"/>
    <n v="12.1"/>
    <x v="1"/>
    <s v="Ontario"/>
    <n v="5046.38"/>
    <x v="0"/>
    <n v="190.86"/>
    <n v="335.42"/>
    <n v="56.26"/>
    <n v="214.88"/>
    <n v="137.37"/>
    <n v="43.96"/>
    <n v="111.44"/>
    <n v="9.7899999999999991"/>
    <x v="21"/>
    <n v="446"/>
    <n v="378"/>
    <n v="13.35"/>
    <n v="50"/>
    <n v="37.06"/>
    <n v="67.55"/>
    <n v="1099.98"/>
    <n v="656.03"/>
    <n v="1009.28"/>
    <n v="857.88"/>
    <n v="1261.5999999999999"/>
  </r>
  <r>
    <x v="11"/>
    <n v="13"/>
    <s v="Iron"/>
    <n v="18.399999999999999"/>
    <x v="1"/>
    <s v="Alberta"/>
    <n v="5050.72"/>
    <x v="3"/>
    <n v="171.14"/>
    <n v="470.83"/>
    <n v="57.94"/>
    <n v="213.38"/>
    <n v="144.21"/>
    <n v="45.53"/>
    <n v="101"/>
    <n v="5.78"/>
    <x v="20"/>
    <n v="217"/>
    <n v="398"/>
    <n v="12.69"/>
    <n v="0"/>
    <n v="35.409999999999997"/>
    <n v="75.52"/>
    <n v="1209.81"/>
    <n v="656.59"/>
    <n v="1010.14"/>
    <n v="858.62"/>
    <n v="1262.68"/>
  </r>
  <r>
    <x v="8"/>
    <n v="12"/>
    <s v="Wood"/>
    <n v="28.3"/>
    <x v="0"/>
    <s v="Saskatchewan"/>
    <n v="4344.51"/>
    <x v="0"/>
    <n v="129.84"/>
    <n v="446.87"/>
    <n v="56.09"/>
    <n v="294.81"/>
    <n v="126.55"/>
    <n v="59.52"/>
    <n v="105.48"/>
    <n v="8.35"/>
    <x v="1"/>
    <n v="370"/>
    <n v="399"/>
    <n v="10.89"/>
    <n v="50"/>
    <n v="28.96"/>
    <n v="60.83"/>
    <n v="1227.51"/>
    <n v="564.79"/>
    <n v="868.9"/>
    <n v="738.57"/>
    <n v="1086.1300000000001"/>
  </r>
  <r>
    <x v="4"/>
    <n v="2"/>
    <s v="Iron"/>
    <n v="24.6"/>
    <x v="0"/>
    <s v="British Columbia"/>
    <n v="4241.3500000000004"/>
    <x v="1"/>
    <n v="180.92"/>
    <n v="398.22"/>
    <n v="50.48"/>
    <n v="226.69"/>
    <n v="139.96"/>
    <n v="51.86"/>
    <n v="104"/>
    <n v="6.74"/>
    <x v="10"/>
    <n v="502"/>
    <n v="367"/>
    <n v="11.56"/>
    <n v="150"/>
    <n v="28.01"/>
    <n v="68.010000000000005"/>
    <n v="1158.8699999999999"/>
    <n v="551.38"/>
    <n v="848.27"/>
    <n v="721.03"/>
    <n v="1060.3399999999999"/>
  </r>
  <r>
    <x v="0"/>
    <n v="27"/>
    <s v="Sand"/>
    <n v="25.6"/>
    <x v="0"/>
    <s v="Manitoba"/>
    <n v="5807.5"/>
    <x v="3"/>
    <n v="105.43"/>
    <n v="320.11"/>
    <n v="57.88"/>
    <n v="279.14999999999998"/>
    <n v="139.65"/>
    <n v="45.99"/>
    <n v="140.94"/>
    <n v="8.76"/>
    <x v="25"/>
    <n v="810"/>
    <n v="333"/>
    <n v="17.440000000000001"/>
    <n v="150"/>
    <n v="32.979999999999997"/>
    <n v="95.13"/>
    <n v="1097.9099999999901"/>
    <n v="754.98"/>
    <n v="1161.5"/>
    <n v="987.28"/>
    <n v="1451.88"/>
  </r>
  <r>
    <x v="7"/>
    <n v="27"/>
    <s v="Sand"/>
    <n v="10.7"/>
    <x v="1"/>
    <s v="Saskatchewan"/>
    <n v="4340.9399999999996"/>
    <x v="3"/>
    <n v="121.89"/>
    <n v="354.78"/>
    <n v="52.76"/>
    <n v="209.74"/>
    <n v="146.85"/>
    <n v="38.85"/>
    <n v="148.94999999999999"/>
    <n v="6.7"/>
    <x v="2"/>
    <n v="234"/>
    <n v="362"/>
    <n v="11.99"/>
    <n v="150"/>
    <n v="31.57"/>
    <n v="86.26"/>
    <n v="1080.52"/>
    <n v="564.32000000000005"/>
    <n v="868.19"/>
    <n v="737.96"/>
    <n v="1085.23"/>
  </r>
  <r>
    <x v="1"/>
    <n v="10"/>
    <s v="Steel"/>
    <n v="25.8"/>
    <x v="1"/>
    <s v="Alberta"/>
    <n v="3331.25"/>
    <x v="1"/>
    <n v="196.41"/>
    <n v="413.68"/>
    <n v="56.51"/>
    <n v="214.69"/>
    <n v="125.6"/>
    <n v="59.12"/>
    <n v="146.6"/>
    <n v="5.59"/>
    <x v="9"/>
    <n v="309"/>
    <n v="353"/>
    <n v="9.44"/>
    <n v="0"/>
    <n v="31.02"/>
    <n v="71.73"/>
    <n v="1218.19999999999"/>
    <n v="433.06"/>
    <n v="666.25"/>
    <n v="566.30999999999995"/>
    <n v="832.81"/>
  </r>
  <r>
    <x v="9"/>
    <n v="20"/>
    <s v="Steel"/>
    <n v="19.899999999999999"/>
    <x v="0"/>
    <s v="New Brunswick"/>
    <n v="4155.13"/>
    <x v="1"/>
    <n v="147.13999999999999"/>
    <n v="380.4"/>
    <n v="53.27"/>
    <n v="205.21"/>
    <n v="136.91"/>
    <n v="36.090000000000003"/>
    <n v="112.08"/>
    <n v="9.1300000000000008"/>
    <x v="15"/>
    <n v="868"/>
    <n v="381"/>
    <n v="10.91"/>
    <n v="100"/>
    <n v="37.93"/>
    <n v="71.83"/>
    <n v="1080.23"/>
    <n v="540.16999999999996"/>
    <n v="831.03"/>
    <n v="706.37"/>
    <n v="1038.78"/>
  </r>
  <r>
    <x v="3"/>
    <n v="2"/>
    <s v="Sand"/>
    <n v="17.399999999999999"/>
    <x v="1"/>
    <s v="Ontario"/>
    <n v="3198.5"/>
    <x v="2"/>
    <n v="189.52"/>
    <n v="436.32"/>
    <n v="54.48"/>
    <n v="241.74"/>
    <n v="106.85"/>
    <n v="35.35"/>
    <n v="101.11"/>
    <n v="8.64"/>
    <x v="2"/>
    <n v="931"/>
    <n v="363"/>
    <n v="8.81"/>
    <n v="0"/>
    <n v="35.270000000000003"/>
    <n v="54.38"/>
    <n v="1174.01"/>
    <n v="415.81"/>
    <n v="639.70000000000005"/>
    <n v="543.75"/>
    <n v="799.62"/>
  </r>
  <r>
    <x v="2"/>
    <n v="17"/>
    <s v="Wood"/>
    <n v="11"/>
    <x v="1"/>
    <s v="Manitoba"/>
    <n v="5831.29"/>
    <x v="1"/>
    <n v="138.88"/>
    <n v="376.39"/>
    <n v="55.92"/>
    <n v="260.16000000000003"/>
    <n v="109.96"/>
    <n v="44.97"/>
    <n v="136.38999999999999"/>
    <n v="9.7899999999999991"/>
    <x v="24"/>
    <n v="969"/>
    <n v="319"/>
    <n v="18.28"/>
    <n v="100"/>
    <n v="37.58"/>
    <n v="58.11"/>
    <n v="1132.46"/>
    <n v="758.07"/>
    <n v="1166.26"/>
    <n v="991.32"/>
    <n v="1457.82"/>
  </r>
  <r>
    <x v="9"/>
    <n v="3"/>
    <s v="Wood"/>
    <n v="18.8"/>
    <x v="1"/>
    <s v="Saskatchewan"/>
    <n v="5598.21"/>
    <x v="2"/>
    <n v="194.52"/>
    <n v="362.47"/>
    <n v="59.19"/>
    <n v="209.29"/>
    <n v="109.48"/>
    <n v="43.12"/>
    <n v="103.55"/>
    <n v="8.9"/>
    <x v="8"/>
    <n v="636"/>
    <n v="352"/>
    <n v="15.9"/>
    <n v="100"/>
    <n v="23.57"/>
    <n v="54.84"/>
    <n v="1090.52"/>
    <n v="727.77"/>
    <n v="1119.6400000000001"/>
    <n v="951.7"/>
    <n v="1399.55"/>
  </r>
  <r>
    <x v="9"/>
    <n v="26"/>
    <s v="Iron"/>
    <n v="14.3"/>
    <x v="1"/>
    <s v="Ontario"/>
    <n v="5511.99"/>
    <x v="2"/>
    <n v="133.61000000000001"/>
    <n v="444.47"/>
    <n v="57.86"/>
    <n v="245.48"/>
    <n v="104.52"/>
    <n v="60.55"/>
    <n v="121.92"/>
    <n v="7.94"/>
    <x v="19"/>
    <n v="130"/>
    <n v="354"/>
    <n v="15.57"/>
    <n v="100"/>
    <n v="34.75"/>
    <n v="88.98"/>
    <n v="1176.3499999999999"/>
    <n v="716.56"/>
    <n v="1102.4000000000001"/>
    <n v="937.04"/>
    <n v="1378"/>
  </r>
  <r>
    <x v="5"/>
    <n v="5"/>
    <s v="Coal"/>
    <n v="28.7"/>
    <x v="0"/>
    <s v="New Brunswick"/>
    <n v="4973.7"/>
    <x v="0"/>
    <n v="157.47999999999999"/>
    <n v="383.99"/>
    <n v="58.5"/>
    <n v="263.73"/>
    <n v="109.14"/>
    <n v="63.67"/>
    <n v="120.32"/>
    <n v="9.27"/>
    <x v="15"/>
    <n v="617"/>
    <n v="318"/>
    <n v="15.64"/>
    <n v="150"/>
    <n v="30.37"/>
    <n v="60.04"/>
    <n v="1166.0999999999999"/>
    <n v="646.58000000000004"/>
    <n v="994.74"/>
    <n v="845.53"/>
    <n v="1243.42"/>
  </r>
  <r>
    <x v="3"/>
    <n v="15"/>
    <s v="Sand"/>
    <n v="20"/>
    <x v="1"/>
    <s v="Manitoba"/>
    <n v="3726.68"/>
    <x v="1"/>
    <n v="139.99"/>
    <n v="380.57"/>
    <n v="57.12"/>
    <n v="274.19"/>
    <n v="136.30000000000001"/>
    <n v="32.67"/>
    <n v="137.16999999999999"/>
    <n v="7.8"/>
    <x v="24"/>
    <n v="228"/>
    <n v="367"/>
    <n v="10.15"/>
    <n v="150"/>
    <n v="27.74"/>
    <n v="64.12"/>
    <n v="1165.8099999999899"/>
    <n v="484.47"/>
    <n v="745.34"/>
    <n v="633.54"/>
    <n v="931.67"/>
  </r>
  <r>
    <x v="6"/>
    <n v="5"/>
    <s v="Iron"/>
    <n v="20.5"/>
    <x v="0"/>
    <s v="British Columbia"/>
    <n v="5555.61"/>
    <x v="0"/>
    <n v="127.12"/>
    <n v="395.2"/>
    <n v="59.43"/>
    <n v="204.08"/>
    <n v="107.77"/>
    <n v="60.77"/>
    <n v="112.58"/>
    <n v="6.7"/>
    <x v="25"/>
    <n v="964"/>
    <n v="339"/>
    <n v="16.39"/>
    <n v="0"/>
    <n v="21.37"/>
    <n v="68.58"/>
    <n v="1073.6499999999901"/>
    <n v="722.23"/>
    <n v="1111.1199999999999"/>
    <n v="944.45"/>
    <n v="1388.9"/>
  </r>
  <r>
    <x v="7"/>
    <n v="28"/>
    <s v="Iron"/>
    <n v="10.5"/>
    <x v="1"/>
    <s v="Saskatchewan"/>
    <n v="5360.53"/>
    <x v="1"/>
    <n v="106.52"/>
    <n v="357.17"/>
    <n v="55.82"/>
    <n v="223"/>
    <n v="106.44"/>
    <n v="41.17"/>
    <n v="128.63999999999999"/>
    <n v="6.73"/>
    <x v="24"/>
    <n v="396"/>
    <n v="394"/>
    <n v="13.61"/>
    <n v="50"/>
    <n v="28.98"/>
    <n v="60.13"/>
    <n v="1025.49"/>
    <n v="696.87"/>
    <n v="1072.1099999999999"/>
    <n v="911.29"/>
    <n v="1340.13"/>
  </r>
  <r>
    <x v="7"/>
    <n v="12"/>
    <s v="Iron"/>
    <n v="15.3"/>
    <x v="1"/>
    <s v="Ontario"/>
    <n v="4791.1000000000004"/>
    <x v="1"/>
    <n v="128.07"/>
    <n v="435.4"/>
    <n v="50.65"/>
    <n v="211.89"/>
    <n v="138.36000000000001"/>
    <n v="69.22"/>
    <n v="109.02"/>
    <n v="9.42"/>
    <x v="25"/>
    <n v="838"/>
    <n v="366"/>
    <n v="13.09"/>
    <n v="50"/>
    <n v="21.01"/>
    <n v="77.319999999999993"/>
    <n v="1152.03"/>
    <n v="622.84"/>
    <n v="958.22"/>
    <n v="814.49"/>
    <n v="1197.78"/>
  </r>
  <r>
    <x v="6"/>
    <n v="22"/>
    <s v="Sand"/>
    <n v="11.9"/>
    <x v="1"/>
    <s v="Ontario"/>
    <n v="3493.67"/>
    <x v="1"/>
    <n v="123.71"/>
    <n v="346.13"/>
    <n v="57.04"/>
    <n v="253.93"/>
    <n v="149.99"/>
    <n v="61.62"/>
    <n v="147.53"/>
    <n v="5.58"/>
    <x v="5"/>
    <n v="663"/>
    <n v="307"/>
    <n v="11.38"/>
    <n v="150"/>
    <n v="22.82"/>
    <n v="66.47"/>
    <n v="1145.53"/>
    <n v="454.18"/>
    <n v="698.73"/>
    <n v="593.91999999999996"/>
    <n v="873.42"/>
  </r>
  <r>
    <x v="1"/>
    <n v="22"/>
    <s v="Coal"/>
    <n v="28.8"/>
    <x v="1"/>
    <s v="Saskatchewan"/>
    <n v="3922.15"/>
    <x v="0"/>
    <n v="199.98"/>
    <n v="363.16"/>
    <n v="58.59"/>
    <n v="289.88"/>
    <n v="106.52"/>
    <n v="69.209999999999994"/>
    <n v="114.3"/>
    <n v="5.64"/>
    <x v="1"/>
    <n v="755"/>
    <n v="322"/>
    <n v="12.18"/>
    <n v="0"/>
    <n v="21.75"/>
    <n v="77.680000000000007"/>
    <n v="1207.28"/>
    <n v="509.88"/>
    <n v="784.43"/>
    <n v="666.77"/>
    <n v="980.54"/>
  </r>
  <r>
    <x v="11"/>
    <n v="21"/>
    <s v="Sand"/>
    <n v="13.1"/>
    <x v="1"/>
    <s v="Manitoba"/>
    <n v="5576.36"/>
    <x v="2"/>
    <n v="103.83"/>
    <n v="397.1"/>
    <n v="53.38"/>
    <n v="258.64"/>
    <n v="124.62"/>
    <n v="50.66"/>
    <n v="135.86000000000001"/>
    <n v="7.01"/>
    <x v="3"/>
    <n v="270"/>
    <n v="377"/>
    <n v="14.79"/>
    <n v="0"/>
    <n v="33.5"/>
    <n v="87.93"/>
    <n v="1131.0999999999999"/>
    <n v="724.93"/>
    <n v="1115.27"/>
    <n v="947.98"/>
    <n v="1394.09"/>
  </r>
  <r>
    <x v="6"/>
    <n v="15"/>
    <s v="Iron"/>
    <n v="25.1"/>
    <x v="0"/>
    <s v="Ontario"/>
    <n v="4229.59"/>
    <x v="3"/>
    <n v="153.01"/>
    <n v="326.54000000000002"/>
    <n v="54.61"/>
    <n v="254.02"/>
    <n v="142.5"/>
    <n v="56.08"/>
    <n v="108.06"/>
    <n v="9.52"/>
    <x v="6"/>
    <n v="314"/>
    <n v="375"/>
    <n v="11.28"/>
    <n v="50"/>
    <n v="34.869999999999997"/>
    <n v="61.58"/>
    <n v="1104.3399999999999"/>
    <n v="549.85"/>
    <n v="845.92"/>
    <n v="719.03"/>
    <n v="1057.4000000000001"/>
  </r>
  <r>
    <x v="1"/>
    <n v="8"/>
    <s v="Coal"/>
    <n v="27.9"/>
    <x v="1"/>
    <s v="Ontario"/>
    <n v="3957.26"/>
    <x v="0"/>
    <n v="183.57"/>
    <n v="358.57"/>
    <n v="51.34"/>
    <n v="224.5"/>
    <n v="143.01"/>
    <n v="38.909999999999997"/>
    <n v="141.80000000000001"/>
    <n v="7.29"/>
    <x v="10"/>
    <n v="123"/>
    <n v="386"/>
    <n v="10.25"/>
    <n v="50"/>
    <n v="34.43"/>
    <n v="57.17"/>
    <n v="1148.99"/>
    <n v="514.44000000000005"/>
    <n v="791.45"/>
    <n v="672.73"/>
    <n v="989.32"/>
  </r>
  <r>
    <x v="9"/>
    <n v="18"/>
    <s v="Iron"/>
    <n v="17.5"/>
    <x v="1"/>
    <s v="Saskatchewan"/>
    <n v="4372.43"/>
    <x v="2"/>
    <n v="149.29"/>
    <n v="443.13"/>
    <n v="54.86"/>
    <n v="225.64"/>
    <n v="105.89"/>
    <n v="60.91"/>
    <n v="120.64"/>
    <n v="7.04"/>
    <x v="9"/>
    <n v="735"/>
    <n v="337"/>
    <n v="12.97"/>
    <n v="100"/>
    <n v="32.68"/>
    <n v="75.67"/>
    <n v="1167.4000000000001"/>
    <n v="568.41999999999996"/>
    <n v="874.49"/>
    <n v="743.31"/>
    <n v="1093.1099999999999"/>
  </r>
  <r>
    <x v="10"/>
    <n v="21"/>
    <s v="Wood"/>
    <n v="26.6"/>
    <x v="1"/>
    <s v="Saskatchewan"/>
    <n v="5122.63"/>
    <x v="0"/>
    <n v="161.11000000000001"/>
    <n v="306.14999999999998"/>
    <n v="52.91"/>
    <n v="229.13"/>
    <n v="100.84"/>
    <n v="59.81"/>
    <n v="103.62"/>
    <n v="5.62"/>
    <x v="25"/>
    <n v="737"/>
    <n v="344"/>
    <n v="14.89"/>
    <n v="0"/>
    <n v="33.340000000000003"/>
    <n v="69.03"/>
    <n v="1019.19"/>
    <n v="665.94"/>
    <n v="1024.53"/>
    <n v="870.85"/>
    <n v="1280.6600000000001"/>
  </r>
  <r>
    <x v="1"/>
    <n v="8"/>
    <s v="Coal"/>
    <n v="10.199999999999999"/>
    <x v="0"/>
    <s v="Ontario"/>
    <n v="5833.66"/>
    <x v="1"/>
    <n v="199.36"/>
    <n v="470.12"/>
    <n v="58.91"/>
    <n v="253.04"/>
    <n v="126.77"/>
    <n v="47.77"/>
    <n v="103.18"/>
    <n v="7.85"/>
    <x v="13"/>
    <n v="409"/>
    <n v="398"/>
    <n v="14.66"/>
    <n v="50"/>
    <n v="31.25"/>
    <n v="65.61"/>
    <n v="1267"/>
    <n v="758.38"/>
    <n v="1166.73"/>
    <n v="991.72"/>
    <n v="1458.41"/>
  </r>
  <r>
    <x v="7"/>
    <n v="27"/>
    <s v="Coal"/>
    <n v="29.7"/>
    <x v="1"/>
    <s v="Manitoba"/>
    <n v="3436.15"/>
    <x v="2"/>
    <n v="118.98"/>
    <n v="354.21"/>
    <n v="56.64"/>
    <n v="291.66000000000003"/>
    <n v="148.71"/>
    <n v="34.47"/>
    <n v="109.28"/>
    <n v="7.37"/>
    <x v="25"/>
    <n v="628"/>
    <n v="321"/>
    <n v="10.7"/>
    <n v="100"/>
    <n v="26.09"/>
    <n v="63.65"/>
    <n v="1121.32"/>
    <n v="446.7"/>
    <n v="687.23"/>
    <n v="584.15"/>
    <n v="859.04"/>
  </r>
  <r>
    <x v="6"/>
    <n v="23"/>
    <s v="Iron"/>
    <n v="19.399999999999999"/>
    <x v="0"/>
    <s v="Saskatchewan"/>
    <n v="4251.63"/>
    <x v="3"/>
    <n v="161.01"/>
    <n v="470.55"/>
    <n v="58.87"/>
    <n v="210.05"/>
    <n v="110.05"/>
    <n v="63.81"/>
    <n v="126.5"/>
    <n v="8.48"/>
    <x v="4"/>
    <n v="620"/>
    <n v="352"/>
    <n v="12.08"/>
    <n v="0"/>
    <n v="20.23"/>
    <n v="85.47"/>
    <n v="1209.32"/>
    <n v="552.71"/>
    <n v="850.33"/>
    <n v="722.78"/>
    <n v="1062.9100000000001"/>
  </r>
  <r>
    <x v="5"/>
    <n v="15"/>
    <s v="Steel"/>
    <n v="14.9"/>
    <x v="0"/>
    <s v="Manitoba"/>
    <n v="4357.8"/>
    <x v="0"/>
    <n v="138.97"/>
    <n v="327.97"/>
    <n v="59.56"/>
    <n v="237.44"/>
    <n v="101.52"/>
    <n v="33.85"/>
    <n v="138.57"/>
    <n v="8.1"/>
    <x v="7"/>
    <n v="173"/>
    <n v="317"/>
    <n v="13.75"/>
    <n v="50"/>
    <n v="23.29"/>
    <n v="60.07"/>
    <n v="1045.98"/>
    <n v="566.51"/>
    <n v="871.56"/>
    <n v="740.83"/>
    <n v="1089.45"/>
  </r>
  <r>
    <x v="0"/>
    <n v="10"/>
    <s v="Iron"/>
    <n v="27.1"/>
    <x v="1"/>
    <s v="Ontario"/>
    <n v="3933.03"/>
    <x v="3"/>
    <n v="171.75"/>
    <n v="403.72"/>
    <n v="59.32"/>
    <n v="234.5"/>
    <n v="147.19"/>
    <n v="43.94"/>
    <n v="107.06"/>
    <n v="7.51"/>
    <x v="3"/>
    <n v="273"/>
    <n v="303"/>
    <n v="12.98"/>
    <n v="50"/>
    <n v="39.92"/>
    <n v="76.55"/>
    <n v="1174.99"/>
    <n v="511.29"/>
    <n v="786.61"/>
    <n v="668.62"/>
    <n v="983.26"/>
  </r>
  <r>
    <x v="0"/>
    <n v="23"/>
    <s v="Sand"/>
    <n v="19.5"/>
    <x v="0"/>
    <s v="Saskatchewan"/>
    <n v="3229.47"/>
    <x v="2"/>
    <n v="168.88"/>
    <n v="498.3"/>
    <n v="57.76"/>
    <n v="288.42"/>
    <n v="139.68"/>
    <n v="40.24"/>
    <n v="121.24"/>
    <n v="7.81"/>
    <x v="9"/>
    <n v="928"/>
    <n v="329"/>
    <n v="9.82"/>
    <n v="150"/>
    <n v="27.23"/>
    <n v="93.4"/>
    <n v="1322.33"/>
    <n v="419.83"/>
    <n v="645.89"/>
    <n v="549.01"/>
    <n v="807.37"/>
  </r>
  <r>
    <x v="7"/>
    <n v="1"/>
    <s v="Sand"/>
    <n v="22.9"/>
    <x v="0"/>
    <s v="Ontario"/>
    <n v="4641.5200000000004"/>
    <x v="3"/>
    <n v="149.66999999999999"/>
    <n v="460.64"/>
    <n v="58.46"/>
    <n v="277.60000000000002"/>
    <n v="133.22999999999999"/>
    <n v="50.1"/>
    <n v="148.97"/>
    <n v="9.9700000000000006"/>
    <x v="24"/>
    <n v="165"/>
    <n v="367"/>
    <n v="12.65"/>
    <n v="100"/>
    <n v="30.11"/>
    <n v="55.64"/>
    <n v="1288.6399999999901"/>
    <n v="603.4"/>
    <n v="928.3"/>
    <n v="789.06"/>
    <n v="1160.3800000000001"/>
  </r>
  <r>
    <x v="1"/>
    <n v="15"/>
    <s v="Iron"/>
    <n v="22.5"/>
    <x v="1"/>
    <s v="New Brunswick"/>
    <n v="3116.21"/>
    <x v="1"/>
    <n v="124.24"/>
    <n v="301.07"/>
    <n v="56.17"/>
    <n v="262.42"/>
    <n v="120.36"/>
    <n v="39.020000000000003"/>
    <n v="127.09"/>
    <n v="5.04"/>
    <x v="23"/>
    <n v="418"/>
    <n v="309"/>
    <n v="10.08"/>
    <n v="150"/>
    <n v="28.1"/>
    <n v="65.14"/>
    <n v="1035.4100000000001"/>
    <n v="405.11"/>
    <n v="623.24"/>
    <n v="529.76"/>
    <n v="779.05"/>
  </r>
  <r>
    <x v="11"/>
    <n v="7"/>
    <s v="Sand"/>
    <n v="24.6"/>
    <x v="0"/>
    <s v="Ontario"/>
    <n v="3603.1"/>
    <x v="1"/>
    <n v="110.44"/>
    <n v="343.88"/>
    <n v="52.24"/>
    <n v="289.58"/>
    <n v="134.77000000000001"/>
    <n v="58.43"/>
    <n v="125.87"/>
    <n v="7.99"/>
    <x v="7"/>
    <n v="579"/>
    <n v="391"/>
    <n v="9.2200000000000006"/>
    <n v="0"/>
    <n v="35.69"/>
    <n v="62.8"/>
    <n v="1123.2"/>
    <n v="468.4"/>
    <n v="720.62"/>
    <n v="612.53"/>
    <n v="900.77"/>
  </r>
  <r>
    <x v="9"/>
    <n v="6"/>
    <s v="Wood"/>
    <n v="10.5"/>
    <x v="1"/>
    <s v="Manitoba"/>
    <n v="5014.29"/>
    <x v="0"/>
    <n v="102.46"/>
    <n v="383.26"/>
    <n v="54.24"/>
    <n v="283.26"/>
    <n v="141.36000000000001"/>
    <n v="35.61"/>
    <n v="136.46"/>
    <n v="8.1"/>
    <x v="14"/>
    <n v="862"/>
    <n v="365"/>
    <n v="13.74"/>
    <n v="100"/>
    <n v="28.65"/>
    <n v="68.069999999999993"/>
    <n v="1144.74999999999"/>
    <n v="651.86"/>
    <n v="1002.86"/>
    <n v="852.43"/>
    <n v="1253.57"/>
  </r>
  <r>
    <x v="8"/>
    <n v="9"/>
    <s v="Iron"/>
    <n v="11.7"/>
    <x v="1"/>
    <s v="Ontario"/>
    <n v="3365.11"/>
    <x v="1"/>
    <n v="179.64"/>
    <n v="334.37"/>
    <n v="54.79"/>
    <n v="269.75"/>
    <n v="112.2"/>
    <n v="30.15"/>
    <n v="121.86"/>
    <n v="7.23"/>
    <x v="25"/>
    <n v="852"/>
    <n v="394"/>
    <n v="8.5399999999999991"/>
    <n v="50"/>
    <n v="20.2"/>
    <n v="56.15"/>
    <n v="1109.99"/>
    <n v="437.46"/>
    <n v="673.02"/>
    <n v="572.07000000000005"/>
    <n v="841.28"/>
  </r>
  <r>
    <x v="4"/>
    <n v="13"/>
    <s v="Coal"/>
    <n v="17.2"/>
    <x v="0"/>
    <s v="Ontario"/>
    <n v="5882.48"/>
    <x v="0"/>
    <n v="166.71"/>
    <n v="399.27"/>
    <n v="58.58"/>
    <n v="286.75"/>
    <n v="137.41999999999999"/>
    <n v="62.87"/>
    <n v="103.29"/>
    <n v="8.44"/>
    <x v="9"/>
    <n v="541"/>
    <n v="337"/>
    <n v="17.46"/>
    <n v="50"/>
    <n v="26.82"/>
    <n v="57.12"/>
    <n v="1223.33"/>
    <n v="764.72"/>
    <n v="1176.5"/>
    <n v="1000.02"/>
    <n v="1470.62"/>
  </r>
  <r>
    <x v="4"/>
    <n v="20"/>
    <s v="Steel"/>
    <n v="19.5"/>
    <x v="0"/>
    <s v="British Columbia"/>
    <n v="3072.23"/>
    <x v="0"/>
    <n v="124.82"/>
    <n v="333.26"/>
    <n v="50.65"/>
    <n v="239.27"/>
    <n v="133.13999999999999"/>
    <n v="38.96"/>
    <n v="132.91"/>
    <n v="5.46"/>
    <x v="9"/>
    <n v="276"/>
    <n v="386"/>
    <n v="7.96"/>
    <n v="50"/>
    <n v="28.48"/>
    <n v="68.209999999999994"/>
    <n v="1058.47"/>
    <n v="399.39"/>
    <n v="614.45000000000005"/>
    <n v="522.28"/>
    <n v="768.06"/>
  </r>
  <r>
    <x v="7"/>
    <n v="16"/>
    <s v="Iron"/>
    <n v="18.8"/>
    <x v="1"/>
    <s v="Saskatchewan"/>
    <n v="3357.72"/>
    <x v="1"/>
    <n v="129.30000000000001"/>
    <n v="425.6"/>
    <n v="52.02"/>
    <n v="226.11"/>
    <n v="109.25"/>
    <n v="51.27"/>
    <n v="122.69"/>
    <n v="9.44"/>
    <x v="0"/>
    <n v="327"/>
    <n v="336"/>
    <n v="9.99"/>
    <n v="100"/>
    <n v="24.26"/>
    <n v="98.16"/>
    <n v="1125.68"/>
    <n v="436.5"/>
    <n v="671.54"/>
    <n v="570.80999999999995"/>
    <n v="839.43"/>
  </r>
  <r>
    <x v="3"/>
    <n v="8"/>
    <s v="Iron"/>
    <n v="24.6"/>
    <x v="0"/>
    <s v="Saskatchewan"/>
    <n v="3086.1"/>
    <x v="0"/>
    <n v="183.81"/>
    <n v="415.53"/>
    <n v="52.11"/>
    <n v="230.44"/>
    <n v="149.12"/>
    <n v="67.319999999999993"/>
    <n v="108.72"/>
    <n v="7.28"/>
    <x v="18"/>
    <n v="940"/>
    <n v="323"/>
    <n v="9.5500000000000007"/>
    <n v="0"/>
    <n v="29.13"/>
    <n v="90.53"/>
    <n v="1214.3299999999899"/>
    <n v="401.19"/>
    <n v="617.22"/>
    <n v="524.64"/>
    <n v="771.52"/>
  </r>
  <r>
    <x v="8"/>
    <n v="4"/>
    <s v="Wood"/>
    <n v="29.3"/>
    <x v="0"/>
    <s v="Saskatchewan"/>
    <n v="5708.24"/>
    <x v="1"/>
    <n v="170.15"/>
    <n v="422.28"/>
    <n v="50.06"/>
    <n v="202.34"/>
    <n v="137.11000000000001"/>
    <n v="61.8"/>
    <n v="133.44"/>
    <n v="9.4"/>
    <x v="4"/>
    <n v="742"/>
    <n v="362"/>
    <n v="15.77"/>
    <n v="150"/>
    <n v="23.82"/>
    <n v="80.63"/>
    <n v="1186.58"/>
    <n v="742.07"/>
    <n v="1141.6500000000001"/>
    <n v="970.4"/>
    <n v="1427.06"/>
  </r>
  <r>
    <x v="6"/>
    <n v="10"/>
    <s v="Iron"/>
    <n v="28.9"/>
    <x v="0"/>
    <s v="Saskatchewan"/>
    <n v="5684.85"/>
    <x v="2"/>
    <n v="108.45"/>
    <n v="329.77"/>
    <n v="56.3"/>
    <n v="217.37"/>
    <n v="117.68"/>
    <n v="50.43"/>
    <n v="131.1"/>
    <n v="7.81"/>
    <x v="2"/>
    <n v="717"/>
    <n v="399"/>
    <n v="14.25"/>
    <n v="50"/>
    <n v="35.49"/>
    <n v="55.82"/>
    <n v="1018.90999999999"/>
    <n v="739.03"/>
    <n v="1136.97"/>
    <n v="966.42"/>
    <n v="1421.21"/>
  </r>
  <r>
    <x v="11"/>
    <n v="22"/>
    <s v="Coal"/>
    <n v="10"/>
    <x v="0"/>
    <s v="British Columbia"/>
    <n v="3119.24"/>
    <x v="2"/>
    <n v="165.23"/>
    <n v="455.46"/>
    <n v="54.61"/>
    <n v="211.2"/>
    <n v="149.47999999999999"/>
    <n v="44.7"/>
    <n v="126.61"/>
    <n v="5.88"/>
    <x v="15"/>
    <n v="388"/>
    <n v="391"/>
    <n v="7.98"/>
    <n v="50"/>
    <n v="22.83"/>
    <n v="57.19"/>
    <n v="1213.17"/>
    <n v="405.5"/>
    <n v="623.85"/>
    <n v="530.27"/>
    <n v="779.81"/>
  </r>
  <r>
    <x v="5"/>
    <n v="20"/>
    <s v="Iron"/>
    <n v="13.7"/>
    <x v="0"/>
    <s v="Alberta"/>
    <n v="5704.44"/>
    <x v="0"/>
    <n v="103.06"/>
    <n v="495.6"/>
    <n v="51.27"/>
    <n v="296.49"/>
    <n v="100.63"/>
    <n v="53.33"/>
    <n v="141.93"/>
    <n v="7.35"/>
    <x v="0"/>
    <n v="575"/>
    <n v="308"/>
    <n v="18.52"/>
    <n v="0"/>
    <n v="38.21"/>
    <n v="90.8"/>
    <n v="1249.6600000000001"/>
    <n v="741.58"/>
    <n v="1140.8900000000001"/>
    <n v="969.75"/>
    <n v="1426.11"/>
  </r>
  <r>
    <x v="3"/>
    <n v="6"/>
    <s v="Sand"/>
    <n v="18"/>
    <x v="0"/>
    <s v="British Columbia"/>
    <n v="3895.09"/>
    <x v="1"/>
    <n v="192.8"/>
    <n v="467.68"/>
    <n v="54.77"/>
    <n v="217.3"/>
    <n v="101.67"/>
    <n v="46.36"/>
    <n v="101.33"/>
    <n v="8.5399999999999991"/>
    <x v="23"/>
    <n v="717"/>
    <n v="328"/>
    <n v="11.88"/>
    <n v="100"/>
    <n v="25.11"/>
    <n v="71.7"/>
    <n v="1190.44999999999"/>
    <n v="506.36"/>
    <n v="779.02"/>
    <n v="662.17"/>
    <n v="973.77"/>
  </r>
  <r>
    <x v="7"/>
    <n v="5"/>
    <s v="Steel"/>
    <n v="23.7"/>
    <x v="0"/>
    <s v="New Brunswick"/>
    <n v="4123.67"/>
    <x v="3"/>
    <n v="106.82"/>
    <n v="432.4"/>
    <n v="52.21"/>
    <n v="293.79000000000002"/>
    <n v="149.84"/>
    <n v="46.14"/>
    <n v="144.63"/>
    <n v="7.25"/>
    <x v="23"/>
    <n v="541"/>
    <n v="352"/>
    <n v="11.71"/>
    <n v="0"/>
    <n v="33.619999999999997"/>
    <n v="54.97"/>
    <n v="1233.08"/>
    <n v="536.08000000000004"/>
    <n v="824.73"/>
    <n v="701.02"/>
    <n v="1030.92"/>
  </r>
  <r>
    <x v="10"/>
    <n v="25"/>
    <s v="Coal"/>
    <n v="25.4"/>
    <x v="1"/>
    <s v="Saskatchewan"/>
    <n v="3440.25"/>
    <x v="1"/>
    <n v="164.28"/>
    <n v="361.83"/>
    <n v="59.06"/>
    <n v="270.81"/>
    <n v="111.07"/>
    <n v="63.82"/>
    <n v="115.41"/>
    <n v="9.5299999999999994"/>
    <x v="1"/>
    <n v="163"/>
    <n v="341"/>
    <n v="10.09"/>
    <n v="150"/>
    <n v="31.01"/>
    <n v="56.7"/>
    <n v="1155.81"/>
    <n v="447.23"/>
    <n v="688.05"/>
    <n v="584.84"/>
    <n v="860.06"/>
  </r>
  <r>
    <x v="7"/>
    <n v="27"/>
    <s v="Sand"/>
    <n v="18.600000000000001"/>
    <x v="1"/>
    <s v="Alberta"/>
    <n v="4767.79"/>
    <x v="3"/>
    <n v="115.38"/>
    <n v="386.13"/>
    <n v="50.36"/>
    <n v="289.42"/>
    <n v="116.24"/>
    <n v="34.54"/>
    <n v="100.29"/>
    <n v="9.4"/>
    <x v="6"/>
    <n v="270"/>
    <n v="355"/>
    <n v="13.43"/>
    <n v="0"/>
    <n v="22.69"/>
    <n v="50.09"/>
    <n v="1101.76"/>
    <n v="619.80999999999995"/>
    <n v="953.56"/>
    <n v="810.52"/>
    <n v="1191.95"/>
  </r>
  <r>
    <x v="5"/>
    <n v="7"/>
    <s v="Iron"/>
    <n v="26.8"/>
    <x v="1"/>
    <s v="British Columbia"/>
    <n v="5266.43"/>
    <x v="0"/>
    <n v="172.87"/>
    <n v="354.23"/>
    <n v="54.88"/>
    <n v="228.48"/>
    <n v="101.34"/>
    <n v="63.06"/>
    <n v="114.46"/>
    <n v="5.39"/>
    <x v="12"/>
    <n v="661"/>
    <n v="307"/>
    <n v="17.149999999999999"/>
    <n v="0"/>
    <n v="29.82"/>
    <n v="88.69"/>
    <n v="1094.71"/>
    <n v="684.64"/>
    <n v="1053.29"/>
    <n v="895.29"/>
    <n v="1316.61"/>
  </r>
  <r>
    <x v="4"/>
    <n v="21"/>
    <s v="Iron"/>
    <n v="23.1"/>
    <x v="0"/>
    <s v="Saskatchewan"/>
    <n v="4222.79"/>
    <x v="1"/>
    <n v="177.18"/>
    <n v="465.63"/>
    <n v="57.22"/>
    <n v="236.16"/>
    <n v="123.27"/>
    <n v="63.02"/>
    <n v="122.21"/>
    <n v="8.51"/>
    <x v="0"/>
    <n v="616"/>
    <n v="332"/>
    <n v="12.72"/>
    <n v="50"/>
    <n v="32.82"/>
    <n v="67.91"/>
    <n v="1253.2"/>
    <n v="548.96"/>
    <n v="844.56"/>
    <n v="717.87"/>
    <n v="1055.7"/>
  </r>
  <r>
    <x v="4"/>
    <n v="28"/>
    <s v="Steel"/>
    <n v="28"/>
    <x v="0"/>
    <s v="New Brunswick"/>
    <n v="5511.27"/>
    <x v="0"/>
    <n v="173.74"/>
    <n v="340.7"/>
    <n v="51.4"/>
    <n v="241.97"/>
    <n v="137.35"/>
    <n v="48.91"/>
    <n v="123.25"/>
    <n v="9.44"/>
    <x v="24"/>
    <n v="985"/>
    <n v="336"/>
    <n v="16.399999999999999"/>
    <n v="50"/>
    <n v="23.79"/>
    <n v="70.569999999999993"/>
    <n v="1126.76"/>
    <n v="716.47"/>
    <n v="1102.25"/>
    <n v="936.92"/>
    <n v="1377.82"/>
  </r>
  <r>
    <x v="1"/>
    <n v="13"/>
    <s v="Wood"/>
    <n v="19.399999999999999"/>
    <x v="0"/>
    <s v="Saskatchewan"/>
    <n v="4376.0600000000004"/>
    <x v="2"/>
    <n v="132.44999999999999"/>
    <n v="324.63"/>
    <n v="56.58"/>
    <n v="206.82"/>
    <n v="135.6"/>
    <n v="48.45"/>
    <n v="110.9"/>
    <n v="8.2899999999999991"/>
    <x v="12"/>
    <n v="605"/>
    <n v="368"/>
    <n v="11.89"/>
    <n v="100"/>
    <n v="35.159999999999997"/>
    <n v="92.53"/>
    <n v="1023.72"/>
    <n v="568.89"/>
    <n v="875.21"/>
    <n v="743.93"/>
    <n v="1094.02"/>
  </r>
  <r>
    <x v="3"/>
    <n v="4"/>
    <s v="Sand"/>
    <n v="15.3"/>
    <x v="1"/>
    <s v="New Brunswick"/>
    <n v="4883.5200000000004"/>
    <x v="2"/>
    <n v="164.48"/>
    <n v="467.84"/>
    <n v="53.93"/>
    <n v="299.68"/>
    <n v="137.62"/>
    <n v="35.19"/>
    <n v="115.28"/>
    <n v="5.42"/>
    <x v="12"/>
    <n v="147"/>
    <n v="309"/>
    <n v="15.8"/>
    <n v="50"/>
    <n v="27.33"/>
    <n v="87.11"/>
    <n v="1279.4399999999901"/>
    <n v="634.86"/>
    <n v="976.7"/>
    <n v="830.2"/>
    <n v="1220.8800000000001"/>
  </r>
  <r>
    <x v="7"/>
    <n v="3"/>
    <s v="Steel"/>
    <n v="23.5"/>
    <x v="1"/>
    <s v="Alberta"/>
    <n v="3967.53"/>
    <x v="1"/>
    <n v="197.29"/>
    <n v="442.62"/>
    <n v="53.09"/>
    <n v="246.65"/>
    <n v="140.75"/>
    <n v="68.599999999999994"/>
    <n v="117.38"/>
    <n v="5.37"/>
    <x v="1"/>
    <n v="118"/>
    <n v="400"/>
    <n v="9.92"/>
    <n v="100"/>
    <n v="35.909999999999997"/>
    <n v="63.64"/>
    <n v="1271.75"/>
    <n v="515.78"/>
    <n v="793.51"/>
    <n v="674.48"/>
    <n v="991.88"/>
  </r>
  <r>
    <x v="3"/>
    <n v="19"/>
    <s v="Coal"/>
    <n v="22.2"/>
    <x v="1"/>
    <s v="Ontario"/>
    <n v="4572.8900000000003"/>
    <x v="1"/>
    <n v="149.35"/>
    <n v="338.7"/>
    <n v="59.11"/>
    <n v="213.82"/>
    <n v="138.02000000000001"/>
    <n v="62.97"/>
    <n v="119.97"/>
    <n v="7.25"/>
    <x v="9"/>
    <n v="876"/>
    <n v="305"/>
    <n v="14.99"/>
    <n v="150"/>
    <n v="26.55"/>
    <n v="97.43"/>
    <n v="1089.19"/>
    <n v="594.48"/>
    <n v="914.58"/>
    <n v="777.39"/>
    <n v="1143.22"/>
  </r>
  <r>
    <x v="2"/>
    <n v="18"/>
    <s v="Sand"/>
    <n v="26.7"/>
    <x v="0"/>
    <s v="Ontario"/>
    <n v="3885.91"/>
    <x v="1"/>
    <n v="114.18"/>
    <n v="430.75"/>
    <n v="55.91"/>
    <n v="269.16000000000003"/>
    <n v="140.05000000000001"/>
    <n v="46.57"/>
    <n v="113.82"/>
    <n v="8.57"/>
    <x v="16"/>
    <n v="797"/>
    <n v="335"/>
    <n v="11.6"/>
    <n v="50"/>
    <n v="38.21"/>
    <n v="54.39"/>
    <n v="1179.00999999999"/>
    <n v="505.17"/>
    <n v="777.18"/>
    <n v="660.6"/>
    <n v="971.48"/>
  </r>
  <r>
    <x v="9"/>
    <n v="9"/>
    <s v="Wood"/>
    <n v="21.2"/>
    <x v="0"/>
    <s v="New Brunswick"/>
    <n v="4010.68"/>
    <x v="1"/>
    <n v="113.06"/>
    <n v="447.85"/>
    <n v="52.11"/>
    <n v="256.22000000000003"/>
    <n v="149.97999999999999"/>
    <n v="59.26"/>
    <n v="139.29"/>
    <n v="5.28"/>
    <x v="6"/>
    <n v="576"/>
    <n v="364"/>
    <n v="11.02"/>
    <n v="0"/>
    <n v="29.82"/>
    <n v="55.74"/>
    <n v="1223.05"/>
    <n v="521.39"/>
    <n v="802.14"/>
    <n v="681.82"/>
    <n v="1002.67"/>
  </r>
  <r>
    <x v="10"/>
    <n v="26"/>
    <s v="Coal"/>
    <n v="10.3"/>
    <x v="1"/>
    <s v="Manitoba"/>
    <n v="4742.7"/>
    <x v="2"/>
    <n v="159.46"/>
    <n v="343.92"/>
    <n v="55.61"/>
    <n v="222.24"/>
    <n v="121.02"/>
    <n v="54.11"/>
    <n v="139.37"/>
    <n v="7.9"/>
    <x v="17"/>
    <n v="619"/>
    <n v="317"/>
    <n v="14.96"/>
    <n v="100"/>
    <n v="23.15"/>
    <n v="53.05"/>
    <n v="1103.6300000000001"/>
    <n v="616.54999999999995"/>
    <n v="948.54"/>
    <n v="806.26"/>
    <n v="1185.67"/>
  </r>
  <r>
    <x v="11"/>
    <n v="23"/>
    <s v="Wood"/>
    <n v="17.8"/>
    <x v="0"/>
    <s v="Manitoba"/>
    <n v="5758.6"/>
    <x v="2"/>
    <n v="122.08"/>
    <n v="484.3"/>
    <n v="54.78"/>
    <n v="292.69"/>
    <n v="108.21"/>
    <n v="51.97"/>
    <n v="132.1"/>
    <n v="9.6999999999999993"/>
    <x v="1"/>
    <n v="587"/>
    <n v="316"/>
    <n v="18.22"/>
    <n v="0"/>
    <n v="32.659999999999997"/>
    <n v="99.14"/>
    <n v="1255.83"/>
    <n v="748.62"/>
    <n v="1151.72"/>
    <n v="978.96"/>
    <n v="1439.65"/>
  </r>
  <r>
    <x v="10"/>
    <n v="4"/>
    <s v="Iron"/>
    <n v="17.3"/>
    <x v="1"/>
    <s v="New Brunswick"/>
    <n v="5084.0200000000004"/>
    <x v="2"/>
    <n v="122.83"/>
    <n v="497.55"/>
    <n v="51.07"/>
    <n v="238.93"/>
    <n v="142.34"/>
    <n v="68.16"/>
    <n v="106.53"/>
    <n v="5.31"/>
    <x v="4"/>
    <n v="688"/>
    <n v="387"/>
    <n v="13.14"/>
    <n v="150"/>
    <n v="33.869999999999997"/>
    <n v="69.36"/>
    <n v="1232.72"/>
    <n v="660.92"/>
    <n v="1016.8"/>
    <n v="864.28"/>
    <n v="1271.01"/>
  </r>
  <r>
    <x v="3"/>
    <n v="1"/>
    <s v="Iron"/>
    <n v="19"/>
    <x v="0"/>
    <s v="Ontario"/>
    <n v="5456.95"/>
    <x v="1"/>
    <n v="178.15"/>
    <n v="437.53"/>
    <n v="53.47"/>
    <n v="274.18"/>
    <n v="136.31"/>
    <n v="58.89"/>
    <n v="139.81"/>
    <n v="6.71"/>
    <x v="25"/>
    <n v="107"/>
    <n v="361"/>
    <n v="15.12"/>
    <n v="100"/>
    <n v="25.53"/>
    <n v="67.47"/>
    <n v="1285.05"/>
    <n v="709.4"/>
    <n v="1091.3900000000001"/>
    <n v="927.68"/>
    <n v="1364.24"/>
  </r>
  <r>
    <x v="10"/>
    <n v="17"/>
    <s v="Coal"/>
    <n v="11.1"/>
    <x v="0"/>
    <s v="Manitoba"/>
    <n v="3315.35"/>
    <x v="0"/>
    <n v="101.13"/>
    <n v="371.21"/>
    <n v="59.02"/>
    <n v="262.36"/>
    <n v="140.19"/>
    <n v="54.71"/>
    <n v="107.99"/>
    <n v="8.3800000000000008"/>
    <x v="21"/>
    <n v="490"/>
    <n v="329"/>
    <n v="10.08"/>
    <n v="0"/>
    <n v="28.86"/>
    <n v="78.73"/>
    <n v="1104.99"/>
    <n v="431"/>
    <n v="663.07"/>
    <n v="563.61"/>
    <n v="828.84"/>
  </r>
  <r>
    <x v="0"/>
    <n v="11"/>
    <s v="Iron"/>
    <n v="24.4"/>
    <x v="1"/>
    <s v="Alberta"/>
    <n v="5376.02"/>
    <x v="0"/>
    <n v="187.63"/>
    <n v="456.62"/>
    <n v="53.58"/>
    <n v="285.77999999999997"/>
    <n v="121.4"/>
    <n v="59.37"/>
    <n v="147.01"/>
    <n v="6.99"/>
    <x v="11"/>
    <n v="413"/>
    <n v="390"/>
    <n v="13.78"/>
    <n v="50"/>
    <n v="28.04"/>
    <n v="53.15"/>
    <n v="1318.3799999999901"/>
    <n v="698.88"/>
    <n v="1075.2"/>
    <n v="913.92"/>
    <n v="1344.01"/>
  </r>
  <r>
    <x v="5"/>
    <n v="6"/>
    <s v="Sand"/>
    <n v="20.3"/>
    <x v="0"/>
    <s v="Ontario"/>
    <n v="5630.34"/>
    <x v="2"/>
    <n v="120.15"/>
    <n v="390.99"/>
    <n v="57.46"/>
    <n v="251.01"/>
    <n v="114.83"/>
    <n v="62.55"/>
    <n v="113.12"/>
    <n v="8.6300000000000008"/>
    <x v="3"/>
    <n v="587"/>
    <n v="316"/>
    <n v="17.82"/>
    <n v="100"/>
    <n v="33.24"/>
    <n v="73.239999999999995"/>
    <n v="1118.74"/>
    <n v="731.94"/>
    <n v="1126.07"/>
    <n v="957.16"/>
    <n v="1407.59"/>
  </r>
  <r>
    <x v="6"/>
    <n v="19"/>
    <s v="Steel"/>
    <n v="18.3"/>
    <x v="1"/>
    <s v="British Columbia"/>
    <n v="4759.04"/>
    <x v="2"/>
    <n v="112.11"/>
    <n v="320.89999999999998"/>
    <n v="56.49"/>
    <n v="282.98"/>
    <n v="121.99"/>
    <n v="36.119999999999997"/>
    <n v="139.94999999999999"/>
    <n v="5.92"/>
    <x v="17"/>
    <n v="706"/>
    <n v="370"/>
    <n v="12.86"/>
    <n v="100"/>
    <n v="29.44"/>
    <n v="73.489999999999995"/>
    <n v="1076.46"/>
    <n v="618.67999999999995"/>
    <n v="951.81"/>
    <n v="809.04"/>
    <n v="1189.76"/>
  </r>
  <r>
    <x v="4"/>
    <n v="4"/>
    <s v="Wood"/>
    <n v="28"/>
    <x v="1"/>
    <s v="Saskatchewan"/>
    <n v="4091.4"/>
    <x v="0"/>
    <n v="163.86"/>
    <n v="387.92"/>
    <n v="58.4"/>
    <n v="258.19"/>
    <n v="144.4"/>
    <n v="34.72"/>
    <n v="131.38"/>
    <n v="6.67"/>
    <x v="18"/>
    <n v="166"/>
    <n v="345"/>
    <n v="11.86"/>
    <n v="150"/>
    <n v="34.81"/>
    <n v="67.97"/>
    <n v="1185.54"/>
    <n v="531.88"/>
    <n v="818.28"/>
    <n v="695.54"/>
    <n v="1022.85"/>
  </r>
  <r>
    <x v="1"/>
    <n v="8"/>
    <s v="Steel"/>
    <n v="14.5"/>
    <x v="1"/>
    <s v="New Brunswick"/>
    <n v="3222.57"/>
    <x v="0"/>
    <n v="191.15"/>
    <n v="464.81"/>
    <n v="54.09"/>
    <n v="259.61"/>
    <n v="128.74"/>
    <n v="57.27"/>
    <n v="131.47"/>
    <n v="5.01"/>
    <x v="16"/>
    <n v="496"/>
    <n v="314"/>
    <n v="10.26"/>
    <n v="50"/>
    <n v="22.27"/>
    <n v="77.180000000000007"/>
    <n v="1292.1500000000001"/>
    <n v="418.93"/>
    <n v="644.51"/>
    <n v="547.84"/>
    <n v="805.64"/>
  </r>
  <r>
    <x v="4"/>
    <n v="25"/>
    <s v="Coal"/>
    <n v="11.9"/>
    <x v="1"/>
    <s v="Alberta"/>
    <n v="5996.02"/>
    <x v="1"/>
    <n v="193.91"/>
    <n v="373.56"/>
    <n v="54.05"/>
    <n v="243.83"/>
    <n v="100.16"/>
    <n v="61.75"/>
    <n v="129.12"/>
    <n v="5.74"/>
    <x v="18"/>
    <n v="796"/>
    <n v="365"/>
    <n v="16.43"/>
    <n v="150"/>
    <n v="23.33"/>
    <n v="51.68"/>
    <n v="1162.1199999999999"/>
    <n v="779.48"/>
    <n v="1199.2"/>
    <n v="1019.32"/>
    <n v="1499.01"/>
  </r>
  <r>
    <x v="8"/>
    <n v="13"/>
    <s v="Iron"/>
    <n v="27.2"/>
    <x v="1"/>
    <s v="New Brunswick"/>
    <n v="3245.22"/>
    <x v="1"/>
    <n v="124.32"/>
    <n v="490.96"/>
    <n v="56.95"/>
    <n v="256.44"/>
    <n v="107.14"/>
    <n v="47.6"/>
    <n v="119.73"/>
    <n v="6.93"/>
    <x v="22"/>
    <n v="191"/>
    <n v="323"/>
    <n v="10.050000000000001"/>
    <n v="50"/>
    <n v="39.44"/>
    <n v="56.99"/>
    <n v="1210.07"/>
    <n v="421.88"/>
    <n v="649.04"/>
    <n v="551.69000000000005"/>
    <n v="811.3"/>
  </r>
  <r>
    <x v="7"/>
    <n v="15"/>
    <s v="Coal"/>
    <n v="12.5"/>
    <x v="0"/>
    <s v="New Brunswick"/>
    <n v="4283.63"/>
    <x v="2"/>
    <n v="191.81"/>
    <n v="408.4"/>
    <n v="55.59"/>
    <n v="244.48"/>
    <n v="112.06"/>
    <n v="40.29"/>
    <n v="149.38999999999999"/>
    <n v="8.98"/>
    <x v="8"/>
    <n v="838"/>
    <n v="344"/>
    <n v="12.45"/>
    <n v="100"/>
    <n v="38.22"/>
    <n v="96.01"/>
    <n v="1211"/>
    <n v="556.87"/>
    <n v="856.73"/>
    <n v="728.22"/>
    <n v="1070.9100000000001"/>
  </r>
  <r>
    <x v="10"/>
    <n v="13"/>
    <s v="Wood"/>
    <n v="14.9"/>
    <x v="1"/>
    <s v="New Brunswick"/>
    <n v="3603.49"/>
    <x v="3"/>
    <n v="156.69999999999999"/>
    <n v="395.36"/>
    <n v="53.24"/>
    <n v="216.36"/>
    <n v="105.5"/>
    <n v="47.36"/>
    <n v="110.93"/>
    <n v="9.68"/>
    <x v="5"/>
    <n v="559"/>
    <n v="358"/>
    <n v="10.07"/>
    <n v="150"/>
    <n v="26.53"/>
    <n v="58.57"/>
    <n v="1095.1300000000001"/>
    <n v="468.45"/>
    <n v="720.7"/>
    <n v="612.59"/>
    <n v="900.87"/>
  </r>
  <r>
    <x v="2"/>
    <n v="1"/>
    <s v="Steel"/>
    <n v="15.6"/>
    <x v="1"/>
    <s v="Ontario"/>
    <n v="5247.89"/>
    <x v="3"/>
    <n v="109.3"/>
    <n v="335.11"/>
    <n v="51.66"/>
    <n v="217.34"/>
    <n v="107.85"/>
    <n v="37.03"/>
    <n v="117.2"/>
    <n v="7.41"/>
    <x v="11"/>
    <n v="241"/>
    <n v="385"/>
    <n v="13.63"/>
    <n v="0"/>
    <n v="37.520000000000003"/>
    <n v="98.81"/>
    <n v="982.9"/>
    <n v="682.23"/>
    <n v="1049.58"/>
    <n v="892.14"/>
    <n v="1311.97"/>
  </r>
  <r>
    <x v="8"/>
    <n v="15"/>
    <s v="Sand"/>
    <n v="14"/>
    <x v="0"/>
    <s v="New Brunswick"/>
    <n v="4739.1499999999996"/>
    <x v="0"/>
    <n v="158.02000000000001"/>
    <n v="445.77"/>
    <n v="54.62"/>
    <n v="229.81"/>
    <n v="130.83000000000001"/>
    <n v="59.02"/>
    <n v="134.99"/>
    <n v="5.88"/>
    <x v="23"/>
    <n v="436"/>
    <n v="387"/>
    <n v="12.25"/>
    <n v="100"/>
    <n v="23.28"/>
    <n v="76.58"/>
    <n v="1218.94"/>
    <n v="616.09"/>
    <n v="947.83"/>
    <n v="805.66"/>
    <n v="1184.79"/>
  </r>
  <r>
    <x v="2"/>
    <n v="4"/>
    <s v="Iron"/>
    <n v="28.8"/>
    <x v="1"/>
    <s v="Ontario"/>
    <n v="4397.8"/>
    <x v="0"/>
    <n v="168.81"/>
    <n v="367.08"/>
    <n v="59.21"/>
    <n v="248.02"/>
    <n v="127.57"/>
    <n v="58.29"/>
    <n v="113.6"/>
    <n v="6.36"/>
    <x v="22"/>
    <n v="670"/>
    <n v="339"/>
    <n v="12.97"/>
    <n v="150"/>
    <n v="33.14"/>
    <n v="86.64"/>
    <n v="1148.9399999999901"/>
    <n v="571.71"/>
    <n v="879.56"/>
    <n v="747.63"/>
    <n v="1099.45"/>
  </r>
  <r>
    <x v="11"/>
    <n v="23"/>
    <s v="Iron"/>
    <n v="28.7"/>
    <x v="1"/>
    <s v="British Columbia"/>
    <n v="5500.38"/>
    <x v="2"/>
    <n v="103.41"/>
    <n v="353.23"/>
    <n v="57.04"/>
    <n v="270.14999999999998"/>
    <n v="141.97"/>
    <n v="61.75"/>
    <n v="105.14"/>
    <n v="8.51"/>
    <x v="21"/>
    <n v="569"/>
    <n v="300"/>
    <n v="18.329999999999998"/>
    <n v="100"/>
    <n v="27.95"/>
    <n v="69.14"/>
    <n v="1101.2"/>
    <n v="715.05"/>
    <n v="1100.08"/>
    <n v="935.06"/>
    <n v="1375.1"/>
  </r>
  <r>
    <x v="11"/>
    <n v="13"/>
    <s v="Iron"/>
    <n v="29.1"/>
    <x v="0"/>
    <s v="Ontario"/>
    <n v="5488.27"/>
    <x v="0"/>
    <n v="152.52000000000001"/>
    <n v="345.62"/>
    <n v="58.18"/>
    <n v="262.99"/>
    <n v="131.68"/>
    <n v="62.37"/>
    <n v="134.24"/>
    <n v="8.86"/>
    <x v="7"/>
    <n v="955"/>
    <n v="385"/>
    <n v="14.26"/>
    <n v="150"/>
    <n v="26.27"/>
    <n v="92.38"/>
    <n v="1156.45999999999"/>
    <n v="713.48"/>
    <n v="1097.6500000000001"/>
    <n v="933.01"/>
    <n v="1372.07"/>
  </r>
  <r>
    <x v="3"/>
    <n v="14"/>
    <s v="Iron"/>
    <n v="11.1"/>
    <x v="0"/>
    <s v="Alberta"/>
    <n v="5417.37"/>
    <x v="0"/>
    <n v="174.23"/>
    <n v="392.22"/>
    <n v="54.41"/>
    <n v="273.06"/>
    <n v="135.94"/>
    <n v="45.84"/>
    <n v="118.71"/>
    <n v="9.44"/>
    <x v="11"/>
    <n v="522"/>
    <n v="300"/>
    <n v="18.059999999999999"/>
    <n v="100"/>
    <n v="39.92"/>
    <n v="98.07"/>
    <n v="1203.8499999999999"/>
    <n v="704.26"/>
    <n v="1083.47"/>
    <n v="920.95"/>
    <n v="1354.34"/>
  </r>
  <r>
    <x v="2"/>
    <n v="11"/>
    <s v="Steel"/>
    <n v="18"/>
    <x v="1"/>
    <s v="Ontario"/>
    <n v="3010.68"/>
    <x v="1"/>
    <n v="152.13"/>
    <n v="351.62"/>
    <n v="55.48"/>
    <n v="205.12"/>
    <n v="137.81"/>
    <n v="61.53"/>
    <n v="131.13"/>
    <n v="5.34"/>
    <x v="9"/>
    <n v="618"/>
    <n v="342"/>
    <n v="8.8000000000000007"/>
    <n v="100"/>
    <n v="35.26"/>
    <n v="63.44"/>
    <n v="1100.1600000000001"/>
    <n v="391.39"/>
    <n v="602.14"/>
    <n v="511.82"/>
    <n v="752.67"/>
  </r>
  <r>
    <x v="2"/>
    <n v="2"/>
    <s v="Iron"/>
    <n v="11.5"/>
    <x v="0"/>
    <s v="Alberta"/>
    <n v="3415.53"/>
    <x v="1"/>
    <n v="108.95"/>
    <n v="392.68"/>
    <n v="56.32"/>
    <n v="217.14"/>
    <n v="113.21"/>
    <n v="41.54"/>
    <n v="148.81"/>
    <n v="5.22"/>
    <x v="1"/>
    <n v="279"/>
    <n v="353"/>
    <n v="9.68"/>
    <n v="50"/>
    <n v="36.950000000000003"/>
    <n v="80.45"/>
    <n v="1083.8699999999999"/>
    <n v="444.02"/>
    <n v="683.11"/>
    <n v="580.64"/>
    <n v="853.88"/>
  </r>
  <r>
    <x v="4"/>
    <n v="10"/>
    <s v="Sand"/>
    <n v="10.3"/>
    <x v="1"/>
    <s v="Ontario"/>
    <n v="3972.24"/>
    <x v="0"/>
    <n v="177.45"/>
    <n v="400.43"/>
    <n v="55.53"/>
    <n v="296.17"/>
    <n v="109.07"/>
    <n v="46.89"/>
    <n v="134.54"/>
    <n v="6.95"/>
    <x v="22"/>
    <n v="945"/>
    <n v="328"/>
    <n v="12.11"/>
    <n v="150"/>
    <n v="39.840000000000003"/>
    <n v="77.39"/>
    <n v="1227.03"/>
    <n v="516.39"/>
    <n v="794.45"/>
    <n v="675.28"/>
    <n v="993.06"/>
  </r>
  <r>
    <x v="8"/>
    <n v="28"/>
    <s v="Iron"/>
    <n v="24"/>
    <x v="0"/>
    <s v="British Columbia"/>
    <n v="5501.09"/>
    <x v="3"/>
    <n v="149.38"/>
    <n v="479.07"/>
    <n v="56.17"/>
    <n v="243.05"/>
    <n v="128.03"/>
    <n v="34.28"/>
    <n v="105.71"/>
    <n v="6.86"/>
    <x v="5"/>
    <n v="807"/>
    <n v="310"/>
    <n v="17.75"/>
    <n v="50"/>
    <n v="31.96"/>
    <n v="85.77"/>
    <n v="1202.55"/>
    <n v="715.14"/>
    <n v="1100.22"/>
    <n v="935.19"/>
    <n v="1375.27"/>
  </r>
  <r>
    <x v="1"/>
    <n v="1"/>
    <s v="Steel"/>
    <n v="23.5"/>
    <x v="0"/>
    <s v="Manitoba"/>
    <n v="4232.5200000000004"/>
    <x v="1"/>
    <n v="110.78"/>
    <n v="406.53"/>
    <n v="57.91"/>
    <n v="241.12"/>
    <n v="123.74"/>
    <n v="51"/>
    <n v="121.76"/>
    <n v="7.84"/>
    <x v="1"/>
    <n v="289"/>
    <n v="358"/>
    <n v="11.82"/>
    <n v="100"/>
    <n v="30.08"/>
    <n v="93.38"/>
    <n v="1120.6799999999901"/>
    <n v="550.23"/>
    <n v="846.5"/>
    <n v="719.53"/>
    <n v="1058.1300000000001"/>
  </r>
  <r>
    <x v="5"/>
    <n v="16"/>
    <s v="Coal"/>
    <n v="23.5"/>
    <x v="1"/>
    <s v="Alberta"/>
    <n v="3804.7"/>
    <x v="3"/>
    <n v="176.77"/>
    <n v="391.73"/>
    <n v="52.71"/>
    <n v="203.68"/>
    <n v="120.62"/>
    <n v="61.59"/>
    <n v="146.94999999999999"/>
    <n v="9.51"/>
    <x v="3"/>
    <n v="899"/>
    <n v="333"/>
    <n v="11.43"/>
    <n v="100"/>
    <n v="22.81"/>
    <n v="97.66"/>
    <n v="1163.56"/>
    <n v="494.61"/>
    <n v="760.94"/>
    <n v="646.79999999999995"/>
    <n v="951.17"/>
  </r>
  <r>
    <x v="7"/>
    <n v="19"/>
    <s v="Coal"/>
    <n v="18"/>
    <x v="0"/>
    <s v="Manitoba"/>
    <n v="3462.5"/>
    <x v="0"/>
    <n v="108.32"/>
    <n v="365.89"/>
    <n v="54.59"/>
    <n v="202.67"/>
    <n v="144.27000000000001"/>
    <n v="66.930000000000007"/>
    <n v="125.88"/>
    <n v="5.88"/>
    <x v="17"/>
    <n v="342"/>
    <n v="388"/>
    <n v="8.92"/>
    <n v="0"/>
    <n v="25.78"/>
    <n v="50.9"/>
    <n v="1074.4299999999901"/>
    <n v="450.12"/>
    <n v="692.5"/>
    <n v="588.62"/>
    <n v="865.62"/>
  </r>
  <r>
    <x v="0"/>
    <n v="21"/>
    <s v="Coal"/>
    <n v="10.7"/>
    <x v="0"/>
    <s v="Ontario"/>
    <n v="5632.68"/>
    <x v="1"/>
    <n v="192.87"/>
    <n v="356.04"/>
    <n v="53.79"/>
    <n v="237.88"/>
    <n v="127.32"/>
    <n v="40.94"/>
    <n v="138.94"/>
    <n v="8.11"/>
    <x v="5"/>
    <n v="382"/>
    <n v="320"/>
    <n v="17.600000000000001"/>
    <n v="0"/>
    <n v="33.78"/>
    <n v="98.68"/>
    <n v="1155.8900000000001"/>
    <n v="732.25"/>
    <n v="1126.54"/>
    <n v="957.56"/>
    <n v="1408.17"/>
  </r>
  <r>
    <x v="5"/>
    <n v="11"/>
    <s v="Coal"/>
    <n v="24.4"/>
    <x v="0"/>
    <s v="British Columbia"/>
    <n v="3935.07"/>
    <x v="0"/>
    <n v="170.52"/>
    <n v="339.51"/>
    <n v="50.62"/>
    <n v="241.03"/>
    <n v="145.57"/>
    <n v="49.76"/>
    <n v="142.91999999999999"/>
    <n v="5.52"/>
    <x v="14"/>
    <n v="863"/>
    <n v="359"/>
    <n v="10.96"/>
    <n v="150"/>
    <n v="21.82"/>
    <n v="95.32"/>
    <n v="1145.45"/>
    <n v="511.56"/>
    <n v="787.01"/>
    <n v="668.96"/>
    <n v="983.77"/>
  </r>
  <r>
    <x v="4"/>
    <n v="1"/>
    <s v="Steel"/>
    <n v="25.8"/>
    <x v="1"/>
    <s v="Alberta"/>
    <n v="4443.22"/>
    <x v="0"/>
    <n v="153.88999999999999"/>
    <n v="358.61"/>
    <n v="58.2"/>
    <n v="267.95"/>
    <n v="149.47999999999999"/>
    <n v="39.64"/>
    <n v="103.89"/>
    <n v="7.46"/>
    <x v="9"/>
    <n v="555"/>
    <n v="319"/>
    <n v="13.93"/>
    <n v="0"/>
    <n v="22.3"/>
    <n v="73.239999999999995"/>
    <n v="1139.1199999999999"/>
    <n v="577.62"/>
    <n v="888.64"/>
    <n v="755.35"/>
    <n v="1110.81"/>
  </r>
  <r>
    <x v="5"/>
    <n v="20"/>
    <s v="Sand"/>
    <n v="18.3"/>
    <x v="1"/>
    <s v="Ontario"/>
    <n v="3607.12"/>
    <x v="0"/>
    <n v="107.11"/>
    <n v="424.09"/>
    <n v="55.43"/>
    <n v="297.61"/>
    <n v="121.89"/>
    <n v="44.38"/>
    <n v="104.45"/>
    <n v="9.1300000000000008"/>
    <x v="0"/>
    <n v="806"/>
    <n v="376"/>
    <n v="9.59"/>
    <n v="100"/>
    <n v="30.02"/>
    <n v="55.05"/>
    <n v="1164.0899999999999"/>
    <n v="468.93"/>
    <n v="721.42"/>
    <n v="613.21"/>
    <n v="901.78"/>
  </r>
  <r>
    <x v="1"/>
    <n v="1"/>
    <s v="Sand"/>
    <n v="14.5"/>
    <x v="1"/>
    <s v="Manitoba"/>
    <n v="5359.58"/>
    <x v="2"/>
    <n v="196.31"/>
    <n v="378.4"/>
    <n v="57.16"/>
    <n v="274.89"/>
    <n v="142.30000000000001"/>
    <n v="67.540000000000006"/>
    <n v="135.15"/>
    <n v="8.49"/>
    <x v="9"/>
    <n v="256"/>
    <n v="316"/>
    <n v="16.96"/>
    <n v="150"/>
    <n v="32.840000000000003"/>
    <n v="85.19"/>
    <n v="1260.24"/>
    <n v="696.75"/>
    <n v="1071.92"/>
    <n v="911.13"/>
    <n v="1339.89"/>
  </r>
  <r>
    <x v="6"/>
    <n v="18"/>
    <s v="Wood"/>
    <n v="11.4"/>
    <x v="1"/>
    <s v="Saskatchewan"/>
    <n v="5140.63"/>
    <x v="0"/>
    <n v="179.9"/>
    <n v="403.52"/>
    <n v="53.73"/>
    <n v="299.42"/>
    <n v="102.96"/>
    <n v="47.32"/>
    <n v="124.79"/>
    <n v="6.59"/>
    <x v="16"/>
    <n v="219"/>
    <n v="359"/>
    <n v="14.32"/>
    <n v="150"/>
    <n v="22.82"/>
    <n v="68.58"/>
    <n v="1218.22999999999"/>
    <n v="668.28"/>
    <n v="1028.1300000000001"/>
    <n v="873.91"/>
    <n v="1285.1600000000001"/>
  </r>
  <r>
    <x v="10"/>
    <n v="6"/>
    <s v="Coal"/>
    <n v="24.5"/>
    <x v="1"/>
    <s v="British Columbia"/>
    <n v="3860.58"/>
    <x v="2"/>
    <n v="145.19999999999999"/>
    <n v="366.17"/>
    <n v="56.75"/>
    <n v="218.93"/>
    <n v="146.77000000000001"/>
    <n v="60.69"/>
    <n v="148.31"/>
    <n v="7.87"/>
    <x v="12"/>
    <n v="919"/>
    <n v="355"/>
    <n v="10.87"/>
    <n v="100"/>
    <n v="24.65"/>
    <n v="66.12"/>
    <n v="1150.6899999999901"/>
    <n v="501.88"/>
    <n v="772.12"/>
    <n v="656.3"/>
    <n v="965.14"/>
  </r>
  <r>
    <x v="0"/>
    <n v="2"/>
    <s v="Coal"/>
    <n v="22.4"/>
    <x v="0"/>
    <s v="New Brunswick"/>
    <n v="4731.82"/>
    <x v="1"/>
    <n v="183.91"/>
    <n v="453.76"/>
    <n v="55.7"/>
    <n v="243.59"/>
    <n v="147.01"/>
    <n v="54.72"/>
    <n v="105.25"/>
    <n v="8.26"/>
    <x v="25"/>
    <n v="847"/>
    <n v="396"/>
    <n v="11.95"/>
    <n v="50"/>
    <n v="26.07"/>
    <n v="94.37"/>
    <n v="1252.2"/>
    <n v="615.14"/>
    <n v="946.36"/>
    <n v="804.41"/>
    <n v="1182.95"/>
  </r>
  <r>
    <x v="10"/>
    <n v="5"/>
    <s v="Sand"/>
    <n v="29.3"/>
    <x v="1"/>
    <s v="New Brunswick"/>
    <n v="3037.38"/>
    <x v="1"/>
    <n v="188.98"/>
    <n v="369.37"/>
    <n v="55.88"/>
    <n v="285.32"/>
    <n v="119.68"/>
    <n v="57.79"/>
    <n v="123.63"/>
    <n v="9.98"/>
    <x v="5"/>
    <n v="841"/>
    <n v="398"/>
    <n v="7.63"/>
    <n v="100"/>
    <n v="23.01"/>
    <n v="57.78"/>
    <n v="1210.6300000000001"/>
    <n v="394.86"/>
    <n v="607.48"/>
    <n v="516.35"/>
    <n v="759.35"/>
  </r>
  <r>
    <x v="4"/>
    <n v="17"/>
    <s v="Sand"/>
    <n v="19.399999999999999"/>
    <x v="1"/>
    <s v="Saskatchewan"/>
    <n v="5475.52"/>
    <x v="3"/>
    <n v="188.79"/>
    <n v="453.99"/>
    <n v="51.5"/>
    <n v="251.29"/>
    <n v="125.97"/>
    <n v="42.54"/>
    <n v="143.37"/>
    <n v="5.72"/>
    <x v="10"/>
    <n v="515"/>
    <n v="320"/>
    <n v="17.11"/>
    <n v="50"/>
    <n v="28.93"/>
    <n v="93.73"/>
    <n v="1263.1699999999901"/>
    <n v="711.82"/>
    <n v="1095.0999999999999"/>
    <n v="930.84"/>
    <n v="1368.88"/>
  </r>
  <r>
    <x v="3"/>
    <n v="20"/>
    <s v="Sand"/>
    <n v="14.4"/>
    <x v="1"/>
    <s v="Manitoba"/>
    <n v="4476.8900000000003"/>
    <x v="2"/>
    <n v="186.14"/>
    <n v="494.91"/>
    <n v="55.97"/>
    <n v="251.38"/>
    <n v="115.58"/>
    <n v="40.840000000000003"/>
    <n v="133.51"/>
    <n v="7.2"/>
    <x v="15"/>
    <n v="778"/>
    <n v="353"/>
    <n v="12.68"/>
    <n v="50"/>
    <n v="24.45"/>
    <n v="89.8"/>
    <n v="1285.53"/>
    <n v="582"/>
    <n v="895.38"/>
    <n v="761.07"/>
    <n v="1119.22"/>
  </r>
  <r>
    <x v="2"/>
    <n v="24"/>
    <s v="Wood"/>
    <n v="22.8"/>
    <x v="1"/>
    <s v="New Brunswick"/>
    <n v="5677.74"/>
    <x v="0"/>
    <n v="147.29"/>
    <n v="332.13"/>
    <n v="52.4"/>
    <n v="235.85"/>
    <n v="146.82"/>
    <n v="66.84"/>
    <n v="103.89"/>
    <n v="7.23"/>
    <x v="9"/>
    <n v="160"/>
    <n v="390"/>
    <n v="14.56"/>
    <n v="150"/>
    <n v="23.99"/>
    <n v="97.37"/>
    <n v="1092.45"/>
    <n v="738.11"/>
    <n v="1135.55"/>
    <n v="965.22"/>
    <n v="1419.43"/>
  </r>
  <r>
    <x v="10"/>
    <n v="25"/>
    <s v="Iron"/>
    <n v="17.100000000000001"/>
    <x v="0"/>
    <s v="Saskatchewan"/>
    <n v="3386.42"/>
    <x v="0"/>
    <n v="180.66"/>
    <n v="371.78"/>
    <n v="52.98"/>
    <n v="200.1"/>
    <n v="103.95"/>
    <n v="53.02"/>
    <n v="131.49"/>
    <n v="8.35"/>
    <x v="19"/>
    <n v="524"/>
    <n v="326"/>
    <n v="10.39"/>
    <n v="50"/>
    <n v="27"/>
    <n v="89.08"/>
    <n v="1102.33"/>
    <n v="440.23"/>
    <n v="677.28"/>
    <n v="575.69000000000005"/>
    <n v="846.61"/>
  </r>
  <r>
    <x v="3"/>
    <n v="5"/>
    <s v="Sand"/>
    <n v="10"/>
    <x v="0"/>
    <s v="British Columbia"/>
    <n v="4337.32"/>
    <x v="3"/>
    <n v="154.34"/>
    <n v="412.63"/>
    <n v="59.44"/>
    <n v="223.9"/>
    <n v="112.92"/>
    <n v="45.67"/>
    <n v="140.80000000000001"/>
    <n v="8.1300000000000008"/>
    <x v="25"/>
    <n v="411"/>
    <n v="374"/>
    <n v="11.6"/>
    <n v="100"/>
    <n v="23.45"/>
    <n v="77.62"/>
    <n v="1157.83"/>
    <n v="563.85"/>
    <n v="867.46"/>
    <n v="737.34"/>
    <n v="1084.33"/>
  </r>
  <r>
    <x v="7"/>
    <n v="12"/>
    <s v="Steel"/>
    <n v="13.6"/>
    <x v="0"/>
    <s v="Alberta"/>
    <n v="4181.5200000000004"/>
    <x v="3"/>
    <n v="143.16999999999999"/>
    <n v="359.93"/>
    <n v="59.42"/>
    <n v="275.86"/>
    <n v="129.08000000000001"/>
    <n v="47.62"/>
    <n v="125.75"/>
    <n v="9.4"/>
    <x v="4"/>
    <n v="713"/>
    <n v="366"/>
    <n v="11.42"/>
    <n v="0"/>
    <n v="23.4"/>
    <n v="66.650000000000006"/>
    <n v="1150.23"/>
    <n v="543.6"/>
    <n v="836.3"/>
    <n v="710.86"/>
    <n v="1045.3800000000001"/>
  </r>
  <r>
    <x v="6"/>
    <n v="5"/>
    <s v="Steel"/>
    <n v="21.7"/>
    <x v="0"/>
    <s v="British Columbia"/>
    <n v="5510.88"/>
    <x v="2"/>
    <n v="123.9"/>
    <n v="300.43"/>
    <n v="56.8"/>
    <n v="282.89999999999998"/>
    <n v="132.99"/>
    <n v="58.01"/>
    <n v="139.36000000000001"/>
    <n v="6.65"/>
    <x v="11"/>
    <n v="975"/>
    <n v="337"/>
    <n v="16.350000000000001"/>
    <n v="150"/>
    <n v="37.44"/>
    <n v="55.33"/>
    <n v="1101.04"/>
    <n v="716.41"/>
    <n v="1102.18"/>
    <n v="936.85"/>
    <n v="1377.72"/>
  </r>
  <r>
    <x v="3"/>
    <n v="11"/>
    <s v="Iron"/>
    <n v="26.7"/>
    <x v="0"/>
    <s v="Manitoba"/>
    <n v="5361.3"/>
    <x v="2"/>
    <n v="110.66"/>
    <n v="454.24"/>
    <n v="52.36"/>
    <n v="229.35"/>
    <n v="119.96"/>
    <n v="32.9"/>
    <n v="105.76"/>
    <n v="7.03"/>
    <x v="10"/>
    <n v="890"/>
    <n v="334"/>
    <n v="16.05"/>
    <n v="0"/>
    <n v="31.63"/>
    <n v="52.28"/>
    <n v="1112.26"/>
    <n v="696.97"/>
    <n v="1072.26"/>
    <n v="911.42"/>
    <n v="1340.33"/>
  </r>
  <r>
    <x v="6"/>
    <n v="4"/>
    <s v="Iron"/>
    <n v="16.899999999999999"/>
    <x v="1"/>
    <s v="New Brunswick"/>
    <n v="5614.74"/>
    <x v="1"/>
    <n v="173.94"/>
    <n v="326.73"/>
    <n v="51.59"/>
    <n v="299.60000000000002"/>
    <n v="127.67"/>
    <n v="51.97"/>
    <n v="118.96"/>
    <n v="9.61"/>
    <x v="25"/>
    <n v="324"/>
    <n v="374"/>
    <n v="15.01"/>
    <n v="150"/>
    <n v="30.52"/>
    <n v="97.39"/>
    <n v="1160.07"/>
    <n v="729.92"/>
    <n v="1122.95"/>
    <n v="954.51"/>
    <n v="1403.68"/>
  </r>
  <r>
    <x v="6"/>
    <n v="8"/>
    <s v="Coal"/>
    <n v="13.9"/>
    <x v="1"/>
    <s v="British Columbia"/>
    <n v="4305.37"/>
    <x v="0"/>
    <n v="162.16999999999999"/>
    <n v="381.63"/>
    <n v="56.83"/>
    <n v="267.74"/>
    <n v="113.45"/>
    <n v="35.880000000000003"/>
    <n v="113.65"/>
    <n v="7.99"/>
    <x v="12"/>
    <n v="997"/>
    <n v="313"/>
    <n v="13.76"/>
    <n v="150"/>
    <n v="32.380000000000003"/>
    <n v="87.22"/>
    <n v="1139.3399999999999"/>
    <n v="559.70000000000005"/>
    <n v="861.07"/>
    <n v="731.91"/>
    <n v="1076.3399999999999"/>
  </r>
  <r>
    <x v="5"/>
    <n v="6"/>
    <s v="Wood"/>
    <n v="28"/>
    <x v="1"/>
    <s v="Ontario"/>
    <n v="4760.87"/>
    <x v="2"/>
    <n v="119.1"/>
    <n v="342.84"/>
    <n v="56.52"/>
    <n v="216.67"/>
    <n v="137.97"/>
    <n v="35.700000000000003"/>
    <n v="103.92"/>
    <n v="9.7799999999999994"/>
    <x v="12"/>
    <n v="710"/>
    <n v="316"/>
    <n v="15.07"/>
    <n v="150"/>
    <n v="36.03"/>
    <n v="79.7"/>
    <n v="1022.49999999999"/>
    <n v="618.91"/>
    <n v="952.17"/>
    <n v="809.35"/>
    <n v="1190.22"/>
  </r>
  <r>
    <x v="2"/>
    <n v="6"/>
    <s v="Steel"/>
    <n v="28.3"/>
    <x v="1"/>
    <s v="Manitoba"/>
    <n v="3474.04"/>
    <x v="1"/>
    <n v="130.59"/>
    <n v="396.65"/>
    <n v="59.96"/>
    <n v="202.28"/>
    <n v="116"/>
    <n v="40.770000000000003"/>
    <n v="128.87"/>
    <n v="6.48"/>
    <x v="1"/>
    <n v="861"/>
    <n v="388"/>
    <n v="8.9499999999999993"/>
    <n v="150"/>
    <n v="27.33"/>
    <n v="74.98"/>
    <n v="1081.5999999999999"/>
    <n v="451.63"/>
    <n v="694.81"/>
    <n v="590.59"/>
    <n v="868.51"/>
  </r>
  <r>
    <x v="7"/>
    <n v="1"/>
    <s v="Wood"/>
    <n v="21.9"/>
    <x v="1"/>
    <s v="British Columbia"/>
    <n v="5361.97"/>
    <x v="0"/>
    <n v="149.69"/>
    <n v="367.64"/>
    <n v="55.99"/>
    <n v="279.57"/>
    <n v="112.64"/>
    <n v="58.74"/>
    <n v="116.85"/>
    <n v="5.0999999999999996"/>
    <x v="14"/>
    <n v="943"/>
    <n v="366"/>
    <n v="14.65"/>
    <n v="0"/>
    <n v="35.380000000000003"/>
    <n v="91.45"/>
    <n v="1146.21999999999"/>
    <n v="697.06"/>
    <n v="1072.3900000000001"/>
    <n v="911.53"/>
    <n v="1340.49"/>
  </r>
  <r>
    <x v="8"/>
    <n v="5"/>
    <s v="Steel"/>
    <n v="18.600000000000001"/>
    <x v="1"/>
    <s v="Ontario"/>
    <n v="3680.49"/>
    <x v="2"/>
    <n v="155.16"/>
    <n v="389.24"/>
    <n v="53.75"/>
    <n v="278.74"/>
    <n v="123.18"/>
    <n v="31.56"/>
    <n v="119.4"/>
    <n v="6.87"/>
    <x v="14"/>
    <n v="383"/>
    <n v="388"/>
    <n v="9.49"/>
    <n v="150"/>
    <n v="29.46"/>
    <n v="61.62"/>
    <n v="1157.8999999999901"/>
    <n v="478.46"/>
    <n v="736.1"/>
    <n v="625.67999999999995"/>
    <n v="920.12"/>
  </r>
  <r>
    <x v="8"/>
    <n v="13"/>
    <s v="Coal"/>
    <n v="27.1"/>
    <x v="0"/>
    <s v="Manitoba"/>
    <n v="5045.84"/>
    <x v="1"/>
    <n v="141.25"/>
    <n v="428.7"/>
    <n v="52.7"/>
    <n v="264.52999999999997"/>
    <n v="134.15"/>
    <n v="50.35"/>
    <n v="139.13"/>
    <n v="5.88"/>
    <x v="19"/>
    <n v="689"/>
    <n v="343"/>
    <n v="14.71"/>
    <n v="150"/>
    <n v="37.43"/>
    <n v="56.29"/>
    <n v="1216.69"/>
    <n v="655.96"/>
    <n v="1009.17"/>
    <n v="857.79"/>
    <n v="1261.46"/>
  </r>
  <r>
    <x v="8"/>
    <n v="19"/>
    <s v="Sand"/>
    <n v="15"/>
    <x v="0"/>
    <s v="British Columbia"/>
    <n v="3887.58"/>
    <x v="1"/>
    <n v="166.64"/>
    <n v="458.99"/>
    <n v="59.31"/>
    <n v="288.16000000000003"/>
    <n v="135.12"/>
    <n v="60.45"/>
    <n v="140.19"/>
    <n v="6.54"/>
    <x v="23"/>
    <n v="372"/>
    <n v="335"/>
    <n v="11.6"/>
    <n v="0"/>
    <n v="35.9"/>
    <n v="72.290000000000006"/>
    <n v="1315.4"/>
    <n v="505.39"/>
    <n v="777.52"/>
    <n v="660.89"/>
    <n v="971.89"/>
  </r>
  <r>
    <x v="8"/>
    <n v="16"/>
    <s v="Wood"/>
    <n v="28.9"/>
    <x v="0"/>
    <s v="Ontario"/>
    <n v="4952.04"/>
    <x v="0"/>
    <n v="150.54"/>
    <n v="307.8"/>
    <n v="51.39"/>
    <n v="258.07"/>
    <n v="114.37"/>
    <n v="43.62"/>
    <n v="113.98"/>
    <n v="6.65"/>
    <x v="8"/>
    <n v="232"/>
    <n v="400"/>
    <n v="12.38"/>
    <n v="100"/>
    <n v="37.79"/>
    <n v="71.540000000000006"/>
    <n v="1046.42"/>
    <n v="643.77"/>
    <n v="990.41"/>
    <n v="841.85"/>
    <n v="1238.01"/>
  </r>
  <r>
    <x v="7"/>
    <n v="27"/>
    <s v="Coal"/>
    <n v="15.9"/>
    <x v="0"/>
    <s v="Ontario"/>
    <n v="4800.62"/>
    <x v="1"/>
    <n v="131.52000000000001"/>
    <n v="403.8"/>
    <n v="57.15"/>
    <n v="289.19"/>
    <n v="142.05000000000001"/>
    <n v="33.96"/>
    <n v="126.1"/>
    <n v="7.73"/>
    <x v="9"/>
    <n v="526"/>
    <n v="347"/>
    <n v="13.83"/>
    <n v="0"/>
    <n v="33.51"/>
    <n v="56.12"/>
    <n v="1191.5"/>
    <n v="624.08000000000004"/>
    <n v="960.12"/>
    <n v="816.11"/>
    <n v="1200.1500000000001"/>
  </r>
  <r>
    <x v="8"/>
    <n v="12"/>
    <s v="Iron"/>
    <n v="24.6"/>
    <x v="0"/>
    <s v="New Brunswick"/>
    <n v="5794.8"/>
    <x v="1"/>
    <n v="164.76"/>
    <n v="471.65"/>
    <n v="57.29"/>
    <n v="293.77"/>
    <n v="142.91"/>
    <n v="68.13"/>
    <n v="107.64"/>
    <n v="6.55"/>
    <x v="2"/>
    <n v="396"/>
    <n v="349"/>
    <n v="16.600000000000001"/>
    <n v="0"/>
    <n v="28.27"/>
    <n v="75.92"/>
    <n v="1312.69999999999"/>
    <n v="753.32"/>
    <n v="1158.96"/>
    <n v="985.12"/>
    <n v="1448.7"/>
  </r>
  <r>
    <x v="8"/>
    <n v="3"/>
    <s v="Wood"/>
    <n v="24.4"/>
    <x v="0"/>
    <s v="Ontario"/>
    <n v="5065.1899999999996"/>
    <x v="3"/>
    <n v="143.22"/>
    <n v="410.9"/>
    <n v="55.89"/>
    <n v="232.25"/>
    <n v="107.63"/>
    <n v="31.26"/>
    <n v="133.63999999999999"/>
    <n v="7.2"/>
    <x v="8"/>
    <n v="113"/>
    <n v="384"/>
    <n v="13.19"/>
    <n v="150"/>
    <n v="35.479999999999997"/>
    <n v="79.67"/>
    <n v="1121.99"/>
    <n v="658.47"/>
    <n v="1013.04"/>
    <n v="861.08"/>
    <n v="1266.3"/>
  </r>
  <r>
    <x v="6"/>
    <n v="20"/>
    <s v="Sand"/>
    <n v="12.3"/>
    <x v="1"/>
    <s v="Manitoba"/>
    <n v="3779.84"/>
    <x v="3"/>
    <n v="135.85"/>
    <n v="380.25"/>
    <n v="50.44"/>
    <n v="268.36"/>
    <n v="126.22"/>
    <n v="51.07"/>
    <n v="140.01"/>
    <n v="7.25"/>
    <x v="22"/>
    <n v="744"/>
    <n v="315"/>
    <n v="12"/>
    <n v="0"/>
    <n v="29"/>
    <n v="79.599999999999994"/>
    <n v="1159.45"/>
    <n v="491.38"/>
    <n v="755.97"/>
    <n v="642.57000000000005"/>
    <n v="944.96"/>
  </r>
  <r>
    <x v="7"/>
    <n v="21"/>
    <s v="Sand"/>
    <n v="11.8"/>
    <x v="1"/>
    <s v="Alberta"/>
    <n v="3749.92"/>
    <x v="0"/>
    <n v="117.13"/>
    <n v="455.54"/>
    <n v="50.76"/>
    <n v="244.08"/>
    <n v="100.23"/>
    <n v="53.84"/>
    <n v="122.49"/>
    <n v="8.48"/>
    <x v="24"/>
    <n v="296"/>
    <n v="378"/>
    <n v="9.92"/>
    <n v="150"/>
    <n v="31.35"/>
    <n v="79.48"/>
    <n v="1152.55"/>
    <n v="487.49"/>
    <n v="749.98"/>
    <n v="637.49"/>
    <n v="937.48"/>
  </r>
  <r>
    <x v="5"/>
    <n v="14"/>
    <s v="Wood"/>
    <n v="28.6"/>
    <x v="0"/>
    <s v="Saskatchewan"/>
    <n v="4503.7"/>
    <x v="2"/>
    <n v="194.2"/>
    <n v="325.61"/>
    <n v="55.52"/>
    <n v="280.91000000000003"/>
    <n v="116.03"/>
    <n v="64.08"/>
    <n v="148.75"/>
    <n v="8.65"/>
    <x v="8"/>
    <n v="935"/>
    <n v="341"/>
    <n v="13.21"/>
    <n v="100"/>
    <n v="38.619999999999997"/>
    <n v="81.31"/>
    <n v="1193.75"/>
    <n v="585.48"/>
    <n v="900.74"/>
    <n v="765.63"/>
    <n v="1125.92"/>
  </r>
  <r>
    <x v="11"/>
    <n v="23"/>
    <s v="Coal"/>
    <n v="11"/>
    <x v="1"/>
    <s v="Ontario"/>
    <n v="4390.87"/>
    <x v="2"/>
    <n v="189.63"/>
    <n v="478.26"/>
    <n v="53.74"/>
    <n v="259.95"/>
    <n v="139.28"/>
    <n v="54.11"/>
    <n v="146.84"/>
    <n v="5.73"/>
    <x v="13"/>
    <n v="143"/>
    <n v="356"/>
    <n v="12.33"/>
    <n v="0"/>
    <n v="27.3"/>
    <n v="51.19"/>
    <n v="1327.53999999999"/>
    <n v="570.80999999999995"/>
    <n v="878.17"/>
    <n v="746.45"/>
    <n v="1097.72"/>
  </r>
  <r>
    <x v="1"/>
    <n v="2"/>
    <s v="Coal"/>
    <n v="11.9"/>
    <x v="0"/>
    <s v="British Columbia"/>
    <n v="5069.28"/>
    <x v="2"/>
    <n v="186.52"/>
    <n v="435.88"/>
    <n v="51.17"/>
    <n v="265.01"/>
    <n v="118.36"/>
    <n v="49.45"/>
    <n v="135.76"/>
    <n v="8.67"/>
    <x v="2"/>
    <n v="790"/>
    <n v="341"/>
    <n v="14.87"/>
    <n v="150"/>
    <n v="30.29"/>
    <n v="54.74"/>
    <n v="1250.82"/>
    <n v="659.01"/>
    <n v="1013.86"/>
    <n v="861.78"/>
    <n v="1267.32"/>
  </r>
  <r>
    <x v="3"/>
    <n v="4"/>
    <s v="Coal"/>
    <n v="13.5"/>
    <x v="0"/>
    <s v="Ontario"/>
    <n v="5516.25"/>
    <x v="2"/>
    <n v="179.14"/>
    <n v="397.09"/>
    <n v="56.07"/>
    <n v="209.97"/>
    <n v="128.93"/>
    <n v="69.52"/>
    <n v="112.06"/>
    <n v="6.84"/>
    <x v="13"/>
    <n v="239"/>
    <n v="348"/>
    <n v="15.85"/>
    <n v="100"/>
    <n v="26.64"/>
    <n v="55.31"/>
    <n v="1159.6199999999999"/>
    <n v="717.11"/>
    <n v="1103.25"/>
    <n v="937.76"/>
    <n v="1379.06"/>
  </r>
  <r>
    <x v="11"/>
    <n v="19"/>
    <s v="Sand"/>
    <n v="21.8"/>
    <x v="1"/>
    <s v="New Brunswick"/>
    <n v="3584.86"/>
    <x v="0"/>
    <n v="158.58000000000001"/>
    <n v="391.89"/>
    <n v="54.76"/>
    <n v="208.54"/>
    <n v="114.81"/>
    <n v="60.14"/>
    <n v="136.85"/>
    <n v="7.01"/>
    <x v="24"/>
    <n v="193"/>
    <n v="390"/>
    <n v="9.19"/>
    <n v="50"/>
    <n v="37.96"/>
    <n v="62.02"/>
    <n v="1132.58"/>
    <n v="466.03"/>
    <n v="716.97"/>
    <n v="609.42999999999995"/>
    <n v="896.22"/>
  </r>
  <r>
    <x v="3"/>
    <n v="17"/>
    <s v="Steel"/>
    <n v="17.399999999999999"/>
    <x v="1"/>
    <s v="New Brunswick"/>
    <n v="4237.04"/>
    <x v="2"/>
    <n v="121.38"/>
    <n v="358.19"/>
    <n v="51.2"/>
    <n v="269.93"/>
    <n v="112.75"/>
    <n v="31.69"/>
    <n v="123.77"/>
    <n v="9.8699999999999992"/>
    <x v="23"/>
    <n v="365"/>
    <n v="378"/>
    <n v="11.21"/>
    <n v="100"/>
    <n v="32.01"/>
    <n v="78.8"/>
    <n v="1078.78"/>
    <n v="550.82000000000005"/>
    <n v="847.41"/>
    <n v="720.3"/>
    <n v="1059.26"/>
  </r>
  <r>
    <x v="11"/>
    <n v="24"/>
    <s v="Wood"/>
    <n v="24"/>
    <x v="0"/>
    <s v="Ontario"/>
    <n v="4975.99"/>
    <x v="2"/>
    <n v="108.29"/>
    <n v="340.29"/>
    <n v="53.11"/>
    <n v="205.62"/>
    <n v="112.87"/>
    <n v="51.34"/>
    <n v="118"/>
    <n v="5.99"/>
    <x v="21"/>
    <n v="831"/>
    <n v="378"/>
    <n v="13.16"/>
    <n v="150"/>
    <n v="36.1"/>
    <n v="77.150000000000006"/>
    <n v="995.51"/>
    <n v="646.88"/>
    <n v="995.2"/>
    <n v="845.92"/>
    <n v="1244"/>
  </r>
  <r>
    <x v="7"/>
    <n v="18"/>
    <s v="Sand"/>
    <n v="25.5"/>
    <x v="0"/>
    <s v="Manitoba"/>
    <n v="3591.4"/>
    <x v="1"/>
    <n v="197.18"/>
    <n v="353.66"/>
    <n v="56.51"/>
    <n v="299.79000000000002"/>
    <n v="102.45"/>
    <n v="66.69"/>
    <n v="123.12"/>
    <n v="9.7100000000000009"/>
    <x v="15"/>
    <n v="664"/>
    <n v="374"/>
    <n v="9.6"/>
    <n v="50"/>
    <n v="24.2"/>
    <n v="61.12"/>
    <n v="1209.1099999999999"/>
    <n v="466.88"/>
    <n v="718.28"/>
    <n v="610.54"/>
    <n v="897.85"/>
  </r>
  <r>
    <x v="2"/>
    <n v="19"/>
    <s v="Iron"/>
    <n v="18.899999999999999"/>
    <x v="0"/>
    <s v="New Brunswick"/>
    <n v="5013.6000000000004"/>
    <x v="2"/>
    <n v="126.85"/>
    <n v="385.88"/>
    <n v="54.19"/>
    <n v="289.98"/>
    <n v="130.51"/>
    <n v="41.38"/>
    <n v="114.57"/>
    <n v="8.4"/>
    <x v="21"/>
    <n v="700"/>
    <n v="307"/>
    <n v="16.329999999999998"/>
    <n v="100"/>
    <n v="27.42"/>
    <n v="83.22"/>
    <n v="1151.76"/>
    <n v="651.77"/>
    <n v="1002.72"/>
    <n v="852.31"/>
    <n v="1253.4000000000001"/>
  </r>
  <r>
    <x v="5"/>
    <n v="25"/>
    <s v="Wood"/>
    <n v="19.8"/>
    <x v="1"/>
    <s v="Manitoba"/>
    <n v="3795.64"/>
    <x v="0"/>
    <n v="105.98"/>
    <n v="431.44"/>
    <n v="56.03"/>
    <n v="205.85"/>
    <n v="114.6"/>
    <n v="33.07"/>
    <n v="128.55000000000001"/>
    <n v="8.3000000000000007"/>
    <x v="25"/>
    <n v="806"/>
    <n v="335"/>
    <n v="11.33"/>
    <n v="0"/>
    <n v="21.88"/>
    <n v="65.290000000000006"/>
    <n v="1083.82"/>
    <n v="493.43"/>
    <n v="759.13"/>
    <n v="645.26"/>
    <n v="948.91"/>
  </r>
  <r>
    <x v="3"/>
    <n v="1"/>
    <s v="Steel"/>
    <n v="20.5"/>
    <x v="0"/>
    <s v="Ontario"/>
    <n v="3267.77"/>
    <x v="0"/>
    <n v="152.53"/>
    <n v="428.41"/>
    <n v="51.24"/>
    <n v="299.73"/>
    <n v="146.91999999999999"/>
    <n v="33.51"/>
    <n v="120.81"/>
    <n v="9.7799999999999994"/>
    <x v="9"/>
    <n v="338"/>
    <n v="395"/>
    <n v="8.27"/>
    <n v="100"/>
    <n v="28.54"/>
    <n v="83.58"/>
    <n v="1242.93"/>
    <n v="424.81"/>
    <n v="653.54999999999995"/>
    <n v="555.52"/>
    <n v="816.94"/>
  </r>
  <r>
    <x v="10"/>
    <n v="28"/>
    <s v="Wood"/>
    <n v="15.9"/>
    <x v="0"/>
    <s v="Manitoba"/>
    <n v="4239.5200000000004"/>
    <x v="0"/>
    <n v="174.9"/>
    <n v="341.92"/>
    <n v="59.49"/>
    <n v="258.83999999999997"/>
    <n v="138.68"/>
    <n v="61.08"/>
    <n v="135.18"/>
    <n v="5.73"/>
    <x v="10"/>
    <n v="159"/>
    <n v="335"/>
    <n v="12.66"/>
    <n v="50"/>
    <n v="34.979999999999997"/>
    <n v="81.22"/>
    <n v="1175.82"/>
    <n v="551.14"/>
    <n v="847.9"/>
    <n v="720.72"/>
    <n v="1059.8800000000001"/>
  </r>
  <r>
    <x v="1"/>
    <n v="3"/>
    <s v="Iron"/>
    <n v="12.8"/>
    <x v="0"/>
    <s v="Saskatchewan"/>
    <n v="3324.05"/>
    <x v="2"/>
    <n v="183.76"/>
    <n v="322.79000000000002"/>
    <n v="57.78"/>
    <n v="217.78"/>
    <n v="123.16"/>
    <n v="62.76"/>
    <n v="136.94999999999999"/>
    <n v="5.9"/>
    <x v="0"/>
    <n v="337"/>
    <n v="392"/>
    <n v="8.48"/>
    <n v="0"/>
    <n v="22.58"/>
    <n v="78.55"/>
    <n v="1110.8800000000001"/>
    <n v="432.13"/>
    <n v="664.81"/>
    <n v="565.09"/>
    <n v="831.01"/>
  </r>
  <r>
    <x v="2"/>
    <n v="24"/>
    <s v="Iron"/>
    <n v="20.8"/>
    <x v="0"/>
    <s v="New Brunswick"/>
    <n v="5357.34"/>
    <x v="2"/>
    <n v="151.75"/>
    <n v="354.59"/>
    <n v="54.51"/>
    <n v="203.91"/>
    <n v="111.15"/>
    <n v="58.46"/>
    <n v="130.77000000000001"/>
    <n v="8.59"/>
    <x v="21"/>
    <n v="990"/>
    <n v="381"/>
    <n v="14.06"/>
    <n v="100"/>
    <n v="26.77"/>
    <n v="75.510000000000005"/>
    <n v="1073.73"/>
    <n v="696.45"/>
    <n v="1071.47"/>
    <n v="910.75"/>
    <n v="1339.34"/>
  </r>
  <r>
    <x v="11"/>
    <n v="28"/>
    <s v="Steel"/>
    <n v="23.1"/>
    <x v="1"/>
    <s v="Saskatchewan"/>
    <n v="4824.93"/>
    <x v="0"/>
    <n v="108.82"/>
    <n v="369.28"/>
    <n v="54.36"/>
    <n v="240.62"/>
    <n v="102.49"/>
    <n v="60.05"/>
    <n v="122.22"/>
    <n v="6.38"/>
    <x v="9"/>
    <n v="572"/>
    <n v="390"/>
    <n v="12.37"/>
    <n v="150"/>
    <n v="34.15"/>
    <n v="84.66"/>
    <n v="1064.22"/>
    <n v="627.24"/>
    <n v="964.99"/>
    <n v="820.24"/>
    <n v="1206.23"/>
  </r>
  <r>
    <x v="9"/>
    <n v="2"/>
    <s v="Iron"/>
    <n v="27.3"/>
    <x v="0"/>
    <s v="British Columbia"/>
    <n v="5857.35"/>
    <x v="3"/>
    <n v="167.98"/>
    <n v="335.05"/>
    <n v="53.31"/>
    <n v="268.81"/>
    <n v="102.47"/>
    <n v="44.79"/>
    <n v="148.41"/>
    <n v="8.65"/>
    <x v="16"/>
    <n v="492"/>
    <n v="306"/>
    <n v="19.14"/>
    <n v="150"/>
    <n v="23.3"/>
    <n v="93.65"/>
    <n v="1129.47"/>
    <n v="761.46"/>
    <n v="1171.47"/>
    <n v="995.75"/>
    <n v="1464.34"/>
  </r>
  <r>
    <x v="5"/>
    <n v="25"/>
    <s v="Sand"/>
    <n v="25.9"/>
    <x v="1"/>
    <s v="New Brunswick"/>
    <n v="5545.8"/>
    <x v="1"/>
    <n v="161.77000000000001"/>
    <n v="316.95"/>
    <n v="56.6"/>
    <n v="296.27999999999997"/>
    <n v="129.12"/>
    <n v="42.17"/>
    <n v="141.47999999999999"/>
    <n v="6.3"/>
    <x v="1"/>
    <n v="711"/>
    <n v="325"/>
    <n v="17.059999999999999"/>
    <n v="0"/>
    <n v="32.74"/>
    <n v="66.569999999999993"/>
    <n v="1150.6699999999901"/>
    <n v="720.95"/>
    <n v="1109.1600000000001"/>
    <n v="942.79"/>
    <n v="1386.45"/>
  </r>
  <r>
    <x v="4"/>
    <n v="11"/>
    <s v="Iron"/>
    <n v="23.4"/>
    <x v="1"/>
    <s v="New Brunswick"/>
    <n v="3833.09"/>
    <x v="2"/>
    <n v="161.43"/>
    <n v="417.85"/>
    <n v="50.85"/>
    <n v="270.32"/>
    <n v="120.63"/>
    <n v="50.61"/>
    <n v="141.47"/>
    <n v="9.84"/>
    <x v="22"/>
    <n v="376"/>
    <n v="367"/>
    <n v="10.44"/>
    <n v="150"/>
    <n v="28.47"/>
    <n v="77.92"/>
    <n v="1223"/>
    <n v="498.3"/>
    <n v="766.62"/>
    <n v="651.63"/>
    <n v="958.27"/>
  </r>
  <r>
    <x v="0"/>
    <n v="9"/>
    <s v="Steel"/>
    <n v="28.6"/>
    <x v="1"/>
    <s v="Ontario"/>
    <n v="4774.51"/>
    <x v="2"/>
    <n v="171.98"/>
    <n v="333.65"/>
    <n v="58.15"/>
    <n v="227.51"/>
    <n v="134.75"/>
    <n v="47.63"/>
    <n v="106.42"/>
    <n v="6.24"/>
    <x v="8"/>
    <n v="874"/>
    <n v="303"/>
    <n v="15.76"/>
    <n v="0"/>
    <n v="28.2"/>
    <n v="66.55"/>
    <n v="1086.33"/>
    <n v="620.69000000000005"/>
    <n v="954.9"/>
    <n v="811.67"/>
    <n v="1193.6300000000001"/>
  </r>
  <r>
    <x v="5"/>
    <n v="7"/>
    <s v="Wood"/>
    <n v="19.8"/>
    <x v="0"/>
    <s v="Ontario"/>
    <n v="4963.9799999999996"/>
    <x v="2"/>
    <n v="187.15"/>
    <n v="419.89"/>
    <n v="52.88"/>
    <n v="221.54"/>
    <n v="129.01"/>
    <n v="43.39"/>
    <n v="144.35"/>
    <n v="8.0299999999999994"/>
    <x v="25"/>
    <n v="380"/>
    <n v="381"/>
    <n v="13.03"/>
    <n v="100"/>
    <n v="24.48"/>
    <n v="61.7"/>
    <n v="1206.23999999999"/>
    <n v="645.32000000000005"/>
    <n v="992.8"/>
    <n v="843.88"/>
    <n v="1240.99"/>
  </r>
  <r>
    <x v="9"/>
    <n v="8"/>
    <s v="Iron"/>
    <n v="25.5"/>
    <x v="1"/>
    <s v="Manitoba"/>
    <n v="3498.96"/>
    <x v="1"/>
    <n v="129.63"/>
    <n v="372.65"/>
    <n v="50.92"/>
    <n v="214.61"/>
    <n v="132.16999999999999"/>
    <n v="56.94"/>
    <n v="102.36"/>
    <n v="5.37"/>
    <x v="23"/>
    <n v="957"/>
    <n v="349"/>
    <n v="10.029999999999999"/>
    <n v="50"/>
    <n v="30.09"/>
    <n v="59.85"/>
    <n v="1064.6499999999901"/>
    <n v="454.86"/>
    <n v="699.79"/>
    <n v="594.82000000000005"/>
    <n v="874.74"/>
  </r>
  <r>
    <x v="5"/>
    <n v="12"/>
    <s v="Wood"/>
    <n v="25.7"/>
    <x v="0"/>
    <s v="New Brunswick"/>
    <n v="3572.33"/>
    <x v="1"/>
    <n v="170.71"/>
    <n v="352.51"/>
    <n v="56.13"/>
    <n v="266.44"/>
    <n v="129.01"/>
    <n v="43.88"/>
    <n v="135.59"/>
    <n v="9.67"/>
    <x v="9"/>
    <n v="963"/>
    <n v="358"/>
    <n v="9.98"/>
    <n v="100"/>
    <n v="23.67"/>
    <n v="57.71"/>
    <n v="1163.94"/>
    <n v="464.4"/>
    <n v="714.47"/>
    <n v="607.29999999999995"/>
    <n v="893.08"/>
  </r>
  <r>
    <x v="1"/>
    <n v="18"/>
    <s v="Steel"/>
    <n v="15.8"/>
    <x v="0"/>
    <s v="British Columbia"/>
    <n v="4187.1499999999996"/>
    <x v="0"/>
    <n v="145.59"/>
    <n v="348.78"/>
    <n v="55.75"/>
    <n v="299.45"/>
    <n v="130.81"/>
    <n v="64.239999999999995"/>
    <n v="136.44"/>
    <n v="6.59"/>
    <x v="15"/>
    <n v="117"/>
    <n v="308"/>
    <n v="13.59"/>
    <n v="0"/>
    <n v="36.590000000000003"/>
    <n v="68.900000000000006"/>
    <n v="1187.6499999999901"/>
    <n v="544.33000000000004"/>
    <n v="837.43"/>
    <n v="711.82"/>
    <n v="1046.79"/>
  </r>
  <r>
    <x v="9"/>
    <n v="7"/>
    <s v="Coal"/>
    <n v="29.3"/>
    <x v="0"/>
    <s v="New Brunswick"/>
    <n v="5101.12"/>
    <x v="3"/>
    <n v="136.16999999999999"/>
    <n v="498.62"/>
    <n v="59.04"/>
    <n v="282.29000000000002"/>
    <n v="110.43"/>
    <n v="60.72"/>
    <n v="121.65"/>
    <n v="7.93"/>
    <x v="3"/>
    <n v="337"/>
    <n v="384"/>
    <n v="13.28"/>
    <n v="50"/>
    <n v="31.69"/>
    <n v="97.96"/>
    <n v="1276.8499999999999"/>
    <n v="663.15"/>
    <n v="1020.22"/>
    <n v="867.19"/>
    <n v="1275.28"/>
  </r>
  <r>
    <x v="10"/>
    <n v="14"/>
    <s v="Coal"/>
    <n v="26.2"/>
    <x v="0"/>
    <s v="Manitoba"/>
    <n v="4212.43"/>
    <x v="2"/>
    <n v="153.38"/>
    <n v="445.18"/>
    <n v="53.06"/>
    <n v="273.67"/>
    <n v="110.97"/>
    <n v="68.150000000000006"/>
    <n v="110.19"/>
    <n v="8.58"/>
    <x v="14"/>
    <n v="962"/>
    <n v="347"/>
    <n v="12.14"/>
    <n v="0"/>
    <n v="21.31"/>
    <n v="82.51"/>
    <n v="1223.18"/>
    <n v="547.62"/>
    <n v="842.49"/>
    <n v="716.11"/>
    <n v="1053.1099999999999"/>
  </r>
  <r>
    <x v="2"/>
    <n v="27"/>
    <s v="Wood"/>
    <n v="29.7"/>
    <x v="1"/>
    <s v="Saskatchewan"/>
    <n v="4403.34"/>
    <x v="3"/>
    <n v="189.16"/>
    <n v="365.97"/>
    <n v="54.53"/>
    <n v="219.51"/>
    <n v="108.84"/>
    <n v="44.61"/>
    <n v="149"/>
    <n v="9.94"/>
    <x v="3"/>
    <n v="254"/>
    <n v="307"/>
    <n v="14.34"/>
    <n v="50"/>
    <n v="36.15"/>
    <n v="90.65"/>
    <n v="1141.56"/>
    <n v="572.42999999999995"/>
    <n v="880.67"/>
    <n v="748.57"/>
    <n v="1100.8399999999999"/>
  </r>
  <r>
    <x v="6"/>
    <n v="5"/>
    <s v="Steel"/>
    <n v="11.2"/>
    <x v="0"/>
    <s v="New Brunswick"/>
    <n v="3840.71"/>
    <x v="1"/>
    <n v="185.15"/>
    <n v="324.82"/>
    <n v="56.66"/>
    <n v="267.51"/>
    <n v="111.92"/>
    <n v="36.53"/>
    <n v="141.11000000000001"/>
    <n v="9.77"/>
    <x v="17"/>
    <n v="985"/>
    <n v="339"/>
    <n v="11.33"/>
    <n v="100"/>
    <n v="30.94"/>
    <n v="57.62"/>
    <n v="1133.46999999999"/>
    <n v="499.29"/>
    <n v="768.14"/>
    <n v="652.91999999999996"/>
    <n v="960.18"/>
  </r>
  <r>
    <x v="10"/>
    <n v="15"/>
    <s v="Wood"/>
    <n v="28.5"/>
    <x v="0"/>
    <s v="Manitoba"/>
    <n v="3823.29"/>
    <x v="2"/>
    <n v="115.85"/>
    <n v="391.48"/>
    <n v="57.77"/>
    <n v="276.14"/>
    <n v="118.46"/>
    <n v="35.08"/>
    <n v="125.24"/>
    <n v="7.71"/>
    <x v="10"/>
    <n v="282"/>
    <n v="319"/>
    <n v="11.99"/>
    <n v="0"/>
    <n v="37.03"/>
    <n v="72.900000000000006"/>
    <n v="1127.73"/>
    <n v="497.03"/>
    <n v="764.66"/>
    <n v="649.96"/>
    <n v="955.82"/>
  </r>
  <r>
    <x v="4"/>
    <n v="15"/>
    <s v="Sand"/>
    <n v="16.2"/>
    <x v="0"/>
    <s v="Manitoba"/>
    <n v="3932.89"/>
    <x v="2"/>
    <n v="121.56"/>
    <n v="447.43"/>
    <n v="55.73"/>
    <n v="290.7"/>
    <n v="114.56"/>
    <n v="40.82"/>
    <n v="143.43"/>
    <n v="9.33"/>
    <x v="12"/>
    <n v="147"/>
    <n v="312"/>
    <n v="12.61"/>
    <n v="150"/>
    <n v="22.09"/>
    <n v="84.64"/>
    <n v="1223.56"/>
    <n v="511.28"/>
    <n v="786.58"/>
    <n v="668.59"/>
    <n v="983.22"/>
  </r>
  <r>
    <x v="7"/>
    <n v="7"/>
    <s v="Coal"/>
    <n v="23.2"/>
    <x v="1"/>
    <s v="British Columbia"/>
    <n v="5763.75"/>
    <x v="3"/>
    <n v="112.41"/>
    <n v="305.27999999999997"/>
    <n v="58.17"/>
    <n v="263.39999999999998"/>
    <n v="139.4"/>
    <n v="34.67"/>
    <n v="111.24"/>
    <n v="7.17"/>
    <x v="8"/>
    <n v="609"/>
    <n v="311"/>
    <n v="18.53"/>
    <n v="50"/>
    <n v="24.66"/>
    <n v="63.61"/>
    <n v="1031.74"/>
    <n v="749.29"/>
    <n v="1152.75"/>
    <n v="979.84"/>
    <n v="1440.94"/>
  </r>
  <r>
    <x v="3"/>
    <n v="19"/>
    <s v="Coal"/>
    <n v="15.2"/>
    <x v="1"/>
    <s v="Ontario"/>
    <n v="3981.5"/>
    <x v="2"/>
    <n v="107.25"/>
    <n v="492.54"/>
    <n v="52.6"/>
    <n v="267.08"/>
    <n v="129.66"/>
    <n v="58.33"/>
    <n v="126.67"/>
    <n v="6.26"/>
    <x v="22"/>
    <n v="796"/>
    <n v="341"/>
    <n v="11.68"/>
    <n v="50"/>
    <n v="34.15"/>
    <n v="63.53"/>
    <n v="1240.3900000000001"/>
    <n v="517.6"/>
    <n v="796.3"/>
    <n v="676.86"/>
    <n v="995.38"/>
  </r>
  <r>
    <x v="2"/>
    <n v="6"/>
    <s v="Coal"/>
    <n v="12.8"/>
    <x v="0"/>
    <s v="New Brunswick"/>
    <n v="3971.26"/>
    <x v="0"/>
    <n v="155.94"/>
    <n v="323.18"/>
    <n v="57.9"/>
    <n v="256.55"/>
    <n v="118.45"/>
    <n v="33.090000000000003"/>
    <n v="124.42"/>
    <n v="9.31"/>
    <x v="10"/>
    <n v="668"/>
    <n v="400"/>
    <n v="9.93"/>
    <n v="100"/>
    <n v="20.36"/>
    <n v="60.55"/>
    <n v="1078.8399999999999"/>
    <n v="516.26"/>
    <n v="794.25"/>
    <n v="675.11"/>
    <n v="992.82"/>
  </r>
  <r>
    <x v="11"/>
    <n v="4"/>
    <s v="Coal"/>
    <n v="13.3"/>
    <x v="0"/>
    <s v="New Brunswick"/>
    <n v="5113.3100000000004"/>
    <x v="2"/>
    <n v="121.83"/>
    <n v="476.75"/>
    <n v="54.81"/>
    <n v="288.60000000000002"/>
    <n v="135.79"/>
    <n v="59.06"/>
    <n v="135.9"/>
    <n v="8.3800000000000008"/>
    <x v="19"/>
    <n v="864"/>
    <n v="363"/>
    <n v="14.09"/>
    <n v="50"/>
    <n v="27.22"/>
    <n v="98.41"/>
    <n v="1281.1199999999999"/>
    <n v="664.73"/>
    <n v="1022.66"/>
    <n v="869.26"/>
    <n v="1278.33"/>
  </r>
  <r>
    <x v="8"/>
    <n v="7"/>
    <s v="Steel"/>
    <n v="15.5"/>
    <x v="1"/>
    <s v="Ontario"/>
    <n v="5755.92"/>
    <x v="3"/>
    <n v="194.47"/>
    <n v="465.5"/>
    <n v="58.85"/>
    <n v="257.19"/>
    <n v="118.17"/>
    <n v="45.8"/>
    <n v="125.69"/>
    <n v="6.3"/>
    <x v="8"/>
    <n v="823"/>
    <n v="325"/>
    <n v="17.71"/>
    <n v="100"/>
    <n v="21.96"/>
    <n v="90.04"/>
    <n v="1271.97"/>
    <n v="748.27"/>
    <n v="1151.18"/>
    <n v="978.51"/>
    <n v="1438.98"/>
  </r>
  <r>
    <x v="6"/>
    <n v="5"/>
    <s v="Coal"/>
    <n v="23"/>
    <x v="1"/>
    <s v="New Brunswick"/>
    <n v="3823.86"/>
    <x v="1"/>
    <n v="185.23"/>
    <n v="362.78"/>
    <n v="57.71"/>
    <n v="289.85000000000002"/>
    <n v="116.22"/>
    <n v="49.29"/>
    <n v="138.55000000000001"/>
    <n v="8.07"/>
    <x v="14"/>
    <n v="405"/>
    <n v="315"/>
    <n v="12.14"/>
    <n v="50"/>
    <n v="25.28"/>
    <n v="54.85"/>
    <n v="1207.7"/>
    <n v="497.1"/>
    <n v="764.77"/>
    <n v="650.05999999999995"/>
    <n v="955.97"/>
  </r>
  <r>
    <x v="8"/>
    <n v="1"/>
    <s v="Wood"/>
    <n v="26.8"/>
    <x v="1"/>
    <s v="Saskatchewan"/>
    <n v="5184.26"/>
    <x v="2"/>
    <n v="199.47"/>
    <n v="495.96"/>
    <n v="51.93"/>
    <n v="295.56"/>
    <n v="123.44"/>
    <n v="38.32"/>
    <n v="139.51"/>
    <n v="6.83"/>
    <x v="10"/>
    <n v="120"/>
    <n v="327"/>
    <n v="15.85"/>
    <n v="150"/>
    <n v="39.03"/>
    <n v="68.540000000000006"/>
    <n v="1351.01999999999"/>
    <n v="673.95"/>
    <n v="1036.8499999999999"/>
    <n v="881.32"/>
    <n v="1296.07"/>
  </r>
  <r>
    <x v="7"/>
    <n v="13"/>
    <s v="Steel"/>
    <n v="25.5"/>
    <x v="0"/>
    <s v="New Brunswick"/>
    <n v="4824.67"/>
    <x v="3"/>
    <n v="146.57"/>
    <n v="411.55"/>
    <n v="51.25"/>
    <n v="265.44"/>
    <n v="106.18"/>
    <n v="54.47"/>
    <n v="108.62"/>
    <n v="6.1"/>
    <x v="9"/>
    <n v="507"/>
    <n v="342"/>
    <n v="14.11"/>
    <n v="150"/>
    <n v="35.69"/>
    <n v="74.069999999999993"/>
    <n v="1150.1799999999901"/>
    <n v="627.21"/>
    <n v="964.93"/>
    <n v="820.19"/>
    <n v="1206.17"/>
  </r>
  <r>
    <x v="11"/>
    <n v="2"/>
    <s v="Iron"/>
    <n v="26"/>
    <x v="0"/>
    <s v="Alberta"/>
    <n v="3292.33"/>
    <x v="1"/>
    <n v="171.63"/>
    <n v="474.29"/>
    <n v="54.91"/>
    <n v="268.45"/>
    <n v="127.67"/>
    <n v="46.34"/>
    <n v="149.62"/>
    <n v="7.86"/>
    <x v="25"/>
    <n v="415"/>
    <n v="332"/>
    <n v="9.92"/>
    <n v="100"/>
    <n v="27.53"/>
    <n v="81.25"/>
    <n v="1300.76999999999"/>
    <n v="428"/>
    <n v="658.47"/>
    <n v="559.70000000000005"/>
    <n v="823.08"/>
  </r>
  <r>
    <x v="5"/>
    <n v="26"/>
    <s v="Coal"/>
    <n v="14.2"/>
    <x v="0"/>
    <s v="New Brunswick"/>
    <n v="3598.95"/>
    <x v="0"/>
    <n v="114.5"/>
    <n v="397"/>
    <n v="56.11"/>
    <n v="267.10000000000002"/>
    <n v="129.37"/>
    <n v="65.489999999999995"/>
    <n v="114.08"/>
    <n v="7.1"/>
    <x v="0"/>
    <n v="933"/>
    <n v="346"/>
    <n v="10.4"/>
    <n v="50"/>
    <n v="35.46"/>
    <n v="95.32"/>
    <n v="1150.74999999999"/>
    <n v="467.86"/>
    <n v="719.79"/>
    <n v="611.82000000000005"/>
    <n v="899.74"/>
  </r>
  <r>
    <x v="6"/>
    <n v="14"/>
    <s v="Wood"/>
    <n v="10.7"/>
    <x v="1"/>
    <s v="British Columbia"/>
    <n v="3848.7"/>
    <x v="0"/>
    <n v="175.23"/>
    <n v="303.45"/>
    <n v="54.15"/>
    <n v="211.93"/>
    <n v="110.78"/>
    <n v="30.74"/>
    <n v="129.30000000000001"/>
    <n v="7.27"/>
    <x v="9"/>
    <n v="324"/>
    <n v="303"/>
    <n v="12.7"/>
    <n v="100"/>
    <n v="25.86"/>
    <n v="83.47"/>
    <n v="1022.84999999999"/>
    <n v="500.33"/>
    <n v="769.74"/>
    <n v="654.28"/>
    <n v="962.17"/>
  </r>
  <r>
    <x v="4"/>
    <n v="10"/>
    <s v="Wood"/>
    <n v="19"/>
    <x v="1"/>
    <s v="Saskatchewan"/>
    <n v="5742.63"/>
    <x v="0"/>
    <n v="183.68"/>
    <n v="377.34"/>
    <n v="58.38"/>
    <n v="277.33"/>
    <n v="101.98"/>
    <n v="63.92"/>
    <n v="113.34"/>
    <n v="5.75"/>
    <x v="10"/>
    <n v="158"/>
    <n v="362"/>
    <n v="15.86"/>
    <n v="100"/>
    <n v="33.03"/>
    <n v="85.28"/>
    <n v="1181.72"/>
    <n v="746.54"/>
    <n v="1148.53"/>
    <n v="976.25"/>
    <n v="1435.66"/>
  </r>
  <r>
    <x v="0"/>
    <n v="2"/>
    <s v="Wood"/>
    <n v="13.5"/>
    <x v="0"/>
    <s v="Saskatchewan"/>
    <n v="4936.1499999999996"/>
    <x v="0"/>
    <n v="154.80000000000001"/>
    <n v="348.22"/>
    <n v="56.11"/>
    <n v="208.3"/>
    <n v="141.12"/>
    <n v="46.84"/>
    <n v="100.41"/>
    <n v="8.24"/>
    <x v="1"/>
    <n v="508"/>
    <n v="331"/>
    <n v="14.91"/>
    <n v="100"/>
    <n v="35.47"/>
    <n v="85.51"/>
    <n v="1064.04"/>
    <n v="641.70000000000005"/>
    <n v="987.23"/>
    <n v="839.15"/>
    <n v="1234.04"/>
  </r>
  <r>
    <x v="0"/>
    <n v="16"/>
    <s v="Steel"/>
    <n v="26"/>
    <x v="0"/>
    <s v="Ontario"/>
    <n v="3630.51"/>
    <x v="2"/>
    <n v="130.41"/>
    <n v="415.41"/>
    <n v="51.28"/>
    <n v="228.05"/>
    <n v="127"/>
    <n v="31.82"/>
    <n v="100.37"/>
    <n v="7.86"/>
    <x v="9"/>
    <n v="755"/>
    <n v="317"/>
    <n v="11.45"/>
    <n v="0"/>
    <n v="39.93"/>
    <n v="58.75"/>
    <n v="1092.2"/>
    <n v="471.97"/>
    <n v="726.1"/>
    <n v="617.19000000000005"/>
    <n v="907.63"/>
  </r>
  <r>
    <x v="10"/>
    <n v="6"/>
    <s v="Coal"/>
    <n v="10.9"/>
    <x v="1"/>
    <s v="New Brunswick"/>
    <n v="5125.87"/>
    <x v="0"/>
    <n v="118.01"/>
    <n v="463.86"/>
    <n v="52.11"/>
    <n v="228.21"/>
    <n v="131.79"/>
    <n v="52.91"/>
    <n v="123.59"/>
    <n v="9.06"/>
    <x v="4"/>
    <n v="877"/>
    <n v="339"/>
    <n v="15.12"/>
    <n v="100"/>
    <n v="22.35"/>
    <n v="82.85"/>
    <n v="1179.54"/>
    <n v="666.36"/>
    <n v="1025.17"/>
    <n v="871.4"/>
    <n v="1281.47"/>
  </r>
  <r>
    <x v="1"/>
    <n v="27"/>
    <s v="Coal"/>
    <n v="24.7"/>
    <x v="0"/>
    <s v="Ontario"/>
    <n v="3509.17"/>
    <x v="2"/>
    <n v="102.08"/>
    <n v="350.47"/>
    <n v="50.92"/>
    <n v="246.2"/>
    <n v="147.93"/>
    <n v="58.37"/>
    <n v="119.79"/>
    <n v="8.11"/>
    <x v="15"/>
    <n v="254"/>
    <n v="376"/>
    <n v="9.33"/>
    <n v="150"/>
    <n v="22.86"/>
    <n v="80.53"/>
    <n v="1083.8699999999999"/>
    <n v="456.19"/>
    <n v="701.83"/>
    <n v="596.55999999999995"/>
    <n v="877.29"/>
  </r>
  <r>
    <x v="1"/>
    <n v="18"/>
    <s v="Sand"/>
    <n v="17"/>
    <x v="1"/>
    <s v="Saskatchewan"/>
    <n v="5107.53"/>
    <x v="1"/>
    <n v="197.87"/>
    <n v="315.58999999999997"/>
    <n v="50.35"/>
    <n v="293.57"/>
    <n v="132.84"/>
    <n v="43.05"/>
    <n v="125.45"/>
    <n v="9.94"/>
    <x v="22"/>
    <n v="970"/>
    <n v="349"/>
    <n v="14.63"/>
    <n v="150"/>
    <n v="27.89"/>
    <n v="92.02"/>
    <n v="1168.6600000000001"/>
    <n v="663.98"/>
    <n v="1021.51"/>
    <n v="868.28"/>
    <n v="1276.8800000000001"/>
  </r>
  <r>
    <x v="1"/>
    <n v="5"/>
    <s v="Steel"/>
    <n v="11"/>
    <x v="0"/>
    <s v="New Brunswick"/>
    <n v="4542.1000000000004"/>
    <x v="1"/>
    <n v="183.93"/>
    <n v="326.81"/>
    <n v="58.65"/>
    <n v="212.07"/>
    <n v="143.6"/>
    <n v="60.14"/>
    <n v="114.84"/>
    <n v="9.58"/>
    <x v="9"/>
    <n v="786"/>
    <n v="336"/>
    <n v="13.52"/>
    <n v="50"/>
    <n v="34.6"/>
    <n v="69.22"/>
    <n v="1109.6199999999999"/>
    <n v="590.47"/>
    <n v="908.42"/>
    <n v="772.16"/>
    <n v="1135.53"/>
  </r>
  <r>
    <x v="0"/>
    <n v="27"/>
    <s v="Steel"/>
    <n v="17.3"/>
    <x v="1"/>
    <s v="Manitoba"/>
    <n v="5458.96"/>
    <x v="2"/>
    <n v="196.34"/>
    <n v="492.04"/>
    <n v="58.93"/>
    <n v="228.59"/>
    <n v="123.94"/>
    <n v="62.51"/>
    <n v="121"/>
    <n v="6.08"/>
    <x v="0"/>
    <n v="109"/>
    <n v="319"/>
    <n v="17.11"/>
    <n v="50"/>
    <n v="35.96"/>
    <n v="85.2"/>
    <n v="1289.4299999999901"/>
    <n v="709.66"/>
    <n v="1091.79"/>
    <n v="928.02"/>
    <n v="1364.74"/>
  </r>
  <r>
    <x v="3"/>
    <n v="25"/>
    <s v="Steel"/>
    <n v="27.5"/>
    <x v="1"/>
    <s v="Alberta"/>
    <n v="3184.87"/>
    <x v="1"/>
    <n v="115.45"/>
    <n v="345.69"/>
    <n v="52.19"/>
    <n v="228.24"/>
    <n v="141.13999999999999"/>
    <n v="53.8"/>
    <n v="130.79"/>
    <n v="9.91"/>
    <x v="23"/>
    <n v="564"/>
    <n v="315"/>
    <n v="10.11"/>
    <n v="50"/>
    <n v="33.74"/>
    <n v="54.66"/>
    <n v="1077.21"/>
    <n v="414.03"/>
    <n v="636.97"/>
    <n v="541.42999999999995"/>
    <n v="796.22"/>
  </r>
  <r>
    <x v="6"/>
    <n v="11"/>
    <s v="Coal"/>
    <n v="26.8"/>
    <x v="0"/>
    <s v="Ontario"/>
    <n v="5437.3"/>
    <x v="2"/>
    <n v="123.4"/>
    <n v="430.99"/>
    <n v="52.96"/>
    <n v="299.35000000000002"/>
    <n v="121.73"/>
    <n v="46.88"/>
    <n v="146.53"/>
    <n v="8.83"/>
    <x v="18"/>
    <n v="755"/>
    <n v="345"/>
    <n v="15.76"/>
    <n v="150"/>
    <n v="24.49"/>
    <n v="76.010000000000005"/>
    <n v="1230.67"/>
    <n v="706.85"/>
    <n v="1087.46"/>
    <n v="924.34"/>
    <n v="1359.33"/>
  </r>
  <r>
    <x v="9"/>
    <n v="25"/>
    <s v="Sand"/>
    <n v="10.4"/>
    <x v="1"/>
    <s v="Ontario"/>
    <n v="4268.96"/>
    <x v="2"/>
    <n v="139.91"/>
    <n v="356.47"/>
    <n v="59.32"/>
    <n v="258.16000000000003"/>
    <n v="133.33000000000001"/>
    <n v="35.6"/>
    <n v="105.51"/>
    <n v="8.84"/>
    <x v="20"/>
    <n v="672"/>
    <n v="382"/>
    <n v="11.18"/>
    <n v="100"/>
    <n v="39.119999999999997"/>
    <n v="81.459999999999994"/>
    <n v="1097.1400000000001"/>
    <n v="554.96"/>
    <n v="853.79"/>
    <n v="725.72"/>
    <n v="1067.24"/>
  </r>
  <r>
    <x v="3"/>
    <n v="4"/>
    <s v="Sand"/>
    <n v="20.9"/>
    <x v="1"/>
    <s v="Ontario"/>
    <n v="3447.97"/>
    <x v="1"/>
    <n v="169.49"/>
    <n v="316.07"/>
    <n v="54.77"/>
    <n v="212.8"/>
    <n v="143.53"/>
    <n v="35.69"/>
    <n v="118.39"/>
    <n v="6.23"/>
    <x v="3"/>
    <n v="454"/>
    <n v="306"/>
    <n v="11.27"/>
    <n v="0"/>
    <n v="22.73"/>
    <n v="94.83"/>
    <n v="1056.97"/>
    <n v="448.24"/>
    <n v="689.59"/>
    <n v="586.15"/>
    <n v="861.99"/>
  </r>
  <r>
    <x v="11"/>
    <n v="3"/>
    <s v="Coal"/>
    <n v="25.9"/>
    <x v="1"/>
    <s v="Ontario"/>
    <n v="4777.08"/>
    <x v="2"/>
    <n v="114"/>
    <n v="364.41"/>
    <n v="58.92"/>
    <n v="263.27"/>
    <n v="125.45"/>
    <n v="41.29"/>
    <n v="142.84"/>
    <n v="7.94"/>
    <x v="7"/>
    <n v="351"/>
    <n v="348"/>
    <n v="13.73"/>
    <n v="50"/>
    <n v="35.479999999999997"/>
    <n v="70.040000000000006"/>
    <n v="1118.1199999999999"/>
    <n v="621.02"/>
    <n v="955.42"/>
    <n v="812.1"/>
    <n v="1194.27"/>
  </r>
  <r>
    <x v="5"/>
    <n v="3"/>
    <s v="Coal"/>
    <n v="23.7"/>
    <x v="0"/>
    <s v="Ontario"/>
    <n v="4690"/>
    <x v="0"/>
    <n v="144.69999999999999"/>
    <n v="404.18"/>
    <n v="56.61"/>
    <n v="267.63"/>
    <n v="117.37"/>
    <n v="48.9"/>
    <n v="134.62"/>
    <n v="7.55"/>
    <x v="22"/>
    <n v="410"/>
    <n v="351"/>
    <n v="13.36"/>
    <n v="150"/>
    <n v="37.630000000000003"/>
    <n v="77.88"/>
    <n v="1181.56"/>
    <n v="609.70000000000005"/>
    <n v="938"/>
    <n v="797.3"/>
    <n v="1172.5"/>
  </r>
  <r>
    <x v="5"/>
    <n v="16"/>
    <s v="Steel"/>
    <n v="19.399999999999999"/>
    <x v="0"/>
    <s v="New Brunswick"/>
    <n v="5739.99"/>
    <x v="3"/>
    <n v="124.19"/>
    <n v="472.23"/>
    <n v="59.3"/>
    <n v="271.20999999999998"/>
    <n v="127.5"/>
    <n v="39.57"/>
    <n v="119.42"/>
    <n v="5.9"/>
    <x v="18"/>
    <n v="991"/>
    <n v="325"/>
    <n v="17.66"/>
    <n v="50"/>
    <n v="21.36"/>
    <n v="92.42"/>
    <n v="1219.32"/>
    <n v="746.2"/>
    <n v="1148"/>
    <n v="975.8"/>
    <n v="1435"/>
  </r>
  <r>
    <x v="5"/>
    <n v="15"/>
    <s v="Sand"/>
    <n v="20.399999999999999"/>
    <x v="1"/>
    <s v="British Columbia"/>
    <n v="4241.0200000000004"/>
    <x v="0"/>
    <n v="185.74"/>
    <n v="347.28"/>
    <n v="54.61"/>
    <n v="243.71"/>
    <n v="118.86"/>
    <n v="62.08"/>
    <n v="142.43"/>
    <n v="9.36"/>
    <x v="12"/>
    <n v="708"/>
    <n v="347"/>
    <n v="12.22"/>
    <n v="0"/>
    <n v="22.91"/>
    <n v="61.17"/>
    <n v="1164.07"/>
    <n v="551.33000000000004"/>
    <n v="848.2"/>
    <n v="720.97"/>
    <n v="1060.26"/>
  </r>
  <r>
    <x v="7"/>
    <n v="11"/>
    <s v="Sand"/>
    <n v="11.3"/>
    <x v="1"/>
    <s v="Alberta"/>
    <n v="3311.53"/>
    <x v="0"/>
    <n v="175.99"/>
    <n v="393.55"/>
    <n v="55.97"/>
    <n v="284.99"/>
    <n v="126.02"/>
    <n v="48.17"/>
    <n v="131.21"/>
    <n v="9.4499999999999993"/>
    <x v="23"/>
    <n v="211"/>
    <n v="332"/>
    <n v="9.9700000000000006"/>
    <n v="0"/>
    <n v="28.49"/>
    <n v="68.900000000000006"/>
    <n v="1225.3499999999999"/>
    <n v="430.5"/>
    <n v="662.31"/>
    <n v="562.96"/>
    <n v="827.88"/>
  </r>
  <r>
    <x v="10"/>
    <n v="6"/>
    <s v="Iron"/>
    <n v="20.6"/>
    <x v="0"/>
    <s v="Alberta"/>
    <n v="3467.87"/>
    <x v="0"/>
    <n v="108.9"/>
    <n v="354.74"/>
    <n v="54.01"/>
    <n v="287"/>
    <n v="134.25"/>
    <n v="54.26"/>
    <n v="100.34"/>
    <n v="8.34"/>
    <x v="22"/>
    <n v="101"/>
    <n v="382"/>
    <n v="9.08"/>
    <n v="100"/>
    <n v="29.68"/>
    <n v="69.819999999999993"/>
    <n v="1101.8399999999999"/>
    <n v="450.82"/>
    <n v="693.57"/>
    <n v="589.54"/>
    <n v="866.97"/>
  </r>
  <r>
    <x v="10"/>
    <n v="13"/>
    <s v="Coal"/>
    <n v="23.4"/>
    <x v="0"/>
    <s v="Manitoba"/>
    <n v="3066.03"/>
    <x v="0"/>
    <n v="185.95"/>
    <n v="333.92"/>
    <n v="56.58"/>
    <n v="266.58999999999997"/>
    <n v="132.06"/>
    <n v="59.67"/>
    <n v="138.27000000000001"/>
    <n v="6.39"/>
    <x v="11"/>
    <n v="518"/>
    <n v="388"/>
    <n v="7.9"/>
    <n v="50"/>
    <n v="27.44"/>
    <n v="62.92"/>
    <n v="1179.43"/>
    <n v="398.58"/>
    <n v="613.21"/>
    <n v="521.23"/>
    <n v="766.51"/>
  </r>
  <r>
    <x v="8"/>
    <n v="26"/>
    <s v="Steel"/>
    <n v="21.2"/>
    <x v="0"/>
    <s v="Manitoba"/>
    <n v="3339.45"/>
    <x v="3"/>
    <n v="151.74"/>
    <n v="322.83"/>
    <n v="56.81"/>
    <n v="225.35"/>
    <n v="116.03"/>
    <n v="46.05"/>
    <n v="110.62"/>
    <n v="7.44"/>
    <x v="4"/>
    <n v="894"/>
    <n v="336"/>
    <n v="9.94"/>
    <n v="0"/>
    <n v="33.35"/>
    <n v="50.7"/>
    <n v="1036.8699999999999"/>
    <n v="434.13"/>
    <n v="667.89"/>
    <n v="567.71"/>
    <n v="834.86"/>
  </r>
  <r>
    <x v="9"/>
    <n v="22"/>
    <s v="Wood"/>
    <n v="24"/>
    <x v="0"/>
    <s v="Manitoba"/>
    <n v="4868.42"/>
    <x v="3"/>
    <n v="129.82"/>
    <n v="473.72"/>
    <n v="54.78"/>
    <n v="281.16000000000003"/>
    <n v="147.11000000000001"/>
    <n v="59.63"/>
    <n v="149.99"/>
    <n v="9.7200000000000006"/>
    <x v="2"/>
    <n v="247"/>
    <n v="318"/>
    <n v="15.31"/>
    <n v="150"/>
    <n v="37.1"/>
    <n v="56.17"/>
    <n v="1305.93"/>
    <n v="632.89"/>
    <n v="973.68"/>
    <n v="827.63"/>
    <n v="1217.1099999999999"/>
  </r>
  <r>
    <x v="11"/>
    <n v="17"/>
    <s v="Wood"/>
    <n v="14.2"/>
    <x v="1"/>
    <s v="Ontario"/>
    <n v="4115.8"/>
    <x v="2"/>
    <n v="191.57"/>
    <n v="434.75"/>
    <n v="56.15"/>
    <n v="245.77"/>
    <n v="114.46"/>
    <n v="60.74"/>
    <n v="123.94"/>
    <n v="6.78"/>
    <x v="1"/>
    <n v="337"/>
    <n v="327"/>
    <n v="12.59"/>
    <n v="100"/>
    <n v="35.93"/>
    <n v="68.069999999999993"/>
    <n v="1234.1599999999901"/>
    <n v="535.04999999999995"/>
    <n v="823.16"/>
    <n v="699.69"/>
    <n v="1028.95"/>
  </r>
  <r>
    <x v="6"/>
    <n v="26"/>
    <s v="Wood"/>
    <n v="16"/>
    <x v="1"/>
    <s v="Ontario"/>
    <n v="3943.42"/>
    <x v="3"/>
    <n v="102.11"/>
    <n v="419.7"/>
    <n v="52.49"/>
    <n v="281.16000000000003"/>
    <n v="105.8"/>
    <n v="51.43"/>
    <n v="120.01"/>
    <n v="9.09"/>
    <x v="3"/>
    <n v="422"/>
    <n v="329"/>
    <n v="11.99"/>
    <n v="150"/>
    <n v="20.420000000000002"/>
    <n v="50.27"/>
    <n v="1141.79"/>
    <n v="512.64"/>
    <n v="788.68"/>
    <n v="670.38"/>
    <n v="985.86"/>
  </r>
  <r>
    <x v="5"/>
    <n v="19"/>
    <s v="Coal"/>
    <n v="17"/>
    <x v="1"/>
    <s v="Ontario"/>
    <n v="5643.14"/>
    <x v="2"/>
    <n v="105.84"/>
    <n v="422.31"/>
    <n v="57.69"/>
    <n v="206.78"/>
    <n v="100.8"/>
    <n v="58.2"/>
    <n v="140.06"/>
    <n v="6.96"/>
    <x v="14"/>
    <n v="498"/>
    <n v="349"/>
    <n v="16.170000000000002"/>
    <n v="0"/>
    <n v="22.39"/>
    <n v="73.34"/>
    <n v="1098.6399999999901"/>
    <n v="733.61"/>
    <n v="1128.6300000000001"/>
    <n v="959.33"/>
    <n v="1410.79"/>
  </r>
  <r>
    <x v="5"/>
    <n v="14"/>
    <s v="Iron"/>
    <n v="29.9"/>
    <x v="0"/>
    <s v="Alberta"/>
    <n v="4900.1000000000004"/>
    <x v="0"/>
    <n v="183.52"/>
    <n v="310.64"/>
    <n v="55.11"/>
    <n v="248.99"/>
    <n v="103.84"/>
    <n v="60.55"/>
    <n v="133.87"/>
    <n v="6.67"/>
    <x v="1"/>
    <n v="424"/>
    <n v="399"/>
    <n v="12.28"/>
    <n v="100"/>
    <n v="28.13"/>
    <n v="98.66"/>
    <n v="1103.19"/>
    <n v="637.01"/>
    <n v="980.02"/>
    <n v="833.02"/>
    <n v="1225.03"/>
  </r>
  <r>
    <x v="10"/>
    <n v="9"/>
    <s v="Iron"/>
    <n v="20.6"/>
    <x v="0"/>
    <s v="Alberta"/>
    <n v="3896.85"/>
    <x v="1"/>
    <n v="131.41"/>
    <n v="396.08"/>
    <n v="58.54"/>
    <n v="226.85"/>
    <n v="116.62"/>
    <n v="59.94"/>
    <n v="143.19999999999999"/>
    <n v="8.9"/>
    <x v="4"/>
    <n v="603"/>
    <n v="302"/>
    <n v="12.9"/>
    <n v="150"/>
    <n v="26.02"/>
    <n v="95.54"/>
    <n v="1141.54"/>
    <n v="506.59"/>
    <n v="779.37"/>
    <n v="662.46"/>
    <n v="974.21"/>
  </r>
  <r>
    <x v="9"/>
    <n v="17"/>
    <s v="Coal"/>
    <n v="22.3"/>
    <x v="0"/>
    <s v="Ontario"/>
    <n v="4209.3999999999996"/>
    <x v="0"/>
    <n v="145.97999999999999"/>
    <n v="451.34"/>
    <n v="59.79"/>
    <n v="246.13"/>
    <n v="140.88"/>
    <n v="66.86"/>
    <n v="133.32"/>
    <n v="7.95"/>
    <x v="13"/>
    <n v="573"/>
    <n v="325"/>
    <n v="12.95"/>
    <n v="150"/>
    <n v="39.25"/>
    <n v="76.34"/>
    <n v="1252.24999999999"/>
    <n v="547.22"/>
    <n v="841.88"/>
    <n v="715.6"/>
    <n v="1052.3499999999999"/>
  </r>
  <r>
    <x v="8"/>
    <n v="7"/>
    <s v="Coal"/>
    <n v="22.2"/>
    <x v="0"/>
    <s v="New Brunswick"/>
    <n v="3322.86"/>
    <x v="2"/>
    <n v="173.33"/>
    <n v="317.26"/>
    <n v="55.27"/>
    <n v="212.27"/>
    <n v="120.84"/>
    <n v="42.74"/>
    <n v="110.56"/>
    <n v="7.74"/>
    <x v="18"/>
    <n v="546"/>
    <n v="370"/>
    <n v="8.98"/>
    <n v="0"/>
    <n v="34.39"/>
    <n v="73.400000000000006"/>
    <n v="1040.01"/>
    <n v="431.97"/>
    <n v="664.57"/>
    <n v="564.89"/>
    <n v="830.72"/>
  </r>
  <r>
    <x v="2"/>
    <n v="19"/>
    <s v="Wood"/>
    <n v="19.8"/>
    <x v="1"/>
    <s v="Alberta"/>
    <n v="4194.62"/>
    <x v="0"/>
    <n v="101.36"/>
    <n v="398.13"/>
    <n v="56.83"/>
    <n v="294.74"/>
    <n v="144.58000000000001"/>
    <n v="42.77"/>
    <n v="117.41"/>
    <n v="7.29"/>
    <x v="23"/>
    <n v="493"/>
    <n v="330"/>
    <n v="12.71"/>
    <n v="50"/>
    <n v="39.299999999999997"/>
    <n v="84.9"/>
    <n v="1163.1099999999999"/>
    <n v="545.29999999999995"/>
    <n v="838.92"/>
    <n v="713.09"/>
    <n v="1048.6500000000001"/>
  </r>
  <r>
    <x v="2"/>
    <n v="22"/>
    <s v="Iron"/>
    <n v="22.1"/>
    <x v="0"/>
    <s v="Manitoba"/>
    <n v="3239.63"/>
    <x v="0"/>
    <n v="136.38"/>
    <n v="359.34"/>
    <n v="52.19"/>
    <n v="232.15"/>
    <n v="110.27"/>
    <n v="63.87"/>
    <n v="148.79"/>
    <n v="6.29"/>
    <x v="7"/>
    <n v="762"/>
    <n v="324"/>
    <n v="10"/>
    <n v="50"/>
    <n v="32.229999999999997"/>
    <n v="94"/>
    <n v="1109.28"/>
    <n v="421.15"/>
    <n v="647.92999999999995"/>
    <n v="550.74"/>
    <n v="809.91"/>
  </r>
  <r>
    <x v="8"/>
    <n v="14"/>
    <s v="Steel"/>
    <n v="26.4"/>
    <x v="0"/>
    <s v="Ontario"/>
    <n v="5136.8999999999996"/>
    <x v="3"/>
    <n v="110.12"/>
    <n v="330.08"/>
    <n v="53.89"/>
    <n v="247.56"/>
    <n v="112.9"/>
    <n v="57.1"/>
    <n v="123.46"/>
    <n v="7.69"/>
    <x v="6"/>
    <n v="728"/>
    <n v="308"/>
    <n v="16.68"/>
    <n v="0"/>
    <n v="25.56"/>
    <n v="64.56"/>
    <n v="1042.8"/>
    <n v="667.8"/>
    <n v="1027.3800000000001"/>
    <n v="873.27"/>
    <n v="1284.22"/>
  </r>
  <r>
    <x v="11"/>
    <n v="16"/>
    <s v="Iron"/>
    <n v="15.3"/>
    <x v="1"/>
    <s v="Saskatchewan"/>
    <n v="4677.3500000000004"/>
    <x v="3"/>
    <n v="177.27"/>
    <n v="394.41"/>
    <n v="59.97"/>
    <n v="263.82"/>
    <n v="106.42"/>
    <n v="62.5"/>
    <n v="104.09"/>
    <n v="7.39"/>
    <x v="11"/>
    <n v="868"/>
    <n v="356"/>
    <n v="13.14"/>
    <n v="100"/>
    <n v="38.450000000000003"/>
    <n v="54.43"/>
    <n v="1175.8699999999999"/>
    <n v="608.05999999999995"/>
    <n v="935.47"/>
    <n v="795.15"/>
    <n v="1169.3399999999999"/>
  </r>
  <r>
    <x v="9"/>
    <n v="20"/>
    <s v="Sand"/>
    <n v="23.7"/>
    <x v="1"/>
    <s v="Alberta"/>
    <n v="3431.34"/>
    <x v="1"/>
    <n v="141.69999999999999"/>
    <n v="413.9"/>
    <n v="53.78"/>
    <n v="219.46"/>
    <n v="140.81"/>
    <n v="31.16"/>
    <n v="129.25"/>
    <n v="5.28"/>
    <x v="1"/>
    <n v="491"/>
    <n v="300"/>
    <n v="11.44"/>
    <n v="0"/>
    <n v="38.159999999999997"/>
    <n v="83.86"/>
    <n v="1135.3399999999999"/>
    <n v="446.07"/>
    <n v="686.27"/>
    <n v="583.33000000000004"/>
    <n v="857.84"/>
  </r>
  <r>
    <x v="8"/>
    <n v="23"/>
    <s v="Sand"/>
    <n v="17"/>
    <x v="0"/>
    <s v="British Columbia"/>
    <n v="5911.28"/>
    <x v="1"/>
    <n v="139.82"/>
    <n v="380.26"/>
    <n v="56.79"/>
    <n v="297.31"/>
    <n v="144.69999999999999"/>
    <n v="62.85"/>
    <n v="129.57"/>
    <n v="7.75"/>
    <x v="16"/>
    <n v="726"/>
    <n v="320"/>
    <n v="18.47"/>
    <n v="100"/>
    <n v="33.49"/>
    <n v="85.38"/>
    <n v="1219.04999999999"/>
    <n v="768.47"/>
    <n v="1182.26"/>
    <n v="1004.92"/>
    <n v="1477.82"/>
  </r>
  <r>
    <x v="3"/>
    <n v="17"/>
    <s v="Wood"/>
    <n v="25.1"/>
    <x v="0"/>
    <s v="Alberta"/>
    <n v="5098.1099999999997"/>
    <x v="3"/>
    <n v="178.19"/>
    <n v="374.49"/>
    <n v="50.65"/>
    <n v="212.08"/>
    <n v="141.86000000000001"/>
    <n v="36.64"/>
    <n v="107.84"/>
    <n v="6.04"/>
    <x v="18"/>
    <n v="261"/>
    <n v="365"/>
    <n v="13.97"/>
    <n v="0"/>
    <n v="21.4"/>
    <n v="77.37"/>
    <n v="1107.79"/>
    <n v="662.75"/>
    <n v="1019.62"/>
    <n v="866.68"/>
    <n v="1274.53"/>
  </r>
  <r>
    <x v="4"/>
    <n v="6"/>
    <s v="Steel"/>
    <n v="12.3"/>
    <x v="1"/>
    <s v="British Columbia"/>
    <n v="3310.35"/>
    <x v="0"/>
    <n v="139.49"/>
    <n v="413.44"/>
    <n v="54.94"/>
    <n v="280.95999999999998"/>
    <n v="119.77"/>
    <n v="54.22"/>
    <n v="145.52000000000001"/>
    <n v="5.13"/>
    <x v="1"/>
    <n v="750"/>
    <n v="350"/>
    <n v="9.4600000000000009"/>
    <n v="100"/>
    <n v="35.979999999999997"/>
    <n v="82.9"/>
    <n v="1213.47"/>
    <n v="430.35"/>
    <n v="662.07"/>
    <n v="562.76"/>
    <n v="827.59"/>
  </r>
  <r>
    <x v="7"/>
    <n v="2"/>
    <s v="Steel"/>
    <n v="22"/>
    <x v="1"/>
    <s v="Ontario"/>
    <n v="3026.38"/>
    <x v="3"/>
    <n v="103.58"/>
    <n v="404.53"/>
    <n v="55.74"/>
    <n v="262.54000000000002"/>
    <n v="145.96"/>
    <n v="34.06"/>
    <n v="141.38999999999999"/>
    <n v="5.44"/>
    <x v="12"/>
    <n v="739"/>
    <n v="307"/>
    <n v="9.86"/>
    <n v="150"/>
    <n v="31.02"/>
    <n v="82.12"/>
    <n v="1153.23999999999"/>
    <n v="393.43"/>
    <n v="605.28"/>
    <n v="514.48"/>
    <n v="756.6"/>
  </r>
  <r>
    <x v="4"/>
    <n v="12"/>
    <s v="Sand"/>
    <n v="25.9"/>
    <x v="0"/>
    <s v="Saskatchewan"/>
    <n v="5446.18"/>
    <x v="1"/>
    <n v="180.66"/>
    <n v="423.84"/>
    <n v="50.1"/>
    <n v="225.36"/>
    <n v="145.09"/>
    <n v="48.38"/>
    <n v="135.63"/>
    <n v="6.95"/>
    <x v="14"/>
    <n v="830"/>
    <n v="397"/>
    <n v="13.72"/>
    <n v="100"/>
    <n v="31.14"/>
    <n v="62.58"/>
    <n v="1216.01"/>
    <n v="708"/>
    <n v="1089.24"/>
    <n v="925.85"/>
    <n v="1361.55"/>
  </r>
  <r>
    <x v="11"/>
    <n v="19"/>
    <s v="Wood"/>
    <n v="29.9"/>
    <x v="0"/>
    <s v="Alberta"/>
    <n v="3041.6"/>
    <x v="1"/>
    <n v="162.65"/>
    <n v="426.21"/>
    <n v="53.72"/>
    <n v="245.58"/>
    <n v="107.87"/>
    <n v="60.95"/>
    <n v="123.13"/>
    <n v="6.11"/>
    <x v="2"/>
    <n v="607"/>
    <n v="306"/>
    <n v="9.94"/>
    <n v="50"/>
    <n v="31.93"/>
    <n v="54.74"/>
    <n v="1186.22"/>
    <n v="395.41"/>
    <n v="608.32000000000005"/>
    <n v="517.07000000000005"/>
    <n v="760.4"/>
  </r>
  <r>
    <x v="1"/>
    <n v="16"/>
    <s v="Steel"/>
    <n v="14.5"/>
    <x v="1"/>
    <s v="Manitoba"/>
    <n v="4333.7"/>
    <x v="3"/>
    <n v="167.53"/>
    <n v="410.2"/>
    <n v="54.25"/>
    <n v="263.14999999999998"/>
    <n v="116.53"/>
    <n v="52.92"/>
    <n v="137.51"/>
    <n v="6.49"/>
    <x v="1"/>
    <n v="147"/>
    <n v="369"/>
    <n v="11.74"/>
    <n v="150"/>
    <n v="20.21"/>
    <n v="81.48"/>
    <n v="1208.58"/>
    <n v="563.38"/>
    <n v="866.74"/>
    <n v="736.73"/>
    <n v="1083.42"/>
  </r>
  <r>
    <x v="3"/>
    <n v="21"/>
    <s v="Wood"/>
    <n v="18.600000000000001"/>
    <x v="1"/>
    <s v="British Columbia"/>
    <n v="4793.34"/>
    <x v="1"/>
    <n v="158.16"/>
    <n v="334.52"/>
    <n v="58.8"/>
    <n v="244.45"/>
    <n v="123.81"/>
    <n v="63.19"/>
    <n v="122.68"/>
    <n v="7.82"/>
    <x v="8"/>
    <n v="682"/>
    <n v="370"/>
    <n v="12.95"/>
    <n v="0"/>
    <n v="29.12"/>
    <n v="51.85"/>
    <n v="1113.4299999999901"/>
    <n v="623.13"/>
    <n v="958.67"/>
    <n v="814.87"/>
    <n v="1198.3399999999999"/>
  </r>
  <r>
    <x v="10"/>
    <n v="19"/>
    <s v="Iron"/>
    <n v="19.3"/>
    <x v="0"/>
    <s v="Alberta"/>
    <n v="5859.03"/>
    <x v="2"/>
    <n v="149.72999999999999"/>
    <n v="318.85000000000002"/>
    <n v="53.17"/>
    <n v="291.99"/>
    <n v="113.13"/>
    <n v="56.06"/>
    <n v="110.4"/>
    <n v="9.9600000000000009"/>
    <x v="0"/>
    <n v="691"/>
    <n v="390"/>
    <n v="15.02"/>
    <n v="100"/>
    <n v="28.55"/>
    <n v="69.91"/>
    <n v="1103.29"/>
    <n v="761.67"/>
    <n v="1171.81"/>
    <n v="996.04"/>
    <n v="1464.76"/>
  </r>
  <r>
    <x v="4"/>
    <n v="21"/>
    <s v="Wood"/>
    <n v="22.3"/>
    <x v="0"/>
    <s v="Alberta"/>
    <n v="5396.84"/>
    <x v="2"/>
    <n v="185.94"/>
    <n v="340.61"/>
    <n v="55.03"/>
    <n v="284.94"/>
    <n v="117.82"/>
    <n v="59.26"/>
    <n v="114.59"/>
    <n v="9.02"/>
    <x v="11"/>
    <n v="915"/>
    <n v="391"/>
    <n v="13.8"/>
    <n v="0"/>
    <n v="23.26"/>
    <n v="63.7"/>
    <n v="1167.20999999999"/>
    <n v="701.59"/>
    <n v="1079.3699999999999"/>
    <n v="917.46"/>
    <n v="1349.21"/>
  </r>
  <r>
    <x v="3"/>
    <n v="10"/>
    <s v="Iron"/>
    <n v="27"/>
    <x v="0"/>
    <s v="New Brunswick"/>
    <n v="3505.33"/>
    <x v="0"/>
    <n v="104.26"/>
    <n v="389.04"/>
    <n v="51.29"/>
    <n v="240.11"/>
    <n v="121.34"/>
    <n v="69.38"/>
    <n v="139.55000000000001"/>
    <n v="7.77"/>
    <x v="25"/>
    <n v="439"/>
    <n v="359"/>
    <n v="9.76"/>
    <n v="100"/>
    <n v="26.18"/>
    <n v="93.95"/>
    <n v="1122.74"/>
    <n v="455.69"/>
    <n v="701.07"/>
    <n v="595.91"/>
    <n v="876.33"/>
  </r>
  <r>
    <x v="9"/>
    <n v="22"/>
    <s v="Sand"/>
    <n v="11.1"/>
    <x v="0"/>
    <s v="Manitoba"/>
    <n v="4998.9799999999996"/>
    <x v="3"/>
    <n v="175.44"/>
    <n v="459.88"/>
    <n v="53.36"/>
    <n v="241.9"/>
    <n v="143.36000000000001"/>
    <n v="50.43"/>
    <n v="138.56"/>
    <n v="8.34"/>
    <x v="8"/>
    <n v="177"/>
    <n v="319"/>
    <n v="15.67"/>
    <n v="100"/>
    <n v="26.12"/>
    <n v="61.94"/>
    <n v="1271.27"/>
    <n v="649.87"/>
    <n v="999.8"/>
    <n v="849.83"/>
    <n v="1249.74"/>
  </r>
  <r>
    <x v="6"/>
    <n v="17"/>
    <s v="Wood"/>
    <n v="18.7"/>
    <x v="0"/>
    <s v="Manitoba"/>
    <n v="3620.87"/>
    <x v="2"/>
    <n v="193.56"/>
    <n v="373.44"/>
    <n v="50.99"/>
    <n v="200.83"/>
    <n v="111.57"/>
    <n v="61.17"/>
    <n v="140.05000000000001"/>
    <n v="9.1199999999999992"/>
    <x v="20"/>
    <n v="195"/>
    <n v="376"/>
    <n v="9.6300000000000008"/>
    <n v="100"/>
    <n v="37.47"/>
    <n v="73.16"/>
    <n v="1140.73"/>
    <n v="470.71"/>
    <n v="724.17"/>
    <n v="615.54999999999995"/>
    <n v="905.22"/>
  </r>
  <r>
    <x v="1"/>
    <n v="7"/>
    <s v="Sand"/>
    <n v="10.6"/>
    <x v="0"/>
    <s v="Ontario"/>
    <n v="5150.53"/>
    <x v="2"/>
    <n v="128.82"/>
    <n v="453.64"/>
    <n v="50.95"/>
    <n v="231.92"/>
    <n v="125.64"/>
    <n v="58.18"/>
    <n v="144.57"/>
    <n v="9.64"/>
    <x v="1"/>
    <n v="613"/>
    <n v="376"/>
    <n v="13.7"/>
    <n v="100"/>
    <n v="26.6"/>
    <n v="50.29"/>
    <n v="1203.3599999999999"/>
    <n v="669.57"/>
    <n v="1030.1099999999999"/>
    <n v="875.59"/>
    <n v="1287.6300000000001"/>
  </r>
  <r>
    <x v="0"/>
    <n v="15"/>
    <s v="Iron"/>
    <n v="24.2"/>
    <x v="0"/>
    <s v="Saskatchewan"/>
    <n v="5728.45"/>
    <x v="0"/>
    <n v="115.96"/>
    <n v="316.44"/>
    <n v="55.61"/>
    <n v="231.7"/>
    <n v="142.91999999999999"/>
    <n v="61.06"/>
    <n v="115.88"/>
    <n v="8.0500000000000007"/>
    <x v="4"/>
    <n v="656"/>
    <n v="342"/>
    <n v="16.75"/>
    <n v="100"/>
    <n v="22.42"/>
    <n v="86.98"/>
    <n v="1047.6199999999999"/>
    <n v="744.7"/>
    <n v="1145.69"/>
    <n v="973.84"/>
    <n v="1432.11"/>
  </r>
  <r>
    <x v="1"/>
    <n v="11"/>
    <s v="Iron"/>
    <n v="20.399999999999999"/>
    <x v="0"/>
    <s v="Ontario"/>
    <n v="4468.16"/>
    <x v="1"/>
    <n v="127.14"/>
    <n v="373.51"/>
    <n v="54.34"/>
    <n v="268.77"/>
    <n v="118.24"/>
    <n v="59.91"/>
    <n v="112.39"/>
    <n v="8.1999999999999993"/>
    <x v="23"/>
    <n v="569"/>
    <n v="321"/>
    <n v="13.92"/>
    <n v="0"/>
    <n v="39.03"/>
    <n v="95.56"/>
    <n v="1122.5"/>
    <n v="580.86"/>
    <n v="893.63"/>
    <n v="759.59"/>
    <n v="1117.04"/>
  </r>
  <r>
    <x v="5"/>
    <n v="12"/>
    <s v="Steel"/>
    <n v="11.3"/>
    <x v="1"/>
    <s v="Ontario"/>
    <n v="3182.39"/>
    <x v="3"/>
    <n v="186.74"/>
    <n v="393.32"/>
    <n v="54.16"/>
    <n v="216.33"/>
    <n v="112.81"/>
    <n v="40.4"/>
    <n v="146.84"/>
    <n v="9.52"/>
    <x v="2"/>
    <n v="892"/>
    <n v="308"/>
    <n v="10.33"/>
    <n v="0"/>
    <n v="34.880000000000003"/>
    <n v="83.33"/>
    <n v="1160.1199999999999"/>
    <n v="413.71"/>
    <n v="636.48"/>
    <n v="541.01"/>
    <n v="795.6"/>
  </r>
  <r>
    <x v="6"/>
    <n v="3"/>
    <s v="Steel"/>
    <n v="24.2"/>
    <x v="0"/>
    <s v="Ontario"/>
    <n v="4958.5200000000004"/>
    <x v="3"/>
    <n v="103.43"/>
    <n v="370.62"/>
    <n v="58.68"/>
    <n v="271.73"/>
    <n v="140.29"/>
    <n v="65.599999999999994"/>
    <n v="114.55"/>
    <n v="9.82"/>
    <x v="16"/>
    <n v="709"/>
    <n v="385"/>
    <n v="12.88"/>
    <n v="100"/>
    <n v="37.08"/>
    <n v="99.95"/>
    <n v="1134.72"/>
    <n v="644.61"/>
    <n v="991.7"/>
    <n v="842.95"/>
    <n v="1239.6300000000001"/>
  </r>
  <r>
    <x v="3"/>
    <n v="5"/>
    <s v="Steel"/>
    <n v="14.4"/>
    <x v="0"/>
    <s v="Alberta"/>
    <n v="5581.67"/>
    <x v="1"/>
    <n v="180.76"/>
    <n v="497.26"/>
    <n v="57.49"/>
    <n v="268.60000000000002"/>
    <n v="105.25"/>
    <n v="54.66"/>
    <n v="140.77000000000001"/>
    <n v="8.02"/>
    <x v="6"/>
    <n v="538"/>
    <n v="375"/>
    <n v="14.88"/>
    <n v="50"/>
    <n v="32.590000000000003"/>
    <n v="93.5"/>
    <n v="1312.81"/>
    <n v="725.62"/>
    <n v="1116.33"/>
    <n v="948.88"/>
    <n v="1395.42"/>
  </r>
  <r>
    <x v="4"/>
    <n v="25"/>
    <s v="Coal"/>
    <n v="23.6"/>
    <x v="0"/>
    <s v="British Columbia"/>
    <n v="5426.66"/>
    <x v="3"/>
    <n v="172.1"/>
    <n v="308"/>
    <n v="55.33"/>
    <n v="295.77999999999997"/>
    <n v="112.31"/>
    <n v="40.619999999999997"/>
    <n v="129.84"/>
    <n v="6.87"/>
    <x v="25"/>
    <n v="339"/>
    <n v="301"/>
    <n v="18.03"/>
    <n v="100"/>
    <n v="22.25"/>
    <n v="64.319999999999993"/>
    <n v="1120.8499999999999"/>
    <n v="705.47"/>
    <n v="1085.33"/>
    <n v="922.53"/>
    <n v="1356.66"/>
  </r>
  <r>
    <x v="6"/>
    <n v="24"/>
    <s v="Steel"/>
    <n v="10.9"/>
    <x v="0"/>
    <s v="British Columbia"/>
    <n v="3982.22"/>
    <x v="1"/>
    <n v="174.4"/>
    <n v="387.96"/>
    <n v="54.64"/>
    <n v="216.79"/>
    <n v="129.32"/>
    <n v="54.28"/>
    <n v="148.53"/>
    <n v="7.46"/>
    <x v="16"/>
    <n v="155"/>
    <n v="335"/>
    <n v="11.89"/>
    <n v="150"/>
    <n v="23.67"/>
    <n v="67.05"/>
    <n v="1173.3799999999901"/>
    <n v="517.69000000000005"/>
    <n v="796.44"/>
    <n v="676.98"/>
    <n v="995.55"/>
  </r>
  <r>
    <x v="4"/>
    <n v="9"/>
    <s v="Coal"/>
    <n v="28.9"/>
    <x v="0"/>
    <s v="New Brunswick"/>
    <n v="5394.86"/>
    <x v="2"/>
    <n v="160.22"/>
    <n v="329.03"/>
    <n v="53.44"/>
    <n v="253.68"/>
    <n v="136.11000000000001"/>
    <n v="46.51"/>
    <n v="119.16"/>
    <n v="6.48"/>
    <x v="16"/>
    <n v="354"/>
    <n v="363"/>
    <n v="14.86"/>
    <n v="0"/>
    <n v="31.79"/>
    <n v="91.43"/>
    <n v="1104.6300000000001"/>
    <n v="701.33"/>
    <n v="1078.97"/>
    <n v="917.13"/>
    <n v="1348.71"/>
  </r>
  <r>
    <x v="10"/>
    <n v="25"/>
    <s v="Steel"/>
    <n v="28.1"/>
    <x v="1"/>
    <s v="Ontario"/>
    <n v="5102.05"/>
    <x v="3"/>
    <n v="187.43"/>
    <n v="377.45"/>
    <n v="54.73"/>
    <n v="220.95"/>
    <n v="108.9"/>
    <n v="58.69"/>
    <n v="103.72"/>
    <n v="5.53"/>
    <x v="25"/>
    <n v="439"/>
    <n v="394"/>
    <n v="12.95"/>
    <n v="50"/>
    <n v="21.74"/>
    <n v="74.03"/>
    <n v="1117.3999999999901"/>
    <n v="663.27"/>
    <n v="1020.41"/>
    <n v="867.35"/>
    <n v="1275.51"/>
  </r>
  <r>
    <x v="11"/>
    <n v="10"/>
    <s v="Steel"/>
    <n v="22.9"/>
    <x v="0"/>
    <s v="Ontario"/>
    <n v="4471.13"/>
    <x v="3"/>
    <n v="162.01"/>
    <n v="429.89"/>
    <n v="53.31"/>
    <n v="249.11"/>
    <n v="106.47"/>
    <n v="43.31"/>
    <n v="116.08"/>
    <n v="9.49"/>
    <x v="15"/>
    <n v="472"/>
    <n v="301"/>
    <n v="14.85"/>
    <n v="50"/>
    <n v="38.020000000000003"/>
    <n v="54.94"/>
    <n v="1169.67"/>
    <n v="581.25"/>
    <n v="894.23"/>
    <n v="760.09"/>
    <n v="1117.78"/>
  </r>
  <r>
    <x v="9"/>
    <n v="5"/>
    <s v="Iron"/>
    <n v="18.600000000000001"/>
    <x v="0"/>
    <s v="British Columbia"/>
    <n v="4487.04"/>
    <x v="1"/>
    <n v="182.96"/>
    <n v="488.67"/>
    <n v="53.17"/>
    <n v="204.73"/>
    <n v="102.16"/>
    <n v="61.06"/>
    <n v="113.21"/>
    <n v="7.14"/>
    <x v="18"/>
    <n v="632"/>
    <n v="357"/>
    <n v="12.57"/>
    <n v="50"/>
    <n v="21.92"/>
    <n v="98.27"/>
    <n v="1213.0999999999999"/>
    <n v="583.32000000000005"/>
    <n v="897.41"/>
    <n v="762.8"/>
    <n v="1121.76"/>
  </r>
  <r>
    <x v="8"/>
    <n v="17"/>
    <s v="Wood"/>
    <n v="22.7"/>
    <x v="0"/>
    <s v="Manitoba"/>
    <n v="5175.29"/>
    <x v="3"/>
    <n v="159.12"/>
    <n v="332.69"/>
    <n v="53.76"/>
    <n v="248.61"/>
    <n v="122.38"/>
    <n v="52.97"/>
    <n v="145.63"/>
    <n v="9.49"/>
    <x v="22"/>
    <n v="279"/>
    <n v="378"/>
    <n v="13.69"/>
    <n v="50"/>
    <n v="28.09"/>
    <n v="77.58"/>
    <n v="1124.6500000000001"/>
    <n v="672.79"/>
    <n v="1035.06"/>
    <n v="879.8"/>
    <n v="1293.82"/>
  </r>
  <r>
    <x v="10"/>
    <n v="18"/>
    <s v="Wood"/>
    <n v="12.6"/>
    <x v="1"/>
    <s v="Manitoba"/>
    <n v="4511.12"/>
    <x v="0"/>
    <n v="163.71"/>
    <n v="458.78"/>
    <n v="57.22"/>
    <n v="203.98"/>
    <n v="124.6"/>
    <n v="37.64"/>
    <n v="106.13"/>
    <n v="5.27"/>
    <x v="1"/>
    <n v="689"/>
    <n v="310"/>
    <n v="14.55"/>
    <n v="0"/>
    <n v="34.42"/>
    <n v="70.75"/>
    <n v="1157.33"/>
    <n v="586.45000000000005"/>
    <n v="902.22"/>
    <n v="766.89"/>
    <n v="1127.78"/>
  </r>
  <r>
    <x v="1"/>
    <n v="13"/>
    <s v="Steel"/>
    <n v="11.5"/>
    <x v="1"/>
    <s v="Saskatchewan"/>
    <n v="5587.63"/>
    <x v="2"/>
    <n v="140.57"/>
    <n v="330.75"/>
    <n v="55.9"/>
    <n v="238.76"/>
    <n v="140.03"/>
    <n v="30.51"/>
    <n v="116.37"/>
    <n v="6.21"/>
    <x v="15"/>
    <n v="879"/>
    <n v="350"/>
    <n v="15.96"/>
    <n v="150"/>
    <n v="35.35"/>
    <n v="90.66"/>
    <n v="1059.0999999999999"/>
    <n v="726.39"/>
    <n v="1117.53"/>
    <n v="949.9"/>
    <n v="1396.91"/>
  </r>
  <r>
    <x v="1"/>
    <n v="17"/>
    <s v="Wood"/>
    <n v="28.9"/>
    <x v="1"/>
    <s v="Ontario"/>
    <n v="5996.75"/>
    <x v="2"/>
    <n v="105.07"/>
    <n v="466.26"/>
    <n v="52.84"/>
    <n v="268.57"/>
    <n v="149.44999999999999"/>
    <n v="64.03"/>
    <n v="102.96"/>
    <n v="8.07"/>
    <x v="5"/>
    <n v="349"/>
    <n v="370"/>
    <n v="16.21"/>
    <n v="150"/>
    <n v="26.5"/>
    <n v="57.19"/>
    <n v="1217.25"/>
    <n v="779.58"/>
    <n v="1199.3499999999999"/>
    <n v="1019.45"/>
    <n v="1499.19"/>
  </r>
  <r>
    <x v="5"/>
    <n v="7"/>
    <s v="Sand"/>
    <n v="27.4"/>
    <x v="1"/>
    <s v="Ontario"/>
    <n v="5064.1400000000003"/>
    <x v="2"/>
    <n v="178.45"/>
    <n v="358.79"/>
    <n v="50.83"/>
    <n v="243.4"/>
    <n v="119.25"/>
    <n v="67.790000000000006"/>
    <n v="146.05000000000001"/>
    <n v="8.68"/>
    <x v="8"/>
    <n v="969"/>
    <n v="398"/>
    <n v="12.72"/>
    <n v="50"/>
    <n v="28.96"/>
    <n v="63.42"/>
    <n v="1173.24"/>
    <n v="658.34"/>
    <n v="1012.83"/>
    <n v="860.9"/>
    <n v="1266.04"/>
  </r>
  <r>
    <x v="2"/>
    <n v="20"/>
    <s v="Wood"/>
    <n v="25.4"/>
    <x v="0"/>
    <s v="New Brunswick"/>
    <n v="3774.65"/>
    <x v="2"/>
    <n v="164.24"/>
    <n v="333.11"/>
    <n v="56.38"/>
    <n v="233.82"/>
    <n v="149.18"/>
    <n v="52.86"/>
    <n v="109.77"/>
    <n v="7.96"/>
    <x v="2"/>
    <n v="205"/>
    <n v="308"/>
    <n v="12.26"/>
    <n v="50"/>
    <n v="36.42"/>
    <n v="77.45"/>
    <n v="1107.32"/>
    <n v="490.7"/>
    <n v="754.93"/>
    <n v="641.69000000000005"/>
    <n v="943.66"/>
  </r>
  <r>
    <x v="10"/>
    <n v="3"/>
    <s v="Steel"/>
    <n v="13.3"/>
    <x v="0"/>
    <s v="Alberta"/>
    <n v="3088.89"/>
    <x v="2"/>
    <n v="190.02"/>
    <n v="380.21"/>
    <n v="58.32"/>
    <n v="225.02"/>
    <n v="106.16"/>
    <n v="31.09"/>
    <n v="119.56"/>
    <n v="6.28"/>
    <x v="11"/>
    <n v="161"/>
    <n v="361"/>
    <n v="8.56"/>
    <n v="0"/>
    <n v="31.53"/>
    <n v="90.4"/>
    <n v="1116.6600000000001"/>
    <n v="401.56"/>
    <n v="617.78"/>
    <n v="525.11"/>
    <n v="772.22"/>
  </r>
  <r>
    <x v="7"/>
    <n v="21"/>
    <s v="Coal"/>
    <n v="22.3"/>
    <x v="1"/>
    <s v="Saskatchewan"/>
    <n v="3264.23"/>
    <x v="3"/>
    <n v="168.35"/>
    <n v="341.65"/>
    <n v="56.09"/>
    <n v="286.87"/>
    <n v="128.66"/>
    <n v="57.06"/>
    <n v="143.01"/>
    <n v="5.96"/>
    <x v="1"/>
    <n v="578"/>
    <n v="392"/>
    <n v="8.33"/>
    <n v="0"/>
    <n v="32.5"/>
    <n v="85.79"/>
    <n v="1187.6500000000001"/>
    <n v="424.35"/>
    <n v="652.85"/>
    <n v="554.91999999999996"/>
    <n v="816.06"/>
  </r>
  <r>
    <x v="7"/>
    <n v="12"/>
    <s v="Coal"/>
    <n v="16.7"/>
    <x v="0"/>
    <s v="Manitoba"/>
    <n v="5757.18"/>
    <x v="3"/>
    <n v="193.86"/>
    <n v="371.27"/>
    <n v="56.04"/>
    <n v="267.08999999999997"/>
    <n v="137.09"/>
    <n v="31.67"/>
    <n v="118.16"/>
    <n v="8.9499999999999993"/>
    <x v="25"/>
    <n v="389"/>
    <n v="319"/>
    <n v="18.05"/>
    <n v="150"/>
    <n v="39.270000000000003"/>
    <n v="61.53"/>
    <n v="1184.1300000000001"/>
    <n v="748.43"/>
    <n v="1151.44"/>
    <n v="978.72"/>
    <n v="1439.3"/>
  </r>
  <r>
    <x v="3"/>
    <n v="9"/>
    <s v="Sand"/>
    <n v="28.1"/>
    <x v="0"/>
    <s v="Alberta"/>
    <n v="5778.18"/>
    <x v="0"/>
    <n v="143.55000000000001"/>
    <n v="375.03"/>
    <n v="52.31"/>
    <n v="282.95999999999998"/>
    <n v="103.04"/>
    <n v="69.81"/>
    <n v="110.41"/>
    <n v="7.79"/>
    <x v="22"/>
    <n v="512"/>
    <n v="366"/>
    <n v="15.79"/>
    <n v="150"/>
    <n v="20.8"/>
    <n v="95.15"/>
    <n v="1144.8999999999901"/>
    <n v="751.16"/>
    <n v="1155.6400000000001"/>
    <n v="982.29"/>
    <n v="1444.55"/>
  </r>
  <r>
    <x v="2"/>
    <n v="8"/>
    <s v="Sand"/>
    <n v="29.9"/>
    <x v="1"/>
    <s v="Saskatchewan"/>
    <n v="4941.6000000000004"/>
    <x v="0"/>
    <n v="161.13999999999999"/>
    <n v="461.34"/>
    <n v="50.15"/>
    <n v="220.2"/>
    <n v="126.96"/>
    <n v="65.069999999999993"/>
    <n v="115.08"/>
    <n v="5.18"/>
    <x v="3"/>
    <n v="610"/>
    <n v="300"/>
    <n v="16.47"/>
    <n v="150"/>
    <n v="26.02"/>
    <n v="86.53"/>
    <n v="1205.1199999999999"/>
    <n v="642.41"/>
    <n v="988.32"/>
    <n v="840.07"/>
    <n v="1235.4000000000001"/>
  </r>
  <r>
    <x v="1"/>
    <n v="3"/>
    <s v="Iron"/>
    <n v="14.7"/>
    <x v="0"/>
    <s v="Manitoba"/>
    <n v="4488.21"/>
    <x v="3"/>
    <n v="106.38"/>
    <n v="440.87"/>
    <n v="56.09"/>
    <n v="260.08"/>
    <n v="147.44"/>
    <n v="31.04"/>
    <n v="139.21"/>
    <n v="8.2200000000000006"/>
    <x v="22"/>
    <n v="657"/>
    <n v="386"/>
    <n v="11.63"/>
    <n v="150"/>
    <n v="28.56"/>
    <n v="84.57"/>
    <n v="1189.33"/>
    <n v="583.47"/>
    <n v="897.64"/>
    <n v="763"/>
    <n v="1122.05"/>
  </r>
  <r>
    <x v="6"/>
    <n v="17"/>
    <s v="Coal"/>
    <n v="23"/>
    <x v="1"/>
    <s v="New Brunswick"/>
    <n v="5505.99"/>
    <x v="1"/>
    <n v="180.15"/>
    <n v="358.88"/>
    <n v="52.78"/>
    <n v="227.5"/>
    <n v="135.38"/>
    <n v="48.13"/>
    <n v="103.49"/>
    <n v="6.9"/>
    <x v="15"/>
    <n v="765"/>
    <n v="354"/>
    <n v="15.55"/>
    <n v="0"/>
    <n v="35.9"/>
    <n v="56.02"/>
    <n v="1113.21"/>
    <n v="715.78"/>
    <n v="1101.2"/>
    <n v="936.02"/>
    <n v="1376.5"/>
  </r>
  <r>
    <x v="3"/>
    <n v="7"/>
    <s v="Wood"/>
    <n v="22.1"/>
    <x v="1"/>
    <s v="Ontario"/>
    <n v="3898.9"/>
    <x v="2"/>
    <n v="141.13999999999999"/>
    <n v="332.28"/>
    <n v="56.48"/>
    <n v="230.74"/>
    <n v="109.84"/>
    <n v="55.03"/>
    <n v="128.5"/>
    <n v="5.59"/>
    <x v="12"/>
    <n v="647"/>
    <n v="340"/>
    <n v="11.47"/>
    <n v="50"/>
    <n v="25.78"/>
    <n v="51.35"/>
    <n v="1059.5999999999999"/>
    <n v="506.86"/>
    <n v="779.78"/>
    <n v="662.81"/>
    <n v="974.73"/>
  </r>
  <r>
    <x v="10"/>
    <n v="25"/>
    <s v="Wood"/>
    <n v="23.6"/>
    <x v="1"/>
    <s v="British Columbia"/>
    <n v="3609.32"/>
    <x v="2"/>
    <n v="165.73"/>
    <n v="218.21"/>
    <n v="57.78"/>
    <n v="265.5"/>
    <n v="134.91"/>
    <n v="43.44"/>
    <n v="129.26"/>
    <n v="7.37"/>
    <x v="9"/>
    <n v="380"/>
    <n v="315"/>
    <n v="11.46"/>
    <n v="100"/>
    <n v="32.549999999999997"/>
    <n v="65.05"/>
    <n v="1222.19999999999"/>
    <n v="469.21"/>
    <n v="721.86"/>
    <n v="613.58000000000004"/>
    <n v="902.33"/>
  </r>
  <r>
    <x v="10"/>
    <n v="1"/>
    <s v="Steel"/>
    <n v="28.3"/>
    <x v="0"/>
    <s v="Ontario"/>
    <n v="3779.01"/>
    <x v="3"/>
    <n v="198.76"/>
    <n v="354.03"/>
    <n v="51.02"/>
    <n v="271.63"/>
    <n v="125.9"/>
    <n v="65.02"/>
    <n v="114.16"/>
    <n v="5.98"/>
    <x v="3"/>
    <n v="602"/>
    <n v="302"/>
    <n v="12.51"/>
    <n v="0"/>
    <n v="39.18"/>
    <n v="77.72"/>
    <n v="1186.5"/>
    <n v="491.27"/>
    <n v="755.8"/>
    <n v="642.42999999999995"/>
    <n v="944.75"/>
  </r>
  <r>
    <x v="6"/>
    <n v="16"/>
    <s v="Sand"/>
    <n v="21.5"/>
    <x v="1"/>
    <s v="Manitoba"/>
    <n v="5591.12"/>
    <x v="1"/>
    <n v="135.84"/>
    <n v="310.3"/>
    <n v="56.41"/>
    <n v="218.26"/>
    <n v="137.41999999999999"/>
    <n v="44.35"/>
    <n v="136.91999999999999"/>
    <n v="6.69"/>
    <x v="25"/>
    <n v="342"/>
    <n v="353"/>
    <n v="15.84"/>
    <n v="150"/>
    <n v="26.52"/>
    <n v="62.28"/>
    <n v="1046.19"/>
    <n v="726.85"/>
    <n v="1118.22"/>
    <n v="950.49"/>
    <n v="1397.78"/>
  </r>
  <r>
    <x v="8"/>
    <n v="3"/>
    <s v="Wood"/>
    <n v="27.4"/>
    <x v="0"/>
    <s v="New Brunswick"/>
    <n v="3124.85"/>
    <x v="2"/>
    <n v="196.88"/>
    <n v="364.25"/>
    <n v="50.13"/>
    <n v="264.85000000000002"/>
    <n v="131.65"/>
    <n v="44.7"/>
    <n v="147.91999999999999"/>
    <n v="8.31"/>
    <x v="23"/>
    <n v="163"/>
    <n v="302"/>
    <n v="10.35"/>
    <n v="0"/>
    <n v="34.26"/>
    <n v="59.18"/>
    <n v="1208.69"/>
    <n v="406.23"/>
    <n v="624.97"/>
    <n v="531.22"/>
    <n v="781.21"/>
  </r>
  <r>
    <x v="5"/>
    <n v="5"/>
    <s v="Sand"/>
    <n v="17.3"/>
    <x v="1"/>
    <s v="New Brunswick"/>
    <n v="3627.9"/>
    <x v="1"/>
    <n v="182.25"/>
    <n v="474.87"/>
    <n v="51.83"/>
    <n v="219.76"/>
    <n v="127.92"/>
    <n v="61.38"/>
    <n v="101.88"/>
    <n v="5.58"/>
    <x v="24"/>
    <n v="129"/>
    <n v="313"/>
    <n v="11.59"/>
    <n v="100"/>
    <n v="23.07"/>
    <n v="97.17"/>
    <n v="1225.47"/>
    <n v="471.63"/>
    <n v="725.58"/>
    <n v="616.74"/>
    <n v="906.98"/>
  </r>
  <r>
    <x v="8"/>
    <n v="12"/>
    <s v="Wood"/>
    <n v="18.5"/>
    <x v="0"/>
    <s v="Saskatchewan"/>
    <n v="3326.49"/>
    <x v="1"/>
    <n v="149.6"/>
    <n v="407.02"/>
    <n v="54.6"/>
    <n v="245.27"/>
    <n v="136.78"/>
    <n v="46.64"/>
    <n v="111.95"/>
    <n v="9.8699999999999992"/>
    <x v="19"/>
    <n v="860"/>
    <n v="303"/>
    <n v="10.98"/>
    <n v="100"/>
    <n v="36.42"/>
    <n v="86.42"/>
    <n v="1161.73"/>
    <n v="432.44"/>
    <n v="665.3"/>
    <n v="565.5"/>
    <n v="831.62"/>
  </r>
  <r>
    <x v="1"/>
    <n v="13"/>
    <s v="Steel"/>
    <n v="22.1"/>
    <x v="1"/>
    <s v="Ontario"/>
    <n v="5200.9399999999996"/>
    <x v="0"/>
    <n v="167.28"/>
    <n v="318.74"/>
    <n v="55.08"/>
    <n v="217.93"/>
    <n v="140.26"/>
    <n v="67.739999999999995"/>
    <n v="114.19"/>
    <n v="5.61"/>
    <x v="5"/>
    <n v="369"/>
    <n v="387"/>
    <n v="13.44"/>
    <n v="50"/>
    <n v="35.97"/>
    <n v="54.63"/>
    <n v="1086.83"/>
    <n v="676.12"/>
    <n v="1040.19"/>
    <n v="884.16"/>
    <n v="1300.23"/>
  </r>
  <r>
    <x v="3"/>
    <n v="18"/>
    <s v="Wood"/>
    <n v="22.3"/>
    <x v="1"/>
    <s v="New Brunswick"/>
    <n v="3139.55"/>
    <x v="3"/>
    <n v="102.28"/>
    <n v="453.19"/>
    <n v="56.43"/>
    <n v="271.57"/>
    <n v="119.3"/>
    <n v="66.11"/>
    <n v="119.76"/>
    <n v="6.84"/>
    <x v="23"/>
    <n v="350"/>
    <n v="325"/>
    <n v="9.66"/>
    <n v="50"/>
    <n v="31.53"/>
    <n v="92.15"/>
    <n v="1195.47999999999"/>
    <n v="408.14"/>
    <n v="627.91"/>
    <n v="533.72"/>
    <n v="784.89"/>
  </r>
  <r>
    <x v="5"/>
    <n v="28"/>
    <s v="Wood"/>
    <n v="28.5"/>
    <x v="0"/>
    <s v="New Brunswick"/>
    <n v="4585.54"/>
    <x v="0"/>
    <n v="124.2"/>
    <n v="333.26"/>
    <n v="55.15"/>
    <n v="278.99"/>
    <n v="131.94"/>
    <n v="68.7"/>
    <n v="130"/>
    <n v="5.15"/>
    <x v="11"/>
    <n v="368"/>
    <n v="355"/>
    <n v="12.92"/>
    <n v="50"/>
    <n v="27.56"/>
    <n v="86.27"/>
    <n v="1127.3900000000001"/>
    <n v="596.12"/>
    <n v="917.11"/>
    <n v="779.54"/>
    <n v="1146.3800000000001"/>
  </r>
  <r>
    <x v="9"/>
    <n v="28"/>
    <s v="Wood"/>
    <n v="21.9"/>
    <x v="0"/>
    <s v="Manitoba"/>
    <n v="5661.4"/>
    <x v="3"/>
    <n v="152.53"/>
    <n v="401.56"/>
    <n v="51.27"/>
    <n v="223.06"/>
    <n v="135.01"/>
    <n v="52.68"/>
    <n v="143.79"/>
    <n v="7.24"/>
    <x v="7"/>
    <n v="170"/>
    <n v="312"/>
    <n v="18.149999999999999"/>
    <n v="100"/>
    <n v="34.729999999999997"/>
    <n v="50.07"/>
    <n v="1167.1400000000001"/>
    <n v="735.98"/>
    <n v="1132.28"/>
    <n v="962.44"/>
    <n v="1415.35"/>
  </r>
  <r>
    <x v="9"/>
    <n v="15"/>
    <s v="Iron"/>
    <n v="16.7"/>
    <x v="0"/>
    <s v="British Columbia"/>
    <n v="4470.6099999999997"/>
    <x v="2"/>
    <n v="132.66999999999999"/>
    <n v="311.01"/>
    <n v="54.63"/>
    <n v="243.4"/>
    <n v="105.44"/>
    <n v="63.55"/>
    <n v="124.36"/>
    <n v="9.86"/>
    <x v="14"/>
    <n v="992"/>
    <n v="341"/>
    <n v="13.11"/>
    <n v="50"/>
    <n v="27.12"/>
    <n v="59.24"/>
    <n v="1044.9199999999901"/>
    <n v="581.17999999999995"/>
    <n v="894.12"/>
    <n v="760"/>
    <n v="1117.6500000000001"/>
  </r>
  <r>
    <x v="7"/>
    <n v="23"/>
    <s v="Coal"/>
    <n v="15.7"/>
    <x v="1"/>
    <s v="Manitoba"/>
    <n v="3664.49"/>
    <x v="0"/>
    <n v="104.6"/>
    <n v="478.65"/>
    <n v="56.89"/>
    <n v="270.85000000000002"/>
    <n v="147.19999999999999"/>
    <n v="31.57"/>
    <n v="148.22999999999999"/>
    <n v="8.92"/>
    <x v="11"/>
    <n v="853"/>
    <n v="331"/>
    <n v="11.07"/>
    <n v="0"/>
    <n v="23.12"/>
    <n v="97.44"/>
    <n v="1246.9100000000001"/>
    <n v="476.38"/>
    <n v="732.9"/>
    <n v="622.96"/>
    <n v="916.12"/>
  </r>
  <r>
    <x v="7"/>
    <n v="12"/>
    <s v="Iron"/>
    <n v="28.9"/>
    <x v="1"/>
    <s v="Ontario"/>
    <n v="3007.28"/>
    <x v="1"/>
    <n v="158.38999999999999"/>
    <n v="483.76"/>
    <n v="59.11"/>
    <n v="234.72"/>
    <n v="136.55000000000001"/>
    <n v="54.14"/>
    <n v="107.97"/>
    <n v="9.09"/>
    <x v="10"/>
    <n v="274"/>
    <n v="324"/>
    <n v="9.2799999999999994"/>
    <n v="100"/>
    <n v="35.4"/>
    <n v="55.2"/>
    <n v="1243.73"/>
    <n v="390.95"/>
    <n v="601.46"/>
    <n v="511.24"/>
    <n v="751.82"/>
  </r>
  <r>
    <x v="6"/>
    <n v="14"/>
    <s v="Steel"/>
    <n v="10.9"/>
    <x v="1"/>
    <s v="Manitoba"/>
    <n v="3728.41"/>
    <x v="2"/>
    <n v="195.21"/>
    <n v="302.52999999999997"/>
    <n v="55.67"/>
    <n v="235.63"/>
    <n v="140.13999999999999"/>
    <n v="64.489999999999995"/>
    <n v="148.91999999999999"/>
    <n v="6.95"/>
    <x v="4"/>
    <n v="997"/>
    <n v="310"/>
    <n v="12.03"/>
    <n v="50"/>
    <n v="23.09"/>
    <n v="54.38"/>
    <n v="1149.54"/>
    <n v="484.69"/>
    <n v="745.68"/>
    <n v="633.83000000000004"/>
    <n v="932.1"/>
  </r>
  <r>
    <x v="0"/>
    <n v="23"/>
    <s v="Iron"/>
    <n v="12.9"/>
    <x v="0"/>
    <s v="Manitoba"/>
    <n v="4848.43"/>
    <x v="2"/>
    <n v="196.46"/>
    <n v="491.93"/>
    <n v="58.35"/>
    <n v="241.81"/>
    <n v="127.31"/>
    <n v="53.98"/>
    <n v="143.72"/>
    <n v="5.2"/>
    <x v="6"/>
    <n v="495"/>
    <n v="340"/>
    <n v="14.26"/>
    <n v="50"/>
    <n v="39.43"/>
    <n v="94.18"/>
    <n v="1318.76"/>
    <n v="630.29999999999995"/>
    <n v="969.69"/>
    <n v="824.23"/>
    <n v="1212.1099999999999"/>
  </r>
  <r>
    <x v="0"/>
    <n v="8"/>
    <s v="Wood"/>
    <n v="22.3"/>
    <x v="1"/>
    <s v="British Columbia"/>
    <n v="5501.88"/>
    <x v="2"/>
    <n v="197.67"/>
    <n v="370.6"/>
    <n v="59.05"/>
    <n v="250.13"/>
    <n v="110.23"/>
    <n v="49.14"/>
    <n v="127.77"/>
    <n v="5.9"/>
    <x v="19"/>
    <n v="613"/>
    <n v="337"/>
    <n v="16.329999999999998"/>
    <n v="100"/>
    <n v="24.46"/>
    <n v="84.12"/>
    <n v="1170.49"/>
    <n v="715.24"/>
    <n v="1100.3800000000001"/>
    <n v="935.32"/>
    <n v="1375.47"/>
  </r>
  <r>
    <x v="5"/>
    <n v="14"/>
    <s v="Sand"/>
    <n v="22.6"/>
    <x v="0"/>
    <s v="British Columbia"/>
    <n v="5214.92"/>
    <x v="3"/>
    <n v="118.66"/>
    <n v="498.43"/>
    <n v="57.13"/>
    <n v="280.20999999999998"/>
    <n v="129.46"/>
    <n v="65.87"/>
    <n v="123.03"/>
    <n v="6.95"/>
    <x v="0"/>
    <n v="257"/>
    <n v="338"/>
    <n v="15.43"/>
    <n v="150"/>
    <n v="22.77"/>
    <n v="70.430000000000007"/>
    <n v="1279.74"/>
    <n v="677.94"/>
    <n v="1042.98"/>
    <n v="886.54"/>
    <n v="1303.73"/>
  </r>
  <r>
    <x v="2"/>
    <n v="12"/>
    <s v="Sand"/>
    <n v="25.1"/>
    <x v="1"/>
    <s v="Saskatchewan"/>
    <n v="5881.11"/>
    <x v="3"/>
    <n v="148.19"/>
    <n v="385.1"/>
    <n v="54.53"/>
    <n v="290.13"/>
    <n v="117.91"/>
    <n v="32.94"/>
    <n v="144.9"/>
    <n v="9.4700000000000006"/>
    <x v="15"/>
    <n v="674"/>
    <n v="382"/>
    <n v="15.4"/>
    <n v="0"/>
    <n v="27.94"/>
    <n v="85.22"/>
    <n v="1183.17"/>
    <n v="764.54"/>
    <n v="1176.22"/>
    <n v="999.79"/>
    <n v="1470.28"/>
  </r>
  <r>
    <x v="3"/>
    <n v="10"/>
    <s v="Coal"/>
    <n v="21.2"/>
    <x v="1"/>
    <s v="Manitoba"/>
    <n v="4605.54"/>
    <x v="0"/>
    <n v="156.30000000000001"/>
    <n v="464.48"/>
    <n v="58.21"/>
    <n v="218.17"/>
    <n v="119.14"/>
    <n v="48.4"/>
    <n v="144.01"/>
    <n v="6.24"/>
    <x v="0"/>
    <n v="405"/>
    <n v="380"/>
    <n v="12.12"/>
    <n v="0"/>
    <n v="22.99"/>
    <n v="91.08"/>
    <n v="1214.95"/>
    <n v="598.72"/>
    <n v="921.11"/>
    <n v="782.94"/>
    <n v="1151.3800000000001"/>
  </r>
  <r>
    <x v="2"/>
    <n v="8"/>
    <s v="Coal"/>
    <n v="29.7"/>
    <x v="1"/>
    <s v="New Brunswick"/>
    <n v="5698.06"/>
    <x v="0"/>
    <n v="127.08"/>
    <n v="480.43"/>
    <n v="58.11"/>
    <n v="250.06"/>
    <n v="105.44"/>
    <n v="63.9"/>
    <n v="100.88"/>
    <n v="7.68"/>
    <x v="10"/>
    <n v="401"/>
    <n v="390"/>
    <n v="14.61"/>
    <n v="100"/>
    <n v="36.130000000000003"/>
    <n v="67.209999999999994"/>
    <n v="1193.58"/>
    <n v="740.75"/>
    <n v="1139.6099999999999"/>
    <n v="968.67"/>
    <n v="1424.52"/>
  </r>
  <r>
    <x v="0"/>
    <n v="6"/>
    <s v="Steel"/>
    <n v="21"/>
    <x v="1"/>
    <s v="British Columbia"/>
    <n v="5369.47"/>
    <x v="0"/>
    <n v="119.95"/>
    <n v="382.37"/>
    <n v="51.44"/>
    <n v="277.89"/>
    <n v="106.11"/>
    <n v="67.510000000000005"/>
    <n v="130.58000000000001"/>
    <n v="5.7"/>
    <x v="24"/>
    <n v="870"/>
    <n v="342"/>
    <n v="15.7"/>
    <n v="150"/>
    <n v="21.92"/>
    <n v="52.33"/>
    <n v="1141.55"/>
    <n v="698.03"/>
    <n v="1073.8900000000001"/>
    <n v="912.81"/>
    <n v="1342.37"/>
  </r>
  <r>
    <x v="2"/>
    <n v="14"/>
    <s v="Iron"/>
    <n v="23.4"/>
    <x v="1"/>
    <s v="Manitoba"/>
    <n v="3726.41"/>
    <x v="3"/>
    <n v="199.69"/>
    <n v="387.76"/>
    <n v="57.21"/>
    <n v="201.12"/>
    <n v="138.08000000000001"/>
    <n v="39.76"/>
    <n v="133.03"/>
    <n v="8.98"/>
    <x v="1"/>
    <n v="408"/>
    <n v="324"/>
    <n v="11.5"/>
    <n v="50"/>
    <n v="33.93"/>
    <n v="62.49"/>
    <n v="1165.6300000000001"/>
    <n v="484.43"/>
    <n v="745.28"/>
    <n v="633.49"/>
    <n v="931.6"/>
  </r>
  <r>
    <x v="11"/>
    <n v="6"/>
    <s v="Steel"/>
    <n v="16.600000000000001"/>
    <x v="1"/>
    <s v="Saskatchewan"/>
    <n v="3027.36"/>
    <x v="2"/>
    <n v="197.02"/>
    <n v="304.77999999999997"/>
    <n v="59.04"/>
    <n v="285.55"/>
    <n v="102.24"/>
    <n v="60.94"/>
    <n v="149.41999999999999"/>
    <n v="8.6"/>
    <x v="19"/>
    <n v="954"/>
    <n v="358"/>
    <n v="8.4600000000000009"/>
    <n v="150"/>
    <n v="31.64"/>
    <n v="67.739999999999995"/>
    <n v="1167.5899999999999"/>
    <n v="393.56"/>
    <n v="605.47"/>
    <n v="514.65"/>
    <n v="756.84"/>
  </r>
  <r>
    <x v="7"/>
    <n v="10"/>
    <s v="Sand"/>
    <n v="22.9"/>
    <x v="1"/>
    <s v="Ontario"/>
    <n v="4511.55"/>
    <x v="0"/>
    <n v="176.99"/>
    <n v="352.45"/>
    <n v="51.04"/>
    <n v="264.32"/>
    <n v="118.25"/>
    <n v="60.43"/>
    <n v="101.84"/>
    <n v="5.44"/>
    <x v="15"/>
    <n v="374"/>
    <n v="328"/>
    <n v="13.75"/>
    <n v="50"/>
    <n v="26.09"/>
    <n v="53.94"/>
    <n v="1130.76"/>
    <n v="586.5"/>
    <n v="902.31"/>
    <n v="766.96"/>
    <n v="1127.8900000000001"/>
  </r>
  <r>
    <x v="4"/>
    <n v="12"/>
    <s v="Sand"/>
    <n v="24.7"/>
    <x v="0"/>
    <s v="Manitoba"/>
    <n v="3650.31"/>
    <x v="2"/>
    <n v="187.85"/>
    <n v="339.41"/>
    <n v="54.94"/>
    <n v="240.09"/>
    <n v="140.33000000000001"/>
    <n v="31.55"/>
    <n v="134.58000000000001"/>
    <n v="7.02"/>
    <x v="6"/>
    <n v="696"/>
    <n v="316"/>
    <n v="11.55"/>
    <n v="150"/>
    <n v="30.44"/>
    <n v="50.99"/>
    <n v="1135.77"/>
    <n v="474.54"/>
    <n v="730.06"/>
    <n v="620.54999999999995"/>
    <n v="912.58"/>
  </r>
  <r>
    <x v="3"/>
    <n v="26"/>
    <s v="Wood"/>
    <n v="18.899999999999999"/>
    <x v="0"/>
    <s v="Ontario"/>
    <n v="5426.65"/>
    <x v="2"/>
    <n v="136.47"/>
    <n v="416.05"/>
    <n v="55.84"/>
    <n v="203.68"/>
    <n v="128.80000000000001"/>
    <n v="52.99"/>
    <n v="101.68"/>
    <n v="6.83"/>
    <x v="12"/>
    <n v="547"/>
    <n v="385"/>
    <n v="14.1"/>
    <n v="50"/>
    <n v="34.68"/>
    <n v="62.11"/>
    <n v="1102.3399999999999"/>
    <n v="705.46"/>
    <n v="1085.33"/>
    <n v="922.53"/>
    <n v="1356.66"/>
  </r>
  <r>
    <x v="5"/>
    <n v="21"/>
    <s v="Coal"/>
    <n v="26.9"/>
    <x v="0"/>
    <s v="Ontario"/>
    <n v="4831.3900000000003"/>
    <x v="3"/>
    <n v="108.82"/>
    <n v="361.23"/>
    <n v="55.61"/>
    <n v="280.49"/>
    <n v="106.32"/>
    <n v="51.02"/>
    <n v="121.45"/>
    <n v="5.19"/>
    <x v="15"/>
    <n v="279"/>
    <n v="363"/>
    <n v="13.31"/>
    <n v="100"/>
    <n v="29.76"/>
    <n v="69.680000000000007"/>
    <n v="1090.1300000000001"/>
    <n v="628.08000000000004"/>
    <n v="966.28"/>
    <n v="821.34"/>
    <n v="1207.8499999999999"/>
  </r>
  <r>
    <x v="0"/>
    <n v="7"/>
    <s v="Iron"/>
    <n v="24.2"/>
    <x v="1"/>
    <s v="New Brunswick"/>
    <n v="4593.72"/>
    <x v="3"/>
    <n v="152.32"/>
    <n v="408.44"/>
    <n v="58.85"/>
    <n v="249.09"/>
    <n v="133.69"/>
    <n v="41.17"/>
    <n v="125.78"/>
    <n v="7.22"/>
    <x v="17"/>
    <n v="927"/>
    <n v="383"/>
    <n v="11.99"/>
    <n v="100"/>
    <n v="25.66"/>
    <n v="82.4"/>
    <n v="1176.56"/>
    <n v="597.17999999999995"/>
    <n v="918.74"/>
    <n v="780.93"/>
    <n v="1148.43"/>
  </r>
  <r>
    <x v="8"/>
    <n v="13"/>
    <s v="Steel"/>
    <n v="22.9"/>
    <x v="1"/>
    <s v="Alberta"/>
    <n v="5113.6400000000003"/>
    <x v="2"/>
    <n v="109.16"/>
    <n v="486.55"/>
    <n v="53.99"/>
    <n v="269.37"/>
    <n v="116.93"/>
    <n v="31.27"/>
    <n v="127.18"/>
    <n v="5.88"/>
    <x v="25"/>
    <n v="929"/>
    <n v="335"/>
    <n v="15.26"/>
    <n v="150"/>
    <n v="20.87"/>
    <n v="63.23"/>
    <n v="1200.33"/>
    <n v="664.77"/>
    <n v="1022.73"/>
    <n v="869.32"/>
    <n v="1278.4100000000001"/>
  </r>
  <r>
    <x v="9"/>
    <n v="10"/>
    <s v="Coal"/>
    <n v="11.1"/>
    <x v="1"/>
    <s v="Saskatchewan"/>
    <n v="3773.64"/>
    <x v="1"/>
    <n v="166.18"/>
    <n v="486.99"/>
    <n v="57.88"/>
    <n v="254.29"/>
    <n v="106.33"/>
    <n v="49.02"/>
    <n v="141.47"/>
    <n v="8.01"/>
    <x v="16"/>
    <n v="111"/>
    <n v="310"/>
    <n v="12.17"/>
    <n v="0"/>
    <n v="33.97"/>
    <n v="74.22"/>
    <n v="1270.17"/>
    <n v="490.57"/>
    <n v="754.73"/>
    <n v="641.52"/>
    <n v="943.41"/>
  </r>
  <r>
    <x v="5"/>
    <n v="24"/>
    <s v="Sand"/>
    <n v="15.2"/>
    <x v="0"/>
    <s v="New Brunswick"/>
    <n v="5965.25"/>
    <x v="0"/>
    <n v="166.35"/>
    <n v="338.17"/>
    <n v="50.15"/>
    <n v="299.98"/>
    <n v="112.6"/>
    <n v="67.88"/>
    <n v="118.33"/>
    <n v="9.0399999999999991"/>
    <x v="20"/>
    <n v="665"/>
    <n v="337"/>
    <n v="17.7"/>
    <n v="100"/>
    <n v="37.270000000000003"/>
    <n v="62.67"/>
    <n v="1162.5"/>
    <n v="775.48"/>
    <n v="1193.05"/>
    <n v="1014.09"/>
    <n v="1491.31"/>
  </r>
  <r>
    <x v="10"/>
    <n v="18"/>
    <s v="Coal"/>
    <n v="22.6"/>
    <x v="0"/>
    <s v="Alberta"/>
    <n v="3084.69"/>
    <x v="0"/>
    <n v="113.57"/>
    <n v="330.51"/>
    <n v="50.38"/>
    <n v="249.61"/>
    <n v="105.13"/>
    <n v="48.98"/>
    <n v="143.68"/>
    <n v="9.89"/>
    <x v="1"/>
    <n v="171"/>
    <n v="375"/>
    <n v="8.23"/>
    <n v="50"/>
    <n v="36.72"/>
    <n v="52.72"/>
    <n v="1051.75"/>
    <n v="401.01"/>
    <n v="616.94000000000005"/>
    <n v="524.4"/>
    <n v="771.17"/>
  </r>
  <r>
    <x v="6"/>
    <n v="18"/>
    <s v="Sand"/>
    <n v="19.2"/>
    <x v="0"/>
    <s v="British Columbia"/>
    <n v="5653.91"/>
    <x v="0"/>
    <n v="197.23"/>
    <n v="398.33"/>
    <n v="51.66"/>
    <n v="286.48"/>
    <n v="106.52"/>
    <n v="32.92"/>
    <n v="114.67"/>
    <n v="6.83"/>
    <x v="9"/>
    <n v="975"/>
    <n v="360"/>
    <n v="15.71"/>
    <n v="50"/>
    <n v="21.15"/>
    <n v="59.08"/>
    <n v="1194.6400000000001"/>
    <n v="735.01"/>
    <n v="1130.78"/>
    <n v="961.16"/>
    <n v="1413.48"/>
  </r>
  <r>
    <x v="5"/>
    <n v="6"/>
    <s v="Sand"/>
    <n v="13"/>
    <x v="0"/>
    <s v="Saskatchewan"/>
    <n v="3246.38"/>
    <x v="3"/>
    <n v="159.74"/>
    <n v="421.07"/>
    <n v="52.26"/>
    <n v="283.05"/>
    <n v="103.42"/>
    <n v="67.34"/>
    <n v="138.28"/>
    <n v="5.26"/>
    <x v="10"/>
    <n v="541"/>
    <n v="349"/>
    <n v="9.3000000000000007"/>
    <n v="50"/>
    <n v="39.299999999999997"/>
    <n v="61.69"/>
    <n v="1230.4199999999901"/>
    <n v="422.03"/>
    <n v="649.28"/>
    <n v="551.88"/>
    <n v="811.6"/>
  </r>
  <r>
    <x v="9"/>
    <n v="12"/>
    <s v="Wood"/>
    <n v="19"/>
    <x v="1"/>
    <s v="Saskatchewan"/>
    <n v="3737"/>
    <x v="2"/>
    <n v="175.99"/>
    <n v="338.25"/>
    <n v="50.03"/>
    <n v="214.84"/>
    <n v="106.92"/>
    <n v="47.79"/>
    <n v="145.87"/>
    <n v="6.56"/>
    <x v="20"/>
    <n v="411"/>
    <n v="368"/>
    <n v="10.15"/>
    <n v="50"/>
    <n v="37.270000000000003"/>
    <n v="68.739999999999995"/>
    <n v="1086.25"/>
    <n v="485.81"/>
    <n v="747.4"/>
    <n v="635.29"/>
    <n v="934.25"/>
  </r>
  <r>
    <x v="11"/>
    <n v="19"/>
    <s v="Iron"/>
    <n v="28.7"/>
    <x v="1"/>
    <s v="Ontario"/>
    <n v="3111.45"/>
    <x v="3"/>
    <n v="117.79"/>
    <n v="307.86"/>
    <n v="53.6"/>
    <n v="239.99"/>
    <n v="149.05000000000001"/>
    <n v="59.38"/>
    <n v="124.63"/>
    <n v="9.2200000000000006"/>
    <x v="0"/>
    <n v="915"/>
    <n v="353"/>
    <n v="8.81"/>
    <n v="0"/>
    <n v="31.44"/>
    <n v="89.51"/>
    <n v="1061.52"/>
    <n v="404.49"/>
    <n v="622.29"/>
    <n v="528.95000000000005"/>
    <n v="777.86"/>
  </r>
  <r>
    <x v="7"/>
    <n v="2"/>
    <s v="Steel"/>
    <n v="16.8"/>
    <x v="1"/>
    <s v="Alberta"/>
    <n v="5257.52"/>
    <x v="1"/>
    <n v="100.91"/>
    <n v="360.14"/>
    <n v="59.6"/>
    <n v="219.15"/>
    <n v="119.89"/>
    <n v="40.22"/>
    <n v="111.48"/>
    <n v="5.82"/>
    <x v="16"/>
    <n v="127"/>
    <n v="319"/>
    <n v="16.48"/>
    <n v="150"/>
    <n v="26.61"/>
    <n v="98.07"/>
    <n v="1017.21"/>
    <n v="683.48"/>
    <n v="1051.5"/>
    <n v="893.78"/>
    <n v="1314.38"/>
  </r>
  <r>
    <x v="10"/>
    <n v="4"/>
    <s v="Steel"/>
    <n v="21.7"/>
    <x v="0"/>
    <s v="Alberta"/>
    <n v="4067.53"/>
    <x v="3"/>
    <n v="169.75"/>
    <n v="380.04"/>
    <n v="56.72"/>
    <n v="293.64999999999998"/>
    <n v="131.69999999999999"/>
    <n v="55.01"/>
    <n v="137.61000000000001"/>
    <n v="6.55"/>
    <x v="8"/>
    <n v="543"/>
    <n v="359"/>
    <n v="11.33"/>
    <n v="50"/>
    <n v="24.66"/>
    <n v="56.74"/>
    <n v="1231.03"/>
    <n v="528.78"/>
    <n v="813.51"/>
    <n v="691.48"/>
    <n v="1016.88"/>
  </r>
  <r>
    <x v="4"/>
    <n v="24"/>
    <s v="Iron"/>
    <n v="15.3"/>
    <x v="1"/>
    <s v="British Columbia"/>
    <n v="3893.44"/>
    <x v="3"/>
    <n v="162.27000000000001"/>
    <n v="338.73"/>
    <n v="51.44"/>
    <n v="224.11"/>
    <n v="119.21"/>
    <n v="32.51"/>
    <n v="120.72"/>
    <n v="8.94"/>
    <x v="0"/>
    <n v="870"/>
    <n v="303"/>
    <n v="12.85"/>
    <n v="0"/>
    <n v="31.76"/>
    <n v="86.16"/>
    <n v="1057.93"/>
    <n v="506.15"/>
    <n v="778.69"/>
    <n v="661.88"/>
    <n v="973.36"/>
  </r>
  <r>
    <x v="4"/>
    <n v="26"/>
    <s v="Steel"/>
    <n v="22.3"/>
    <x v="1"/>
    <s v="Saskatchewan"/>
    <n v="3654.09"/>
    <x v="3"/>
    <n v="178.37"/>
    <n v="450.11"/>
    <n v="57.04"/>
    <n v="208.65"/>
    <n v="145.33000000000001"/>
    <n v="45.49"/>
    <n v="135.59"/>
    <n v="5.77"/>
    <x v="3"/>
    <n v="627"/>
    <n v="325"/>
    <n v="11.24"/>
    <n v="50"/>
    <n v="25.48"/>
    <n v="86.38"/>
    <n v="1226.3499999999999"/>
    <n v="475.03"/>
    <n v="730.82"/>
    <n v="621.20000000000005"/>
    <n v="913.52"/>
  </r>
  <r>
    <x v="8"/>
    <n v="6"/>
    <s v="Sand"/>
    <n v="22.3"/>
    <x v="0"/>
    <s v="Ontario"/>
    <n v="4136.1000000000004"/>
    <x v="2"/>
    <n v="104.55"/>
    <n v="367.92"/>
    <n v="50.7"/>
    <n v="289.07"/>
    <n v="135.6"/>
    <n v="55.25"/>
    <n v="117.55"/>
    <n v="7.83"/>
    <x v="15"/>
    <n v="977"/>
    <n v="399"/>
    <n v="10.37"/>
    <n v="100"/>
    <n v="33.450000000000003"/>
    <n v="51.45"/>
    <n v="1128.47"/>
    <n v="537.69000000000005"/>
    <n v="827.22"/>
    <n v="703.14"/>
    <n v="1034.03"/>
  </r>
  <r>
    <x v="5"/>
    <n v="23"/>
    <s v="Coal"/>
    <n v="21.7"/>
    <x v="0"/>
    <s v="New Brunswick"/>
    <n v="3027.59"/>
    <x v="1"/>
    <n v="111.15"/>
    <n v="417.59"/>
    <n v="55.19"/>
    <n v="203.13"/>
    <n v="140.51"/>
    <n v="52.49"/>
    <n v="130.82"/>
    <n v="7.34"/>
    <x v="0"/>
    <n v="775"/>
    <n v="347"/>
    <n v="8.73"/>
    <n v="0"/>
    <n v="36.49"/>
    <n v="73.459999999999994"/>
    <n v="1118.22"/>
    <n v="393.59"/>
    <n v="605.52"/>
    <n v="514.69000000000005"/>
    <n v="756.9"/>
  </r>
  <r>
    <x v="1"/>
    <n v="7"/>
    <s v="Coal"/>
    <n v="17.399999999999999"/>
    <x v="0"/>
    <s v="Alberta"/>
    <n v="3776.02"/>
    <x v="1"/>
    <n v="173.23"/>
    <n v="491.44"/>
    <n v="54.94"/>
    <n v="295.56"/>
    <n v="124.74"/>
    <n v="63.41"/>
    <n v="132.63"/>
    <n v="8.84"/>
    <x v="24"/>
    <n v="893"/>
    <n v="300"/>
    <n v="12.59"/>
    <n v="150"/>
    <n v="33.81"/>
    <n v="96.09"/>
    <n v="1344.78999999999"/>
    <n v="490.88"/>
    <n v="755.2"/>
    <n v="641.91999999999996"/>
    <n v="944"/>
  </r>
  <r>
    <x v="4"/>
    <n v="4"/>
    <s v="Steel"/>
    <n v="14.6"/>
    <x v="0"/>
    <s v="British Columbia"/>
    <n v="4776.8100000000004"/>
    <x v="0"/>
    <n v="148.83000000000001"/>
    <n v="422.62"/>
    <n v="59.16"/>
    <n v="251.95"/>
    <n v="118.77"/>
    <n v="35.21"/>
    <n v="104.71"/>
    <n v="8.42"/>
    <x v="7"/>
    <n v="786"/>
    <n v="326"/>
    <n v="14.65"/>
    <n v="0"/>
    <n v="22.63"/>
    <n v="59.35"/>
    <n v="1149.67"/>
    <n v="620.99"/>
    <n v="955.36"/>
    <n v="812.06"/>
    <n v="1194.2"/>
  </r>
  <r>
    <x v="11"/>
    <n v="14"/>
    <s v="Steel"/>
    <n v="15.6"/>
    <x v="1"/>
    <s v="New Brunswick"/>
    <n v="3458.88"/>
    <x v="2"/>
    <n v="146.11000000000001"/>
    <n v="456.58"/>
    <n v="53.51"/>
    <n v="294.56"/>
    <n v="111.52"/>
    <n v="30.25"/>
    <n v="144.26"/>
    <n v="8.7799999999999994"/>
    <x v="4"/>
    <n v="854"/>
    <n v="304"/>
    <n v="11.38"/>
    <n v="100"/>
    <n v="21.37"/>
    <n v="69.03"/>
    <n v="1245.57"/>
    <n v="449.65"/>
    <n v="691.78"/>
    <n v="588.01"/>
    <n v="864.72"/>
  </r>
  <r>
    <x v="1"/>
    <n v="9"/>
    <s v="Wood"/>
    <n v="29.5"/>
    <x v="0"/>
    <s v="Manitoba"/>
    <n v="4187.99"/>
    <x v="1"/>
    <n v="180.3"/>
    <n v="365"/>
    <n v="52.45"/>
    <n v="228.15"/>
    <n v="110.06"/>
    <n v="57.26"/>
    <n v="105.8"/>
    <n v="6.35"/>
    <x v="16"/>
    <n v="615"/>
    <n v="361"/>
    <n v="11.6"/>
    <n v="150"/>
    <n v="26.65"/>
    <n v="52.16"/>
    <n v="1105.3699999999999"/>
    <n v="544.44000000000005"/>
    <n v="837.6"/>
    <n v="711.96"/>
    <n v="1047"/>
  </r>
  <r>
    <x v="2"/>
    <n v="8"/>
    <s v="Wood"/>
    <n v="25.7"/>
    <x v="0"/>
    <s v="British Columbia"/>
    <n v="5786.31"/>
    <x v="0"/>
    <n v="147.72999999999999"/>
    <n v="414.2"/>
    <n v="53.35"/>
    <n v="209.91"/>
    <n v="141.44"/>
    <n v="54.18"/>
    <n v="101.07"/>
    <n v="8.5500000000000007"/>
    <x v="6"/>
    <n v="774"/>
    <n v="362"/>
    <n v="15.98"/>
    <n v="0"/>
    <n v="26.56"/>
    <n v="77.42"/>
    <n v="1130.4299999999901"/>
    <n v="752.22"/>
    <n v="1157.26"/>
    <n v="983.67"/>
    <n v="1446.58"/>
  </r>
  <r>
    <x v="11"/>
    <n v="28"/>
    <s v="Coal"/>
    <n v="25.7"/>
    <x v="1"/>
    <s v="Saskatchewan"/>
    <n v="5865.58"/>
    <x v="3"/>
    <n v="185.94"/>
    <n v="485.82"/>
    <n v="58.54"/>
    <n v="262.60000000000002"/>
    <n v="139.47999999999999"/>
    <n v="39.49"/>
    <n v="107.29"/>
    <n v="9.83"/>
    <x v="19"/>
    <n v="447"/>
    <n v="306"/>
    <n v="19.170000000000002"/>
    <n v="100"/>
    <n v="25.31"/>
    <n v="75.56"/>
    <n v="1288.98999999999"/>
    <n v="762.53"/>
    <n v="1173.1199999999999"/>
    <n v="997.15"/>
    <n v="1466.39"/>
  </r>
  <r>
    <x v="7"/>
    <n v="10"/>
    <s v="Wood"/>
    <n v="17.100000000000001"/>
    <x v="0"/>
    <s v="Ontario"/>
    <n v="4756.7299999999996"/>
    <x v="0"/>
    <n v="172.44"/>
    <n v="428.17"/>
    <n v="57.69"/>
    <n v="295.44"/>
    <n v="139.18"/>
    <n v="63.44"/>
    <n v="131.84"/>
    <n v="9.43"/>
    <x v="0"/>
    <n v="337"/>
    <n v="328"/>
    <n v="14.5"/>
    <n v="100"/>
    <n v="37.54"/>
    <n v="84.45"/>
    <n v="1297.6300000000001"/>
    <n v="618.37"/>
    <n v="951.35"/>
    <n v="808.64"/>
    <n v="1189.18"/>
  </r>
  <r>
    <x v="9"/>
    <n v="2"/>
    <s v="Coal"/>
    <n v="12.4"/>
    <x v="1"/>
    <s v="Alberta"/>
    <n v="3851.26"/>
    <x v="0"/>
    <n v="108.25"/>
    <n v="396.73"/>
    <n v="54.35"/>
    <n v="200.53"/>
    <n v="101.09"/>
    <n v="63.02"/>
    <n v="126.28"/>
    <n v="5.9"/>
    <x v="24"/>
    <n v="763"/>
    <n v="397"/>
    <n v="9.6999999999999993"/>
    <n v="150"/>
    <n v="20.63"/>
    <n v="93.55"/>
    <n v="1056.1500000000001"/>
    <n v="500.66"/>
    <n v="770.25"/>
    <n v="654.71"/>
    <n v="962.82"/>
  </r>
  <r>
    <x v="2"/>
    <n v="16"/>
    <s v="Sand"/>
    <n v="20"/>
    <x v="1"/>
    <s v="Alberta"/>
    <n v="4508.75"/>
    <x v="1"/>
    <n v="192.28"/>
    <n v="384.73"/>
    <n v="57.34"/>
    <n v="205.98"/>
    <n v="135.25"/>
    <n v="61.49"/>
    <n v="135.85"/>
    <n v="8.42"/>
    <x v="11"/>
    <n v="888"/>
    <n v="327"/>
    <n v="13.79"/>
    <n v="150"/>
    <n v="21.84"/>
    <n v="90.44"/>
    <n v="1181.3399999999999"/>
    <n v="586.14"/>
    <n v="901.75"/>
    <n v="766.49"/>
    <n v="1127.19"/>
  </r>
  <r>
    <x v="10"/>
    <n v="12"/>
    <s v="Sand"/>
    <n v="10.6"/>
    <x v="1"/>
    <s v="New Brunswick"/>
    <n v="5234.63"/>
    <x v="3"/>
    <n v="145.25"/>
    <n v="301.82"/>
    <n v="53.36"/>
    <n v="274.25"/>
    <n v="118.24"/>
    <n v="56.93"/>
    <n v="131.86000000000001"/>
    <n v="5.62"/>
    <x v="16"/>
    <n v="735"/>
    <n v="324"/>
    <n v="16.16"/>
    <n v="0"/>
    <n v="26.01"/>
    <n v="80.900000000000006"/>
    <n v="1087.33"/>
    <n v="680.5"/>
    <n v="1046.93"/>
    <n v="889.89"/>
    <n v="1308.6600000000001"/>
  </r>
  <r>
    <x v="11"/>
    <n v="23"/>
    <s v="Sand"/>
    <n v="13.6"/>
    <x v="1"/>
    <s v="Saskatchewan"/>
    <n v="5139.1000000000004"/>
    <x v="1"/>
    <n v="167.14"/>
    <n v="324.64999999999998"/>
    <n v="54.21"/>
    <n v="236.38"/>
    <n v="107.16"/>
    <n v="59.14"/>
    <n v="135.28"/>
    <n v="6.55"/>
    <x v="19"/>
    <n v="869"/>
    <n v="346"/>
    <n v="14.85"/>
    <n v="150"/>
    <n v="25.26"/>
    <n v="97.11"/>
    <n v="1090.51"/>
    <n v="668.08"/>
    <n v="1027.82"/>
    <n v="873.65"/>
    <n v="1284.78"/>
  </r>
  <r>
    <x v="4"/>
    <n v="13"/>
    <s v="Steel"/>
    <n v="10.8"/>
    <x v="0"/>
    <s v="New Brunswick"/>
    <n v="3853.99"/>
    <x v="0"/>
    <n v="159.72999999999999"/>
    <n v="472.06"/>
    <n v="53.32"/>
    <n v="276.25"/>
    <n v="136.66999999999999"/>
    <n v="54.76"/>
    <n v="102.33"/>
    <n v="5.0599999999999996"/>
    <x v="24"/>
    <n v="169"/>
    <n v="380"/>
    <n v="10.14"/>
    <n v="50"/>
    <n v="29.58"/>
    <n v="56.16"/>
    <n v="1260.1799999999901"/>
    <n v="501.02"/>
    <n v="770.8"/>
    <n v="655.17999999999995"/>
    <n v="963.5"/>
  </r>
  <r>
    <x v="0"/>
    <n v="2"/>
    <s v="Coal"/>
    <n v="24.1"/>
    <x v="0"/>
    <s v="New Brunswick"/>
    <n v="3586.41"/>
    <x v="2"/>
    <n v="150.71"/>
    <n v="491.83"/>
    <n v="50.48"/>
    <n v="209.69"/>
    <n v="118.45"/>
    <n v="66.900000000000006"/>
    <n v="111.55"/>
    <n v="5.27"/>
    <x v="23"/>
    <n v="218"/>
    <n v="392"/>
    <n v="9.15"/>
    <n v="150"/>
    <n v="26.73"/>
    <n v="53.19"/>
    <n v="1204.8800000000001"/>
    <n v="466.23"/>
    <n v="717.28"/>
    <n v="609.69000000000005"/>
    <n v="896.6"/>
  </r>
  <r>
    <x v="1"/>
    <n v="13"/>
    <s v="Coal"/>
    <n v="13"/>
    <x v="1"/>
    <s v="Ontario"/>
    <n v="4425.6899999999996"/>
    <x v="1"/>
    <n v="107.72"/>
    <n v="443.98"/>
    <n v="53.39"/>
    <n v="234.17"/>
    <n v="103.56"/>
    <n v="57.08"/>
    <n v="146.46"/>
    <n v="5.8"/>
    <x v="1"/>
    <n v="337"/>
    <n v="329"/>
    <n v="13.45"/>
    <n v="150"/>
    <n v="36.71"/>
    <n v="80.63"/>
    <n v="1152.1599999999901"/>
    <n v="575.34"/>
    <n v="885.14"/>
    <n v="752.37"/>
    <n v="1106.42"/>
  </r>
  <r>
    <x v="6"/>
    <n v="12"/>
    <s v="Iron"/>
    <n v="28.4"/>
    <x v="1"/>
    <s v="Alberta"/>
    <n v="4595.63"/>
    <x v="2"/>
    <n v="109.27"/>
    <n v="400.46"/>
    <n v="55.4"/>
    <n v="243.76"/>
    <n v="136.08000000000001"/>
    <n v="39.369999999999997"/>
    <n v="100.3"/>
    <n v="7.6"/>
    <x v="19"/>
    <n v="311"/>
    <n v="332"/>
    <n v="13.84"/>
    <n v="150"/>
    <n v="36.590000000000003"/>
    <n v="58.6"/>
    <n v="1092.24"/>
    <n v="597.42999999999995"/>
    <n v="919.13"/>
    <n v="781.26"/>
    <n v="1148.9100000000001"/>
  </r>
  <r>
    <x v="4"/>
    <n v="9"/>
    <s v="Iron"/>
    <n v="22.6"/>
    <x v="0"/>
    <s v="Ontario"/>
    <n v="5418.13"/>
    <x v="2"/>
    <n v="104.67"/>
    <n v="322.83"/>
    <n v="56.88"/>
    <n v="293.29000000000002"/>
    <n v="109.86"/>
    <n v="50.99"/>
    <n v="118.01"/>
    <n v="5.25"/>
    <x v="9"/>
    <n v="266"/>
    <n v="359"/>
    <n v="15.09"/>
    <n v="100"/>
    <n v="20.76"/>
    <n v="95.68"/>
    <n v="1061.78"/>
    <n v="704.36"/>
    <n v="1083.6300000000001"/>
    <n v="921.08"/>
    <n v="1354.53"/>
  </r>
  <r>
    <x v="11"/>
    <n v="12"/>
    <s v="Wood"/>
    <n v="13.5"/>
    <x v="0"/>
    <s v="British Columbia"/>
    <n v="3899.29"/>
    <x v="3"/>
    <n v="120.97"/>
    <n v="488.54"/>
    <n v="58.14"/>
    <n v="230.96"/>
    <n v="106.36"/>
    <n v="64.599999999999994"/>
    <n v="138"/>
    <n v="8.5299999999999994"/>
    <x v="16"/>
    <n v="939"/>
    <n v="360"/>
    <n v="10.83"/>
    <n v="150"/>
    <n v="36.15"/>
    <n v="74.58"/>
    <n v="1216.0999999999999"/>
    <n v="506.91"/>
    <n v="779.86"/>
    <n v="662.88"/>
    <n v="974.82"/>
  </r>
  <r>
    <x v="1"/>
    <n v="26"/>
    <s v="Wood"/>
    <n v="29.3"/>
    <x v="1"/>
    <s v="New Brunswick"/>
    <n v="3134.58"/>
    <x v="3"/>
    <n v="112.41"/>
    <n v="335.59"/>
    <n v="57.73"/>
    <n v="260.61"/>
    <n v="109.25"/>
    <n v="58.19"/>
    <n v="147.69999999999999"/>
    <n v="6.12"/>
    <x v="2"/>
    <n v="111"/>
    <n v="346"/>
    <n v="9.06"/>
    <n v="0"/>
    <n v="36.130000000000003"/>
    <n v="77.63"/>
    <n v="1087.5999999999999"/>
    <n v="407.5"/>
    <n v="626.91999999999996"/>
    <n v="532.88"/>
    <n v="783.64"/>
  </r>
  <r>
    <x v="3"/>
    <n v="13"/>
    <s v="Coal"/>
    <n v="27.1"/>
    <x v="0"/>
    <s v="Manitoba"/>
    <n v="4587.3"/>
    <x v="0"/>
    <n v="152.75"/>
    <n v="487.26"/>
    <n v="58.25"/>
    <n v="274.04000000000002"/>
    <n v="105.71"/>
    <n v="42.36"/>
    <n v="143.33000000000001"/>
    <n v="8.1999999999999993"/>
    <x v="3"/>
    <n v="933"/>
    <n v="363"/>
    <n v="12.64"/>
    <n v="50"/>
    <n v="20.27"/>
    <n v="90.66"/>
    <n v="1271.8999999999901"/>
    <n v="596.35"/>
    <n v="917.46"/>
    <n v="779.84"/>
    <n v="1146.83"/>
  </r>
  <r>
    <x v="1"/>
    <n v="20"/>
    <s v="Coal"/>
    <n v="14.6"/>
    <x v="1"/>
    <s v="British Columbia"/>
    <n v="3978.53"/>
    <x v="0"/>
    <n v="139.58000000000001"/>
    <n v="346.55"/>
    <n v="50.41"/>
    <n v="222.35"/>
    <n v="131.16999999999999"/>
    <n v="58.95"/>
    <n v="119.8"/>
    <n v="7.37"/>
    <x v="25"/>
    <n v="150"/>
    <n v="395"/>
    <n v="10.07"/>
    <n v="100"/>
    <n v="30.9"/>
    <n v="59.29"/>
    <n v="1076.1799999999901"/>
    <n v="517.21"/>
    <n v="795.71"/>
    <n v="676.35"/>
    <n v="994.63"/>
  </r>
  <r>
    <x v="11"/>
    <n v="14"/>
    <s v="Iron"/>
    <n v="21.6"/>
    <x v="0"/>
    <s v="New Brunswick"/>
    <n v="5091.6499999999996"/>
    <x v="3"/>
    <n v="191.28"/>
    <n v="324.16000000000003"/>
    <n v="54.32"/>
    <n v="268.29000000000002"/>
    <n v="116.16"/>
    <n v="40.24"/>
    <n v="109.43"/>
    <n v="5.8"/>
    <x v="5"/>
    <n v="644"/>
    <n v="399"/>
    <n v="12.76"/>
    <n v="0"/>
    <n v="35.06"/>
    <n v="86.37"/>
    <n v="1109.68"/>
    <n v="661.91"/>
    <n v="1018.33"/>
    <n v="865.58"/>
    <n v="1272.91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ABF75-C07D-4FDA-9D03-2CF7B516AF24}"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G10:H23" firstHeaderRow="1" firstDataRow="1" firstDataCol="1"/>
  <pivotFields count="30">
    <pivotField axis="axisRow" showAll="0">
      <items count="13">
        <item x="8"/>
        <item x="9"/>
        <item x="6"/>
        <item x="11"/>
        <item x="0"/>
        <item x="5"/>
        <item x="2"/>
        <item x="4"/>
        <item x="3"/>
        <item x="1"/>
        <item x="10"/>
        <item x="7"/>
        <item t="default"/>
      </items>
    </pivotField>
    <pivotField showAll="0"/>
    <pivotField showAll="0"/>
    <pivotField showAll="0"/>
    <pivotField showAll="0"/>
    <pivotField showAll="0"/>
    <pivotField numFmtId="164"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numFmtId="2" showAll="0"/>
    <pivotField numFmtId="2"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8" baseField="0" baseItem="0" numFmtId="164"/>
  </dataFields>
  <formats count="48">
    <format dxfId="47">
      <pivotArea dataOnly="0" labelOnly="1" outline="0" fieldPosition="0">
        <references count="1">
          <reference field="4294967294" count="1">
            <x v="0"/>
          </reference>
        </references>
      </pivotArea>
    </format>
    <format dxfId="46">
      <pivotArea dataOnly="0" labelOnly="1" outline="0" fieldPosition="0">
        <references count="1">
          <reference field="4294967294" count="1">
            <x v="0"/>
          </reference>
        </references>
      </pivotArea>
    </format>
    <format dxfId="45">
      <pivotArea dataOnly="0" outline="0" fieldPosition="0">
        <references count="1">
          <reference field="4294967294" count="1">
            <x v="0"/>
          </reference>
        </references>
      </pivotArea>
    </format>
    <format dxfId="44">
      <pivotArea dataOnly="0" outline="0" fieldPosition="0">
        <references count="1">
          <reference field="4294967294" count="1">
            <x v="0"/>
          </reference>
        </references>
      </pivotArea>
    </format>
    <format dxfId="43">
      <pivotArea dataOnly="0" outline="0" fieldPosition="0">
        <references count="1">
          <reference field="4294967294" count="1">
            <x v="0"/>
          </reference>
        </references>
      </pivotArea>
    </format>
    <format dxfId="42">
      <pivotArea dataOnly="0" outline="0" fieldPosition="0">
        <references count="1">
          <reference field="4294967294" count="1">
            <x v="0"/>
          </reference>
        </references>
      </pivotArea>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type="all" dataOnly="0" outline="0" fieldPosition="0"/>
    </format>
    <format dxfId="37">
      <pivotArea field="0" type="button" dataOnly="0" labelOnly="1" outline="0" axis="axisRow" fieldPosition="0"/>
    </format>
    <format dxfId="36">
      <pivotArea dataOnly="0" labelOnly="1" outline="0" axis="axisValues" fieldPosition="0"/>
    </format>
    <format dxfId="35">
      <pivotArea field="0" type="button" dataOnly="0" labelOnly="1" outline="0" axis="axisRow" fieldPosition="0"/>
    </format>
    <format dxfId="34">
      <pivotArea dataOnly="0" labelOnly="1" outline="0" axis="axisValues" fieldPosition="0"/>
    </format>
    <format dxfId="33">
      <pivotArea field="0" type="button" dataOnly="0" labelOnly="1" outline="0" axis="axisRow"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type="all" dataOnly="0" outline="0" fieldPosition="0"/>
    </format>
    <format dxfId="28">
      <pivotArea field="0" type="button" dataOnly="0" labelOnly="1" outline="0" axis="axisRow" fieldPosition="0"/>
    </format>
    <format dxfId="27">
      <pivotArea dataOnly="0" labelOnly="1" outline="0" axis="axisValues" fieldPosition="0"/>
    </format>
    <format dxfId="26">
      <pivotArea field="0" type="button" dataOnly="0" labelOnly="1" outline="0" axis="axisRow" fieldPosition="0"/>
    </format>
    <format dxfId="25">
      <pivotArea dataOnly="0" labelOnly="1" outline="0" axis="axisValues" fieldPosition="0"/>
    </format>
    <format dxfId="24">
      <pivotArea field="0" type="button" dataOnly="0" labelOnly="1" outline="0" axis="axisRow" fieldPosition="0"/>
    </format>
    <format dxfId="23">
      <pivotArea dataOnly="0" labelOnly="1" outline="0" axis="axisValues" fieldPosition="0"/>
    </format>
    <format dxfId="22">
      <pivotArea dataOnly="0" labelOnly="1" outline="0" axis="axisValues" fieldPosition="0"/>
    </format>
    <format dxfId="21">
      <pivotArea dataOnly="0" labelOnly="1" outline="0" axis="axisValues" fieldPosition="0"/>
    </format>
    <format dxfId="20">
      <pivotArea field="0" type="button" dataOnly="0" labelOnly="1" outline="0" axis="axisRow" fieldPosition="0"/>
    </format>
    <format dxfId="19">
      <pivotArea dataOnly="0" labelOnly="1" outline="0" axis="axisValues" fieldPosition="0"/>
    </format>
    <format dxfId="18">
      <pivotArea field="0" type="button" dataOnly="0" labelOnly="1" outline="0" axis="axisRow" fieldPosition="0"/>
    </format>
    <format dxfId="17">
      <pivotArea dataOnly="0" labelOnly="1" outline="0" axis="axisValues" fieldPosition="0"/>
    </format>
    <format dxfId="16">
      <pivotArea dataOnly="0" labelOnly="1" outline="0" axis="axisValues" fieldPosition="0"/>
    </format>
    <format dxfId="15">
      <pivotArea field="0" type="button" dataOnly="0" labelOnly="1" outline="0" axis="axisRow" fieldPosition="0"/>
    </format>
    <format dxfId="14">
      <pivotArea dataOnly="0" labelOnly="1" outline="0" axis="axisValues" fieldPosition="0"/>
    </format>
    <format dxfId="13">
      <pivotArea dataOnly="0" labelOnly="1" outline="0" axis="axisValues" fieldPosition="0"/>
    </format>
    <format dxfId="12">
      <pivotArea dataOnly="0" labelOnly="1" outline="0" axis="axisValues" fieldPosition="0"/>
    </format>
    <format dxfId="11">
      <pivotArea field="0" type="button" dataOnly="0" labelOnly="1" outline="0" axis="axisRow" fieldPosition="0"/>
    </format>
    <format dxfId="10">
      <pivotArea dataOnly="0" labelOnly="1" outline="0" axis="axisValues" fieldPosition="0"/>
    </format>
    <format dxfId="9">
      <pivotArea field="0" type="button" dataOnly="0" labelOnly="1" outline="0" axis="axisRow" fieldPosition="0"/>
    </format>
    <format dxfId="8">
      <pivotArea dataOnly="0" labelOnly="1" outline="0" axis="axisValues" fieldPosition="0"/>
    </format>
    <format dxfId="7">
      <pivotArea dataOnly="0" labelOnly="1" outline="0" axis="axisValues"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E32CA9-37C7-404A-B4D4-4A586077330F}"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U10:X11" firstHeaderRow="0" firstDataRow="1" firstDataCol="0"/>
  <pivotFields count="30">
    <pivotField showAll="0">
      <items count="13">
        <item x="8"/>
        <item x="9"/>
        <item x="6"/>
        <item x="11"/>
        <item x="0"/>
        <item x="5"/>
        <item x="2"/>
        <item x="4"/>
        <item x="3"/>
        <item x="1"/>
        <item x="10"/>
        <item x="7"/>
        <item t="default"/>
      </items>
    </pivotField>
    <pivotField showAll="0"/>
    <pivotField showAll="0"/>
    <pivotField showAll="0"/>
    <pivotField showAll="0"/>
    <pivotField showAll="0"/>
    <pivotField numFmtId="164" showAll="0"/>
    <pivotField showAll="0"/>
    <pivotField numFmtId="164" showAll="0"/>
    <pivotField numFmtId="164" showAll="0"/>
    <pivotField numFmtId="164" showAll="0"/>
    <pivotField numFmtId="164" showAll="0"/>
    <pivotField dataField="1" numFmtId="164" showAll="0"/>
    <pivotField dataField="1" numFmtId="164" showAll="0"/>
    <pivotField dataField="1" numFmtId="164" showAll="0"/>
    <pivotField dataField="1" numFmtId="164" showAll="0"/>
    <pivotField showAll="0">
      <items count="51">
        <item m="1" x="47"/>
        <item x="9"/>
        <item x="2"/>
        <item m="1" x="35"/>
        <item m="1" x="39"/>
        <item x="4"/>
        <item m="1" x="41"/>
        <item x="8"/>
        <item x="17"/>
        <item x="25"/>
        <item x="5"/>
        <item x="6"/>
        <item x="22"/>
        <item m="1" x="36"/>
        <item x="21"/>
        <item x="16"/>
        <item x="11"/>
        <item m="1" x="30"/>
        <item m="1" x="27"/>
        <item m="1" x="32"/>
        <item x="10"/>
        <item m="1" x="33"/>
        <item m="1" x="26"/>
        <item m="1" x="29"/>
        <item x="24"/>
        <item m="1" x="42"/>
        <item m="1" x="49"/>
        <item m="1" x="48"/>
        <item x="19"/>
        <item x="12"/>
        <item m="1" x="45"/>
        <item m="1" x="43"/>
        <item x="0"/>
        <item x="1"/>
        <item m="1" x="44"/>
        <item x="23"/>
        <item m="1" x="46"/>
        <item x="13"/>
        <item x="18"/>
        <item x="15"/>
        <item m="1" x="38"/>
        <item x="7"/>
        <item m="1" x="34"/>
        <item x="20"/>
        <item m="1" x="28"/>
        <item m="1" x="40"/>
        <item x="14"/>
        <item m="1" x="37"/>
        <item x="3"/>
        <item m="1" x="31"/>
        <item t="default"/>
      </items>
    </pivotField>
    <pivotField numFmtId="2" showAll="0"/>
    <pivotField numFmtId="2"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numFmtId="164"/>
    <dataField name="Sum of Repairs" fld="13" baseField="0" baseItem="0" numFmtId="164"/>
    <dataField name="Sum of Tolls" fld="14" baseField="0" baseItem="0" numFmtId="164"/>
    <dataField name="Sum of Fundings" fld="15" baseField="0" baseItem="0" numFmtId="164"/>
  </dataFields>
  <formats count="21">
    <format dxfId="195">
      <pivotArea outline="0" collapsedLevelsAreSubtotals="1" fieldPosition="0"/>
    </format>
    <format dxfId="194">
      <pivotArea outline="0" collapsedLevelsAreSubtotals="1" fieldPosition="0"/>
    </format>
    <format dxfId="193">
      <pivotArea outline="0" collapsedLevelsAreSubtotals="1" fieldPosition="0"/>
    </format>
    <format dxfId="192">
      <pivotArea type="all" dataOnly="0" outline="0" fieldPosition="0"/>
    </format>
    <format dxfId="191">
      <pivotArea field="0" type="button" dataOnly="0" labelOnly="1" outline="0"/>
    </format>
    <format dxfId="190">
      <pivotArea dataOnly="0" labelOnly="1" outline="0" axis="axisValues" fieldPosition="0"/>
    </format>
    <format dxfId="189">
      <pivotArea dataOnly="0" labelOnly="1" grandRow="1" outline="0" fieldPosition="0"/>
    </format>
    <format dxfId="188">
      <pivotArea type="all" dataOnly="0" outline="0" fieldPosition="0"/>
    </format>
    <format dxfId="187">
      <pivotArea outline="0" collapsedLevelsAreSubtotals="1" fieldPosition="0"/>
    </format>
    <format dxfId="186">
      <pivotArea type="all" dataOnly="0" outline="0" fieldPosition="0"/>
    </format>
    <format dxfId="185">
      <pivotArea dataOnly="0" labelOnly="1" outline="0" fieldPosition="0">
        <references count="1">
          <reference field="4294967294" count="4">
            <x v="0"/>
            <x v="1"/>
            <x v="2"/>
            <x v="3"/>
          </reference>
        </references>
      </pivotArea>
    </format>
    <format dxfId="184">
      <pivotArea dataOnly="0" labelOnly="1" outline="0" fieldPosition="0">
        <references count="1">
          <reference field="4294967294" count="4">
            <x v="0"/>
            <x v="1"/>
            <x v="2"/>
            <x v="3"/>
          </reference>
        </references>
      </pivotArea>
    </format>
    <format dxfId="183">
      <pivotArea dataOnly="0" labelOnly="1" outline="0" fieldPosition="0">
        <references count="1">
          <reference field="4294967294" count="4">
            <x v="0"/>
            <x v="1"/>
            <x v="2"/>
            <x v="3"/>
          </reference>
        </references>
      </pivotArea>
    </format>
    <format dxfId="182">
      <pivotArea dataOnly="0" labelOnly="1" outline="0" fieldPosition="0">
        <references count="1">
          <reference field="4294967294" count="4">
            <x v="0"/>
            <x v="1"/>
            <x v="2"/>
            <x v="3"/>
          </reference>
        </references>
      </pivotArea>
    </format>
    <format dxfId="181">
      <pivotArea dataOnly="0" labelOnly="1" outline="0" fieldPosition="0">
        <references count="1">
          <reference field="4294967294" count="4">
            <x v="0"/>
            <x v="1"/>
            <x v="2"/>
            <x v="3"/>
          </reference>
        </references>
      </pivotArea>
    </format>
    <format dxfId="180">
      <pivotArea dataOnly="0" labelOnly="1" outline="0" fieldPosition="0">
        <references count="1">
          <reference field="4294967294" count="4">
            <x v="0"/>
            <x v="1"/>
            <x v="2"/>
            <x v="3"/>
          </reference>
        </references>
      </pivotArea>
    </format>
    <format dxfId="179">
      <pivotArea dataOnly="0" labelOnly="1" outline="0" fieldPosition="0">
        <references count="1">
          <reference field="4294967294" count="4">
            <x v="0"/>
            <x v="1"/>
            <x v="2"/>
            <x v="3"/>
          </reference>
        </references>
      </pivotArea>
    </format>
    <format dxfId="178">
      <pivotArea dataOnly="0" labelOnly="1" outline="0" fieldPosition="0">
        <references count="1">
          <reference field="4294967294" count="4">
            <x v="0"/>
            <x v="1"/>
            <x v="2"/>
            <x v="3"/>
          </reference>
        </references>
      </pivotArea>
    </format>
    <format dxfId="177">
      <pivotArea type="all" dataOnly="0" outline="0" fieldPosition="0"/>
    </format>
    <format dxfId="176">
      <pivotArea outline="0" collapsedLevelsAreSubtotals="1" fieldPosition="0"/>
    </format>
    <format dxfId="17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53D424-CF29-449B-A057-01CF5CA1565A}"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O10:R11" firstHeaderRow="0" firstDataRow="1" firstDataCol="0"/>
  <pivotFields count="30">
    <pivotField showAll="0">
      <items count="13">
        <item x="8"/>
        <item x="9"/>
        <item x="6"/>
        <item x="11"/>
        <item x="0"/>
        <item x="5"/>
        <item x="2"/>
        <item x="4"/>
        <item x="3"/>
        <item x="1"/>
        <item x="10"/>
        <item x="7"/>
        <item t="default"/>
      </items>
    </pivotField>
    <pivotField showAll="0"/>
    <pivotField showAll="0"/>
    <pivotField showAll="0"/>
    <pivotField showAll="0"/>
    <pivotField showAll="0"/>
    <pivotField numFmtId="164" showAll="0"/>
    <pivotField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showAll="0">
      <items count="51">
        <item m="1" x="47"/>
        <item x="9"/>
        <item x="2"/>
        <item m="1" x="35"/>
        <item m="1" x="39"/>
        <item x="4"/>
        <item m="1" x="41"/>
        <item x="8"/>
        <item x="17"/>
        <item x="25"/>
        <item x="5"/>
        <item x="6"/>
        <item x="22"/>
        <item m="1" x="36"/>
        <item x="21"/>
        <item x="16"/>
        <item x="11"/>
        <item m="1" x="30"/>
        <item m="1" x="27"/>
        <item m="1" x="32"/>
        <item x="10"/>
        <item m="1" x="33"/>
        <item m="1" x="26"/>
        <item m="1" x="29"/>
        <item x="24"/>
        <item m="1" x="42"/>
        <item m="1" x="49"/>
        <item m="1" x="48"/>
        <item x="19"/>
        <item x="12"/>
        <item m="1" x="45"/>
        <item m="1" x="43"/>
        <item x="0"/>
        <item x="1"/>
        <item m="1" x="44"/>
        <item x="23"/>
        <item m="1" x="46"/>
        <item x="13"/>
        <item x="18"/>
        <item x="15"/>
        <item m="1" x="38"/>
        <item x="7"/>
        <item m="1" x="34"/>
        <item x="20"/>
        <item m="1" x="28"/>
        <item m="1" x="40"/>
        <item x="14"/>
        <item m="1" x="37"/>
        <item x="3"/>
        <item m="1" x="31"/>
        <item t="default"/>
      </items>
    </pivotField>
    <pivotField numFmtId="2" showAll="0"/>
    <pivotField numFmtId="2"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numFmtId="164"/>
    <dataField name="Sum of Fuel" fld="9" baseField="0" baseItem="0" numFmtId="164"/>
    <dataField name="Sum of Diesel Exhaust Fluid" fld="10" baseField="0" baseItem="0" numFmtId="164"/>
    <dataField name="Sum of Advance" fld="11" baseField="0" baseItem="0" numFmtId="164"/>
  </dataFields>
  <formats count="26">
    <format dxfId="221">
      <pivotArea outline="0" collapsedLevelsAreSubtotals="1" fieldPosition="0"/>
    </format>
    <format dxfId="220">
      <pivotArea outline="0" collapsedLevelsAreSubtotals="1" fieldPosition="0"/>
    </format>
    <format dxfId="219">
      <pivotArea outline="0" collapsedLevelsAreSubtotals="1" fieldPosition="0"/>
    </format>
    <format dxfId="218">
      <pivotArea type="all" dataOnly="0" outline="0" fieldPosition="0"/>
    </format>
    <format dxfId="217">
      <pivotArea field="0" type="button" dataOnly="0" labelOnly="1" outline="0"/>
    </format>
    <format dxfId="216">
      <pivotArea dataOnly="0" labelOnly="1" outline="0" axis="axisValues" fieldPosition="0"/>
    </format>
    <format dxfId="215">
      <pivotArea dataOnly="0" labelOnly="1" grandRow="1" outline="0" fieldPosition="0"/>
    </format>
    <format dxfId="214">
      <pivotArea type="all" dataOnly="0" outline="0" fieldPosition="0"/>
    </format>
    <format dxfId="213">
      <pivotArea outline="0" collapsedLevelsAreSubtotals="1" fieldPosition="0"/>
    </format>
    <format dxfId="212">
      <pivotArea dataOnly="0" labelOnly="1" outline="0" fieldPosition="0">
        <references count="1">
          <reference field="4294967294" count="4">
            <x v="0"/>
            <x v="1"/>
            <x v="2"/>
            <x v="3"/>
          </reference>
        </references>
      </pivotArea>
    </format>
    <format dxfId="211">
      <pivotArea dataOnly="0" labelOnly="1" outline="0" fieldPosition="0">
        <references count="1">
          <reference field="4294967294" count="4">
            <x v="0"/>
            <x v="1"/>
            <x v="2"/>
            <x v="3"/>
          </reference>
        </references>
      </pivotArea>
    </format>
    <format dxfId="210">
      <pivotArea dataOnly="0" labelOnly="1" outline="0" fieldPosition="0">
        <references count="1">
          <reference field="4294967294" count="4">
            <x v="0"/>
            <x v="1"/>
            <x v="2"/>
            <x v="3"/>
          </reference>
        </references>
      </pivotArea>
    </format>
    <format dxfId="209">
      <pivotArea dataOnly="0" labelOnly="1" outline="0" fieldPosition="0">
        <references count="1">
          <reference field="4294967294" count="4">
            <x v="0"/>
            <x v="1"/>
            <x v="2"/>
            <x v="3"/>
          </reference>
        </references>
      </pivotArea>
    </format>
    <format dxfId="208">
      <pivotArea dataOnly="0" labelOnly="1" outline="0" fieldPosition="0">
        <references count="1">
          <reference field="4294967294" count="4">
            <x v="0"/>
            <x v="1"/>
            <x v="2"/>
            <x v="3"/>
          </reference>
        </references>
      </pivotArea>
    </format>
    <format dxfId="207">
      <pivotArea type="all" dataOnly="0" outline="0" fieldPosition="0"/>
    </format>
    <format dxfId="206">
      <pivotArea dataOnly="0" labelOnly="1" outline="0" fieldPosition="0">
        <references count="1">
          <reference field="4294967294" count="4">
            <x v="0"/>
            <x v="1"/>
            <x v="2"/>
            <x v="3"/>
          </reference>
        </references>
      </pivotArea>
    </format>
    <format dxfId="205">
      <pivotArea dataOnly="0" labelOnly="1" outline="0" fieldPosition="0">
        <references count="1">
          <reference field="4294967294" count="4">
            <x v="0"/>
            <x v="1"/>
            <x v="2"/>
            <x v="3"/>
          </reference>
        </references>
      </pivotArea>
    </format>
    <format dxfId="204">
      <pivotArea dataOnly="0" labelOnly="1" outline="0" fieldPosition="0">
        <references count="1">
          <reference field="4294967294" count="4">
            <x v="0"/>
            <x v="1"/>
            <x v="2"/>
            <x v="3"/>
          </reference>
        </references>
      </pivotArea>
    </format>
    <format dxfId="203">
      <pivotArea dataOnly="0" labelOnly="1" outline="0" fieldPosition="0">
        <references count="1">
          <reference field="4294967294" count="4">
            <x v="0"/>
            <x v="1"/>
            <x v="2"/>
            <x v="3"/>
          </reference>
        </references>
      </pivotArea>
    </format>
    <format dxfId="202">
      <pivotArea dataOnly="0" labelOnly="1" outline="0" fieldPosition="0">
        <references count="1">
          <reference field="4294967294" count="4">
            <x v="0"/>
            <x v="1"/>
            <x v="2"/>
            <x v="3"/>
          </reference>
        </references>
      </pivotArea>
    </format>
    <format dxfId="201">
      <pivotArea dataOnly="0" labelOnly="1" outline="0" fieldPosition="0">
        <references count="1">
          <reference field="4294967294" count="4">
            <x v="0"/>
            <x v="1"/>
            <x v="2"/>
            <x v="3"/>
          </reference>
        </references>
      </pivotArea>
    </format>
    <format dxfId="200">
      <pivotArea dataOnly="0" labelOnly="1" outline="0" fieldPosition="0">
        <references count="1">
          <reference field="4294967294" count="4">
            <x v="0"/>
            <x v="1"/>
            <x v="2"/>
            <x v="3"/>
          </reference>
        </references>
      </pivotArea>
    </format>
    <format dxfId="199">
      <pivotArea dataOnly="0" labelOnly="1" outline="0" fieldPosition="0">
        <references count="1">
          <reference field="4294967294" count="4">
            <x v="0"/>
            <x v="1"/>
            <x v="2"/>
            <x v="3"/>
          </reference>
        </references>
      </pivotArea>
    </format>
    <format dxfId="198">
      <pivotArea type="all" dataOnly="0" outline="0" fieldPosition="0"/>
    </format>
    <format dxfId="197">
      <pivotArea outline="0" collapsedLevelsAreSubtotals="1" fieldPosition="0"/>
    </format>
    <format dxfId="19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4419C8-D62B-46EA-A619-8118483AB98A}" name="PivotTables"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0:D11" firstHeaderRow="0" firstDataRow="1" firstDataCol="0"/>
  <pivotFields count="30">
    <pivotField multipleItemSelectionAllowed="1" showAll="0">
      <items count="13">
        <item x="8"/>
        <item x="9"/>
        <item x="6"/>
        <item x="11"/>
        <item x="0"/>
        <item x="5"/>
        <item x="2"/>
        <item x="4"/>
        <item x="3"/>
        <item x="1"/>
        <item x="10"/>
        <item x="7"/>
        <item t="default"/>
      </items>
    </pivotField>
    <pivotField showAll="0"/>
    <pivotField showAll="0"/>
    <pivotField showAll="0"/>
    <pivotField showAll="0"/>
    <pivotField showAll="0"/>
    <pivotField dataField="1" numFmtId="164"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items count="51">
        <item m="1" x="47"/>
        <item x="9"/>
        <item x="2"/>
        <item m="1" x="35"/>
        <item m="1" x="39"/>
        <item x="4"/>
        <item m="1" x="41"/>
        <item x="8"/>
        <item x="17"/>
        <item x="25"/>
        <item x="5"/>
        <item x="6"/>
        <item x="22"/>
        <item m="1" x="36"/>
        <item x="21"/>
        <item x="16"/>
        <item x="11"/>
        <item m="1" x="30"/>
        <item m="1" x="27"/>
        <item m="1" x="32"/>
        <item x="10"/>
        <item m="1" x="33"/>
        <item m="1" x="26"/>
        <item m="1" x="29"/>
        <item x="24"/>
        <item m="1" x="42"/>
        <item m="1" x="49"/>
        <item m="1" x="48"/>
        <item x="19"/>
        <item x="12"/>
        <item m="1" x="45"/>
        <item m="1" x="43"/>
        <item x="0"/>
        <item x="1"/>
        <item m="1" x="44"/>
        <item x="23"/>
        <item m="1" x="46"/>
        <item x="13"/>
        <item x="18"/>
        <item x="15"/>
        <item m="1" x="38"/>
        <item x="7"/>
        <item m="1" x="34"/>
        <item x="20"/>
        <item m="1" x="28"/>
        <item m="1" x="40"/>
        <item x="14"/>
        <item m="1" x="37"/>
        <item x="3"/>
        <item m="1" x="31"/>
        <item t="default"/>
      </items>
    </pivotField>
    <pivotField numFmtId="2" showAll="0"/>
    <pivotField numFmtId="2"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dataField="1"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Rate" fld="6" baseField="0" baseItem="0" numFmtId="164"/>
    <dataField name="Sum of Total Expenses" fld="23" baseField="0" baseItem="0" numFmtId="164"/>
    <dataField name="Sum of Balance" fld="28" baseField="0" baseItem="0" numFmtId="164"/>
  </dataFields>
  <formats count="26">
    <format dxfId="73">
      <pivotArea dataOnly="0" labelOnly="1" outline="0" fieldPosition="0">
        <references count="1">
          <reference field="4294967294" count="3">
            <x v="0"/>
            <x v="1"/>
            <x v="2"/>
          </reference>
        </references>
      </pivotArea>
    </format>
    <format dxfId="72">
      <pivotArea dataOnly="0" labelOnly="1" outline="0" fieldPosition="0">
        <references count="1">
          <reference field="4294967294" count="3">
            <x v="0"/>
            <x v="1"/>
            <x v="2"/>
          </reference>
        </references>
      </pivotArea>
    </format>
    <format dxfId="71">
      <pivotArea dataOnly="0" outline="0" fieldPosition="0">
        <references count="1">
          <reference field="4294967294" count="3">
            <x v="0"/>
            <x v="1"/>
            <x v="2"/>
          </reference>
        </references>
      </pivotArea>
    </format>
    <format dxfId="70">
      <pivotArea dataOnly="0" outline="0" fieldPosition="0">
        <references count="1">
          <reference field="4294967294" count="3">
            <x v="0"/>
            <x v="1"/>
            <x v="2"/>
          </reference>
        </references>
      </pivotArea>
    </format>
    <format dxfId="69">
      <pivotArea dataOnly="0" outline="0" fieldPosition="0">
        <references count="1">
          <reference field="4294967294" count="3">
            <x v="0"/>
            <x v="1"/>
            <x v="2"/>
          </reference>
        </references>
      </pivotArea>
    </format>
    <format dxfId="68">
      <pivotArea dataOnly="0" outline="0" fieldPosition="0">
        <references count="1">
          <reference field="4294967294" count="3">
            <x v="0"/>
            <x v="1"/>
            <x v="2"/>
          </reference>
        </references>
      </pivotArea>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type="all" dataOnly="0" outline="0" fieldPosition="0"/>
    </format>
    <format dxfId="63">
      <pivotArea dataOnly="0" labelOnly="1" outline="0" fieldPosition="0">
        <references count="1">
          <reference field="4294967294" count="3">
            <x v="0"/>
            <x v="1"/>
            <x v="2"/>
          </reference>
        </references>
      </pivotArea>
    </format>
    <format dxfId="62">
      <pivotArea dataOnly="0" labelOnly="1" outline="0" fieldPosition="0">
        <references count="1">
          <reference field="4294967294" count="3">
            <x v="0"/>
            <x v="1"/>
            <x v="2"/>
          </reference>
        </references>
      </pivotArea>
    </format>
    <format dxfId="61">
      <pivotArea dataOnly="0" labelOnly="1" outline="0" fieldPosition="0">
        <references count="1">
          <reference field="4294967294" count="3">
            <x v="0"/>
            <x v="1"/>
            <x v="2"/>
          </reference>
        </references>
      </pivotArea>
    </format>
    <format dxfId="60">
      <pivotArea dataOnly="0" labelOnly="1" outline="0" fieldPosition="0">
        <references count="1">
          <reference field="4294967294" count="3">
            <x v="0"/>
            <x v="1"/>
            <x v="2"/>
          </reference>
        </references>
      </pivotArea>
    </format>
    <format dxfId="59">
      <pivotArea type="all" dataOnly="0" outline="0" fieldPosition="0"/>
    </format>
    <format dxfId="58">
      <pivotArea dataOnly="0" labelOnly="1" outline="0" fieldPosition="0">
        <references count="1">
          <reference field="4294967294" count="3">
            <x v="0"/>
            <x v="1"/>
            <x v="2"/>
          </reference>
        </references>
      </pivotArea>
    </format>
    <format dxfId="57">
      <pivotArea dataOnly="0" labelOnly="1" outline="0" fieldPosition="0">
        <references count="1">
          <reference field="4294967294" count="3">
            <x v="0"/>
            <x v="1"/>
            <x v="2"/>
          </reference>
        </references>
      </pivotArea>
    </format>
    <format dxfId="56">
      <pivotArea dataOnly="0" labelOnly="1" outline="0" fieldPosition="0">
        <references count="1">
          <reference field="4294967294" count="3">
            <x v="0"/>
            <x v="1"/>
            <x v="2"/>
          </reference>
        </references>
      </pivotArea>
    </format>
    <format dxfId="55">
      <pivotArea dataOnly="0" labelOnly="1" outline="0" fieldPosition="0">
        <references count="1">
          <reference field="4294967294" count="3">
            <x v="0"/>
            <x v="1"/>
            <x v="2"/>
          </reference>
        </references>
      </pivotArea>
    </format>
    <format dxfId="54">
      <pivotArea dataOnly="0" labelOnly="1" outline="0" fieldPosition="0">
        <references count="1">
          <reference field="4294967294" count="3">
            <x v="0"/>
            <x v="1"/>
            <x v="2"/>
          </reference>
        </references>
      </pivotArea>
    </format>
    <format dxfId="53">
      <pivotArea dataOnly="0" labelOnly="1" outline="0" fieldPosition="0">
        <references count="1">
          <reference field="4294967294" count="3">
            <x v="0"/>
            <x v="1"/>
            <x v="2"/>
          </reference>
        </references>
      </pivotArea>
    </format>
    <format dxfId="52">
      <pivotArea dataOnly="0" labelOnly="1" outline="0" fieldPosition="0">
        <references count="1">
          <reference field="4294967294" count="3">
            <x v="0"/>
            <x v="1"/>
            <x v="2"/>
          </reference>
        </references>
      </pivotArea>
    </format>
    <format dxfId="51">
      <pivotArea dataOnly="0" labelOnly="1" outline="0" fieldPosition="0">
        <references count="1">
          <reference field="4294967294" count="3">
            <x v="0"/>
            <x v="1"/>
            <x v="2"/>
          </reference>
        </references>
      </pivotArea>
    </format>
    <format dxfId="50">
      <pivotArea type="all" dataOnly="0" outline="0" fieldPosition="0"/>
    </format>
    <format dxfId="49">
      <pivotArea outline="0" collapsedLevelsAreSubtotals="1" fieldPosition="0"/>
    </format>
    <format dxfId="4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259E98-2A74-4F2A-8670-FEC94892BF5E}"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B14:D27" firstHeaderRow="0" firstDataRow="1" firstDataCol="1"/>
  <pivotFields count="30">
    <pivotField axis="axisRow" multipleItemSelectionAllowed="1" showAll="0">
      <items count="13">
        <item x="8"/>
        <item x="9"/>
        <item x="6"/>
        <item x="11"/>
        <item x="0"/>
        <item x="5"/>
        <item x="2"/>
        <item x="4"/>
        <item x="3"/>
        <item x="1"/>
        <item x="10"/>
        <item x="7"/>
        <item t="default"/>
      </items>
    </pivotField>
    <pivotField showAll="0"/>
    <pivotField showAll="0"/>
    <pivotField showAll="0"/>
    <pivotField showAll="0"/>
    <pivotField showAll="0"/>
    <pivotField dataField="1" numFmtId="164"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items count="51">
        <item m="1" x="47"/>
        <item x="9"/>
        <item x="2"/>
        <item m="1" x="35"/>
        <item m="1" x="39"/>
        <item x="4"/>
        <item m="1" x="41"/>
        <item x="8"/>
        <item x="17"/>
        <item x="25"/>
        <item x="5"/>
        <item x="6"/>
        <item x="22"/>
        <item m="1" x="36"/>
        <item x="21"/>
        <item x="16"/>
        <item x="11"/>
        <item m="1" x="30"/>
        <item m="1" x="27"/>
        <item m="1" x="32"/>
        <item x="10"/>
        <item m="1" x="33"/>
        <item m="1" x="26"/>
        <item m="1" x="29"/>
        <item x="24"/>
        <item m="1" x="42"/>
        <item m="1" x="49"/>
        <item m="1" x="48"/>
        <item x="19"/>
        <item x="12"/>
        <item m="1" x="45"/>
        <item m="1" x="43"/>
        <item x="0"/>
        <item x="1"/>
        <item m="1" x="44"/>
        <item x="23"/>
        <item m="1" x="46"/>
        <item x="13"/>
        <item x="18"/>
        <item x="15"/>
        <item m="1" x="38"/>
        <item x="7"/>
        <item m="1" x="34"/>
        <item x="20"/>
        <item m="1" x="28"/>
        <item m="1" x="40"/>
        <item x="14"/>
        <item m="1" x="37"/>
        <item x="3"/>
        <item m="1" x="31"/>
        <item t="default"/>
      </items>
    </pivotField>
    <pivotField numFmtId="2" showAll="0"/>
    <pivotField numFmtId="2"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numFmtId="164"/>
    <dataField name="Sum of Total Expenses" fld="23" baseField="0" baseItem="0" numFmtId="164"/>
  </dataFields>
  <formats count="9">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field="0" type="button" dataOnly="0" labelOnly="1" outline="0" axis="axisRow" fieldPosition="0"/>
    </format>
    <format dxfId="76">
      <pivotArea dataOnly="0" labelOnly="1" fieldPosition="0">
        <references count="1">
          <reference field="0" count="0"/>
        </references>
      </pivotArea>
    </format>
    <format dxfId="75">
      <pivotArea dataOnly="0" labelOnly="1" grandRow="1" outline="0" fieldPosition="0"/>
    </format>
    <format dxfId="74">
      <pivotArea dataOnly="0" labelOnly="1" outline="0" fieldPosition="0">
        <references count="1">
          <reference field="4294967294" count="2">
            <x v="0"/>
            <x v="1"/>
          </reference>
        </references>
      </pivotArea>
    </format>
  </formats>
  <chartFormats count="10">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0" count="1" selected="0">
            <x v="4"/>
          </reference>
        </references>
      </pivotArea>
    </chartFormat>
    <chartFormat chart="4" format="7">
      <pivotArea type="data" outline="0" fieldPosition="0">
        <references count="2">
          <reference field="4294967294" count="1" selected="0">
            <x v="1"/>
          </reference>
          <reference field="0" count="1" selected="0">
            <x v="0"/>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03F60C-BF1E-44E7-A37C-E201B3678D33}"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AA16:AD21" firstHeaderRow="0" firstDataRow="1" firstDataCol="1"/>
  <pivotFields count="30">
    <pivotField showAll="0">
      <items count="13">
        <item x="8"/>
        <item x="9"/>
        <item x="6"/>
        <item x="11"/>
        <item x="0"/>
        <item x="5"/>
        <item x="2"/>
        <item x="4"/>
        <item x="3"/>
        <item x="1"/>
        <item x="10"/>
        <item x="7"/>
        <item t="default"/>
      </items>
    </pivotField>
    <pivotField showAll="0"/>
    <pivotField showAll="0"/>
    <pivotField showAll="0"/>
    <pivotField showAll="0"/>
    <pivotField showAll="0"/>
    <pivotField numFmtId="164" showAll="0"/>
    <pivotField axis="axisRow" showAll="0">
      <items count="5">
        <item x="0"/>
        <item x="2"/>
        <item x="1"/>
        <item x="3"/>
        <item t="default"/>
      </items>
    </pivotField>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 showAll="0">
      <items count="51">
        <item m="1" x="47"/>
        <item x="9"/>
        <item x="2"/>
        <item m="1" x="35"/>
        <item m="1" x="39"/>
        <item x="4"/>
        <item m="1" x="41"/>
        <item x="8"/>
        <item x="17"/>
        <item x="25"/>
        <item x="5"/>
        <item x="6"/>
        <item x="22"/>
        <item m="1" x="36"/>
        <item x="21"/>
        <item x="16"/>
        <item x="11"/>
        <item m="1" x="30"/>
        <item m="1" x="27"/>
        <item m="1" x="32"/>
        <item x="10"/>
        <item m="1" x="33"/>
        <item m="1" x="26"/>
        <item m="1" x="29"/>
        <item x="24"/>
        <item m="1" x="42"/>
        <item m="1" x="49"/>
        <item m="1" x="48"/>
        <item x="19"/>
        <item x="12"/>
        <item m="1" x="45"/>
        <item m="1" x="43"/>
        <item x="0"/>
        <item x="1"/>
        <item m="1" x="44"/>
        <item x="23"/>
        <item m="1" x="46"/>
        <item x="13"/>
        <item x="18"/>
        <item x="15"/>
        <item m="1" x="38"/>
        <item x="7"/>
        <item m="1" x="34"/>
        <item x="20"/>
        <item m="1" x="28"/>
        <item m="1" x="40"/>
        <item x="14"/>
        <item m="1" x="37"/>
        <item x="3"/>
        <item m="1" x="31"/>
        <item t="default"/>
      </items>
    </pivotField>
    <pivotField numFmtId="2" showAll="0"/>
    <pivotField numFmtId="2"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 dragToRow="0" dragToCol="0" dragToPage="0" showAll="0" defaultSubtotal="0"/>
  </pivotFields>
  <rowFields count="1">
    <field x="7"/>
  </rowFields>
  <rowItems count="5">
    <i>
      <x/>
    </i>
    <i>
      <x v="1"/>
    </i>
    <i>
      <x v="2"/>
    </i>
    <i>
      <x v="3"/>
    </i>
    <i t="grand">
      <x/>
    </i>
  </rowItems>
  <colFields count="1">
    <field x="-2"/>
  </colFields>
  <colItems count="3">
    <i>
      <x/>
    </i>
    <i i="1">
      <x v="1"/>
    </i>
    <i i="2">
      <x v="2"/>
    </i>
  </colItems>
  <dataFields count="3">
    <dataField name="Sum of Diesel Exhaust Fluid" fld="10" baseField="0" baseItem="0" numFmtId="164"/>
    <dataField name="Sum of Insurance" fld="8" baseField="0" baseItem="0" numFmtId="164"/>
    <dataField name="Sum of Fuel" fld="9" baseField="0" baseItem="0" numFmtId="164"/>
  </dataFields>
  <formats count="11">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field="7" type="button" dataOnly="0" labelOnly="1" outline="0" axis="axisRow" fieldPosition="0"/>
    </format>
    <format dxfId="85">
      <pivotArea dataOnly="0" labelOnly="1" fieldPosition="0">
        <references count="1">
          <reference field="7" count="0"/>
        </references>
      </pivotArea>
    </format>
    <format dxfId="84">
      <pivotArea dataOnly="0" labelOnly="1" grandRow="1" outline="0" fieldPosition="0"/>
    </format>
    <format dxfId="83">
      <pivotArea dataOnly="0" labelOnly="1" outline="0" fieldPosition="0">
        <references count="1">
          <reference field="4294967294" count="3">
            <x v="0"/>
            <x v="1"/>
            <x v="2"/>
          </reference>
        </references>
      </pivotArea>
    </format>
  </formats>
  <chartFormats count="6">
    <chartFormat chart="20" format="17" series="1">
      <pivotArea type="data" outline="0" fieldPosition="0">
        <references count="1">
          <reference field="4294967294" count="1" selected="0">
            <x v="0"/>
          </reference>
        </references>
      </pivotArea>
    </chartFormat>
    <chartFormat chart="20" format="18" series="1">
      <pivotArea type="data" outline="0" fieldPosition="0">
        <references count="1">
          <reference field="4294967294" count="1" selected="0">
            <x v="1"/>
          </reference>
        </references>
      </pivotArea>
    </chartFormat>
    <chartFormat chart="20" format="19" series="1">
      <pivotArea type="data" outline="0" fieldPosition="0">
        <references count="1">
          <reference field="4294967294" count="1" selected="0">
            <x v="2"/>
          </reference>
        </references>
      </pivotArea>
    </chartFormat>
    <chartFormat chart="30" format="23" series="1">
      <pivotArea type="data" outline="0" fieldPosition="0">
        <references count="1">
          <reference field="4294967294" count="1" selected="0">
            <x v="0"/>
          </reference>
        </references>
      </pivotArea>
    </chartFormat>
    <chartFormat chart="30" format="24" series="1">
      <pivotArea type="data" outline="0" fieldPosition="0">
        <references count="1">
          <reference field="4294967294" count="1" selected="0">
            <x v="1"/>
          </reference>
        </references>
      </pivotArea>
    </chartFormat>
    <chartFormat chart="30" format="2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748890-D0C2-46D6-ABD2-2F4FFBA2CE1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U27:V31" firstHeaderRow="1" firstDataRow="1" firstDataCol="1"/>
  <pivotFields count="3">
    <pivotField showAll="0"/>
    <pivotField dataField="1" numFmtId="164" showAll="0"/>
    <pivotField axis="axisRow" showAll="0">
      <items count="4">
        <item x="0"/>
        <item x="1"/>
        <item x="2"/>
        <item t="default"/>
      </items>
    </pivotField>
  </pivotFields>
  <rowFields count="1">
    <field x="2"/>
  </rowFields>
  <rowItems count="4">
    <i>
      <x/>
    </i>
    <i>
      <x v="1"/>
    </i>
    <i>
      <x v="2"/>
    </i>
    <i t="grand">
      <x/>
    </i>
  </rowItems>
  <colItems count="1">
    <i/>
  </colItems>
  <dataFields count="1">
    <dataField name="Sum of Final Amount" fld="1" showDataAs="percentOfTotal" baseField="0" baseItem="0" numFmtId="10"/>
  </dataFields>
  <formats count="6">
    <format dxfId="99">
      <pivotArea type="all" dataOnly="0" outline="0" fieldPosition="0"/>
    </format>
    <format dxfId="98">
      <pivotArea outline="0" collapsedLevelsAreSubtotals="1" fieldPosition="0"/>
    </format>
    <format dxfId="97">
      <pivotArea field="2" type="button" dataOnly="0" labelOnly="1" outline="0" axis="axisRow" fieldPosition="0"/>
    </format>
    <format dxfId="96">
      <pivotArea dataOnly="0" labelOnly="1" fieldPosition="0">
        <references count="1">
          <reference field="2" count="0"/>
        </references>
      </pivotArea>
    </format>
    <format dxfId="95">
      <pivotArea dataOnly="0" labelOnly="1" grandRow="1" outline="0" fieldPosition="0"/>
    </format>
    <format dxfId="94">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2" count="1" selected="0">
            <x v="0"/>
          </reference>
        </references>
      </pivotArea>
    </chartFormat>
    <chartFormat chart="10" format="15">
      <pivotArea type="data" outline="0" fieldPosition="0">
        <references count="2">
          <reference field="4294967294" count="1" selected="0">
            <x v="0"/>
          </reference>
          <reference field="2" count="1" selected="0">
            <x v="1"/>
          </reference>
        </references>
      </pivotArea>
    </chartFormat>
    <chartFormat chart="10"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06B657-E38B-42E0-AAFF-86DE817CDA1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17:L23" firstHeaderRow="1" firstDataRow="1" firstDataCol="1"/>
  <pivotFields count="30">
    <pivotField showAll="0"/>
    <pivotField showAll="0"/>
    <pivotField showAll="0"/>
    <pivotField showAll="0"/>
    <pivotField showAll="0"/>
    <pivotField showAll="0"/>
    <pivotField numFmtId="164"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axis="axisRow" showAll="0" measureFilter="1">
      <items count="42">
        <item x="9"/>
        <item x="2"/>
        <item m="1" x="35"/>
        <item m="1" x="39"/>
        <item x="4"/>
        <item x="8"/>
        <item x="17"/>
        <item x="25"/>
        <item x="5"/>
        <item x="6"/>
        <item x="22"/>
        <item m="1" x="36"/>
        <item x="21"/>
        <item x="16"/>
        <item x="11"/>
        <item m="1" x="31"/>
        <item m="1" x="27"/>
        <item m="1" x="32"/>
        <item x="10"/>
        <item m="1" x="33"/>
        <item m="1" x="26"/>
        <item m="1" x="29"/>
        <item x="24"/>
        <item x="19"/>
        <item x="12"/>
        <item x="0"/>
        <item x="1"/>
        <item x="23"/>
        <item x="13"/>
        <item x="18"/>
        <item x="15"/>
        <item m="1" x="38"/>
        <item x="7"/>
        <item m="1" x="34"/>
        <item x="20"/>
        <item m="1" x="28"/>
        <item m="1" x="40"/>
        <item x="14"/>
        <item m="1" x="37"/>
        <item x="3"/>
        <item m="1" x="30"/>
        <item t="default"/>
      </items>
    </pivotField>
    <pivotField numFmtId="2" showAll="0"/>
    <pivotField numFmtId="2"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dragToRow="0" dragToCol="0" dragToPage="0" showAll="0" defaultSubtotal="0"/>
  </pivotFields>
  <rowFields count="1">
    <field x="16"/>
  </rowFields>
  <rowItems count="6">
    <i>
      <x/>
    </i>
    <i>
      <x v="5"/>
    </i>
    <i>
      <x v="14"/>
    </i>
    <i>
      <x v="26"/>
    </i>
    <i>
      <x v="37"/>
    </i>
    <i t="grand">
      <x/>
    </i>
  </rowItems>
  <colItems count="1">
    <i/>
  </colItems>
  <dataFields count="1">
    <dataField name="Average of Efficiency" fld="29" subtotal="average" baseField="16" baseItem="0" numFmtId="164"/>
  </dataFields>
  <formats count="7">
    <format dxfId="106">
      <pivotArea collapsedLevelsAreSubtotals="1" fieldPosition="0">
        <references count="1">
          <reference field="16" count="0"/>
        </references>
      </pivotArea>
    </format>
    <format dxfId="105">
      <pivotArea type="all" dataOnly="0" outline="0" fieldPosition="0"/>
    </format>
    <format dxfId="104">
      <pivotArea outline="0" collapsedLevelsAreSubtotals="1" fieldPosition="0"/>
    </format>
    <format dxfId="103">
      <pivotArea field="16" type="button" dataOnly="0" labelOnly="1" outline="0" axis="axisRow" fieldPosition="0"/>
    </format>
    <format dxfId="102">
      <pivotArea dataOnly="0" labelOnly="1" fieldPosition="0">
        <references count="1">
          <reference field="16" count="5">
            <x v="0"/>
            <x v="5"/>
            <x v="14"/>
            <x v="26"/>
            <x v="37"/>
          </reference>
        </references>
      </pivotArea>
    </format>
    <format dxfId="101">
      <pivotArea dataOnly="0" labelOnly="1" grandRow="1" outline="0" fieldPosition="0"/>
    </format>
    <format dxfId="100">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91DE77-7F95-4B9A-A6A2-8149C9E4496C}"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K10:L13" firstHeaderRow="1" firstDataRow="1" firstDataCol="1"/>
  <pivotFields count="30">
    <pivotField showAll="0">
      <items count="13">
        <item x="8"/>
        <item x="9"/>
        <item x="6"/>
        <item x="11"/>
        <item x="0"/>
        <item x="5"/>
        <item x="2"/>
        <item x="4"/>
        <item x="3"/>
        <item x="1"/>
        <item x="10"/>
        <item x="7"/>
        <item t="default"/>
      </items>
    </pivotField>
    <pivotField showAll="0"/>
    <pivotField showAll="0"/>
    <pivotField showAll="0"/>
    <pivotField axis="axisRow" dataField="1" showAll="0">
      <items count="3">
        <item x="1"/>
        <item x="0"/>
        <item t="default"/>
      </items>
    </pivotField>
    <pivotField showAll="0"/>
    <pivotField numFmtId="164"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items count="51">
        <item m="1" x="47"/>
        <item x="9"/>
        <item x="2"/>
        <item m="1" x="35"/>
        <item m="1" x="39"/>
        <item x="4"/>
        <item m="1" x="41"/>
        <item x="8"/>
        <item x="17"/>
        <item x="25"/>
        <item x="5"/>
        <item x="6"/>
        <item x="22"/>
        <item m="1" x="36"/>
        <item x="21"/>
        <item x="16"/>
        <item x="11"/>
        <item m="1" x="30"/>
        <item m="1" x="27"/>
        <item m="1" x="32"/>
        <item x="10"/>
        <item m="1" x="33"/>
        <item m="1" x="26"/>
        <item m="1" x="29"/>
        <item x="24"/>
        <item m="1" x="42"/>
        <item m="1" x="49"/>
        <item m="1" x="48"/>
        <item x="19"/>
        <item x="12"/>
        <item m="1" x="45"/>
        <item m="1" x="43"/>
        <item x="0"/>
        <item x="1"/>
        <item m="1" x="44"/>
        <item x="23"/>
        <item m="1" x="46"/>
        <item x="13"/>
        <item x="18"/>
        <item x="15"/>
        <item m="1" x="38"/>
        <item x="7"/>
        <item m="1" x="34"/>
        <item x="20"/>
        <item m="1" x="28"/>
        <item m="1" x="40"/>
        <item x="14"/>
        <item m="1" x="37"/>
        <item x="3"/>
        <item m="1" x="31"/>
        <item t="default"/>
      </items>
    </pivotField>
    <pivotField numFmtId="2" showAll="0"/>
    <pivotField numFmtId="2"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ragToRow="0" dragToCol="0" dragToPage="0" showAll="0" defaultSubtota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43">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type="all" dataOnly="0" outline="0" fieldPosition="0"/>
    </format>
    <format dxfId="145">
      <pivotArea field="0" type="button" dataOnly="0" labelOnly="1" outline="0"/>
    </format>
    <format dxfId="144">
      <pivotArea dataOnly="0" labelOnly="1" outline="0" axis="axisValues" fieldPosition="0"/>
    </format>
    <format dxfId="143">
      <pivotArea collapsedLevelsAreSubtotals="1" fieldPosition="0">
        <references count="1">
          <reference field="4" count="0"/>
        </references>
      </pivotArea>
    </format>
    <format dxfId="142">
      <pivotArea field="4" type="button" dataOnly="0" labelOnly="1" outline="0" axis="axisRow" fieldPosition="0"/>
    </format>
    <format dxfId="141">
      <pivotArea dataOnly="0" labelOnly="1" outline="0" axis="axisValues" fieldPosition="0"/>
    </format>
    <format dxfId="140">
      <pivotArea field="4" type="button" dataOnly="0" labelOnly="1" outline="0" axis="axisRow" fieldPosition="0"/>
    </format>
    <format dxfId="139">
      <pivotArea dataOnly="0" labelOnly="1" outline="0" axis="axisValues" fieldPosition="0"/>
    </format>
    <format dxfId="138">
      <pivotArea field="4" type="button" dataOnly="0" labelOnly="1" outline="0" axis="axisRow" fieldPosition="0"/>
    </format>
    <format dxfId="137">
      <pivotArea dataOnly="0" labelOnly="1" outline="0" axis="axisValues" fieldPosition="0"/>
    </format>
    <format dxfId="136">
      <pivotArea type="all" dataOnly="0" outline="0" fieldPosition="0"/>
    </format>
    <format dxfId="135">
      <pivotArea field="4" type="button" dataOnly="0" labelOnly="1" outline="0" axis="axisRow" fieldPosition="0"/>
    </format>
    <format dxfId="134">
      <pivotArea dataOnly="0" labelOnly="1" outline="0" axis="axisValues" fieldPosition="0"/>
    </format>
    <format dxfId="133">
      <pivotArea field="4" type="button" dataOnly="0" labelOnly="1" outline="0" axis="axisRow" fieldPosition="0"/>
    </format>
    <format dxfId="132">
      <pivotArea dataOnly="0" labelOnly="1" outline="0" axis="axisValues" fieldPosition="0"/>
    </format>
    <format dxfId="131">
      <pivotArea field="4" type="button" dataOnly="0" labelOnly="1" outline="0" axis="axisRow" fieldPosition="0"/>
    </format>
    <format dxfId="130">
      <pivotArea dataOnly="0" labelOnly="1" outline="0" axis="axisValues" fieldPosition="0"/>
    </format>
    <format dxfId="129">
      <pivotArea dataOnly="0" labelOnly="1" outline="0" axis="axisValues" fieldPosition="0"/>
    </format>
    <format dxfId="128">
      <pivotArea dataOnly="0" labelOnly="1" outline="0" axis="axisValues" fieldPosition="0"/>
    </format>
    <format dxfId="127">
      <pivotArea field="4" type="button" dataOnly="0" labelOnly="1" outline="0" axis="axisRow" fieldPosition="0"/>
    </format>
    <format dxfId="126">
      <pivotArea dataOnly="0" labelOnly="1" outline="0" axis="axisValues" fieldPosition="0"/>
    </format>
    <format dxfId="125">
      <pivotArea field="4" type="button" dataOnly="0" labelOnly="1" outline="0" axis="axisRow" fieldPosition="0"/>
    </format>
    <format dxfId="124">
      <pivotArea dataOnly="0" labelOnly="1" outline="0" axis="axisValues" fieldPosition="0"/>
    </format>
    <format dxfId="123">
      <pivotArea dataOnly="0" labelOnly="1" outline="0" axis="axisValues" fieldPosition="0"/>
    </format>
    <format dxfId="122">
      <pivotArea field="4" type="button" dataOnly="0" labelOnly="1" outline="0" axis="axisRow" fieldPosition="0"/>
    </format>
    <format dxfId="121">
      <pivotArea dataOnly="0" labelOnly="1" outline="0" axis="axisValues" fieldPosition="0"/>
    </format>
    <format dxfId="120">
      <pivotArea dataOnly="0" labelOnly="1" outline="0" axis="axisValues" fieldPosition="0"/>
    </format>
    <format dxfId="119">
      <pivotArea dataOnly="0" labelOnly="1" outline="0" axis="axisValues" fieldPosition="0"/>
    </format>
    <format dxfId="118">
      <pivotArea field="4" type="button" dataOnly="0" labelOnly="1" outline="0" axis="axisRow" fieldPosition="0"/>
    </format>
    <format dxfId="117">
      <pivotArea dataOnly="0" labelOnly="1" outline="0" axis="axisValues" fieldPosition="0"/>
    </format>
    <format dxfId="116">
      <pivotArea field="4" type="button" dataOnly="0" labelOnly="1" outline="0" axis="axisRow" fieldPosition="0"/>
    </format>
    <format dxfId="115">
      <pivotArea dataOnly="0" labelOnly="1" outline="0" axis="axisValues" fieldPosition="0"/>
    </format>
    <format dxfId="114">
      <pivotArea dataOnly="0" labelOnly="1" outline="0" axis="axisValues"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4" type="button" dataOnly="0" labelOnly="1" outline="0" axis="axisRow" fieldPosition="0"/>
    </format>
    <format dxfId="109">
      <pivotArea dataOnly="0" labelOnly="1" fieldPosition="0">
        <references count="1">
          <reference field="4" count="0"/>
        </references>
      </pivotArea>
    </format>
    <format dxfId="108">
      <pivotArea dataOnly="0" labelOnly="1" grandRow="1" outline="0" fieldPosition="0"/>
    </format>
    <format dxfId="10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4E27DC-CC40-4922-884A-FC9003EDC11E}"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A10:AF11" firstHeaderRow="0" firstDataRow="1" firstDataCol="0"/>
  <pivotFields count="30">
    <pivotField showAll="0">
      <items count="13">
        <item x="8"/>
        <item x="9"/>
        <item x="6"/>
        <item x="11"/>
        <item x="0"/>
        <item x="5"/>
        <item x="2"/>
        <item x="4"/>
        <item x="3"/>
        <item x="1"/>
        <item x="10"/>
        <item x="7"/>
        <item t="default"/>
      </items>
    </pivotField>
    <pivotField showAll="0"/>
    <pivotField showAll="0"/>
    <pivotField showAll="0"/>
    <pivotField showAll="0"/>
    <pivotField showAll="0"/>
    <pivotField numFmtId="164"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items count="51">
        <item m="1" x="47"/>
        <item x="9"/>
        <item x="2"/>
        <item m="1" x="35"/>
        <item m="1" x="39"/>
        <item x="4"/>
        <item m="1" x="41"/>
        <item x="8"/>
        <item x="17"/>
        <item x="25"/>
        <item x="5"/>
        <item x="6"/>
        <item x="22"/>
        <item m="1" x="36"/>
        <item x="21"/>
        <item x="16"/>
        <item x="11"/>
        <item m="1" x="30"/>
        <item m="1" x="27"/>
        <item m="1" x="32"/>
        <item x="10"/>
        <item m="1" x="33"/>
        <item m="1" x="26"/>
        <item m="1" x="29"/>
        <item x="24"/>
        <item m="1" x="42"/>
        <item m="1" x="49"/>
        <item m="1" x="48"/>
        <item x="19"/>
        <item x="12"/>
        <item m="1" x="45"/>
        <item m="1" x="43"/>
        <item x="0"/>
        <item x="1"/>
        <item m="1" x="44"/>
        <item x="23"/>
        <item m="1" x="46"/>
        <item x="13"/>
        <item x="18"/>
        <item x="15"/>
        <item m="1" x="38"/>
        <item x="7"/>
        <item m="1" x="34"/>
        <item x="20"/>
        <item m="1" x="28"/>
        <item m="1" x="40"/>
        <item x="14"/>
        <item m="1" x="37"/>
        <item x="3"/>
        <item m="1" x="31"/>
        <item t="default"/>
      </items>
    </pivotField>
    <pivotField dataField="1" numFmtId="2" showAll="0"/>
    <pivotField dataField="1" numFmtId="2"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 dragToRow="0" dragToCol="0" dragToPage="0" showAll="0" defaultSubtota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numFmtId="2"/>
    <dataField name="Sum of Miles" fld="18" baseField="0" baseItem="0" numFmtId="2"/>
    <dataField name="Sum of Rate Per Miles" fld="19" baseField="0" baseItem="0" numFmtId="164"/>
    <dataField name="Sum of Extra Stops" fld="20" baseField="0" baseItem="0" numFmtId="164"/>
    <dataField name="Sum of Extra Pay" fld="21" baseField="0" baseItem="0" numFmtId="164"/>
    <dataField name="Sum of Costs Driver Paid" fld="22" baseField="0" baseItem="0" numFmtId="164"/>
  </dataFields>
  <formats count="16">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type="all" dataOnly="0" outline="0" fieldPosition="0"/>
    </format>
    <format dxfId="161">
      <pivotArea field="0" type="button" dataOnly="0" labelOnly="1" outline="0"/>
    </format>
    <format dxfId="160">
      <pivotArea dataOnly="0" labelOnly="1" outline="0" axis="axisValues" fieldPosition="0"/>
    </format>
    <format dxfId="159">
      <pivotArea dataOnly="0" labelOnly="1" grandRow="1" outline="0" fieldPosition="0"/>
    </format>
    <format dxfId="158">
      <pivotArea type="all" dataOnly="0" outline="0" fieldPosition="0"/>
    </format>
    <format dxfId="157">
      <pivotArea outline="0" collapsedLevelsAreSubtotals="1" fieldPosition="0"/>
    </format>
    <format dxfId="156">
      <pivotArea type="all" dataOnly="0" outline="0" fieldPosition="0"/>
    </format>
    <format dxfId="155">
      <pivotArea dataOnly="0" labelOnly="1" outline="0" fieldPosition="0">
        <references count="1">
          <reference field="4294967294" count="6">
            <x v="0"/>
            <x v="1"/>
            <x v="2"/>
            <x v="3"/>
            <x v="4"/>
            <x v="5"/>
          </reference>
        </references>
      </pivotArea>
    </format>
    <format dxfId="154">
      <pivotArea dataOnly="0" labelOnly="1" outline="0" fieldPosition="0">
        <references count="1">
          <reference field="4294967294" count="6">
            <x v="0"/>
            <x v="1"/>
            <x v="2"/>
            <x v="3"/>
            <x v="4"/>
            <x v="5"/>
          </reference>
        </references>
      </pivotArea>
    </format>
    <format dxfId="153">
      <pivotArea dataOnly="0" labelOnly="1" outline="0" fieldPosition="0">
        <references count="1">
          <reference field="4294967294" count="6">
            <x v="0"/>
            <x v="1"/>
            <x v="2"/>
            <x v="3"/>
            <x v="4"/>
            <x v="5"/>
          </reference>
        </references>
      </pivotArea>
    </format>
    <format dxfId="152">
      <pivotArea type="all" dataOnly="0" outline="0" fieldPosition="0"/>
    </format>
    <format dxfId="151">
      <pivotArea outline="0" collapsedLevelsAreSubtotals="1" fieldPosition="0"/>
    </format>
    <format dxfId="15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485C3A-01F9-4A27-AE6F-8B050E4CAA87}"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17:P24" firstHeaderRow="1" firstDataRow="1" firstDataCol="1"/>
  <pivotFields count="30">
    <pivotField showAll="0"/>
    <pivotField showAll="0"/>
    <pivotField showAll="0"/>
    <pivotField showAll="0"/>
    <pivotField showAll="0"/>
    <pivotField axis="axisRow" showAll="0">
      <items count="9">
        <item x="4"/>
        <item x="1"/>
        <item x="3"/>
        <item x="2"/>
        <item m="1" x="6"/>
        <item x="0"/>
        <item m="1" x="7"/>
        <item x="5"/>
        <item t="default"/>
      </items>
    </pivotField>
    <pivotField numFmtId="164" showAll="0"/>
    <pivotField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items count="42">
        <item x="9"/>
        <item x="2"/>
        <item m="1" x="35"/>
        <item m="1" x="39"/>
        <item x="4"/>
        <item x="8"/>
        <item x="17"/>
        <item x="25"/>
        <item x="5"/>
        <item x="6"/>
        <item x="22"/>
        <item m="1" x="36"/>
        <item x="21"/>
        <item x="16"/>
        <item x="11"/>
        <item m="1" x="31"/>
        <item m="1" x="27"/>
        <item m="1" x="32"/>
        <item x="10"/>
        <item m="1" x="33"/>
        <item m="1" x="26"/>
        <item m="1" x="29"/>
        <item x="24"/>
        <item x="19"/>
        <item x="12"/>
        <item x="0"/>
        <item x="1"/>
        <item x="23"/>
        <item x="13"/>
        <item x="18"/>
        <item x="15"/>
        <item m="1" x="38"/>
        <item x="7"/>
        <item m="1" x="34"/>
        <item x="20"/>
        <item m="1" x="28"/>
        <item m="1" x="40"/>
        <item x="14"/>
        <item m="1" x="37"/>
        <item x="3"/>
        <item m="1" x="30"/>
        <item t="default"/>
      </items>
    </pivotField>
    <pivotField numFmtId="2" showAll="0"/>
    <pivotField numFmtId="2"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5"/>
  </rowFields>
  <rowItems count="7">
    <i>
      <x/>
    </i>
    <i>
      <x v="1"/>
    </i>
    <i>
      <x v="2"/>
    </i>
    <i>
      <x v="3"/>
    </i>
    <i>
      <x v="5"/>
    </i>
    <i>
      <x v="7"/>
    </i>
    <i t="grand">
      <x/>
    </i>
  </rowItems>
  <colItems count="1">
    <i/>
  </colItems>
  <dataFields count="1">
    <dataField name="Sum of Final Amount" fld="28" baseField="0" baseItem="0" numFmtId="164"/>
  </dataFields>
  <formats count="9">
    <format dxfId="174">
      <pivotArea type="all" dataOnly="0" outline="0" fieldPosition="0"/>
    </format>
    <format dxfId="173">
      <pivotArea field="16" type="button" dataOnly="0" labelOnly="1" outline="0"/>
    </format>
    <format dxfId="172">
      <pivotArea outline="0" fieldPosition="0">
        <references count="1">
          <reference field="4294967294" count="1">
            <x v="0"/>
          </reference>
        </references>
      </pivotArea>
    </format>
    <format dxfId="171">
      <pivotArea type="all" dataOnly="0" outline="0" fieldPosition="0"/>
    </format>
    <format dxfId="170">
      <pivotArea outline="0" collapsedLevelsAreSubtotals="1" fieldPosition="0"/>
    </format>
    <format dxfId="169">
      <pivotArea field="5" type="button" dataOnly="0" labelOnly="1" outline="0" axis="axisRow" fieldPosition="0"/>
    </format>
    <format dxfId="168">
      <pivotArea dataOnly="0" labelOnly="1" fieldPosition="0">
        <references count="1">
          <reference field="5" count="0"/>
        </references>
      </pivotArea>
    </format>
    <format dxfId="167">
      <pivotArea dataOnly="0" labelOnly="1" grandRow="1" outline="0" fieldPosition="0"/>
    </format>
    <format dxfId="166">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7AD1EDD-F488-4D5A-A427-230D6BB4C54A}" sourceName="Month">
  <pivotTables>
    <pivotTable tabId="3" name="PivotTable4"/>
    <pivotTable tabId="3" name="PivotTable3"/>
    <pivotTable tabId="3" name="PivotTables"/>
    <pivotTable tabId="3" name="PivotTable2"/>
    <pivotTable tabId="3" name="PivotTable5"/>
    <pivotTable tabId="3" name="PivotTable7"/>
    <pivotTable tabId="3" name="PivotTable9"/>
  </pivotTables>
  <data>
    <tabular pivotCacheId="542575776">
      <items count="12">
        <i x="8" s="1"/>
        <i x="9" s="1"/>
        <i x="6" s="1"/>
        <i x="11" s="1"/>
        <i x="0" s="1"/>
        <i x="5" s="1"/>
        <i x="2" s="1"/>
        <i x="4" s="1"/>
        <i x="3" s="1"/>
        <i x="1" s="1"/>
        <i x="10" s="1"/>
        <i x="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DBA0D507-D2F8-4085-9AE6-6DB307353188}" sourceName="Driver Name">
  <pivotTables>
    <pivotTable tabId="3" name="PivotTable5"/>
    <pivotTable tabId="3" name="PivotTable2"/>
    <pivotTable tabId="3" name="PivotTable3"/>
    <pivotTable tabId="3" name="PivotTable4"/>
    <pivotTable tabId="3" name="PivotTable7"/>
    <pivotTable tabId="3" name="PivotTables"/>
    <pivotTable tabId="3" name="PivotTable9"/>
  </pivotTables>
  <data>
    <tabular pivotCacheId="542575776">
      <items count="50">
        <i x="9" s="1"/>
        <i x="2" s="1"/>
        <i x="4" s="1"/>
        <i x="8" s="1"/>
        <i x="17" s="1"/>
        <i x="25" s="1"/>
        <i x="5" s="1"/>
        <i x="6" s="1"/>
        <i x="22" s="1"/>
        <i x="21" s="1"/>
        <i x="16" s="1"/>
        <i x="11" s="1"/>
        <i x="10" s="1"/>
        <i x="24" s="1"/>
        <i x="19" s="1"/>
        <i x="12" s="1"/>
        <i x="0" s="1"/>
        <i x="1" s="1"/>
        <i x="23" s="1"/>
        <i x="13" s="1"/>
        <i x="18" s="1"/>
        <i x="15" s="1"/>
        <i x="7" s="1"/>
        <i x="20" s="1"/>
        <i x="14" s="1"/>
        <i x="3" s="1"/>
        <i x="47" s="1" nd="1"/>
        <i x="35" s="1" nd="1"/>
        <i x="39" s="1" nd="1"/>
        <i x="41" s="1" nd="1"/>
        <i x="36" s="1" nd="1"/>
        <i x="30" s="1" nd="1"/>
        <i x="27" s="1" nd="1"/>
        <i x="32" s="1" nd="1"/>
        <i x="33" s="1" nd="1"/>
        <i x="26" s="1" nd="1"/>
        <i x="29" s="1" nd="1"/>
        <i x="42" s="1" nd="1"/>
        <i x="49" s="1" nd="1"/>
        <i x="48" s="1" nd="1"/>
        <i x="45" s="1" nd="1"/>
        <i x="43" s="1" nd="1"/>
        <i x="44" s="1" nd="1"/>
        <i x="46" s="1" nd="1"/>
        <i x="38" s="1" nd="1"/>
        <i x="34" s="1" nd="1"/>
        <i x="28" s="1" nd="1"/>
        <i x="40" s="1" nd="1"/>
        <i x="37" s="1" nd="1"/>
        <i x="3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23744E5-52E2-4B35-8C66-E315D8CB4B98}" cache="Slicer_Month" caption="Month" columnCount="12" showCaption="0" lockedPosition="1" rowHeight="365760"/>
  <slicer name="Driver Name" xr10:uid="{9B8AED31-8EB3-4BEF-857E-FCF6868525CE}" cache="Slicer_Driver_Name" caption="Driver Name" showCaption="0" rowHeight="2730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1001"/>
  <sheetViews>
    <sheetView workbookViewId="0">
      <pane ySplit="1" topLeftCell="A2" activePane="bottomLeft" state="frozen"/>
      <selection activeCell="K1" sqref="K1"/>
      <selection pane="bottomLeft"/>
    </sheetView>
  </sheetViews>
  <sheetFormatPr defaultRowHeight="14.4" x14ac:dyDescent="0.3"/>
  <cols>
    <col min="1" max="1" width="6.77734375" bestFit="1" customWidth="1"/>
    <col min="2" max="2" width="4.21875" bestFit="1" customWidth="1"/>
    <col min="3" max="3" width="6" bestFit="1" customWidth="1"/>
    <col min="4" max="4" width="8.33203125" bestFit="1" customWidth="1"/>
    <col min="5" max="5" width="17" bestFit="1" customWidth="1"/>
    <col min="6" max="6" width="14.33203125" bestFit="1" customWidth="1"/>
    <col min="7" max="7" width="9" bestFit="1" customWidth="1"/>
    <col min="8" max="8" width="17" bestFit="1" customWidth="1"/>
    <col min="9" max="9" width="9.21875" style="3" bestFit="1" customWidth="1"/>
    <col min="10" max="10" width="7.5546875" style="3" bestFit="1" customWidth="1"/>
    <col min="11" max="11" width="17.5546875" style="3" bestFit="1" customWidth="1"/>
    <col min="12" max="12" width="8.33203125" style="3" bestFit="1" customWidth="1"/>
    <col min="13" max="13" width="10.5546875" style="3" bestFit="1" customWidth="1"/>
    <col min="14" max="14" width="7.109375" style="3" bestFit="1" customWidth="1"/>
    <col min="15" max="15" width="7.5546875" style="3" bestFit="1" customWidth="1"/>
    <col min="16" max="16" width="8.5546875" style="3" bestFit="1" customWidth="1"/>
    <col min="17" max="17" width="16.77734375" bestFit="1" customWidth="1"/>
    <col min="18" max="18" width="9.5546875" bestFit="1" customWidth="1"/>
    <col min="19" max="19" width="6.5546875" bestFit="1" customWidth="1"/>
    <col min="20" max="20" width="12.88671875" bestFit="1" customWidth="1"/>
    <col min="21" max="21" width="10.33203125" bestFit="1" customWidth="1"/>
    <col min="22" max="22" width="8.77734375" bestFit="1" customWidth="1"/>
    <col min="23" max="23" width="15.109375" bestFit="1" customWidth="1"/>
    <col min="24" max="24" width="13.44140625" bestFit="1" customWidth="1"/>
    <col min="25" max="25" width="17.33203125" bestFit="1" customWidth="1"/>
    <col min="26" max="26" width="22" bestFit="1" customWidth="1"/>
    <col min="27" max="27" width="9.21875" bestFit="1" customWidth="1"/>
    <col min="28" max="28" width="11.21875" bestFit="1" customWidth="1"/>
    <col min="29" max="29" width="12.21875" bestFit="1" customWidth="1"/>
  </cols>
  <sheetData>
    <row r="1" spans="1:29" x14ac:dyDescent="0.3">
      <c r="A1" s="4" t="s">
        <v>0</v>
      </c>
      <c r="B1" s="4" t="s">
        <v>1</v>
      </c>
      <c r="C1" s="4" t="s">
        <v>2</v>
      </c>
      <c r="D1" s="4" t="s">
        <v>3</v>
      </c>
      <c r="E1" s="4" t="s">
        <v>4</v>
      </c>
      <c r="F1" s="4" t="s">
        <v>5</v>
      </c>
      <c r="G1" s="4" t="s">
        <v>6</v>
      </c>
      <c r="H1" s="4" t="s">
        <v>7</v>
      </c>
      <c r="I1" s="5" t="s">
        <v>8</v>
      </c>
      <c r="J1" s="5" t="s">
        <v>9</v>
      </c>
      <c r="K1" s="5" t="s">
        <v>10</v>
      </c>
      <c r="L1" s="5" t="s">
        <v>11</v>
      </c>
      <c r="M1" s="5" t="s">
        <v>12</v>
      </c>
      <c r="N1" s="5" t="s">
        <v>13</v>
      </c>
      <c r="O1" s="5" t="s">
        <v>14</v>
      </c>
      <c r="P1" s="5" t="s">
        <v>15</v>
      </c>
      <c r="Q1" s="4" t="s">
        <v>16</v>
      </c>
      <c r="R1" s="4" t="s">
        <v>17</v>
      </c>
      <c r="S1" s="4" t="s">
        <v>18</v>
      </c>
      <c r="T1" s="4" t="s">
        <v>19</v>
      </c>
      <c r="U1" s="4" t="s">
        <v>20</v>
      </c>
      <c r="V1" s="4" t="s">
        <v>21</v>
      </c>
      <c r="W1" s="4" t="s">
        <v>22</v>
      </c>
      <c r="X1" s="4" t="s">
        <v>23</v>
      </c>
      <c r="Y1" s="4" t="s">
        <v>24</v>
      </c>
      <c r="Z1" s="4" t="s">
        <v>25</v>
      </c>
      <c r="AA1" s="4" t="s">
        <v>26</v>
      </c>
      <c r="AB1" s="4" t="s">
        <v>27</v>
      </c>
      <c r="AC1" s="31" t="s">
        <v>28</v>
      </c>
    </row>
    <row r="2" spans="1:29" x14ac:dyDescent="0.3">
      <c r="A2" t="s">
        <v>29</v>
      </c>
      <c r="B2">
        <v>15</v>
      </c>
      <c r="C2" t="s">
        <v>41</v>
      </c>
      <c r="D2">
        <v>11.3</v>
      </c>
      <c r="E2" t="s">
        <v>46</v>
      </c>
      <c r="F2" t="s">
        <v>48</v>
      </c>
      <c r="G2" s="2">
        <v>5454.9</v>
      </c>
      <c r="H2" t="s">
        <v>54</v>
      </c>
      <c r="I2" s="1">
        <v>153.22</v>
      </c>
      <c r="J2" s="1">
        <v>327</v>
      </c>
      <c r="K2" s="1">
        <v>57.04</v>
      </c>
      <c r="L2" s="1">
        <v>248.83</v>
      </c>
      <c r="M2" s="1">
        <v>134.72</v>
      </c>
      <c r="N2" s="1">
        <v>61.88</v>
      </c>
      <c r="O2" s="1">
        <v>117.33</v>
      </c>
      <c r="P2" s="1">
        <v>7</v>
      </c>
      <c r="Q2" t="s">
        <v>58</v>
      </c>
      <c r="R2" s="6">
        <v>815</v>
      </c>
      <c r="S2" s="6">
        <v>329</v>
      </c>
      <c r="T2" s="2">
        <f>G2/S2</f>
        <v>16.580243161094224</v>
      </c>
      <c r="U2" s="2">
        <v>0</v>
      </c>
      <c r="V2" s="2">
        <v>33.090000000000003</v>
      </c>
      <c r="W2" s="2">
        <v>55.03</v>
      </c>
      <c r="X2" s="2">
        <v>1107.02</v>
      </c>
      <c r="Y2" s="2">
        <v>709.14</v>
      </c>
      <c r="Z2" s="2">
        <v>1090.98</v>
      </c>
      <c r="AA2" s="2">
        <v>927.33</v>
      </c>
      <c r="AB2" s="2">
        <v>1363.72</v>
      </c>
      <c r="AC2" s="2">
        <v>3146.9700000000003</v>
      </c>
    </row>
    <row r="3" spans="1:29" x14ac:dyDescent="0.3">
      <c r="A3" t="s">
        <v>30</v>
      </c>
      <c r="B3">
        <v>10</v>
      </c>
      <c r="C3" t="s">
        <v>42</v>
      </c>
      <c r="D3">
        <v>29.1</v>
      </c>
      <c r="E3" t="s">
        <v>47</v>
      </c>
      <c r="F3" t="s">
        <v>48</v>
      </c>
      <c r="G3" s="2">
        <v>4154.49</v>
      </c>
      <c r="H3" t="s">
        <v>55</v>
      </c>
      <c r="I3" s="1">
        <v>111.83</v>
      </c>
      <c r="J3" s="1">
        <v>343.34</v>
      </c>
      <c r="K3" s="1">
        <v>51.93</v>
      </c>
      <c r="L3" s="1">
        <v>266.85000000000002</v>
      </c>
      <c r="M3" s="1">
        <v>146.37</v>
      </c>
      <c r="N3" s="1">
        <v>46.51</v>
      </c>
      <c r="O3" s="1">
        <v>114.22</v>
      </c>
      <c r="P3" s="1">
        <v>7.57</v>
      </c>
      <c r="Q3" t="s">
        <v>77</v>
      </c>
      <c r="R3" s="6">
        <v>794</v>
      </c>
      <c r="S3" s="6">
        <v>360</v>
      </c>
      <c r="T3" s="2">
        <v>11.54</v>
      </c>
      <c r="U3" s="2">
        <v>100</v>
      </c>
      <c r="V3" s="2">
        <v>25.59</v>
      </c>
      <c r="W3" s="2">
        <v>95.23</v>
      </c>
      <c r="X3" s="2">
        <v>1088.6199999999999</v>
      </c>
      <c r="Y3" s="2">
        <v>540.08000000000004</v>
      </c>
      <c r="Z3" s="2">
        <v>830.9</v>
      </c>
      <c r="AA3" s="2">
        <v>706.26</v>
      </c>
      <c r="AB3" s="2">
        <v>1038.6199999999999</v>
      </c>
      <c r="AC3" s="2">
        <v>1957.46</v>
      </c>
    </row>
    <row r="4" spans="1:29" x14ac:dyDescent="0.3">
      <c r="A4" t="s">
        <v>31</v>
      </c>
      <c r="B4">
        <v>2</v>
      </c>
      <c r="C4" t="s">
        <v>43</v>
      </c>
      <c r="D4">
        <v>13</v>
      </c>
      <c r="E4" t="s">
        <v>46</v>
      </c>
      <c r="F4" t="s">
        <v>49</v>
      </c>
      <c r="G4" s="2">
        <v>5302.24</v>
      </c>
      <c r="H4" t="s">
        <v>56</v>
      </c>
      <c r="I4" s="1">
        <v>129.94999999999999</v>
      </c>
      <c r="J4" s="1">
        <v>443.9</v>
      </c>
      <c r="K4" s="1">
        <v>51.12</v>
      </c>
      <c r="L4" s="1">
        <v>285.23</v>
      </c>
      <c r="M4" s="1">
        <v>105.48</v>
      </c>
      <c r="N4" s="1">
        <v>59.8</v>
      </c>
      <c r="O4" s="1">
        <v>126.91</v>
      </c>
      <c r="P4" s="1">
        <v>7.89</v>
      </c>
      <c r="Q4" t="s">
        <v>59</v>
      </c>
      <c r="R4" s="6">
        <v>750</v>
      </c>
      <c r="S4" s="6">
        <v>341</v>
      </c>
      <c r="T4" s="2">
        <v>15.55</v>
      </c>
      <c r="U4" s="2">
        <v>100</v>
      </c>
      <c r="V4" s="2">
        <v>31.88</v>
      </c>
      <c r="W4" s="2">
        <v>74.400000000000006</v>
      </c>
      <c r="X4" s="2">
        <v>1210.28</v>
      </c>
      <c r="Y4" s="2">
        <v>689.29</v>
      </c>
      <c r="Z4" s="2">
        <v>1060.45</v>
      </c>
      <c r="AA4" s="2">
        <v>901.38</v>
      </c>
      <c r="AB4" s="2">
        <v>1325.56</v>
      </c>
      <c r="AC4" s="2">
        <v>2989.84</v>
      </c>
    </row>
    <row r="5" spans="1:29" x14ac:dyDescent="0.3">
      <c r="A5" t="s">
        <v>32</v>
      </c>
      <c r="B5">
        <v>15</v>
      </c>
      <c r="C5" t="s">
        <v>42</v>
      </c>
      <c r="D5">
        <v>28.5</v>
      </c>
      <c r="E5" t="s">
        <v>47</v>
      </c>
      <c r="F5" t="s">
        <v>50</v>
      </c>
      <c r="G5" s="2">
        <v>4952.29</v>
      </c>
      <c r="H5" t="s">
        <v>54</v>
      </c>
      <c r="I5" s="1">
        <v>179.93</v>
      </c>
      <c r="J5" s="1">
        <v>456.14</v>
      </c>
      <c r="K5" s="1">
        <v>50.55</v>
      </c>
      <c r="L5" s="1">
        <v>273.13</v>
      </c>
      <c r="M5" s="1">
        <v>139.66</v>
      </c>
      <c r="N5" s="1">
        <v>64.06</v>
      </c>
      <c r="O5" s="1">
        <v>104.25</v>
      </c>
      <c r="P5" s="1">
        <v>8.1199999999999992</v>
      </c>
      <c r="Q5" t="s">
        <v>60</v>
      </c>
      <c r="R5" s="6">
        <v>563</v>
      </c>
      <c r="S5" s="6">
        <v>386</v>
      </c>
      <c r="T5" s="2">
        <v>12.83</v>
      </c>
      <c r="U5" s="2">
        <v>150</v>
      </c>
      <c r="V5" s="2">
        <v>28.16</v>
      </c>
      <c r="W5" s="2">
        <v>57.11</v>
      </c>
      <c r="X5" s="2">
        <v>1275.8399999999899</v>
      </c>
      <c r="Y5" s="2">
        <v>643.79999999999995</v>
      </c>
      <c r="Z5" s="2">
        <v>990.46</v>
      </c>
      <c r="AA5" s="2">
        <v>841.89</v>
      </c>
      <c r="AB5" s="2">
        <v>1238.07</v>
      </c>
      <c r="AC5" s="2">
        <v>2620.61</v>
      </c>
    </row>
    <row r="6" spans="1:29" x14ac:dyDescent="0.3">
      <c r="A6" t="s">
        <v>31</v>
      </c>
      <c r="B6">
        <v>8</v>
      </c>
      <c r="C6" t="s">
        <v>44</v>
      </c>
      <c r="D6">
        <v>22.9</v>
      </c>
      <c r="E6" t="s">
        <v>47</v>
      </c>
      <c r="F6" t="s">
        <v>50</v>
      </c>
      <c r="G6" s="2">
        <v>4589.0200000000004</v>
      </c>
      <c r="H6" t="s">
        <v>55</v>
      </c>
      <c r="I6" s="1">
        <v>143.16</v>
      </c>
      <c r="J6" s="1">
        <v>381.06</v>
      </c>
      <c r="K6" s="1">
        <v>59.37</v>
      </c>
      <c r="L6" s="1">
        <v>207.93</v>
      </c>
      <c r="M6" s="1">
        <v>111.01</v>
      </c>
      <c r="N6" s="1">
        <v>50.42</v>
      </c>
      <c r="O6" s="1">
        <v>128.19999999999999</v>
      </c>
      <c r="P6" s="1">
        <v>8.8000000000000007</v>
      </c>
      <c r="Q6" t="s">
        <v>61</v>
      </c>
      <c r="R6" s="6">
        <v>653</v>
      </c>
      <c r="S6" s="6">
        <v>330</v>
      </c>
      <c r="T6" s="2">
        <v>13.91</v>
      </c>
      <c r="U6" s="2">
        <v>100</v>
      </c>
      <c r="V6" s="2">
        <v>30.01</v>
      </c>
      <c r="W6" s="2">
        <v>56.98</v>
      </c>
      <c r="X6" s="2">
        <v>1089.94999999999</v>
      </c>
      <c r="Y6" s="2">
        <v>596.57000000000005</v>
      </c>
      <c r="Z6" s="2">
        <v>917.8</v>
      </c>
      <c r="AA6" s="2">
        <v>780.13</v>
      </c>
      <c r="AB6" s="2">
        <v>1147.26</v>
      </c>
      <c r="AC6" s="2">
        <v>2395.08</v>
      </c>
    </row>
    <row r="7" spans="1:29" x14ac:dyDescent="0.3">
      <c r="A7" t="s">
        <v>33</v>
      </c>
      <c r="B7">
        <v>6</v>
      </c>
      <c r="C7" t="s">
        <v>45</v>
      </c>
      <c r="D7">
        <v>13.1</v>
      </c>
      <c r="E7" t="s">
        <v>46</v>
      </c>
      <c r="F7" t="s">
        <v>48</v>
      </c>
      <c r="G7" s="2">
        <v>3783.98</v>
      </c>
      <c r="H7" t="s">
        <v>54</v>
      </c>
      <c r="I7" s="1">
        <v>181.78</v>
      </c>
      <c r="J7" s="1">
        <v>486.05</v>
      </c>
      <c r="K7" s="1">
        <v>54.74</v>
      </c>
      <c r="L7" s="1">
        <v>238.37</v>
      </c>
      <c r="M7" s="1">
        <v>142.07</v>
      </c>
      <c r="N7" s="1">
        <v>55.07</v>
      </c>
      <c r="O7" s="1">
        <v>110.99</v>
      </c>
      <c r="P7" s="1">
        <v>8.7799999999999994</v>
      </c>
      <c r="Q7" t="s">
        <v>62</v>
      </c>
      <c r="R7" s="6">
        <v>570</v>
      </c>
      <c r="S7" s="6">
        <v>337</v>
      </c>
      <c r="T7" s="2">
        <v>11.23</v>
      </c>
      <c r="U7" s="2">
        <v>0</v>
      </c>
      <c r="V7" s="2">
        <v>30.28</v>
      </c>
      <c r="W7" s="2">
        <v>57.34</v>
      </c>
      <c r="X7" s="2">
        <v>1277.8499999999999</v>
      </c>
      <c r="Y7" s="2">
        <v>491.92</v>
      </c>
      <c r="Z7" s="2">
        <v>756.8</v>
      </c>
      <c r="AA7" s="2">
        <v>643.28</v>
      </c>
      <c r="AB7" s="2">
        <v>946</v>
      </c>
      <c r="AC7" s="2">
        <v>1302.4099999999999</v>
      </c>
    </row>
    <row r="8" spans="1:29" x14ac:dyDescent="0.3">
      <c r="A8" t="s">
        <v>32</v>
      </c>
      <c r="B8">
        <v>15</v>
      </c>
      <c r="C8" t="s">
        <v>42</v>
      </c>
      <c r="D8">
        <v>27.6</v>
      </c>
      <c r="E8" t="s">
        <v>46</v>
      </c>
      <c r="F8" t="s">
        <v>51</v>
      </c>
      <c r="G8" s="2">
        <v>3835.24</v>
      </c>
      <c r="H8" t="s">
        <v>54</v>
      </c>
      <c r="I8" s="1">
        <v>148.6</v>
      </c>
      <c r="J8" s="1">
        <v>365.55</v>
      </c>
      <c r="K8" s="1">
        <v>54.08</v>
      </c>
      <c r="L8" s="1">
        <v>257.58999999999997</v>
      </c>
      <c r="M8" s="1">
        <v>129.30000000000001</v>
      </c>
      <c r="N8" s="1">
        <v>51.5</v>
      </c>
      <c r="O8" s="1">
        <v>145.12</v>
      </c>
      <c r="P8" s="1">
        <v>5.64</v>
      </c>
      <c r="Q8" t="s">
        <v>77</v>
      </c>
      <c r="R8" s="6">
        <v>463</v>
      </c>
      <c r="S8" s="6">
        <v>381</v>
      </c>
      <c r="T8" s="2">
        <v>10.07</v>
      </c>
      <c r="U8" s="2">
        <v>100</v>
      </c>
      <c r="V8" s="2">
        <v>20.010000000000002</v>
      </c>
      <c r="W8" s="2">
        <v>50.67</v>
      </c>
      <c r="X8" s="2">
        <v>1157.3799999999901</v>
      </c>
      <c r="Y8" s="2">
        <v>498.58</v>
      </c>
      <c r="Z8" s="2">
        <v>767.05</v>
      </c>
      <c r="AA8" s="2">
        <v>651.99</v>
      </c>
      <c r="AB8" s="2">
        <v>958.81</v>
      </c>
      <c r="AC8" s="2">
        <v>1563.87</v>
      </c>
    </row>
    <row r="9" spans="1:29" x14ac:dyDescent="0.3">
      <c r="A9" t="s">
        <v>33</v>
      </c>
      <c r="B9">
        <v>23</v>
      </c>
      <c r="C9" t="s">
        <v>42</v>
      </c>
      <c r="D9">
        <v>27.6</v>
      </c>
      <c r="E9" t="s">
        <v>46</v>
      </c>
      <c r="F9" t="s">
        <v>51</v>
      </c>
      <c r="G9" s="2">
        <v>3284.66</v>
      </c>
      <c r="H9" t="s">
        <v>56</v>
      </c>
      <c r="I9" s="1">
        <v>176.64</v>
      </c>
      <c r="J9" s="1">
        <v>302.88</v>
      </c>
      <c r="K9" s="1">
        <v>53.51</v>
      </c>
      <c r="L9" s="1">
        <v>243.53</v>
      </c>
      <c r="M9" s="1">
        <v>113.92</v>
      </c>
      <c r="N9" s="1">
        <v>53.49</v>
      </c>
      <c r="O9" s="1">
        <v>127.12</v>
      </c>
      <c r="P9" s="1">
        <v>7.86</v>
      </c>
      <c r="Q9" t="s">
        <v>72</v>
      </c>
      <c r="R9" s="6">
        <v>201</v>
      </c>
      <c r="S9" s="6">
        <v>312</v>
      </c>
      <c r="T9" s="2">
        <v>10.53</v>
      </c>
      <c r="U9" s="2">
        <v>100</v>
      </c>
      <c r="V9" s="2">
        <v>30.64</v>
      </c>
      <c r="W9" s="2">
        <v>96.06</v>
      </c>
      <c r="X9" s="2">
        <v>1118.94999999999</v>
      </c>
      <c r="Y9" s="2">
        <v>427.01</v>
      </c>
      <c r="Z9" s="2">
        <v>656.93</v>
      </c>
      <c r="AA9" s="2">
        <v>558.39</v>
      </c>
      <c r="AB9" s="2">
        <v>821.16</v>
      </c>
      <c r="AC9" s="2">
        <v>1062.3499999999999</v>
      </c>
    </row>
    <row r="10" spans="1:29" x14ac:dyDescent="0.3">
      <c r="A10" t="s">
        <v>34</v>
      </c>
      <c r="B10">
        <v>11</v>
      </c>
      <c r="C10" t="s">
        <v>42</v>
      </c>
      <c r="D10">
        <v>23.8</v>
      </c>
      <c r="E10" t="s">
        <v>46</v>
      </c>
      <c r="F10" t="s">
        <v>50</v>
      </c>
      <c r="G10" s="2">
        <v>3812.45</v>
      </c>
      <c r="H10" t="s">
        <v>55</v>
      </c>
      <c r="I10" s="1">
        <v>133.93</v>
      </c>
      <c r="J10" s="1">
        <v>339.17</v>
      </c>
      <c r="K10" s="1">
        <v>54.36</v>
      </c>
      <c r="L10" s="1">
        <v>279.48</v>
      </c>
      <c r="M10" s="1">
        <v>109.65</v>
      </c>
      <c r="N10" s="1">
        <v>64.760000000000005</v>
      </c>
      <c r="O10" s="1">
        <v>119.14</v>
      </c>
      <c r="P10" s="1">
        <v>9.14</v>
      </c>
      <c r="Q10" t="s">
        <v>63</v>
      </c>
      <c r="R10" s="6">
        <v>798</v>
      </c>
      <c r="S10" s="6">
        <v>327</v>
      </c>
      <c r="T10" s="2">
        <v>11.66</v>
      </c>
      <c r="U10" s="2">
        <v>0</v>
      </c>
      <c r="V10" s="2">
        <v>38.97</v>
      </c>
      <c r="W10" s="2">
        <v>62.57</v>
      </c>
      <c r="X10" s="2">
        <v>1109.6300000000001</v>
      </c>
      <c r="Y10" s="2">
        <v>495.62</v>
      </c>
      <c r="Z10" s="2">
        <v>762.49</v>
      </c>
      <c r="AA10" s="2">
        <v>648.12</v>
      </c>
      <c r="AB10" s="2">
        <v>953.11</v>
      </c>
      <c r="AC10" s="2">
        <v>1507.79</v>
      </c>
    </row>
    <row r="11" spans="1:29" x14ac:dyDescent="0.3">
      <c r="A11" t="s">
        <v>35</v>
      </c>
      <c r="B11">
        <v>2</v>
      </c>
      <c r="C11" t="s">
        <v>45</v>
      </c>
      <c r="D11">
        <v>18</v>
      </c>
      <c r="E11" t="s">
        <v>47</v>
      </c>
      <c r="F11" t="s">
        <v>48</v>
      </c>
      <c r="G11" s="2">
        <v>3878.68</v>
      </c>
      <c r="H11" t="s">
        <v>54</v>
      </c>
      <c r="I11" s="1">
        <v>120.12</v>
      </c>
      <c r="J11" s="1">
        <v>358.92</v>
      </c>
      <c r="K11" s="1">
        <v>55.55</v>
      </c>
      <c r="L11" s="1">
        <v>251.07</v>
      </c>
      <c r="M11" s="1">
        <v>116.49</v>
      </c>
      <c r="N11" s="1">
        <v>66.47</v>
      </c>
      <c r="O11" s="1">
        <v>118.95</v>
      </c>
      <c r="P11" s="1">
        <v>9.36</v>
      </c>
      <c r="Q11" t="s">
        <v>76</v>
      </c>
      <c r="R11" s="6">
        <v>891</v>
      </c>
      <c r="S11" s="6">
        <v>316</v>
      </c>
      <c r="T11" s="2">
        <v>12.27</v>
      </c>
      <c r="U11" s="2">
        <v>0</v>
      </c>
      <c r="V11" s="2">
        <v>27.9</v>
      </c>
      <c r="W11" s="2">
        <v>67.56</v>
      </c>
      <c r="X11" s="2">
        <v>1096.93</v>
      </c>
      <c r="Y11" s="2">
        <v>504.23</v>
      </c>
      <c r="Z11" s="2">
        <v>775.74</v>
      </c>
      <c r="AA11" s="2">
        <v>659.38</v>
      </c>
      <c r="AB11" s="2">
        <v>969.67</v>
      </c>
      <c r="AC11" s="2">
        <v>1575.65</v>
      </c>
    </row>
    <row r="12" spans="1:29" x14ac:dyDescent="0.3">
      <c r="A12" t="s">
        <v>29</v>
      </c>
      <c r="B12">
        <v>11</v>
      </c>
      <c r="C12" t="s">
        <v>41</v>
      </c>
      <c r="D12">
        <v>22.4</v>
      </c>
      <c r="E12" t="s">
        <v>46</v>
      </c>
      <c r="F12" t="s">
        <v>48</v>
      </c>
      <c r="G12" s="2">
        <v>5512.31</v>
      </c>
      <c r="H12" t="s">
        <v>55</v>
      </c>
      <c r="I12" s="1">
        <v>144.35</v>
      </c>
      <c r="J12" s="1">
        <v>469.41</v>
      </c>
      <c r="K12" s="1">
        <v>56.86</v>
      </c>
      <c r="L12" s="1">
        <v>280.49</v>
      </c>
      <c r="M12" s="1">
        <v>139.71</v>
      </c>
      <c r="N12" s="1">
        <v>37.97</v>
      </c>
      <c r="O12" s="1">
        <v>138.83000000000001</v>
      </c>
      <c r="P12" s="1">
        <v>8.73</v>
      </c>
      <c r="Q12" t="s">
        <v>64</v>
      </c>
      <c r="R12" s="6">
        <v>658</v>
      </c>
      <c r="S12" s="6">
        <v>300</v>
      </c>
      <c r="T12" s="2">
        <v>18.37</v>
      </c>
      <c r="U12" s="2">
        <v>150</v>
      </c>
      <c r="V12" s="2">
        <v>34.409999999999997</v>
      </c>
      <c r="W12" s="2">
        <v>51.51</v>
      </c>
      <c r="X12" s="2">
        <v>1276.3499999999999</v>
      </c>
      <c r="Y12" s="2">
        <v>716.6</v>
      </c>
      <c r="Z12" s="2">
        <v>1102.46</v>
      </c>
      <c r="AA12" s="2">
        <v>937.09</v>
      </c>
      <c r="AB12" s="2">
        <v>1378.08</v>
      </c>
      <c r="AC12" s="2">
        <v>3186.37</v>
      </c>
    </row>
    <row r="13" spans="1:29" x14ac:dyDescent="0.3">
      <c r="A13" t="s">
        <v>31</v>
      </c>
      <c r="B13">
        <v>19</v>
      </c>
      <c r="C13" t="s">
        <v>44</v>
      </c>
      <c r="D13">
        <v>16.399999999999999</v>
      </c>
      <c r="E13" t="s">
        <v>46</v>
      </c>
      <c r="F13" t="s">
        <v>49</v>
      </c>
      <c r="G13" s="2">
        <v>5554.6</v>
      </c>
      <c r="H13" t="s">
        <v>56</v>
      </c>
      <c r="I13" s="1">
        <v>118.69</v>
      </c>
      <c r="J13" s="1">
        <v>467.52</v>
      </c>
      <c r="K13" s="1">
        <v>54.7</v>
      </c>
      <c r="L13" s="1">
        <v>290.08999999999997</v>
      </c>
      <c r="M13" s="1">
        <v>131.09</v>
      </c>
      <c r="N13" s="1">
        <v>41.26</v>
      </c>
      <c r="O13" s="1">
        <v>149.91</v>
      </c>
      <c r="P13" s="1">
        <v>5.93</v>
      </c>
      <c r="Q13" t="s">
        <v>82</v>
      </c>
      <c r="R13" s="6">
        <v>459</v>
      </c>
      <c r="S13" s="6">
        <v>352</v>
      </c>
      <c r="T13" s="2">
        <v>15.78</v>
      </c>
      <c r="U13" s="2">
        <v>0</v>
      </c>
      <c r="V13" s="2">
        <v>34.31</v>
      </c>
      <c r="W13" s="2">
        <v>71.81</v>
      </c>
      <c r="X13" s="2">
        <v>1259.19</v>
      </c>
      <c r="Y13" s="2">
        <v>722.1</v>
      </c>
      <c r="Z13" s="2">
        <v>1110.92</v>
      </c>
      <c r="AA13" s="2">
        <v>944.28</v>
      </c>
      <c r="AB13" s="2">
        <v>1388.65</v>
      </c>
      <c r="AC13" s="2">
        <v>3095.7200000000003</v>
      </c>
    </row>
    <row r="14" spans="1:29" x14ac:dyDescent="0.3">
      <c r="A14" t="s">
        <v>33</v>
      </c>
      <c r="B14">
        <v>6</v>
      </c>
      <c r="C14" t="s">
        <v>43</v>
      </c>
      <c r="D14">
        <v>26.1</v>
      </c>
      <c r="E14" t="s">
        <v>47</v>
      </c>
      <c r="F14" t="s">
        <v>48</v>
      </c>
      <c r="G14" s="2">
        <v>5275.81</v>
      </c>
      <c r="H14" t="s">
        <v>54</v>
      </c>
      <c r="I14" s="1">
        <v>151.22</v>
      </c>
      <c r="J14" s="1">
        <v>348.29</v>
      </c>
      <c r="K14" s="1">
        <v>56.94</v>
      </c>
      <c r="L14" s="1">
        <v>209.94</v>
      </c>
      <c r="M14" s="1">
        <v>111.53</v>
      </c>
      <c r="N14" s="1">
        <v>32.380000000000003</v>
      </c>
      <c r="O14" s="1">
        <v>132.26</v>
      </c>
      <c r="P14" s="1">
        <v>7.86</v>
      </c>
      <c r="Q14" t="s">
        <v>61</v>
      </c>
      <c r="R14" s="6">
        <v>502</v>
      </c>
      <c r="S14" s="6">
        <v>376</v>
      </c>
      <c r="T14" s="2">
        <v>14.03</v>
      </c>
      <c r="U14" s="2">
        <v>150</v>
      </c>
      <c r="V14" s="2">
        <v>32.31</v>
      </c>
      <c r="W14" s="2">
        <v>67.099999999999994</v>
      </c>
      <c r="X14" s="2">
        <v>1050.4199999999901</v>
      </c>
      <c r="Y14" s="2">
        <v>685.86</v>
      </c>
      <c r="Z14" s="2">
        <v>1055.1600000000001</v>
      </c>
      <c r="AA14" s="2">
        <v>896.89</v>
      </c>
      <c r="AB14" s="2">
        <v>1318.95</v>
      </c>
      <c r="AC14" s="2">
        <v>3173.7</v>
      </c>
    </row>
    <row r="15" spans="1:29" x14ac:dyDescent="0.3">
      <c r="A15" t="s">
        <v>30</v>
      </c>
      <c r="B15">
        <v>28</v>
      </c>
      <c r="C15" t="s">
        <v>41</v>
      </c>
      <c r="D15">
        <v>14.6</v>
      </c>
      <c r="E15" t="s">
        <v>47</v>
      </c>
      <c r="F15" t="s">
        <v>50</v>
      </c>
      <c r="G15" s="2">
        <v>5369.42</v>
      </c>
      <c r="H15" t="s">
        <v>56</v>
      </c>
      <c r="I15" s="1">
        <v>106.86</v>
      </c>
      <c r="J15" s="1">
        <v>400.96</v>
      </c>
      <c r="K15" s="1">
        <v>55.62</v>
      </c>
      <c r="L15" s="1">
        <v>246.82</v>
      </c>
      <c r="M15" s="1">
        <v>112.35</v>
      </c>
      <c r="N15" s="1">
        <v>41.7</v>
      </c>
      <c r="O15" s="1">
        <v>135.91999999999999</v>
      </c>
      <c r="P15" s="1">
        <v>5.86</v>
      </c>
      <c r="Q15" t="s">
        <v>77</v>
      </c>
      <c r="R15" s="6">
        <v>666</v>
      </c>
      <c r="S15" s="6">
        <v>331</v>
      </c>
      <c r="T15" s="2">
        <v>16.22</v>
      </c>
      <c r="U15" s="2">
        <v>50</v>
      </c>
      <c r="V15" s="2">
        <v>24.45</v>
      </c>
      <c r="W15" s="2">
        <v>70.010000000000005</v>
      </c>
      <c r="X15" s="2">
        <v>1136.0899999999999</v>
      </c>
      <c r="Y15" s="2">
        <v>698.02</v>
      </c>
      <c r="Z15" s="2">
        <v>1073.8800000000001</v>
      </c>
      <c r="AA15" s="2">
        <v>912.8</v>
      </c>
      <c r="AB15" s="2">
        <v>1342.36</v>
      </c>
      <c r="AC15" s="2">
        <v>3073.7799999999997</v>
      </c>
    </row>
    <row r="16" spans="1:29" x14ac:dyDescent="0.3">
      <c r="A16" t="s">
        <v>35</v>
      </c>
      <c r="B16">
        <v>19</v>
      </c>
      <c r="C16" t="s">
        <v>42</v>
      </c>
      <c r="D16">
        <v>17.3</v>
      </c>
      <c r="E16" t="s">
        <v>47</v>
      </c>
      <c r="F16" t="s">
        <v>50</v>
      </c>
      <c r="G16" s="2">
        <v>5549.28</v>
      </c>
      <c r="H16" t="s">
        <v>54</v>
      </c>
      <c r="I16" s="1">
        <v>191.33</v>
      </c>
      <c r="J16" s="1">
        <v>345.12</v>
      </c>
      <c r="K16" s="1">
        <v>53.38</v>
      </c>
      <c r="L16" s="1">
        <v>222.44</v>
      </c>
      <c r="M16" s="1">
        <v>131.01</v>
      </c>
      <c r="N16" s="1">
        <v>38.200000000000003</v>
      </c>
      <c r="O16" s="1">
        <v>120</v>
      </c>
      <c r="P16" s="1">
        <v>9.6</v>
      </c>
      <c r="Q16" t="s">
        <v>65</v>
      </c>
      <c r="R16" s="6">
        <v>822</v>
      </c>
      <c r="S16" s="6">
        <v>342</v>
      </c>
      <c r="T16" s="2">
        <v>16.23</v>
      </c>
      <c r="U16" s="2">
        <v>50</v>
      </c>
      <c r="V16" s="2">
        <v>38.78</v>
      </c>
      <c r="W16" s="2">
        <v>69.739999999999995</v>
      </c>
      <c r="X16" s="2">
        <v>1111.08</v>
      </c>
      <c r="Y16" s="2">
        <v>721.41</v>
      </c>
      <c r="Z16" s="2">
        <v>1109.8599999999999</v>
      </c>
      <c r="AA16" s="2">
        <v>943.38</v>
      </c>
      <c r="AB16" s="2">
        <v>1387.32</v>
      </c>
      <c r="AC16" s="2">
        <v>3292.9799999999996</v>
      </c>
    </row>
    <row r="17" spans="1:29" x14ac:dyDescent="0.3">
      <c r="A17" t="s">
        <v>35</v>
      </c>
      <c r="B17">
        <v>15</v>
      </c>
      <c r="C17" t="s">
        <v>41</v>
      </c>
      <c r="D17">
        <v>17.899999999999999</v>
      </c>
      <c r="E17" t="s">
        <v>46</v>
      </c>
      <c r="F17" t="s">
        <v>48</v>
      </c>
      <c r="G17" s="2">
        <v>5545.05</v>
      </c>
      <c r="H17" t="s">
        <v>54</v>
      </c>
      <c r="I17" s="1">
        <v>130.80000000000001</v>
      </c>
      <c r="J17" s="1">
        <v>464.23</v>
      </c>
      <c r="K17" s="1">
        <v>55.15</v>
      </c>
      <c r="L17" s="1">
        <v>215.83</v>
      </c>
      <c r="M17" s="1">
        <v>143.84</v>
      </c>
      <c r="N17" s="1">
        <v>35</v>
      </c>
      <c r="O17" s="1">
        <v>118.96</v>
      </c>
      <c r="P17" s="1">
        <v>9.49</v>
      </c>
      <c r="Q17" t="s">
        <v>66</v>
      </c>
      <c r="R17" s="6">
        <v>336</v>
      </c>
      <c r="S17" s="6">
        <v>325</v>
      </c>
      <c r="T17" s="2">
        <v>17.059999999999999</v>
      </c>
      <c r="U17" s="2">
        <v>0</v>
      </c>
      <c r="V17" s="2">
        <v>39.47</v>
      </c>
      <c r="W17" s="2">
        <v>94.57</v>
      </c>
      <c r="X17" s="2">
        <v>1173.3</v>
      </c>
      <c r="Y17" s="2">
        <v>720.86</v>
      </c>
      <c r="Z17" s="2">
        <v>1109.01</v>
      </c>
      <c r="AA17" s="2">
        <v>942.66</v>
      </c>
      <c r="AB17" s="2">
        <v>1386.26</v>
      </c>
      <c r="AC17" s="2">
        <v>3177.2200000000003</v>
      </c>
    </row>
    <row r="18" spans="1:29" x14ac:dyDescent="0.3">
      <c r="A18" t="s">
        <v>31</v>
      </c>
      <c r="B18">
        <v>17</v>
      </c>
      <c r="C18" t="s">
        <v>41</v>
      </c>
      <c r="D18">
        <v>26.8</v>
      </c>
      <c r="E18" t="s">
        <v>46</v>
      </c>
      <c r="F18" t="s">
        <v>52</v>
      </c>
      <c r="G18" s="2">
        <v>4579.5200000000004</v>
      </c>
      <c r="H18" t="s">
        <v>57</v>
      </c>
      <c r="I18" s="1">
        <v>129.69999999999999</v>
      </c>
      <c r="J18" s="1">
        <v>312.18</v>
      </c>
      <c r="K18" s="1">
        <v>55.9</v>
      </c>
      <c r="L18" s="1">
        <v>208.01</v>
      </c>
      <c r="M18" s="1">
        <v>122.5</v>
      </c>
      <c r="N18" s="1">
        <v>36.47</v>
      </c>
      <c r="O18" s="1">
        <v>111.73</v>
      </c>
      <c r="P18" s="1">
        <v>6.33</v>
      </c>
      <c r="Q18" t="s">
        <v>65</v>
      </c>
      <c r="R18" s="6">
        <v>598</v>
      </c>
      <c r="S18" s="6">
        <v>312</v>
      </c>
      <c r="T18" s="2">
        <v>14.68</v>
      </c>
      <c r="U18" s="2">
        <v>100</v>
      </c>
      <c r="V18" s="2">
        <v>34.229999999999997</v>
      </c>
      <c r="W18" s="2">
        <v>63.94</v>
      </c>
      <c r="X18" s="2">
        <v>982.82</v>
      </c>
      <c r="Y18" s="2">
        <v>595.34</v>
      </c>
      <c r="Z18" s="2">
        <v>915.9</v>
      </c>
      <c r="AA18" s="2">
        <v>778.52</v>
      </c>
      <c r="AB18" s="2">
        <v>1144.8800000000001</v>
      </c>
      <c r="AC18" s="2">
        <v>2496.9299999999998</v>
      </c>
    </row>
    <row r="19" spans="1:29" x14ac:dyDescent="0.3">
      <c r="A19" t="s">
        <v>29</v>
      </c>
      <c r="B19">
        <v>18</v>
      </c>
      <c r="C19" t="s">
        <v>43</v>
      </c>
      <c r="D19">
        <v>20.399999999999999</v>
      </c>
      <c r="E19" t="s">
        <v>47</v>
      </c>
      <c r="F19" t="s">
        <v>48</v>
      </c>
      <c r="G19" s="2">
        <v>4086.33</v>
      </c>
      <c r="H19" t="s">
        <v>54</v>
      </c>
      <c r="I19" s="1">
        <v>163.25</v>
      </c>
      <c r="J19" s="1">
        <v>474.5</v>
      </c>
      <c r="K19" s="1">
        <v>59.43</v>
      </c>
      <c r="L19" s="1">
        <v>275.10000000000002</v>
      </c>
      <c r="M19" s="1">
        <v>142.87</v>
      </c>
      <c r="N19" s="1">
        <v>66</v>
      </c>
      <c r="O19" s="1">
        <v>126.72</v>
      </c>
      <c r="P19" s="1">
        <v>6.4</v>
      </c>
      <c r="Q19" t="s">
        <v>67</v>
      </c>
      <c r="R19" s="6">
        <v>551</v>
      </c>
      <c r="S19" s="6">
        <v>321</v>
      </c>
      <c r="T19" s="2">
        <v>12.73</v>
      </c>
      <c r="U19" s="2">
        <v>0</v>
      </c>
      <c r="V19" s="2">
        <v>31.68</v>
      </c>
      <c r="W19" s="2">
        <v>79.25</v>
      </c>
      <c r="X19" s="2">
        <v>1314.27</v>
      </c>
      <c r="Y19" s="2">
        <v>531.22</v>
      </c>
      <c r="Z19" s="2">
        <v>817.27</v>
      </c>
      <c r="AA19" s="2">
        <v>694.68</v>
      </c>
      <c r="AB19" s="2">
        <v>1021.58</v>
      </c>
      <c r="AC19" s="2">
        <v>1569.7399999999998</v>
      </c>
    </row>
    <row r="20" spans="1:29" x14ac:dyDescent="0.3">
      <c r="A20" t="s">
        <v>29</v>
      </c>
      <c r="B20">
        <v>12</v>
      </c>
      <c r="C20" t="s">
        <v>45</v>
      </c>
      <c r="D20">
        <v>14.3</v>
      </c>
      <c r="E20" t="s">
        <v>46</v>
      </c>
      <c r="F20" t="s">
        <v>51</v>
      </c>
      <c r="G20" s="2">
        <v>5443.42</v>
      </c>
      <c r="H20" t="s">
        <v>57</v>
      </c>
      <c r="I20" s="1">
        <v>184.97</v>
      </c>
      <c r="J20" s="1">
        <v>336.63</v>
      </c>
      <c r="K20" s="1">
        <v>56.47</v>
      </c>
      <c r="L20" s="1">
        <v>295.10000000000002</v>
      </c>
      <c r="M20" s="1">
        <v>116.83</v>
      </c>
      <c r="N20" s="1">
        <v>49.23</v>
      </c>
      <c r="O20" s="1">
        <v>122.78</v>
      </c>
      <c r="P20" s="1">
        <v>6.37</v>
      </c>
      <c r="Q20" t="s">
        <v>58</v>
      </c>
      <c r="R20" s="6">
        <v>320</v>
      </c>
      <c r="S20" s="6">
        <v>350</v>
      </c>
      <c r="T20" s="2">
        <v>15.55</v>
      </c>
      <c r="U20" s="2">
        <v>150</v>
      </c>
      <c r="V20" s="2">
        <v>23.55</v>
      </c>
      <c r="W20" s="2">
        <v>51.2</v>
      </c>
      <c r="X20" s="2">
        <v>1168.3799999999901</v>
      </c>
      <c r="Y20" s="2">
        <v>707.64</v>
      </c>
      <c r="Z20" s="2">
        <v>1088.68</v>
      </c>
      <c r="AA20" s="2">
        <v>925.38</v>
      </c>
      <c r="AB20" s="2">
        <v>1360.86</v>
      </c>
      <c r="AC20" s="2">
        <v>3214.59</v>
      </c>
    </row>
    <row r="21" spans="1:29" x14ac:dyDescent="0.3">
      <c r="A21" t="s">
        <v>33</v>
      </c>
      <c r="B21">
        <v>23</v>
      </c>
      <c r="C21" t="s">
        <v>41</v>
      </c>
      <c r="D21">
        <v>24.1</v>
      </c>
      <c r="E21" t="s">
        <v>47</v>
      </c>
      <c r="F21" t="s">
        <v>50</v>
      </c>
      <c r="G21" s="2">
        <v>5969.09</v>
      </c>
      <c r="H21" t="s">
        <v>55</v>
      </c>
      <c r="I21" s="1">
        <v>100.44</v>
      </c>
      <c r="J21" s="1">
        <v>429.68</v>
      </c>
      <c r="K21" s="1">
        <v>53.36</v>
      </c>
      <c r="L21" s="1">
        <v>274.61</v>
      </c>
      <c r="M21" s="1">
        <v>101.39</v>
      </c>
      <c r="N21" s="1">
        <v>49.15</v>
      </c>
      <c r="O21" s="1">
        <v>148.83000000000001</v>
      </c>
      <c r="P21" s="1">
        <v>7.32</v>
      </c>
      <c r="Q21" t="s">
        <v>67</v>
      </c>
      <c r="R21" s="6">
        <v>804</v>
      </c>
      <c r="S21" s="6">
        <v>357</v>
      </c>
      <c r="T21" s="2">
        <v>16.72</v>
      </c>
      <c r="U21" s="2">
        <v>0</v>
      </c>
      <c r="V21" s="2">
        <v>29.52</v>
      </c>
      <c r="W21" s="2">
        <v>54.39</v>
      </c>
      <c r="X21" s="2">
        <v>1164.78</v>
      </c>
      <c r="Y21" s="2">
        <v>775.98</v>
      </c>
      <c r="Z21" s="2">
        <v>1193.82</v>
      </c>
      <c r="AA21" s="2">
        <v>1014.75</v>
      </c>
      <c r="AB21" s="2">
        <v>1492.27</v>
      </c>
      <c r="AC21" s="2">
        <v>3599.83</v>
      </c>
    </row>
    <row r="22" spans="1:29" x14ac:dyDescent="0.3">
      <c r="A22" t="s">
        <v>35</v>
      </c>
      <c r="B22">
        <v>23</v>
      </c>
      <c r="C22" t="s">
        <v>42</v>
      </c>
      <c r="D22">
        <v>14.8</v>
      </c>
      <c r="E22" t="s">
        <v>47</v>
      </c>
      <c r="F22" t="s">
        <v>50</v>
      </c>
      <c r="G22" s="2">
        <v>4686.5</v>
      </c>
      <c r="H22" t="s">
        <v>55</v>
      </c>
      <c r="I22" s="1">
        <v>175.47</v>
      </c>
      <c r="J22" s="1">
        <v>471.84</v>
      </c>
      <c r="K22" s="1">
        <v>53.12</v>
      </c>
      <c r="L22" s="1">
        <v>263.79000000000002</v>
      </c>
      <c r="M22" s="1">
        <v>132.41999999999999</v>
      </c>
      <c r="N22" s="1">
        <v>39.19</v>
      </c>
      <c r="O22" s="1">
        <v>122.06</v>
      </c>
      <c r="P22" s="1">
        <v>7.7</v>
      </c>
      <c r="Q22" t="s">
        <v>64</v>
      </c>
      <c r="R22" s="6">
        <v>901</v>
      </c>
      <c r="S22" s="6">
        <v>395</v>
      </c>
      <c r="T22" s="2">
        <v>11.86</v>
      </c>
      <c r="U22" s="2">
        <v>150</v>
      </c>
      <c r="V22" s="2">
        <v>26.49</v>
      </c>
      <c r="W22" s="2">
        <v>82.03</v>
      </c>
      <c r="X22" s="2">
        <v>1265.5899999999999</v>
      </c>
      <c r="Y22" s="2">
        <v>609.25</v>
      </c>
      <c r="Z22" s="2">
        <v>937.3</v>
      </c>
      <c r="AA22" s="2">
        <v>796.71</v>
      </c>
      <c r="AB22" s="2">
        <v>1171.6199999999999</v>
      </c>
      <c r="AC22" s="2">
        <v>2363.4</v>
      </c>
    </row>
    <row r="23" spans="1:29" x14ac:dyDescent="0.3">
      <c r="A23" t="s">
        <v>36</v>
      </c>
      <c r="B23">
        <v>6</v>
      </c>
      <c r="C23" t="s">
        <v>43</v>
      </c>
      <c r="D23">
        <v>15.8</v>
      </c>
      <c r="E23" t="s">
        <v>47</v>
      </c>
      <c r="F23" t="s">
        <v>48</v>
      </c>
      <c r="G23" s="2">
        <v>4867.95</v>
      </c>
      <c r="H23" t="s">
        <v>55</v>
      </c>
      <c r="I23" s="1">
        <v>102.6</v>
      </c>
      <c r="J23" s="1">
        <v>383.91</v>
      </c>
      <c r="K23" s="1">
        <v>52.59</v>
      </c>
      <c r="L23" s="1">
        <v>243.79</v>
      </c>
      <c r="M23" s="1">
        <v>133.88999999999999</v>
      </c>
      <c r="N23" s="1">
        <v>31.69</v>
      </c>
      <c r="O23" s="1">
        <v>106.17</v>
      </c>
      <c r="P23" s="1">
        <v>7.72</v>
      </c>
      <c r="Q23" t="s">
        <v>78</v>
      </c>
      <c r="R23" s="6">
        <v>789</v>
      </c>
      <c r="S23" s="6">
        <v>378</v>
      </c>
      <c r="T23" s="2">
        <v>12.88</v>
      </c>
      <c r="U23" s="2">
        <v>0</v>
      </c>
      <c r="V23" s="2">
        <v>39.53</v>
      </c>
      <c r="W23" s="2">
        <v>60.53</v>
      </c>
      <c r="X23" s="2">
        <v>1062.3599999999999</v>
      </c>
      <c r="Y23" s="2">
        <v>632.83000000000004</v>
      </c>
      <c r="Z23" s="2">
        <v>973.59</v>
      </c>
      <c r="AA23" s="2">
        <v>827.55</v>
      </c>
      <c r="AB23" s="2">
        <v>1216.99</v>
      </c>
      <c r="AC23" s="2">
        <v>2611.12</v>
      </c>
    </row>
    <row r="24" spans="1:29" x14ac:dyDescent="0.3">
      <c r="A24" t="s">
        <v>37</v>
      </c>
      <c r="B24">
        <v>26</v>
      </c>
      <c r="C24" t="s">
        <v>43</v>
      </c>
      <c r="D24">
        <v>18.2</v>
      </c>
      <c r="E24" t="s">
        <v>46</v>
      </c>
      <c r="F24" t="s">
        <v>50</v>
      </c>
      <c r="G24" s="2">
        <v>3814.12</v>
      </c>
      <c r="H24" t="s">
        <v>55</v>
      </c>
      <c r="I24" s="1">
        <v>179.63</v>
      </c>
      <c r="J24" s="1">
        <v>309.8</v>
      </c>
      <c r="K24" s="1">
        <v>52.97</v>
      </c>
      <c r="L24" s="1">
        <v>236.68</v>
      </c>
      <c r="M24" s="1">
        <v>115.28</v>
      </c>
      <c r="N24" s="1">
        <v>42.4</v>
      </c>
      <c r="O24" s="1">
        <v>119.6</v>
      </c>
      <c r="P24" s="1">
        <v>6.08</v>
      </c>
      <c r="Q24" t="s">
        <v>60</v>
      </c>
      <c r="R24" s="6">
        <v>887</v>
      </c>
      <c r="S24" s="6">
        <v>350</v>
      </c>
      <c r="T24" s="2">
        <v>10.9</v>
      </c>
      <c r="U24" s="2">
        <v>0</v>
      </c>
      <c r="V24" s="2">
        <v>21.07</v>
      </c>
      <c r="W24" s="2">
        <v>51.32</v>
      </c>
      <c r="X24" s="2">
        <v>1062.4399999999901</v>
      </c>
      <c r="Y24" s="2">
        <v>495.84</v>
      </c>
      <c r="Z24" s="2">
        <v>762.82</v>
      </c>
      <c r="AA24" s="2">
        <v>648.4</v>
      </c>
      <c r="AB24" s="2">
        <v>953.53</v>
      </c>
      <c r="AC24" s="2">
        <v>1538.75</v>
      </c>
    </row>
    <row r="25" spans="1:29" x14ac:dyDescent="0.3">
      <c r="A25" t="s">
        <v>38</v>
      </c>
      <c r="B25">
        <v>2</v>
      </c>
      <c r="C25" t="s">
        <v>41</v>
      </c>
      <c r="D25">
        <v>10.6</v>
      </c>
      <c r="E25" t="s">
        <v>46</v>
      </c>
      <c r="F25" t="s">
        <v>53</v>
      </c>
      <c r="G25" s="2">
        <v>4868.54</v>
      </c>
      <c r="H25" t="s">
        <v>56</v>
      </c>
      <c r="I25" s="1">
        <v>151.65</v>
      </c>
      <c r="J25" s="1">
        <v>333.42</v>
      </c>
      <c r="K25" s="1">
        <v>59.16</v>
      </c>
      <c r="L25" s="1">
        <v>238.69</v>
      </c>
      <c r="M25" s="1">
        <v>136.91</v>
      </c>
      <c r="N25" s="1">
        <v>47.11</v>
      </c>
      <c r="O25" s="1">
        <v>129.93</v>
      </c>
      <c r="P25" s="1">
        <v>5.4</v>
      </c>
      <c r="Q25" t="s">
        <v>76</v>
      </c>
      <c r="R25" s="6">
        <v>445</v>
      </c>
      <c r="S25" s="6">
        <v>339</v>
      </c>
      <c r="T25" s="2">
        <v>14.36</v>
      </c>
      <c r="U25" s="2">
        <v>50</v>
      </c>
      <c r="V25" s="2">
        <v>28.8</v>
      </c>
      <c r="W25" s="2">
        <v>99.78</v>
      </c>
      <c r="X25" s="2">
        <v>1202.27</v>
      </c>
      <c r="Y25" s="2">
        <v>632.91</v>
      </c>
      <c r="Z25" s="2">
        <v>973.71</v>
      </c>
      <c r="AA25" s="2">
        <v>827.65</v>
      </c>
      <c r="AB25" s="2">
        <v>1217.1300000000001</v>
      </c>
      <c r="AC25" s="2">
        <v>2511.0700000000002</v>
      </c>
    </row>
    <row r="26" spans="1:29" x14ac:dyDescent="0.3">
      <c r="A26" t="s">
        <v>36</v>
      </c>
      <c r="B26">
        <v>15</v>
      </c>
      <c r="C26" t="s">
        <v>45</v>
      </c>
      <c r="D26">
        <v>21.1</v>
      </c>
      <c r="E26" t="s">
        <v>47</v>
      </c>
      <c r="F26" t="s">
        <v>53</v>
      </c>
      <c r="G26" s="2">
        <v>4115</v>
      </c>
      <c r="H26" t="s">
        <v>54</v>
      </c>
      <c r="I26" s="1">
        <v>107.87</v>
      </c>
      <c r="J26" s="1">
        <v>420.64</v>
      </c>
      <c r="K26" s="1">
        <v>52.18</v>
      </c>
      <c r="L26" s="1">
        <v>260.39</v>
      </c>
      <c r="M26" s="1">
        <v>134.53</v>
      </c>
      <c r="N26" s="1">
        <v>54.64</v>
      </c>
      <c r="O26" s="1">
        <v>100.68</v>
      </c>
      <c r="P26" s="1">
        <v>7.81</v>
      </c>
      <c r="Q26" t="s">
        <v>68</v>
      </c>
      <c r="R26" s="6">
        <v>987</v>
      </c>
      <c r="S26" s="6">
        <v>398</v>
      </c>
      <c r="T26" s="2">
        <v>10.34</v>
      </c>
      <c r="U26" s="2">
        <v>100</v>
      </c>
      <c r="V26" s="2">
        <v>34.979999999999997</v>
      </c>
      <c r="W26" s="2">
        <v>55</v>
      </c>
      <c r="X26" s="2">
        <v>1138.74</v>
      </c>
      <c r="Y26" s="2">
        <v>534.95000000000005</v>
      </c>
      <c r="Z26" s="2">
        <v>823</v>
      </c>
      <c r="AA26" s="2">
        <v>699.55</v>
      </c>
      <c r="AB26" s="2">
        <v>1028.75</v>
      </c>
      <c r="AC26" s="2">
        <v>1877.2399999999998</v>
      </c>
    </row>
    <row r="27" spans="1:29" x14ac:dyDescent="0.3">
      <c r="A27" t="s">
        <v>34</v>
      </c>
      <c r="B27">
        <v>8</v>
      </c>
      <c r="C27" t="s">
        <v>41</v>
      </c>
      <c r="D27">
        <v>20.7</v>
      </c>
      <c r="E27" t="s">
        <v>46</v>
      </c>
      <c r="F27" t="s">
        <v>48</v>
      </c>
      <c r="G27" s="2">
        <v>4723.68</v>
      </c>
      <c r="H27" t="s">
        <v>54</v>
      </c>
      <c r="I27" s="1">
        <v>172.77</v>
      </c>
      <c r="J27" s="1">
        <v>374.14</v>
      </c>
      <c r="K27" s="1">
        <v>55.58</v>
      </c>
      <c r="L27" s="1">
        <v>204.39</v>
      </c>
      <c r="M27" s="1">
        <v>139.1</v>
      </c>
      <c r="N27" s="1">
        <v>62.78</v>
      </c>
      <c r="O27" s="1">
        <v>142.21</v>
      </c>
      <c r="P27" s="1">
        <v>6.38</v>
      </c>
      <c r="Q27" t="s">
        <v>69</v>
      </c>
      <c r="R27" s="6">
        <v>948</v>
      </c>
      <c r="S27" s="6">
        <v>319</v>
      </c>
      <c r="T27" s="2">
        <v>14.81</v>
      </c>
      <c r="U27" s="2">
        <v>100</v>
      </c>
      <c r="V27" s="2">
        <v>34.33</v>
      </c>
      <c r="W27" s="2">
        <v>83.23</v>
      </c>
      <c r="X27" s="2">
        <v>1157.3499999999999</v>
      </c>
      <c r="Y27" s="2">
        <v>614.08000000000004</v>
      </c>
      <c r="Z27" s="2">
        <v>944.74</v>
      </c>
      <c r="AA27" s="2">
        <v>803.03</v>
      </c>
      <c r="AB27" s="2">
        <v>1180.92</v>
      </c>
      <c r="AC27" s="2">
        <v>2466.66</v>
      </c>
    </row>
    <row r="28" spans="1:29" x14ac:dyDescent="0.3">
      <c r="A28" t="s">
        <v>33</v>
      </c>
      <c r="B28">
        <v>5</v>
      </c>
      <c r="C28" t="s">
        <v>41</v>
      </c>
      <c r="D28">
        <v>25.4</v>
      </c>
      <c r="E28" t="s">
        <v>46</v>
      </c>
      <c r="F28" t="s">
        <v>51</v>
      </c>
      <c r="G28" s="2">
        <v>4056.24</v>
      </c>
      <c r="H28" t="s">
        <v>56</v>
      </c>
      <c r="I28" s="1">
        <v>113.08</v>
      </c>
      <c r="J28" s="1">
        <v>344.31</v>
      </c>
      <c r="K28" s="1">
        <v>57.14</v>
      </c>
      <c r="L28" s="1">
        <v>216.26</v>
      </c>
      <c r="M28" s="1">
        <v>142.54</v>
      </c>
      <c r="N28" s="1">
        <v>40.729999999999997</v>
      </c>
      <c r="O28" s="1">
        <v>141.34</v>
      </c>
      <c r="P28" s="1">
        <v>7.69</v>
      </c>
      <c r="Q28" t="s">
        <v>65</v>
      </c>
      <c r="R28" s="6">
        <v>286</v>
      </c>
      <c r="S28" s="6">
        <v>353</v>
      </c>
      <c r="T28" s="2">
        <v>11.49</v>
      </c>
      <c r="U28" s="2">
        <v>100</v>
      </c>
      <c r="V28" s="2">
        <v>34.159999999999997</v>
      </c>
      <c r="W28" s="2">
        <v>66.89</v>
      </c>
      <c r="X28" s="2">
        <v>1063.0899999999999</v>
      </c>
      <c r="Y28" s="2">
        <v>527.30999999999995</v>
      </c>
      <c r="Z28" s="2">
        <v>811.25</v>
      </c>
      <c r="AA28" s="2">
        <v>689.56</v>
      </c>
      <c r="AB28" s="2">
        <v>1014.06</v>
      </c>
      <c r="AC28" s="2">
        <v>1893.31</v>
      </c>
    </row>
    <row r="29" spans="1:29" x14ac:dyDescent="0.3">
      <c r="A29" t="s">
        <v>39</v>
      </c>
      <c r="B29">
        <v>17</v>
      </c>
      <c r="C29" t="s">
        <v>42</v>
      </c>
      <c r="D29">
        <v>12.2</v>
      </c>
      <c r="E29" t="s">
        <v>47</v>
      </c>
      <c r="F29" t="s">
        <v>50</v>
      </c>
      <c r="G29" s="2">
        <v>4579.1099999999997</v>
      </c>
      <c r="H29" t="s">
        <v>57</v>
      </c>
      <c r="I29" s="1">
        <v>196.32</v>
      </c>
      <c r="J29" s="1">
        <v>310.02999999999997</v>
      </c>
      <c r="K29" s="1">
        <v>56.12</v>
      </c>
      <c r="L29" s="1">
        <v>284.14</v>
      </c>
      <c r="M29" s="1">
        <v>139.07</v>
      </c>
      <c r="N29" s="1">
        <v>56.37</v>
      </c>
      <c r="O29" s="1">
        <v>121.97</v>
      </c>
      <c r="P29" s="1">
        <v>8.7200000000000006</v>
      </c>
      <c r="Q29" t="s">
        <v>70</v>
      </c>
      <c r="R29" s="6">
        <v>803</v>
      </c>
      <c r="S29" s="6">
        <v>350</v>
      </c>
      <c r="T29" s="2">
        <v>13.08</v>
      </c>
      <c r="U29" s="2">
        <v>100</v>
      </c>
      <c r="V29" s="2">
        <v>32.880000000000003</v>
      </c>
      <c r="W29" s="2">
        <v>70.98</v>
      </c>
      <c r="X29" s="2">
        <v>1172.73999999999</v>
      </c>
      <c r="Y29" s="2">
        <v>595.28</v>
      </c>
      <c r="Z29" s="2">
        <v>915.82</v>
      </c>
      <c r="AA29" s="2">
        <v>778.45</v>
      </c>
      <c r="AB29" s="2">
        <v>1144.78</v>
      </c>
      <c r="AC29" s="2">
        <v>2305.25</v>
      </c>
    </row>
    <row r="30" spans="1:29" x14ac:dyDescent="0.3">
      <c r="A30" t="s">
        <v>32</v>
      </c>
      <c r="B30">
        <v>8</v>
      </c>
      <c r="C30" t="s">
        <v>43</v>
      </c>
      <c r="D30">
        <v>23.3</v>
      </c>
      <c r="E30" t="s">
        <v>46</v>
      </c>
      <c r="F30" t="s">
        <v>48</v>
      </c>
      <c r="G30" s="2">
        <v>4971.74</v>
      </c>
      <c r="H30" t="s">
        <v>55</v>
      </c>
      <c r="I30" s="1">
        <v>141.94999999999999</v>
      </c>
      <c r="J30" s="1">
        <v>361.7</v>
      </c>
      <c r="K30" s="1">
        <v>57.13</v>
      </c>
      <c r="L30" s="1">
        <v>203.05</v>
      </c>
      <c r="M30" s="1">
        <v>133.28</v>
      </c>
      <c r="N30" s="1">
        <v>54.2</v>
      </c>
      <c r="O30" s="1">
        <v>126.03</v>
      </c>
      <c r="P30" s="1">
        <v>8.27</v>
      </c>
      <c r="Q30" t="s">
        <v>59</v>
      </c>
      <c r="R30" s="6">
        <v>116</v>
      </c>
      <c r="S30" s="6">
        <v>388</v>
      </c>
      <c r="T30" s="2">
        <v>12.81</v>
      </c>
      <c r="U30" s="2">
        <v>100</v>
      </c>
      <c r="V30" s="2">
        <v>31.63</v>
      </c>
      <c r="W30" s="2">
        <v>98.31</v>
      </c>
      <c r="X30" s="2">
        <v>1085.6099999999999</v>
      </c>
      <c r="Y30" s="2">
        <v>646.33000000000004</v>
      </c>
      <c r="Z30" s="2">
        <v>994.35</v>
      </c>
      <c r="AA30" s="2">
        <v>845.2</v>
      </c>
      <c r="AB30" s="2">
        <v>1242.93</v>
      </c>
      <c r="AC30" s="2">
        <v>2783.76</v>
      </c>
    </row>
    <row r="31" spans="1:29" x14ac:dyDescent="0.3">
      <c r="A31" t="s">
        <v>37</v>
      </c>
      <c r="B31">
        <v>14</v>
      </c>
      <c r="C31" t="s">
        <v>42</v>
      </c>
      <c r="D31">
        <v>20.3</v>
      </c>
      <c r="E31" t="s">
        <v>47</v>
      </c>
      <c r="F31" t="s">
        <v>53</v>
      </c>
      <c r="G31" s="2">
        <v>5250.1</v>
      </c>
      <c r="H31" t="s">
        <v>57</v>
      </c>
      <c r="I31" s="1">
        <v>168.99</v>
      </c>
      <c r="J31" s="1">
        <v>412.23</v>
      </c>
      <c r="K31" s="1">
        <v>59.45</v>
      </c>
      <c r="L31" s="1">
        <v>202.59</v>
      </c>
      <c r="M31" s="1">
        <v>109.84</v>
      </c>
      <c r="N31" s="1">
        <v>43.47</v>
      </c>
      <c r="O31" s="1">
        <v>129.80000000000001</v>
      </c>
      <c r="P31" s="1">
        <v>6.14</v>
      </c>
      <c r="Q31" t="s">
        <v>64</v>
      </c>
      <c r="R31" s="6">
        <v>565</v>
      </c>
      <c r="S31" s="6">
        <v>324</v>
      </c>
      <c r="T31" s="2">
        <v>16.2</v>
      </c>
      <c r="U31" s="2">
        <v>50</v>
      </c>
      <c r="V31" s="2">
        <v>27.51</v>
      </c>
      <c r="W31" s="2">
        <v>78.38</v>
      </c>
      <c r="X31" s="2">
        <v>1132.51</v>
      </c>
      <c r="Y31" s="2">
        <v>682.51</v>
      </c>
      <c r="Z31" s="2">
        <v>1050.02</v>
      </c>
      <c r="AA31" s="2">
        <v>892.52</v>
      </c>
      <c r="AB31" s="2">
        <v>1312.53</v>
      </c>
      <c r="AC31" s="2">
        <v>2961.1000000000004</v>
      </c>
    </row>
    <row r="32" spans="1:29" x14ac:dyDescent="0.3">
      <c r="A32" t="s">
        <v>34</v>
      </c>
      <c r="B32">
        <v>9</v>
      </c>
      <c r="C32" t="s">
        <v>44</v>
      </c>
      <c r="D32">
        <v>19.399999999999999</v>
      </c>
      <c r="E32" t="s">
        <v>46</v>
      </c>
      <c r="F32" t="s">
        <v>48</v>
      </c>
      <c r="G32" s="2">
        <v>3937.85</v>
      </c>
      <c r="H32" t="s">
        <v>56</v>
      </c>
      <c r="I32" s="1">
        <v>111.43</v>
      </c>
      <c r="J32" s="1">
        <v>354.2</v>
      </c>
      <c r="K32" s="1">
        <v>58.08</v>
      </c>
      <c r="L32" s="1">
        <v>274.45</v>
      </c>
      <c r="M32" s="1">
        <v>133.04</v>
      </c>
      <c r="N32" s="1">
        <v>43.64</v>
      </c>
      <c r="O32" s="1">
        <v>118.8</v>
      </c>
      <c r="P32" s="1">
        <v>7.42</v>
      </c>
      <c r="Q32" t="s">
        <v>60</v>
      </c>
      <c r="R32" s="6">
        <v>434</v>
      </c>
      <c r="S32" s="6">
        <v>374</v>
      </c>
      <c r="T32" s="2">
        <v>10.53</v>
      </c>
      <c r="U32" s="2">
        <v>50</v>
      </c>
      <c r="V32" s="2">
        <v>37.11</v>
      </c>
      <c r="W32" s="2">
        <v>51.18</v>
      </c>
      <c r="X32" s="2">
        <v>1201.06</v>
      </c>
      <c r="Y32" s="2">
        <v>511.92</v>
      </c>
      <c r="Z32" s="2">
        <v>787.57</v>
      </c>
      <c r="AA32" s="2">
        <v>669.43</v>
      </c>
      <c r="AB32" s="2">
        <v>984.46</v>
      </c>
      <c r="AC32" s="2">
        <v>1589.9</v>
      </c>
    </row>
    <row r="33" spans="1:29" x14ac:dyDescent="0.3">
      <c r="A33" t="s">
        <v>36</v>
      </c>
      <c r="B33">
        <v>3</v>
      </c>
      <c r="C33" t="s">
        <v>41</v>
      </c>
      <c r="D33">
        <v>14.6</v>
      </c>
      <c r="E33" t="s">
        <v>47</v>
      </c>
      <c r="F33" t="s">
        <v>53</v>
      </c>
      <c r="G33" s="2">
        <v>5554.32</v>
      </c>
      <c r="H33" t="s">
        <v>55</v>
      </c>
      <c r="I33" s="1">
        <v>189.24</v>
      </c>
      <c r="J33" s="1">
        <v>370</v>
      </c>
      <c r="K33" s="1">
        <v>51.27</v>
      </c>
      <c r="L33" s="1">
        <v>202.13</v>
      </c>
      <c r="M33" s="1">
        <v>105.64</v>
      </c>
      <c r="N33" s="1">
        <v>59.17</v>
      </c>
      <c r="O33" s="1">
        <v>130.24</v>
      </c>
      <c r="P33" s="1">
        <v>8.68</v>
      </c>
      <c r="Q33" t="s">
        <v>71</v>
      </c>
      <c r="R33" s="6">
        <v>486</v>
      </c>
      <c r="S33" s="6">
        <v>305</v>
      </c>
      <c r="T33" s="2">
        <v>18.21</v>
      </c>
      <c r="U33" s="2">
        <v>100</v>
      </c>
      <c r="V33" s="2">
        <v>27.15</v>
      </c>
      <c r="W33" s="2">
        <v>84.02</v>
      </c>
      <c r="X33" s="2">
        <v>1116.3699999999999</v>
      </c>
      <c r="Y33" s="2">
        <v>722.06</v>
      </c>
      <c r="Z33" s="2">
        <v>1110.8599999999999</v>
      </c>
      <c r="AA33" s="2">
        <v>944.23</v>
      </c>
      <c r="AB33" s="2">
        <v>1388.58</v>
      </c>
      <c r="AC33" s="2">
        <v>3331.1000000000004</v>
      </c>
    </row>
    <row r="34" spans="1:29" x14ac:dyDescent="0.3">
      <c r="A34" t="s">
        <v>29</v>
      </c>
      <c r="B34">
        <v>18</v>
      </c>
      <c r="C34" t="s">
        <v>45</v>
      </c>
      <c r="D34">
        <v>18</v>
      </c>
      <c r="E34" t="s">
        <v>47</v>
      </c>
      <c r="F34" t="s">
        <v>52</v>
      </c>
      <c r="G34" s="2">
        <v>3071.98</v>
      </c>
      <c r="H34" t="s">
        <v>57</v>
      </c>
      <c r="I34" s="1">
        <v>179.79</v>
      </c>
      <c r="J34" s="1">
        <v>353.93</v>
      </c>
      <c r="K34" s="1">
        <v>58.88</v>
      </c>
      <c r="L34" s="1">
        <v>282.36</v>
      </c>
      <c r="M34" s="1">
        <v>109.77</v>
      </c>
      <c r="N34" s="1">
        <v>58.64</v>
      </c>
      <c r="O34" s="1">
        <v>131.24</v>
      </c>
      <c r="P34" s="1">
        <v>7.1</v>
      </c>
      <c r="Q34" t="s">
        <v>82</v>
      </c>
      <c r="R34" s="6">
        <v>543</v>
      </c>
      <c r="S34" s="6">
        <v>351</v>
      </c>
      <c r="T34" s="2">
        <v>8.75</v>
      </c>
      <c r="U34" s="2">
        <v>150</v>
      </c>
      <c r="V34" s="2">
        <v>33.71</v>
      </c>
      <c r="W34" s="2">
        <v>59.21</v>
      </c>
      <c r="X34" s="2">
        <v>1181.71</v>
      </c>
      <c r="Y34" s="2">
        <v>399.36</v>
      </c>
      <c r="Z34" s="2">
        <v>614.4</v>
      </c>
      <c r="AA34" s="2">
        <v>522.24</v>
      </c>
      <c r="AB34" s="2">
        <v>768</v>
      </c>
      <c r="AC34" s="2">
        <v>839.98</v>
      </c>
    </row>
    <row r="35" spans="1:29" x14ac:dyDescent="0.3">
      <c r="A35" t="s">
        <v>35</v>
      </c>
      <c r="B35">
        <v>5</v>
      </c>
      <c r="C35" t="s">
        <v>42</v>
      </c>
      <c r="D35">
        <v>15</v>
      </c>
      <c r="E35" t="s">
        <v>46</v>
      </c>
      <c r="F35" t="s">
        <v>50</v>
      </c>
      <c r="G35" s="2">
        <v>4084.47</v>
      </c>
      <c r="H35" t="s">
        <v>57</v>
      </c>
      <c r="I35" s="1">
        <v>141.36000000000001</v>
      </c>
      <c r="J35" s="1">
        <v>305.83</v>
      </c>
      <c r="K35" s="1">
        <v>56.62</v>
      </c>
      <c r="L35" s="1">
        <v>205.89</v>
      </c>
      <c r="M35" s="1">
        <v>109.65</v>
      </c>
      <c r="N35" s="1">
        <v>66.39</v>
      </c>
      <c r="O35" s="1">
        <v>117.32</v>
      </c>
      <c r="P35" s="1">
        <v>6.47</v>
      </c>
      <c r="Q35" t="s">
        <v>76</v>
      </c>
      <c r="R35" s="6">
        <v>366</v>
      </c>
      <c r="S35" s="6">
        <v>335</v>
      </c>
      <c r="T35" s="2">
        <v>12.19</v>
      </c>
      <c r="U35" s="2">
        <v>100</v>
      </c>
      <c r="V35" s="2">
        <v>25.93</v>
      </c>
      <c r="W35" s="2">
        <v>51.29</v>
      </c>
      <c r="X35" s="2">
        <v>1009.53</v>
      </c>
      <c r="Y35" s="2">
        <v>530.98</v>
      </c>
      <c r="Z35" s="2">
        <v>816.89</v>
      </c>
      <c r="AA35" s="2">
        <v>694.36</v>
      </c>
      <c r="AB35" s="2">
        <v>1021.12</v>
      </c>
      <c r="AC35" s="2">
        <v>1966.87</v>
      </c>
    </row>
    <row r="36" spans="1:29" x14ac:dyDescent="0.3">
      <c r="A36" t="s">
        <v>31</v>
      </c>
      <c r="B36">
        <v>10</v>
      </c>
      <c r="C36" t="s">
        <v>42</v>
      </c>
      <c r="D36">
        <v>11.2</v>
      </c>
      <c r="E36" t="s">
        <v>47</v>
      </c>
      <c r="F36" t="s">
        <v>52</v>
      </c>
      <c r="G36" s="2">
        <v>4357.82</v>
      </c>
      <c r="H36" t="s">
        <v>57</v>
      </c>
      <c r="I36" s="1">
        <v>187.22</v>
      </c>
      <c r="J36" s="1">
        <v>337.13</v>
      </c>
      <c r="K36" s="1">
        <v>53.8</v>
      </c>
      <c r="L36" s="1">
        <v>246.62</v>
      </c>
      <c r="M36" s="1">
        <v>121.54</v>
      </c>
      <c r="N36" s="1">
        <v>59.52</v>
      </c>
      <c r="O36" s="1">
        <v>137.24</v>
      </c>
      <c r="P36" s="1">
        <v>6.92</v>
      </c>
      <c r="Q36" t="s">
        <v>64</v>
      </c>
      <c r="R36" s="6">
        <v>743</v>
      </c>
      <c r="S36" s="6">
        <v>304</v>
      </c>
      <c r="T36" s="2">
        <v>14.33</v>
      </c>
      <c r="U36" s="2">
        <v>100</v>
      </c>
      <c r="V36" s="2">
        <v>35.51</v>
      </c>
      <c r="W36" s="2">
        <v>59.04</v>
      </c>
      <c r="X36" s="2">
        <v>1149.99</v>
      </c>
      <c r="Y36" s="2">
        <v>566.52</v>
      </c>
      <c r="Z36" s="2">
        <v>871.56</v>
      </c>
      <c r="AA36" s="2">
        <v>740.83</v>
      </c>
      <c r="AB36" s="2">
        <v>1089.45</v>
      </c>
      <c r="AC36" s="2">
        <v>2109.34</v>
      </c>
    </row>
    <row r="37" spans="1:29" x14ac:dyDescent="0.3">
      <c r="A37" t="s">
        <v>32</v>
      </c>
      <c r="B37">
        <v>6</v>
      </c>
      <c r="C37" t="s">
        <v>41</v>
      </c>
      <c r="D37">
        <v>20.5</v>
      </c>
      <c r="E37" t="s">
        <v>46</v>
      </c>
      <c r="F37" t="s">
        <v>51</v>
      </c>
      <c r="G37" s="2">
        <v>4874.42</v>
      </c>
      <c r="H37" t="s">
        <v>54</v>
      </c>
      <c r="I37" s="1">
        <v>102.56</v>
      </c>
      <c r="J37" s="1">
        <v>309.82</v>
      </c>
      <c r="K37" s="1">
        <v>50.04</v>
      </c>
      <c r="L37" s="1">
        <v>244.03</v>
      </c>
      <c r="M37" s="1">
        <v>139.29</v>
      </c>
      <c r="N37" s="1">
        <v>52.15</v>
      </c>
      <c r="O37" s="1">
        <v>116.26</v>
      </c>
      <c r="P37" s="1">
        <v>8.1999999999999993</v>
      </c>
      <c r="Q37" t="s">
        <v>59</v>
      </c>
      <c r="R37" s="6">
        <v>641</v>
      </c>
      <c r="S37" s="6">
        <v>356</v>
      </c>
      <c r="T37" s="2">
        <v>13.69</v>
      </c>
      <c r="U37" s="2">
        <v>50</v>
      </c>
      <c r="V37" s="2">
        <v>27.06</v>
      </c>
      <c r="W37" s="2">
        <v>97.56</v>
      </c>
      <c r="X37" s="2">
        <v>1022.35</v>
      </c>
      <c r="Y37" s="2">
        <v>633.66999999999996</v>
      </c>
      <c r="Z37" s="2">
        <v>974.88</v>
      </c>
      <c r="AA37" s="2">
        <v>828.65</v>
      </c>
      <c r="AB37" s="2">
        <v>1218.6099999999999</v>
      </c>
      <c r="AC37" s="2">
        <v>2695.13</v>
      </c>
    </row>
    <row r="38" spans="1:29" x14ac:dyDescent="0.3">
      <c r="A38" t="s">
        <v>38</v>
      </c>
      <c r="B38">
        <v>3</v>
      </c>
      <c r="C38" t="s">
        <v>43</v>
      </c>
      <c r="D38">
        <v>28.2</v>
      </c>
      <c r="E38" t="s">
        <v>47</v>
      </c>
      <c r="F38" t="s">
        <v>52</v>
      </c>
      <c r="G38" s="2">
        <v>4436.8599999999997</v>
      </c>
      <c r="H38" t="s">
        <v>55</v>
      </c>
      <c r="I38" s="1">
        <v>148.19999999999999</v>
      </c>
      <c r="J38" s="1">
        <v>371.96</v>
      </c>
      <c r="K38" s="1">
        <v>53.75</v>
      </c>
      <c r="L38" s="1">
        <v>220.78</v>
      </c>
      <c r="M38" s="1">
        <v>109.48</v>
      </c>
      <c r="N38" s="1">
        <v>67.39</v>
      </c>
      <c r="O38" s="1">
        <v>136.55000000000001</v>
      </c>
      <c r="P38" s="1">
        <v>5.94</v>
      </c>
      <c r="Q38" t="s">
        <v>72</v>
      </c>
      <c r="R38" s="6">
        <v>714</v>
      </c>
      <c r="S38" s="6">
        <v>311</v>
      </c>
      <c r="T38" s="2">
        <v>14.27</v>
      </c>
      <c r="U38" s="2">
        <v>150</v>
      </c>
      <c r="V38" s="2">
        <v>20.41</v>
      </c>
      <c r="W38" s="2">
        <v>81.77</v>
      </c>
      <c r="X38" s="2">
        <v>1114.05</v>
      </c>
      <c r="Y38" s="2">
        <v>576.79</v>
      </c>
      <c r="Z38" s="2">
        <v>887.37</v>
      </c>
      <c r="AA38" s="2">
        <v>754.27</v>
      </c>
      <c r="AB38" s="2">
        <v>1109.21</v>
      </c>
      <c r="AC38" s="2">
        <v>2259.2199999999998</v>
      </c>
    </row>
    <row r="39" spans="1:29" x14ac:dyDescent="0.3">
      <c r="A39" t="s">
        <v>33</v>
      </c>
      <c r="B39">
        <v>11</v>
      </c>
      <c r="C39" t="s">
        <v>44</v>
      </c>
      <c r="D39">
        <v>15.8</v>
      </c>
      <c r="E39" t="s">
        <v>47</v>
      </c>
      <c r="F39" t="s">
        <v>52</v>
      </c>
      <c r="G39" s="2">
        <v>3292.5</v>
      </c>
      <c r="H39" t="s">
        <v>56</v>
      </c>
      <c r="I39" s="1">
        <v>197.93</v>
      </c>
      <c r="J39" s="1">
        <v>469.6</v>
      </c>
      <c r="K39" s="1">
        <v>59.7</v>
      </c>
      <c r="L39" s="1">
        <v>235.52</v>
      </c>
      <c r="M39" s="1">
        <v>112.48</v>
      </c>
      <c r="N39" s="1">
        <v>33.020000000000003</v>
      </c>
      <c r="O39" s="1">
        <v>112.52</v>
      </c>
      <c r="P39" s="1">
        <v>6.12</v>
      </c>
      <c r="Q39" t="s">
        <v>73</v>
      </c>
      <c r="R39" s="6">
        <v>815</v>
      </c>
      <c r="S39" s="6">
        <v>362</v>
      </c>
      <c r="T39" s="2">
        <v>9.1</v>
      </c>
      <c r="U39" s="2">
        <v>50</v>
      </c>
      <c r="V39" s="2">
        <v>39.729999999999997</v>
      </c>
      <c r="W39" s="2">
        <v>96.4</v>
      </c>
      <c r="X39" s="2">
        <v>1226.8899999999901</v>
      </c>
      <c r="Y39" s="2">
        <v>428.03</v>
      </c>
      <c r="Z39" s="2">
        <v>658.5</v>
      </c>
      <c r="AA39" s="2">
        <v>559.73</v>
      </c>
      <c r="AB39" s="2">
        <v>823.12</v>
      </c>
      <c r="AC39" s="2">
        <v>921.34000000000015</v>
      </c>
    </row>
    <row r="40" spans="1:29" x14ac:dyDescent="0.3">
      <c r="A40" t="s">
        <v>31</v>
      </c>
      <c r="B40">
        <v>24</v>
      </c>
      <c r="C40" t="s">
        <v>42</v>
      </c>
      <c r="D40">
        <v>15.6</v>
      </c>
      <c r="E40" t="s">
        <v>47</v>
      </c>
      <c r="F40" t="s">
        <v>49</v>
      </c>
      <c r="G40" s="2">
        <v>4799.62</v>
      </c>
      <c r="H40" t="s">
        <v>57</v>
      </c>
      <c r="I40" s="1">
        <v>175.16</v>
      </c>
      <c r="J40" s="1">
        <v>304.68</v>
      </c>
      <c r="K40" s="1">
        <v>56.92</v>
      </c>
      <c r="L40" s="1">
        <v>202.97</v>
      </c>
      <c r="M40" s="1">
        <v>138.87</v>
      </c>
      <c r="N40" s="1">
        <v>47.02</v>
      </c>
      <c r="O40" s="1">
        <v>102.74</v>
      </c>
      <c r="P40" s="1">
        <v>5.44</v>
      </c>
      <c r="Q40" t="s">
        <v>74</v>
      </c>
      <c r="R40" s="6">
        <v>701</v>
      </c>
      <c r="S40" s="6">
        <v>364</v>
      </c>
      <c r="T40" s="2">
        <v>13.19</v>
      </c>
      <c r="U40" s="2">
        <v>50</v>
      </c>
      <c r="V40" s="2">
        <v>23.38</v>
      </c>
      <c r="W40" s="2">
        <v>90.44</v>
      </c>
      <c r="X40" s="2">
        <v>1033.8</v>
      </c>
      <c r="Y40" s="2">
        <v>623.95000000000005</v>
      </c>
      <c r="Z40" s="2">
        <v>959.92</v>
      </c>
      <c r="AA40" s="2">
        <v>815.94</v>
      </c>
      <c r="AB40" s="2">
        <v>1199.9000000000001</v>
      </c>
      <c r="AC40" s="2">
        <v>2605.1999999999998</v>
      </c>
    </row>
    <row r="41" spans="1:29" x14ac:dyDescent="0.3">
      <c r="A41" t="s">
        <v>36</v>
      </c>
      <c r="B41">
        <v>17</v>
      </c>
      <c r="C41" t="s">
        <v>45</v>
      </c>
      <c r="D41">
        <v>15.4</v>
      </c>
      <c r="E41" t="s">
        <v>47</v>
      </c>
      <c r="F41" t="s">
        <v>49</v>
      </c>
      <c r="G41" s="2">
        <v>4637.9799999999996</v>
      </c>
      <c r="H41" t="s">
        <v>56</v>
      </c>
      <c r="I41" s="1">
        <v>141.94999999999999</v>
      </c>
      <c r="J41" s="1">
        <v>429.69</v>
      </c>
      <c r="K41" s="1">
        <v>53.65</v>
      </c>
      <c r="L41" s="1">
        <v>292.33</v>
      </c>
      <c r="M41" s="1">
        <v>149.63</v>
      </c>
      <c r="N41" s="1">
        <v>63.85</v>
      </c>
      <c r="O41" s="1">
        <v>137.11000000000001</v>
      </c>
      <c r="P41" s="1">
        <v>5.32</v>
      </c>
      <c r="Q41" t="s">
        <v>77</v>
      </c>
      <c r="R41" s="6">
        <v>210</v>
      </c>
      <c r="S41" s="6">
        <v>301</v>
      </c>
      <c r="T41" s="2">
        <v>15.41</v>
      </c>
      <c r="U41" s="2">
        <v>50</v>
      </c>
      <c r="V41" s="2">
        <v>30.86</v>
      </c>
      <c r="W41" s="2">
        <v>70.09</v>
      </c>
      <c r="X41" s="2">
        <v>1273.53</v>
      </c>
      <c r="Y41" s="2">
        <v>602.94000000000005</v>
      </c>
      <c r="Z41" s="2">
        <v>927.6</v>
      </c>
      <c r="AA41" s="2">
        <v>788.46</v>
      </c>
      <c r="AB41" s="2">
        <v>1159.49</v>
      </c>
      <c r="AC41" s="2">
        <v>2211.31</v>
      </c>
    </row>
    <row r="42" spans="1:29" x14ac:dyDescent="0.3">
      <c r="A42" t="s">
        <v>40</v>
      </c>
      <c r="B42">
        <v>27</v>
      </c>
      <c r="C42" t="s">
        <v>42</v>
      </c>
      <c r="D42">
        <v>14.5</v>
      </c>
      <c r="E42" t="s">
        <v>46</v>
      </c>
      <c r="F42" t="s">
        <v>51</v>
      </c>
      <c r="G42" s="2">
        <v>4544.03</v>
      </c>
      <c r="H42" t="s">
        <v>55</v>
      </c>
      <c r="I42" s="1">
        <v>196.15</v>
      </c>
      <c r="J42" s="1">
        <v>419.14</v>
      </c>
      <c r="K42" s="1">
        <v>56.24</v>
      </c>
      <c r="L42" s="1">
        <v>253.46</v>
      </c>
      <c r="M42" s="1">
        <v>108.27</v>
      </c>
      <c r="N42" s="1">
        <v>46.77</v>
      </c>
      <c r="O42" s="1">
        <v>132.08000000000001</v>
      </c>
      <c r="P42" s="1">
        <v>7.28</v>
      </c>
      <c r="Q42" t="s">
        <v>74</v>
      </c>
      <c r="R42" s="6">
        <v>130</v>
      </c>
      <c r="S42" s="6">
        <v>372</v>
      </c>
      <c r="T42" s="2">
        <v>12.22</v>
      </c>
      <c r="U42" s="2">
        <v>0</v>
      </c>
      <c r="V42" s="2">
        <v>21.92</v>
      </c>
      <c r="W42" s="2">
        <v>97.3</v>
      </c>
      <c r="X42" s="2">
        <v>1219.3899999999901</v>
      </c>
      <c r="Y42" s="2">
        <v>590.72</v>
      </c>
      <c r="Z42" s="2">
        <v>908.81</v>
      </c>
      <c r="AA42" s="2">
        <v>772.49</v>
      </c>
      <c r="AB42" s="2">
        <v>1136.01</v>
      </c>
      <c r="AC42" s="2">
        <v>2112.56</v>
      </c>
    </row>
    <row r="43" spans="1:29" x14ac:dyDescent="0.3">
      <c r="A43" t="s">
        <v>38</v>
      </c>
      <c r="B43">
        <v>18</v>
      </c>
      <c r="C43" t="s">
        <v>45</v>
      </c>
      <c r="D43">
        <v>23.5</v>
      </c>
      <c r="E43" t="s">
        <v>46</v>
      </c>
      <c r="F43" t="s">
        <v>52</v>
      </c>
      <c r="G43" s="2">
        <v>3346.09</v>
      </c>
      <c r="H43" t="s">
        <v>54</v>
      </c>
      <c r="I43" s="1">
        <v>166.18</v>
      </c>
      <c r="J43" s="1">
        <v>470.42</v>
      </c>
      <c r="K43" s="1">
        <v>53.53</v>
      </c>
      <c r="L43" s="1">
        <v>256.33</v>
      </c>
      <c r="M43" s="1">
        <v>113.4</v>
      </c>
      <c r="N43" s="1">
        <v>44.95</v>
      </c>
      <c r="O43" s="1">
        <v>128.01</v>
      </c>
      <c r="P43" s="1">
        <v>8.31</v>
      </c>
      <c r="Q43" t="s">
        <v>60</v>
      </c>
      <c r="R43" s="6">
        <v>392</v>
      </c>
      <c r="S43" s="6">
        <v>343</v>
      </c>
      <c r="T43" s="2">
        <v>9.76</v>
      </c>
      <c r="U43" s="2">
        <v>0</v>
      </c>
      <c r="V43" s="2">
        <v>35.630000000000003</v>
      </c>
      <c r="W43" s="2">
        <v>77.739999999999995</v>
      </c>
      <c r="X43" s="2">
        <v>1241.1300000000001</v>
      </c>
      <c r="Y43" s="2">
        <v>434.99</v>
      </c>
      <c r="Z43" s="2">
        <v>669.22</v>
      </c>
      <c r="AA43" s="2">
        <v>568.84</v>
      </c>
      <c r="AB43" s="2">
        <v>836.52</v>
      </c>
      <c r="AC43" s="2">
        <v>906.59000000000015</v>
      </c>
    </row>
    <row r="44" spans="1:29" x14ac:dyDescent="0.3">
      <c r="A44" t="s">
        <v>31</v>
      </c>
      <c r="B44">
        <v>5</v>
      </c>
      <c r="C44" t="s">
        <v>45</v>
      </c>
      <c r="D44">
        <v>25.7</v>
      </c>
      <c r="E44" t="s">
        <v>46</v>
      </c>
      <c r="F44" t="s">
        <v>53</v>
      </c>
      <c r="G44" s="2">
        <v>5139.93</v>
      </c>
      <c r="H44" t="s">
        <v>54</v>
      </c>
      <c r="I44" s="1">
        <v>124.88</v>
      </c>
      <c r="J44" s="1">
        <v>455.26</v>
      </c>
      <c r="K44" s="1">
        <v>51.72</v>
      </c>
      <c r="L44" s="1">
        <v>204.6</v>
      </c>
      <c r="M44" s="1">
        <v>145.13999999999999</v>
      </c>
      <c r="N44" s="1">
        <v>59.37</v>
      </c>
      <c r="O44" s="1">
        <v>145.27000000000001</v>
      </c>
      <c r="P44" s="1">
        <v>8.11</v>
      </c>
      <c r="Q44" t="s">
        <v>63</v>
      </c>
      <c r="R44" s="6">
        <v>680</v>
      </c>
      <c r="S44" s="6">
        <v>383</v>
      </c>
      <c r="T44" s="2">
        <v>13.42</v>
      </c>
      <c r="U44" s="2">
        <v>150</v>
      </c>
      <c r="V44" s="2">
        <v>20.16</v>
      </c>
      <c r="W44" s="2">
        <v>60.2</v>
      </c>
      <c r="X44" s="2">
        <v>1194.3499999999999</v>
      </c>
      <c r="Y44" s="2">
        <v>668.19</v>
      </c>
      <c r="Z44" s="2">
        <v>1027.99</v>
      </c>
      <c r="AA44" s="2">
        <v>873.79</v>
      </c>
      <c r="AB44" s="2">
        <v>1284.98</v>
      </c>
      <c r="AC44" s="2">
        <v>2881.74</v>
      </c>
    </row>
    <row r="45" spans="1:29" x14ac:dyDescent="0.3">
      <c r="A45" t="s">
        <v>33</v>
      </c>
      <c r="B45">
        <v>28</v>
      </c>
      <c r="C45" t="s">
        <v>45</v>
      </c>
      <c r="D45">
        <v>18</v>
      </c>
      <c r="E45" t="s">
        <v>46</v>
      </c>
      <c r="F45" t="s">
        <v>48</v>
      </c>
      <c r="G45" s="2">
        <v>5772.59</v>
      </c>
      <c r="H45" t="s">
        <v>54</v>
      </c>
      <c r="I45" s="1">
        <v>121.83</v>
      </c>
      <c r="J45" s="1">
        <v>475.6</v>
      </c>
      <c r="K45" s="1">
        <v>50.69</v>
      </c>
      <c r="L45" s="1">
        <v>205.77</v>
      </c>
      <c r="M45" s="1">
        <v>123.2</v>
      </c>
      <c r="N45" s="1">
        <v>38.590000000000003</v>
      </c>
      <c r="O45" s="1">
        <v>116.85</v>
      </c>
      <c r="P45" s="1">
        <v>7.23</v>
      </c>
      <c r="Q45" t="s">
        <v>75</v>
      </c>
      <c r="R45" s="6">
        <v>770</v>
      </c>
      <c r="S45" s="6">
        <v>390</v>
      </c>
      <c r="T45" s="2">
        <v>14.8</v>
      </c>
      <c r="U45" s="2">
        <v>150</v>
      </c>
      <c r="V45" s="2">
        <v>25.9</v>
      </c>
      <c r="W45" s="2">
        <v>86.86</v>
      </c>
      <c r="X45" s="2">
        <v>1139.76</v>
      </c>
      <c r="Y45" s="2">
        <v>750.44</v>
      </c>
      <c r="Z45" s="2">
        <v>1154.52</v>
      </c>
      <c r="AA45" s="2">
        <v>981.34</v>
      </c>
      <c r="AB45" s="2">
        <v>1443.15</v>
      </c>
      <c r="AC45" s="2">
        <v>3574.7299999999996</v>
      </c>
    </row>
    <row r="46" spans="1:29" x14ac:dyDescent="0.3">
      <c r="A46" t="s">
        <v>35</v>
      </c>
      <c r="B46">
        <v>12</v>
      </c>
      <c r="C46" t="s">
        <v>41</v>
      </c>
      <c r="D46">
        <v>19.600000000000001</v>
      </c>
      <c r="E46" t="s">
        <v>46</v>
      </c>
      <c r="F46" t="s">
        <v>49</v>
      </c>
      <c r="G46" s="2">
        <v>5620.3</v>
      </c>
      <c r="H46" t="s">
        <v>55</v>
      </c>
      <c r="I46" s="1">
        <v>113.03</v>
      </c>
      <c r="J46" s="1">
        <v>323.77</v>
      </c>
      <c r="K46" s="1">
        <v>54.91</v>
      </c>
      <c r="L46" s="1">
        <v>232.34</v>
      </c>
      <c r="M46" s="1">
        <v>133.52000000000001</v>
      </c>
      <c r="N46" s="1">
        <v>30.58</v>
      </c>
      <c r="O46" s="1">
        <v>100.33</v>
      </c>
      <c r="P46" s="1">
        <v>5.14</v>
      </c>
      <c r="Q46" t="s">
        <v>82</v>
      </c>
      <c r="R46" s="6">
        <v>705</v>
      </c>
      <c r="S46" s="6">
        <v>350</v>
      </c>
      <c r="T46" s="2">
        <v>16.059999999999999</v>
      </c>
      <c r="U46" s="2">
        <v>50</v>
      </c>
      <c r="V46" s="2">
        <v>37.9</v>
      </c>
      <c r="W46" s="2">
        <v>91.98</v>
      </c>
      <c r="X46" s="2">
        <v>993.62</v>
      </c>
      <c r="Y46" s="2">
        <v>730.64</v>
      </c>
      <c r="Z46" s="2">
        <v>1124.06</v>
      </c>
      <c r="AA46" s="2">
        <v>955.45</v>
      </c>
      <c r="AB46" s="2">
        <v>1405.08</v>
      </c>
      <c r="AC46" s="2">
        <v>3480.58</v>
      </c>
    </row>
    <row r="47" spans="1:29" x14ac:dyDescent="0.3">
      <c r="A47" t="s">
        <v>29</v>
      </c>
      <c r="B47">
        <v>16</v>
      </c>
      <c r="C47" t="s">
        <v>44</v>
      </c>
      <c r="D47">
        <v>28.2</v>
      </c>
      <c r="E47" t="s">
        <v>47</v>
      </c>
      <c r="F47" t="s">
        <v>48</v>
      </c>
      <c r="G47" s="2">
        <v>3647.3</v>
      </c>
      <c r="H47" t="s">
        <v>54</v>
      </c>
      <c r="I47" s="1">
        <v>158.22</v>
      </c>
      <c r="J47" s="1">
        <v>325.66000000000003</v>
      </c>
      <c r="K47" s="1">
        <v>57.19</v>
      </c>
      <c r="L47" s="1">
        <v>232.48</v>
      </c>
      <c r="M47" s="1">
        <v>108.12</v>
      </c>
      <c r="N47" s="1">
        <v>53.31</v>
      </c>
      <c r="O47" s="1">
        <v>137.18</v>
      </c>
      <c r="P47" s="1">
        <v>8.94</v>
      </c>
      <c r="Q47" t="s">
        <v>77</v>
      </c>
      <c r="R47" s="6">
        <v>440</v>
      </c>
      <c r="S47" s="6">
        <v>313</v>
      </c>
      <c r="T47" s="2">
        <v>11.65</v>
      </c>
      <c r="U47" s="2">
        <v>50</v>
      </c>
      <c r="V47" s="2">
        <v>29.76</v>
      </c>
      <c r="W47" s="2">
        <v>86.91</v>
      </c>
      <c r="X47" s="2">
        <v>1081.0999999999999</v>
      </c>
      <c r="Y47" s="2">
        <v>474.15</v>
      </c>
      <c r="Z47" s="2">
        <v>729.46</v>
      </c>
      <c r="AA47" s="2">
        <v>620.04</v>
      </c>
      <c r="AB47" s="2">
        <v>911.83</v>
      </c>
      <c r="AC47" s="2">
        <v>1411.96</v>
      </c>
    </row>
    <row r="48" spans="1:29" x14ac:dyDescent="0.3">
      <c r="A48" t="s">
        <v>30</v>
      </c>
      <c r="B48">
        <v>19</v>
      </c>
      <c r="C48" t="s">
        <v>44</v>
      </c>
      <c r="D48">
        <v>21.6</v>
      </c>
      <c r="E48" t="s">
        <v>47</v>
      </c>
      <c r="F48" t="s">
        <v>48</v>
      </c>
      <c r="G48" s="2">
        <v>3671.16</v>
      </c>
      <c r="H48" t="s">
        <v>57</v>
      </c>
      <c r="I48" s="1">
        <v>125.3</v>
      </c>
      <c r="J48" s="1">
        <v>484.45</v>
      </c>
      <c r="K48" s="1">
        <v>59.74</v>
      </c>
      <c r="L48" s="1">
        <v>232.99</v>
      </c>
      <c r="M48" s="1">
        <v>125.95</v>
      </c>
      <c r="N48" s="1">
        <v>36.28</v>
      </c>
      <c r="O48" s="1">
        <v>123.27</v>
      </c>
      <c r="P48" s="1">
        <v>8.36</v>
      </c>
      <c r="Q48" t="s">
        <v>58</v>
      </c>
      <c r="R48" s="6">
        <v>903</v>
      </c>
      <c r="S48" s="6">
        <v>321</v>
      </c>
      <c r="T48" s="2">
        <v>11.44</v>
      </c>
      <c r="U48" s="2">
        <v>50</v>
      </c>
      <c r="V48" s="2">
        <v>35.71</v>
      </c>
      <c r="W48" s="2">
        <v>91.2</v>
      </c>
      <c r="X48" s="2">
        <v>1196.3399999999999</v>
      </c>
      <c r="Y48" s="2">
        <v>477.25</v>
      </c>
      <c r="Z48" s="2">
        <v>734.23</v>
      </c>
      <c r="AA48" s="2">
        <v>624.1</v>
      </c>
      <c r="AB48" s="2">
        <v>917.79</v>
      </c>
      <c r="AC48" s="2">
        <v>1326.5300000000002</v>
      </c>
    </row>
    <row r="49" spans="1:29" x14ac:dyDescent="0.3">
      <c r="A49" t="s">
        <v>29</v>
      </c>
      <c r="B49">
        <v>18</v>
      </c>
      <c r="C49" t="s">
        <v>45</v>
      </c>
      <c r="D49">
        <v>23.8</v>
      </c>
      <c r="E49" t="s">
        <v>46</v>
      </c>
      <c r="F49" t="s">
        <v>49</v>
      </c>
      <c r="G49" s="2">
        <v>5104.16</v>
      </c>
      <c r="H49" t="s">
        <v>55</v>
      </c>
      <c r="I49" s="1">
        <v>164.54</v>
      </c>
      <c r="J49" s="1">
        <v>399.48</v>
      </c>
      <c r="K49" s="1">
        <v>56.48</v>
      </c>
      <c r="L49" s="1">
        <v>206.9</v>
      </c>
      <c r="M49" s="1">
        <v>110.45</v>
      </c>
      <c r="N49" s="1">
        <v>69.05</v>
      </c>
      <c r="O49" s="1">
        <v>121.22</v>
      </c>
      <c r="P49" s="1">
        <v>6.75</v>
      </c>
      <c r="Q49" t="s">
        <v>59</v>
      </c>
      <c r="R49" s="6">
        <v>771</v>
      </c>
      <c r="S49" s="6">
        <v>301</v>
      </c>
      <c r="T49" s="2">
        <v>16.96</v>
      </c>
      <c r="U49" s="2">
        <v>0</v>
      </c>
      <c r="V49" s="2">
        <v>29.39</v>
      </c>
      <c r="W49" s="2">
        <v>66.59</v>
      </c>
      <c r="X49" s="2">
        <v>1134.8699999999999</v>
      </c>
      <c r="Y49" s="2">
        <v>663.54</v>
      </c>
      <c r="Z49" s="2">
        <v>1020.83</v>
      </c>
      <c r="AA49" s="2">
        <v>867.71</v>
      </c>
      <c r="AB49" s="2">
        <v>1276.04</v>
      </c>
      <c r="AC49" s="2">
        <v>2764.68</v>
      </c>
    </row>
    <row r="50" spans="1:29" x14ac:dyDescent="0.3">
      <c r="A50" t="s">
        <v>33</v>
      </c>
      <c r="B50">
        <v>27</v>
      </c>
      <c r="C50" t="s">
        <v>41</v>
      </c>
      <c r="D50">
        <v>25.5</v>
      </c>
      <c r="E50" t="s">
        <v>47</v>
      </c>
      <c r="F50" t="s">
        <v>49</v>
      </c>
      <c r="G50" s="2">
        <v>5600.94</v>
      </c>
      <c r="H50" t="s">
        <v>54</v>
      </c>
      <c r="I50" s="1">
        <v>182.28</v>
      </c>
      <c r="J50" s="1">
        <v>441.51</v>
      </c>
      <c r="K50" s="1">
        <v>56.32</v>
      </c>
      <c r="L50" s="1">
        <v>203.25</v>
      </c>
      <c r="M50" s="1">
        <v>127.37</v>
      </c>
      <c r="N50" s="1">
        <v>40.57</v>
      </c>
      <c r="O50" s="1">
        <v>146.46</v>
      </c>
      <c r="P50" s="1">
        <v>5.59</v>
      </c>
      <c r="Q50" t="s">
        <v>76</v>
      </c>
      <c r="R50" s="6">
        <v>636</v>
      </c>
      <c r="S50" s="6">
        <v>400</v>
      </c>
      <c r="T50" s="2">
        <v>14</v>
      </c>
      <c r="U50" s="2">
        <v>0</v>
      </c>
      <c r="V50" s="2">
        <v>25.36</v>
      </c>
      <c r="W50" s="2">
        <v>97.66</v>
      </c>
      <c r="X50" s="2">
        <v>1203.3499999999999</v>
      </c>
      <c r="Y50" s="2">
        <v>728.12</v>
      </c>
      <c r="Z50" s="2">
        <v>1120.19</v>
      </c>
      <c r="AA50" s="2">
        <v>952.16</v>
      </c>
      <c r="AB50" s="2">
        <v>1400.23</v>
      </c>
      <c r="AC50" s="2">
        <v>3188.95</v>
      </c>
    </row>
    <row r="51" spans="1:29" x14ac:dyDescent="0.3">
      <c r="A51" t="s">
        <v>31</v>
      </c>
      <c r="B51">
        <v>13</v>
      </c>
      <c r="C51" t="s">
        <v>42</v>
      </c>
      <c r="D51">
        <v>17.7</v>
      </c>
      <c r="E51" t="s">
        <v>46</v>
      </c>
      <c r="F51" t="s">
        <v>48</v>
      </c>
      <c r="G51" s="2">
        <v>4740.91</v>
      </c>
      <c r="H51" t="s">
        <v>54</v>
      </c>
      <c r="I51" s="1">
        <v>196.05</v>
      </c>
      <c r="J51" s="1">
        <v>362.58</v>
      </c>
      <c r="K51" s="1">
        <v>51.38</v>
      </c>
      <c r="L51" s="1">
        <v>209.31</v>
      </c>
      <c r="M51" s="1">
        <v>126.7</v>
      </c>
      <c r="N51" s="1">
        <v>49.88</v>
      </c>
      <c r="O51" s="1">
        <v>114.88</v>
      </c>
      <c r="P51" s="1">
        <v>5.72</v>
      </c>
      <c r="Q51" t="s">
        <v>64</v>
      </c>
      <c r="R51" s="6">
        <v>971</v>
      </c>
      <c r="S51" s="6">
        <v>348</v>
      </c>
      <c r="T51" s="2">
        <v>13.62</v>
      </c>
      <c r="U51" s="2">
        <v>50</v>
      </c>
      <c r="V51" s="2">
        <v>37.450000000000003</v>
      </c>
      <c r="W51" s="2">
        <v>90.52</v>
      </c>
      <c r="X51" s="2">
        <v>1116.5</v>
      </c>
      <c r="Y51" s="2">
        <v>616.32000000000005</v>
      </c>
      <c r="Z51" s="2">
        <v>948.18</v>
      </c>
      <c r="AA51" s="2">
        <v>805.95</v>
      </c>
      <c r="AB51" s="2">
        <v>1185.23</v>
      </c>
      <c r="AC51" s="2">
        <v>2477.86</v>
      </c>
    </row>
    <row r="52" spans="1:29" x14ac:dyDescent="0.3">
      <c r="A52" t="s">
        <v>29</v>
      </c>
      <c r="B52">
        <v>22</v>
      </c>
      <c r="C52" t="s">
        <v>43</v>
      </c>
      <c r="D52">
        <v>20</v>
      </c>
      <c r="E52" t="s">
        <v>47</v>
      </c>
      <c r="F52" t="s">
        <v>52</v>
      </c>
      <c r="G52" s="2">
        <v>5048.96</v>
      </c>
      <c r="H52" t="s">
        <v>54</v>
      </c>
      <c r="I52" s="1">
        <v>164.95</v>
      </c>
      <c r="J52" s="1">
        <v>351.14</v>
      </c>
      <c r="K52" s="1">
        <v>54.94</v>
      </c>
      <c r="L52" s="1">
        <v>221.59</v>
      </c>
      <c r="M52" s="1">
        <v>111.14</v>
      </c>
      <c r="N52" s="1">
        <v>55.96</v>
      </c>
      <c r="O52" s="1">
        <v>123.99</v>
      </c>
      <c r="P52" s="1">
        <v>7.79</v>
      </c>
      <c r="Q52" t="s">
        <v>61</v>
      </c>
      <c r="R52" s="6">
        <v>639</v>
      </c>
      <c r="S52" s="6">
        <v>348</v>
      </c>
      <c r="T52" s="2">
        <v>14.51</v>
      </c>
      <c r="U52" s="2">
        <v>0</v>
      </c>
      <c r="V52" s="2">
        <v>23.74</v>
      </c>
      <c r="W52" s="2">
        <v>82.9</v>
      </c>
      <c r="X52" s="2">
        <v>1091.5</v>
      </c>
      <c r="Y52" s="2">
        <v>656.36</v>
      </c>
      <c r="Z52" s="2">
        <v>1009.79</v>
      </c>
      <c r="AA52" s="2">
        <v>858.32</v>
      </c>
      <c r="AB52" s="2">
        <v>1262.24</v>
      </c>
      <c r="AC52" s="2">
        <v>2747.2</v>
      </c>
    </row>
    <row r="53" spans="1:29" x14ac:dyDescent="0.3">
      <c r="A53" t="s">
        <v>40</v>
      </c>
      <c r="B53">
        <v>28</v>
      </c>
      <c r="C53" t="s">
        <v>43</v>
      </c>
      <c r="D53">
        <v>25.8</v>
      </c>
      <c r="E53" t="s">
        <v>47</v>
      </c>
      <c r="F53" t="s">
        <v>51</v>
      </c>
      <c r="G53" s="2">
        <v>5360.33</v>
      </c>
      <c r="H53" t="s">
        <v>57</v>
      </c>
      <c r="I53" s="1">
        <v>137.30000000000001</v>
      </c>
      <c r="J53" s="1">
        <v>488.52</v>
      </c>
      <c r="K53" s="1">
        <v>50.06</v>
      </c>
      <c r="L53" s="1">
        <v>268.02</v>
      </c>
      <c r="M53" s="1">
        <v>134.91999999999999</v>
      </c>
      <c r="N53" s="1">
        <v>66.33</v>
      </c>
      <c r="O53" s="1">
        <v>139.34</v>
      </c>
      <c r="P53" s="1">
        <v>8.48</v>
      </c>
      <c r="Q53" t="s">
        <v>77</v>
      </c>
      <c r="R53" s="6">
        <v>384</v>
      </c>
      <c r="S53" s="6">
        <v>376</v>
      </c>
      <c r="T53" s="2">
        <v>14.26</v>
      </c>
      <c r="U53" s="2">
        <v>150</v>
      </c>
      <c r="V53" s="2">
        <v>31.56</v>
      </c>
      <c r="W53" s="2">
        <v>59.15</v>
      </c>
      <c r="X53" s="2">
        <v>1292.96999999999</v>
      </c>
      <c r="Y53" s="2">
        <v>696.84</v>
      </c>
      <c r="Z53" s="2">
        <v>1072.07</v>
      </c>
      <c r="AA53" s="2">
        <v>911.26</v>
      </c>
      <c r="AB53" s="2">
        <v>1340.08</v>
      </c>
      <c r="AC53" s="2">
        <v>3014.92</v>
      </c>
    </row>
    <row r="54" spans="1:29" x14ac:dyDescent="0.3">
      <c r="A54" t="s">
        <v>29</v>
      </c>
      <c r="B54">
        <v>22</v>
      </c>
      <c r="C54" t="s">
        <v>41</v>
      </c>
      <c r="D54">
        <v>22.5</v>
      </c>
      <c r="E54" t="s">
        <v>47</v>
      </c>
      <c r="F54" t="s">
        <v>52</v>
      </c>
      <c r="G54" s="2">
        <v>4634.66</v>
      </c>
      <c r="H54" t="s">
        <v>57</v>
      </c>
      <c r="I54" s="1">
        <v>143.12</v>
      </c>
      <c r="J54" s="1">
        <v>342.38</v>
      </c>
      <c r="K54" s="1">
        <v>58.31</v>
      </c>
      <c r="L54" s="1">
        <v>244.65</v>
      </c>
      <c r="M54" s="1">
        <v>104.01</v>
      </c>
      <c r="N54" s="1">
        <v>61.14</v>
      </c>
      <c r="O54" s="1">
        <v>148.32</v>
      </c>
      <c r="P54" s="1">
        <v>9.98</v>
      </c>
      <c r="Q54" t="s">
        <v>63</v>
      </c>
      <c r="R54" s="6">
        <v>641</v>
      </c>
      <c r="S54" s="6">
        <v>350</v>
      </c>
      <c r="T54" s="2">
        <v>13.24</v>
      </c>
      <c r="U54" s="2">
        <v>150</v>
      </c>
      <c r="V54" s="2">
        <v>30.88</v>
      </c>
      <c r="W54" s="2">
        <v>75.97</v>
      </c>
      <c r="X54" s="2">
        <v>1111.9099999999901</v>
      </c>
      <c r="Y54" s="2">
        <v>602.51</v>
      </c>
      <c r="Z54" s="2">
        <v>926.93</v>
      </c>
      <c r="AA54" s="2">
        <v>787.89</v>
      </c>
      <c r="AB54" s="2">
        <v>1158.6600000000001</v>
      </c>
      <c r="AC54" s="2">
        <v>2469.63</v>
      </c>
    </row>
    <row r="55" spans="1:29" x14ac:dyDescent="0.3">
      <c r="A55" t="s">
        <v>35</v>
      </c>
      <c r="B55">
        <v>1</v>
      </c>
      <c r="C55" t="s">
        <v>41</v>
      </c>
      <c r="D55">
        <v>10.7</v>
      </c>
      <c r="E55" t="s">
        <v>46</v>
      </c>
      <c r="F55" t="s">
        <v>49</v>
      </c>
      <c r="G55" s="2">
        <v>3114.86</v>
      </c>
      <c r="H55" t="s">
        <v>54</v>
      </c>
      <c r="I55" s="1">
        <v>128.68</v>
      </c>
      <c r="J55" s="1">
        <v>490.86</v>
      </c>
      <c r="K55" s="1">
        <v>53.38</v>
      </c>
      <c r="L55" s="1">
        <v>243.97</v>
      </c>
      <c r="M55" s="1">
        <v>135.24</v>
      </c>
      <c r="N55" s="1">
        <v>52.1</v>
      </c>
      <c r="O55" s="1">
        <v>134.19</v>
      </c>
      <c r="P55" s="1">
        <v>7.07</v>
      </c>
      <c r="Q55" t="s">
        <v>72</v>
      </c>
      <c r="R55" s="6">
        <v>153</v>
      </c>
      <c r="S55" s="6">
        <v>305</v>
      </c>
      <c r="T55" s="2">
        <v>10.210000000000001</v>
      </c>
      <c r="U55" s="2">
        <v>100</v>
      </c>
      <c r="V55" s="2">
        <v>24.8</v>
      </c>
      <c r="W55" s="2">
        <v>67.56</v>
      </c>
      <c r="X55" s="2">
        <v>1245.49</v>
      </c>
      <c r="Y55" s="2">
        <v>404.93</v>
      </c>
      <c r="Z55" s="2">
        <v>622.97</v>
      </c>
      <c r="AA55" s="2">
        <v>529.53</v>
      </c>
      <c r="AB55" s="2">
        <v>778.72</v>
      </c>
      <c r="AC55" s="2">
        <v>760.17000000000007</v>
      </c>
    </row>
    <row r="56" spans="1:29" x14ac:dyDescent="0.3">
      <c r="A56" t="s">
        <v>32</v>
      </c>
      <c r="B56">
        <v>25</v>
      </c>
      <c r="C56" t="s">
        <v>42</v>
      </c>
      <c r="D56">
        <v>26.8</v>
      </c>
      <c r="E56" t="s">
        <v>46</v>
      </c>
      <c r="F56" t="s">
        <v>48</v>
      </c>
      <c r="G56" s="2">
        <v>4147.32</v>
      </c>
      <c r="H56" t="s">
        <v>57</v>
      </c>
      <c r="I56" s="1">
        <v>114.89</v>
      </c>
      <c r="J56" s="1">
        <v>327.79</v>
      </c>
      <c r="K56" s="1">
        <v>59.64</v>
      </c>
      <c r="L56" s="1">
        <v>224.5</v>
      </c>
      <c r="M56" s="1">
        <v>107.54</v>
      </c>
      <c r="N56" s="1">
        <v>53.63</v>
      </c>
      <c r="O56" s="1">
        <v>125.01</v>
      </c>
      <c r="P56" s="1">
        <v>8.5500000000000007</v>
      </c>
      <c r="Q56" t="s">
        <v>72</v>
      </c>
      <c r="R56" s="6">
        <v>388</v>
      </c>
      <c r="S56" s="6">
        <v>349</v>
      </c>
      <c r="T56" s="2">
        <v>11.88</v>
      </c>
      <c r="U56" s="2">
        <v>100</v>
      </c>
      <c r="V56" s="2">
        <v>25.72</v>
      </c>
      <c r="W56" s="2">
        <v>94.17</v>
      </c>
      <c r="X56" s="2">
        <v>1021.54999999999</v>
      </c>
      <c r="Y56" s="2">
        <v>539.15</v>
      </c>
      <c r="Z56" s="2">
        <v>829.46</v>
      </c>
      <c r="AA56" s="2">
        <v>705.04</v>
      </c>
      <c r="AB56" s="2">
        <v>1036.83</v>
      </c>
      <c r="AC56" s="2">
        <v>2017.4899999999998</v>
      </c>
    </row>
    <row r="57" spans="1:29" x14ac:dyDescent="0.3">
      <c r="A57" t="s">
        <v>32</v>
      </c>
      <c r="B57">
        <v>15</v>
      </c>
      <c r="C57" t="s">
        <v>41</v>
      </c>
      <c r="D57">
        <v>24.8</v>
      </c>
      <c r="E57" t="s">
        <v>47</v>
      </c>
      <c r="F57" t="s">
        <v>49</v>
      </c>
      <c r="G57" s="2">
        <v>5775.3</v>
      </c>
      <c r="H57" t="s">
        <v>57</v>
      </c>
      <c r="I57" s="1">
        <v>162</v>
      </c>
      <c r="J57" s="1">
        <v>492.64</v>
      </c>
      <c r="K57" s="1">
        <v>58.41</v>
      </c>
      <c r="L57" s="1">
        <v>255.62</v>
      </c>
      <c r="M57" s="1">
        <v>106.05</v>
      </c>
      <c r="N57" s="1">
        <v>62.41</v>
      </c>
      <c r="O57" s="1">
        <v>106.66</v>
      </c>
      <c r="P57" s="1">
        <v>8.74</v>
      </c>
      <c r="Q57" t="s">
        <v>59</v>
      </c>
      <c r="R57" s="6">
        <v>578</v>
      </c>
      <c r="S57" s="6">
        <v>360</v>
      </c>
      <c r="T57" s="2">
        <v>16.04</v>
      </c>
      <c r="U57" s="2">
        <v>150</v>
      </c>
      <c r="V57" s="2">
        <v>36.299999999999997</v>
      </c>
      <c r="W57" s="2">
        <v>60.33</v>
      </c>
      <c r="X57" s="2">
        <v>1252.53</v>
      </c>
      <c r="Y57" s="2">
        <v>750.79</v>
      </c>
      <c r="Z57" s="2">
        <v>1155.06</v>
      </c>
      <c r="AA57" s="2">
        <v>981.8</v>
      </c>
      <c r="AB57" s="2">
        <v>1443.83</v>
      </c>
      <c r="AC57" s="2">
        <v>3475.0699999999997</v>
      </c>
    </row>
    <row r="58" spans="1:29" x14ac:dyDescent="0.3">
      <c r="A58" t="s">
        <v>29</v>
      </c>
      <c r="B58">
        <v>14</v>
      </c>
      <c r="C58" t="s">
        <v>42</v>
      </c>
      <c r="D58">
        <v>27.9</v>
      </c>
      <c r="E58" t="s">
        <v>47</v>
      </c>
      <c r="F58" t="s">
        <v>50</v>
      </c>
      <c r="G58" s="2">
        <v>5403.66</v>
      </c>
      <c r="H58" t="s">
        <v>57</v>
      </c>
      <c r="I58" s="1">
        <v>131.56</v>
      </c>
      <c r="J58" s="1">
        <v>319.14</v>
      </c>
      <c r="K58" s="1">
        <v>53.7</v>
      </c>
      <c r="L58" s="1">
        <v>239.07</v>
      </c>
      <c r="M58" s="1">
        <v>134.55000000000001</v>
      </c>
      <c r="N58" s="1">
        <v>51.12</v>
      </c>
      <c r="O58" s="1">
        <v>129.25</v>
      </c>
      <c r="P58" s="1">
        <v>8.4499999999999993</v>
      </c>
      <c r="Q58" t="s">
        <v>70</v>
      </c>
      <c r="R58" s="6">
        <v>547</v>
      </c>
      <c r="S58" s="6">
        <v>344</v>
      </c>
      <c r="T58" s="2">
        <v>15.71</v>
      </c>
      <c r="U58" s="2">
        <v>50</v>
      </c>
      <c r="V58" s="2">
        <v>36.57</v>
      </c>
      <c r="W58" s="2">
        <v>51.68</v>
      </c>
      <c r="X58" s="2">
        <v>1066.8399999999999</v>
      </c>
      <c r="Y58" s="2">
        <v>702.48</v>
      </c>
      <c r="Z58" s="2">
        <v>1080.73</v>
      </c>
      <c r="AA58" s="2">
        <v>918.62</v>
      </c>
      <c r="AB58" s="2">
        <v>1350.91</v>
      </c>
      <c r="AC58" s="2">
        <v>3189.3900000000003</v>
      </c>
    </row>
    <row r="59" spans="1:29" x14ac:dyDescent="0.3">
      <c r="A59" t="s">
        <v>36</v>
      </c>
      <c r="B59">
        <v>12</v>
      </c>
      <c r="C59" t="s">
        <v>41</v>
      </c>
      <c r="D59">
        <v>27.3</v>
      </c>
      <c r="E59" t="s">
        <v>47</v>
      </c>
      <c r="F59" t="s">
        <v>53</v>
      </c>
      <c r="G59" s="2">
        <v>5206.1499999999996</v>
      </c>
      <c r="H59" t="s">
        <v>56</v>
      </c>
      <c r="I59" s="1">
        <v>113.18</v>
      </c>
      <c r="J59" s="1">
        <v>446.47</v>
      </c>
      <c r="K59" s="1">
        <v>55.82</v>
      </c>
      <c r="L59" s="1">
        <v>246.73</v>
      </c>
      <c r="M59" s="1">
        <v>119.52</v>
      </c>
      <c r="N59" s="1">
        <v>53.28</v>
      </c>
      <c r="O59" s="1">
        <v>122.15</v>
      </c>
      <c r="P59" s="1">
        <v>8.9700000000000006</v>
      </c>
      <c r="Q59" t="s">
        <v>62</v>
      </c>
      <c r="R59" s="6">
        <v>656</v>
      </c>
      <c r="S59" s="6">
        <v>318</v>
      </c>
      <c r="T59" s="2">
        <v>16.37</v>
      </c>
      <c r="U59" s="2">
        <v>0</v>
      </c>
      <c r="V59" s="2">
        <v>32.049999999999997</v>
      </c>
      <c r="W59" s="2">
        <v>75.3</v>
      </c>
      <c r="X59" s="2">
        <v>1166.1199999999999</v>
      </c>
      <c r="Y59" s="2">
        <v>676.8</v>
      </c>
      <c r="Z59" s="2">
        <v>1041.23</v>
      </c>
      <c r="AA59" s="2">
        <v>885.05</v>
      </c>
      <c r="AB59" s="2">
        <v>1301.54</v>
      </c>
      <c r="AC59" s="2">
        <v>2838.08</v>
      </c>
    </row>
    <row r="60" spans="1:29" x14ac:dyDescent="0.3">
      <c r="A60" t="s">
        <v>38</v>
      </c>
      <c r="B60">
        <v>13</v>
      </c>
      <c r="C60" t="s">
        <v>43</v>
      </c>
      <c r="D60">
        <v>23.3</v>
      </c>
      <c r="E60" t="s">
        <v>46</v>
      </c>
      <c r="F60" t="s">
        <v>50</v>
      </c>
      <c r="G60" s="2">
        <v>3025.13</v>
      </c>
      <c r="H60" t="s">
        <v>55</v>
      </c>
      <c r="I60" s="1">
        <v>191.71</v>
      </c>
      <c r="J60" s="1">
        <v>333.95</v>
      </c>
      <c r="K60" s="1">
        <v>59.19</v>
      </c>
      <c r="L60" s="1">
        <v>219.44</v>
      </c>
      <c r="M60" s="1">
        <v>124.77</v>
      </c>
      <c r="N60" s="1">
        <v>62.98</v>
      </c>
      <c r="O60" s="1">
        <v>143.13</v>
      </c>
      <c r="P60" s="1">
        <v>7.03</v>
      </c>
      <c r="Q60" t="s">
        <v>72</v>
      </c>
      <c r="R60" s="6">
        <v>489</v>
      </c>
      <c r="S60" s="6">
        <v>333</v>
      </c>
      <c r="T60" s="2">
        <v>9.08</v>
      </c>
      <c r="U60" s="2">
        <v>150</v>
      </c>
      <c r="V60" s="2">
        <v>25.29</v>
      </c>
      <c r="W60" s="2">
        <v>52.08</v>
      </c>
      <c r="X60" s="2">
        <v>1142.2</v>
      </c>
      <c r="Y60" s="2">
        <v>393.27</v>
      </c>
      <c r="Z60" s="2">
        <v>605.03</v>
      </c>
      <c r="AA60" s="2">
        <v>514.27</v>
      </c>
      <c r="AB60" s="2">
        <v>756.28</v>
      </c>
      <c r="AC60" s="2">
        <v>824.2199999999998</v>
      </c>
    </row>
    <row r="61" spans="1:29" x14ac:dyDescent="0.3">
      <c r="A61" t="s">
        <v>29</v>
      </c>
      <c r="B61">
        <v>13</v>
      </c>
      <c r="C61" t="s">
        <v>43</v>
      </c>
      <c r="D61">
        <v>11.8</v>
      </c>
      <c r="E61" t="s">
        <v>47</v>
      </c>
      <c r="F61" t="s">
        <v>51</v>
      </c>
      <c r="G61" s="2">
        <v>4359.91</v>
      </c>
      <c r="H61" t="s">
        <v>55</v>
      </c>
      <c r="I61" s="1">
        <v>118.19</v>
      </c>
      <c r="J61" s="1">
        <v>380.69</v>
      </c>
      <c r="K61" s="1">
        <v>55.01</v>
      </c>
      <c r="L61" s="1">
        <v>252.85</v>
      </c>
      <c r="M61" s="1">
        <v>113.22</v>
      </c>
      <c r="N61" s="1">
        <v>51.72</v>
      </c>
      <c r="O61" s="1">
        <v>100.78</v>
      </c>
      <c r="P61" s="1">
        <v>6.57</v>
      </c>
      <c r="Q61" t="s">
        <v>67</v>
      </c>
      <c r="R61" s="6">
        <v>187</v>
      </c>
      <c r="S61" s="6">
        <v>306</v>
      </c>
      <c r="T61" s="2">
        <v>14.25</v>
      </c>
      <c r="U61" s="2">
        <v>100</v>
      </c>
      <c r="V61" s="2">
        <v>22.46</v>
      </c>
      <c r="W61" s="2">
        <v>96.78</v>
      </c>
      <c r="X61" s="2">
        <v>1079.03</v>
      </c>
      <c r="Y61" s="2">
        <v>566.79</v>
      </c>
      <c r="Z61" s="2">
        <v>871.98</v>
      </c>
      <c r="AA61" s="2">
        <v>741.18</v>
      </c>
      <c r="AB61" s="2">
        <v>1089.98</v>
      </c>
      <c r="AC61" s="2">
        <v>2169.34</v>
      </c>
    </row>
    <row r="62" spans="1:29" x14ac:dyDescent="0.3">
      <c r="A62" t="s">
        <v>40</v>
      </c>
      <c r="B62">
        <v>26</v>
      </c>
      <c r="C62" t="s">
        <v>45</v>
      </c>
      <c r="D62">
        <v>30</v>
      </c>
      <c r="E62" t="s">
        <v>47</v>
      </c>
      <c r="F62" t="s">
        <v>51</v>
      </c>
      <c r="G62" s="2">
        <v>4358.57</v>
      </c>
      <c r="H62" t="s">
        <v>57</v>
      </c>
      <c r="I62" s="1">
        <v>125.49</v>
      </c>
      <c r="J62" s="1">
        <v>305.52999999999997</v>
      </c>
      <c r="K62" s="1">
        <v>53.93</v>
      </c>
      <c r="L62" s="1">
        <v>298</v>
      </c>
      <c r="M62" s="1">
        <v>118.22</v>
      </c>
      <c r="N62" s="1">
        <v>42.36</v>
      </c>
      <c r="O62" s="1">
        <v>127.35</v>
      </c>
      <c r="P62" s="1">
        <v>5.36</v>
      </c>
      <c r="Q62" t="s">
        <v>62</v>
      </c>
      <c r="R62" s="6">
        <v>834</v>
      </c>
      <c r="S62" s="6">
        <v>302</v>
      </c>
      <c r="T62" s="2">
        <v>14.43</v>
      </c>
      <c r="U62" s="2">
        <v>100</v>
      </c>
      <c r="V62" s="2">
        <v>33.909999999999997</v>
      </c>
      <c r="W62" s="2">
        <v>51.94</v>
      </c>
      <c r="X62" s="2">
        <v>1076.24</v>
      </c>
      <c r="Y62" s="2">
        <v>566.61</v>
      </c>
      <c r="Z62" s="2">
        <v>871.71</v>
      </c>
      <c r="AA62" s="2">
        <v>740.96</v>
      </c>
      <c r="AB62" s="2">
        <v>1089.6400000000001</v>
      </c>
      <c r="AC62" s="2">
        <v>2182.2399999999998</v>
      </c>
    </row>
    <row r="63" spans="1:29" x14ac:dyDescent="0.3">
      <c r="A63" t="s">
        <v>32</v>
      </c>
      <c r="B63">
        <v>28</v>
      </c>
      <c r="C63" t="s">
        <v>41</v>
      </c>
      <c r="D63">
        <v>22</v>
      </c>
      <c r="E63" t="s">
        <v>46</v>
      </c>
      <c r="F63" t="s">
        <v>48</v>
      </c>
      <c r="G63" s="2">
        <v>3723.33</v>
      </c>
      <c r="H63" t="s">
        <v>56</v>
      </c>
      <c r="I63" s="1">
        <v>147.08000000000001</v>
      </c>
      <c r="J63" s="1">
        <v>496.16</v>
      </c>
      <c r="K63" s="1">
        <v>51.88</v>
      </c>
      <c r="L63" s="1">
        <v>279.33</v>
      </c>
      <c r="M63" s="1">
        <v>103.99</v>
      </c>
      <c r="N63" s="1">
        <v>40.58</v>
      </c>
      <c r="O63" s="1">
        <v>117.8</v>
      </c>
      <c r="P63" s="1">
        <v>8.24</v>
      </c>
      <c r="Q63" t="s">
        <v>66</v>
      </c>
      <c r="R63" s="6">
        <v>440</v>
      </c>
      <c r="S63" s="6">
        <v>329</v>
      </c>
      <c r="T63" s="2">
        <v>11.32</v>
      </c>
      <c r="U63" s="2">
        <v>100</v>
      </c>
      <c r="V63" s="2">
        <v>27.99</v>
      </c>
      <c r="W63" s="2">
        <v>54.41</v>
      </c>
      <c r="X63" s="2">
        <v>1245.06</v>
      </c>
      <c r="Y63" s="2">
        <v>484.03</v>
      </c>
      <c r="Z63" s="2">
        <v>744.67</v>
      </c>
      <c r="AA63" s="2">
        <v>632.97</v>
      </c>
      <c r="AB63" s="2">
        <v>930.83</v>
      </c>
      <c r="AC63" s="2">
        <v>1372.2600000000002</v>
      </c>
    </row>
    <row r="64" spans="1:29" x14ac:dyDescent="0.3">
      <c r="A64" t="s">
        <v>36</v>
      </c>
      <c r="B64">
        <v>23</v>
      </c>
      <c r="C64" t="s">
        <v>41</v>
      </c>
      <c r="D64">
        <v>28.6</v>
      </c>
      <c r="E64" t="s">
        <v>47</v>
      </c>
      <c r="F64" t="s">
        <v>48</v>
      </c>
      <c r="G64" s="2">
        <v>3146.46</v>
      </c>
      <c r="H64" t="s">
        <v>55</v>
      </c>
      <c r="I64" s="1">
        <v>109.3</v>
      </c>
      <c r="J64" s="1">
        <v>324</v>
      </c>
      <c r="K64" s="1">
        <v>50.56</v>
      </c>
      <c r="L64" s="1">
        <v>291.58999999999997</v>
      </c>
      <c r="M64" s="1">
        <v>131.47</v>
      </c>
      <c r="N64" s="1">
        <v>43.99</v>
      </c>
      <c r="O64" s="1">
        <v>131.54</v>
      </c>
      <c r="P64" s="1">
        <v>6.18</v>
      </c>
      <c r="Q64" t="s">
        <v>76</v>
      </c>
      <c r="R64" s="6">
        <v>743</v>
      </c>
      <c r="S64" s="6">
        <v>356</v>
      </c>
      <c r="T64" s="2">
        <v>8.84</v>
      </c>
      <c r="U64" s="2">
        <v>0</v>
      </c>
      <c r="V64" s="2">
        <v>34.909999999999997</v>
      </c>
      <c r="W64" s="2">
        <v>51.28</v>
      </c>
      <c r="X64" s="2">
        <v>1088.6300000000001</v>
      </c>
      <c r="Y64" s="2">
        <v>409.04</v>
      </c>
      <c r="Z64" s="2">
        <v>629.29</v>
      </c>
      <c r="AA64" s="2">
        <v>534.9</v>
      </c>
      <c r="AB64" s="2">
        <v>786.62</v>
      </c>
      <c r="AC64" s="2">
        <v>858.73999999999978</v>
      </c>
    </row>
    <row r="65" spans="1:29" x14ac:dyDescent="0.3">
      <c r="A65" t="s">
        <v>38</v>
      </c>
      <c r="B65">
        <v>17</v>
      </c>
      <c r="C65" t="s">
        <v>44</v>
      </c>
      <c r="D65">
        <v>16.7</v>
      </c>
      <c r="E65" t="s">
        <v>46</v>
      </c>
      <c r="F65" t="s">
        <v>48</v>
      </c>
      <c r="G65" s="2">
        <v>4533.76</v>
      </c>
      <c r="H65" t="s">
        <v>56</v>
      </c>
      <c r="I65" s="1">
        <v>156.32</v>
      </c>
      <c r="J65" s="1">
        <v>484.71</v>
      </c>
      <c r="K65" s="1">
        <v>54.13</v>
      </c>
      <c r="L65" s="1">
        <v>294.58</v>
      </c>
      <c r="M65" s="1">
        <v>140.46</v>
      </c>
      <c r="N65" s="1">
        <v>36.46</v>
      </c>
      <c r="O65" s="1">
        <v>112.61</v>
      </c>
      <c r="P65" s="1">
        <v>5.93</v>
      </c>
      <c r="Q65" t="s">
        <v>77</v>
      </c>
      <c r="R65" s="6">
        <v>232</v>
      </c>
      <c r="S65" s="6">
        <v>353</v>
      </c>
      <c r="T65" s="2">
        <v>12.84</v>
      </c>
      <c r="U65" s="2">
        <v>0</v>
      </c>
      <c r="V65" s="2">
        <v>20.93</v>
      </c>
      <c r="W65" s="2">
        <v>95.91</v>
      </c>
      <c r="X65" s="2">
        <v>1285.2</v>
      </c>
      <c r="Y65" s="2">
        <v>589.39</v>
      </c>
      <c r="Z65" s="2">
        <v>906.75</v>
      </c>
      <c r="AA65" s="2">
        <v>770.74</v>
      </c>
      <c r="AB65" s="2">
        <v>1133.44</v>
      </c>
      <c r="AC65" s="2">
        <v>2035.4899999999998</v>
      </c>
    </row>
    <row r="66" spans="1:29" x14ac:dyDescent="0.3">
      <c r="A66" t="s">
        <v>39</v>
      </c>
      <c r="B66">
        <v>14</v>
      </c>
      <c r="C66" t="s">
        <v>42</v>
      </c>
      <c r="D66">
        <v>14.7</v>
      </c>
      <c r="E66" t="s">
        <v>46</v>
      </c>
      <c r="F66" t="s">
        <v>50</v>
      </c>
      <c r="G66" s="2">
        <v>5794.02</v>
      </c>
      <c r="H66" t="s">
        <v>54</v>
      </c>
      <c r="I66" s="1">
        <v>149.66999999999999</v>
      </c>
      <c r="J66" s="1">
        <v>462.71</v>
      </c>
      <c r="K66" s="1">
        <v>51.11</v>
      </c>
      <c r="L66" s="1">
        <v>292.10000000000002</v>
      </c>
      <c r="M66" s="1">
        <v>111.45</v>
      </c>
      <c r="N66" s="1">
        <v>45.55</v>
      </c>
      <c r="O66" s="1">
        <v>105.51</v>
      </c>
      <c r="P66" s="1">
        <v>9.89</v>
      </c>
      <c r="Q66" t="s">
        <v>62</v>
      </c>
      <c r="R66" s="6">
        <v>960</v>
      </c>
      <c r="S66" s="6">
        <v>399</v>
      </c>
      <c r="T66" s="2">
        <v>14.52</v>
      </c>
      <c r="U66" s="2">
        <v>100</v>
      </c>
      <c r="V66" s="2">
        <v>25.21</v>
      </c>
      <c r="W66" s="2">
        <v>58.12</v>
      </c>
      <c r="X66" s="2">
        <v>1227.99</v>
      </c>
      <c r="Y66" s="2">
        <v>753.22</v>
      </c>
      <c r="Z66" s="2">
        <v>1158.8</v>
      </c>
      <c r="AA66" s="2">
        <v>984.98</v>
      </c>
      <c r="AB66" s="2">
        <v>1448.51</v>
      </c>
      <c r="AC66" s="2">
        <v>3457.24</v>
      </c>
    </row>
    <row r="67" spans="1:29" x14ac:dyDescent="0.3">
      <c r="A67" t="s">
        <v>38</v>
      </c>
      <c r="B67">
        <v>22</v>
      </c>
      <c r="C67" t="s">
        <v>45</v>
      </c>
      <c r="D67">
        <v>11.2</v>
      </c>
      <c r="E67" t="s">
        <v>46</v>
      </c>
      <c r="F67" t="s">
        <v>50</v>
      </c>
      <c r="G67" s="2">
        <v>4937.17</v>
      </c>
      <c r="H67" t="s">
        <v>55</v>
      </c>
      <c r="I67" s="1">
        <v>137.75</v>
      </c>
      <c r="J67" s="1">
        <v>367.44</v>
      </c>
      <c r="K67" s="1">
        <v>56.9</v>
      </c>
      <c r="L67" s="1">
        <v>282.08999999999997</v>
      </c>
      <c r="M67" s="1">
        <v>140.52000000000001</v>
      </c>
      <c r="N67" s="1">
        <v>47.6</v>
      </c>
      <c r="O67" s="1">
        <v>145.38999999999999</v>
      </c>
      <c r="P67" s="1">
        <v>6.33</v>
      </c>
      <c r="Q67" t="s">
        <v>77</v>
      </c>
      <c r="R67" s="6">
        <v>402</v>
      </c>
      <c r="S67" s="6">
        <v>321</v>
      </c>
      <c r="T67" s="2">
        <v>15.38</v>
      </c>
      <c r="U67" s="2">
        <v>150</v>
      </c>
      <c r="V67" s="2">
        <v>27.77</v>
      </c>
      <c r="W67" s="2">
        <v>92.21</v>
      </c>
      <c r="X67" s="2">
        <v>1184.02</v>
      </c>
      <c r="Y67" s="2">
        <v>641.83000000000004</v>
      </c>
      <c r="Z67" s="2">
        <v>987.43</v>
      </c>
      <c r="AA67" s="2">
        <v>839.32</v>
      </c>
      <c r="AB67" s="2">
        <v>1234.29</v>
      </c>
      <c r="AC67" s="2">
        <v>2696.92</v>
      </c>
    </row>
    <row r="68" spans="1:29" x14ac:dyDescent="0.3">
      <c r="A68" t="s">
        <v>37</v>
      </c>
      <c r="B68">
        <v>6</v>
      </c>
      <c r="C68" t="s">
        <v>41</v>
      </c>
      <c r="D68">
        <v>24</v>
      </c>
      <c r="E68" t="s">
        <v>46</v>
      </c>
      <c r="F68" t="s">
        <v>49</v>
      </c>
      <c r="G68" s="2">
        <v>4685.75</v>
      </c>
      <c r="H68" t="s">
        <v>56</v>
      </c>
      <c r="I68" s="1">
        <v>110.64</v>
      </c>
      <c r="J68" s="1">
        <v>475.16</v>
      </c>
      <c r="K68" s="1">
        <v>50.75</v>
      </c>
      <c r="L68" s="1">
        <v>220.9</v>
      </c>
      <c r="M68" s="1">
        <v>146.01</v>
      </c>
      <c r="N68" s="1">
        <v>53.35</v>
      </c>
      <c r="O68" s="1">
        <v>123.17</v>
      </c>
      <c r="P68" s="1">
        <v>9.2100000000000009</v>
      </c>
      <c r="Q68" t="s">
        <v>77</v>
      </c>
      <c r="R68" s="6">
        <v>742</v>
      </c>
      <c r="S68" s="6">
        <v>373</v>
      </c>
      <c r="T68" s="2">
        <v>12.56</v>
      </c>
      <c r="U68" s="2">
        <v>100</v>
      </c>
      <c r="V68" s="2">
        <v>33.56</v>
      </c>
      <c r="W68" s="2">
        <v>68.17</v>
      </c>
      <c r="X68" s="2">
        <v>1189.19</v>
      </c>
      <c r="Y68" s="2">
        <v>609.15</v>
      </c>
      <c r="Z68" s="2">
        <v>937.15</v>
      </c>
      <c r="AA68" s="2">
        <v>796.58</v>
      </c>
      <c r="AB68" s="2">
        <v>1171.44</v>
      </c>
      <c r="AC68" s="2">
        <v>2396.12</v>
      </c>
    </row>
    <row r="69" spans="1:29" x14ac:dyDescent="0.3">
      <c r="A69" t="s">
        <v>37</v>
      </c>
      <c r="B69">
        <v>27</v>
      </c>
      <c r="C69" t="s">
        <v>44</v>
      </c>
      <c r="D69">
        <v>13.6</v>
      </c>
      <c r="E69" t="s">
        <v>47</v>
      </c>
      <c r="F69" t="s">
        <v>48</v>
      </c>
      <c r="G69" s="2">
        <v>5033.22</v>
      </c>
      <c r="H69" t="s">
        <v>54</v>
      </c>
      <c r="I69" s="1">
        <v>118.44</v>
      </c>
      <c r="J69" s="1">
        <v>308.91000000000003</v>
      </c>
      <c r="K69" s="1">
        <v>52.35</v>
      </c>
      <c r="L69" s="1">
        <v>218.88</v>
      </c>
      <c r="M69" s="1">
        <v>137.54</v>
      </c>
      <c r="N69" s="1">
        <v>36.25</v>
      </c>
      <c r="O69" s="1">
        <v>124.57</v>
      </c>
      <c r="P69" s="1">
        <v>6.35</v>
      </c>
      <c r="Q69" t="s">
        <v>79</v>
      </c>
      <c r="R69" s="6">
        <v>187</v>
      </c>
      <c r="S69" s="6">
        <v>345</v>
      </c>
      <c r="T69" s="2">
        <v>14.59</v>
      </c>
      <c r="U69" s="2">
        <v>150</v>
      </c>
      <c r="V69" s="2">
        <v>21.84</v>
      </c>
      <c r="W69" s="2">
        <v>73.23</v>
      </c>
      <c r="X69" s="2">
        <v>1003.29</v>
      </c>
      <c r="Y69" s="2">
        <v>654.32000000000005</v>
      </c>
      <c r="Z69" s="2">
        <v>1006.64</v>
      </c>
      <c r="AA69" s="2">
        <v>855.65</v>
      </c>
      <c r="AB69" s="2">
        <v>1258.31</v>
      </c>
      <c r="AC69" s="2">
        <v>2967.7700000000004</v>
      </c>
    </row>
    <row r="70" spans="1:29" x14ac:dyDescent="0.3">
      <c r="A70" t="s">
        <v>33</v>
      </c>
      <c r="B70">
        <v>23</v>
      </c>
      <c r="C70" t="s">
        <v>43</v>
      </c>
      <c r="D70">
        <v>23.2</v>
      </c>
      <c r="E70" t="s">
        <v>47</v>
      </c>
      <c r="F70" t="s">
        <v>48</v>
      </c>
      <c r="G70" s="2">
        <v>3969.13</v>
      </c>
      <c r="H70" t="s">
        <v>56</v>
      </c>
      <c r="I70" s="1">
        <v>193.25</v>
      </c>
      <c r="J70" s="1">
        <v>350.36</v>
      </c>
      <c r="K70" s="1">
        <v>56.96</v>
      </c>
      <c r="L70" s="1">
        <v>260.88</v>
      </c>
      <c r="M70" s="1">
        <v>103.45</v>
      </c>
      <c r="N70" s="1">
        <v>66.66</v>
      </c>
      <c r="O70" s="1">
        <v>117.68</v>
      </c>
      <c r="P70" s="1">
        <v>5.8</v>
      </c>
      <c r="Q70" t="s">
        <v>72</v>
      </c>
      <c r="R70" s="6">
        <v>301</v>
      </c>
      <c r="S70" s="6">
        <v>305</v>
      </c>
      <c r="T70" s="2">
        <v>13.01</v>
      </c>
      <c r="U70" s="2">
        <v>0</v>
      </c>
      <c r="V70" s="2">
        <v>25.71</v>
      </c>
      <c r="W70" s="2">
        <v>76.400000000000006</v>
      </c>
      <c r="X70" s="2">
        <v>1155.04</v>
      </c>
      <c r="Y70" s="2">
        <v>515.99</v>
      </c>
      <c r="Z70" s="2">
        <v>793.83</v>
      </c>
      <c r="AA70" s="2">
        <v>674.75</v>
      </c>
      <c r="AB70" s="2">
        <v>992.28</v>
      </c>
      <c r="AC70" s="2">
        <v>1605.8000000000002</v>
      </c>
    </row>
    <row r="71" spans="1:29" x14ac:dyDescent="0.3">
      <c r="A71" t="s">
        <v>30</v>
      </c>
      <c r="B71">
        <v>11</v>
      </c>
      <c r="C71" t="s">
        <v>42</v>
      </c>
      <c r="D71">
        <v>24.3</v>
      </c>
      <c r="E71" t="s">
        <v>47</v>
      </c>
      <c r="F71" t="s">
        <v>51</v>
      </c>
      <c r="G71" s="2">
        <v>3820.86</v>
      </c>
      <c r="H71" t="s">
        <v>56</v>
      </c>
      <c r="I71" s="1">
        <v>111.65</v>
      </c>
      <c r="J71" s="1">
        <v>407.75</v>
      </c>
      <c r="K71" s="1">
        <v>53.44</v>
      </c>
      <c r="L71" s="1">
        <v>220.04</v>
      </c>
      <c r="M71" s="1">
        <v>147.71</v>
      </c>
      <c r="N71" s="1">
        <v>49.5</v>
      </c>
      <c r="O71" s="1">
        <v>143.65</v>
      </c>
      <c r="P71" s="1">
        <v>7.4</v>
      </c>
      <c r="Q71" t="s">
        <v>68</v>
      </c>
      <c r="R71" s="6">
        <v>205</v>
      </c>
      <c r="S71" s="6">
        <v>389</v>
      </c>
      <c r="T71" s="2">
        <v>9.82</v>
      </c>
      <c r="U71" s="2">
        <v>100</v>
      </c>
      <c r="V71" s="2">
        <v>21.34</v>
      </c>
      <c r="W71" s="2">
        <v>87.54</v>
      </c>
      <c r="X71" s="2">
        <v>1141.1400000000001</v>
      </c>
      <c r="Y71" s="2">
        <v>496.71</v>
      </c>
      <c r="Z71" s="2">
        <v>764.17</v>
      </c>
      <c r="AA71" s="2">
        <v>649.54999999999995</v>
      </c>
      <c r="AB71" s="2">
        <v>955.22</v>
      </c>
      <c r="AC71" s="2">
        <v>1567.06</v>
      </c>
    </row>
    <row r="72" spans="1:29" x14ac:dyDescent="0.3">
      <c r="A72" t="s">
        <v>40</v>
      </c>
      <c r="B72">
        <v>18</v>
      </c>
      <c r="C72" t="s">
        <v>42</v>
      </c>
      <c r="D72">
        <v>12.8</v>
      </c>
      <c r="E72" t="s">
        <v>47</v>
      </c>
      <c r="F72" t="s">
        <v>52</v>
      </c>
      <c r="G72" s="2">
        <v>5382.04</v>
      </c>
      <c r="H72" t="s">
        <v>56</v>
      </c>
      <c r="I72" s="1">
        <v>104.42</v>
      </c>
      <c r="J72" s="1">
        <v>313.11</v>
      </c>
      <c r="K72" s="1">
        <v>56.7</v>
      </c>
      <c r="L72" s="1">
        <v>224.47</v>
      </c>
      <c r="M72" s="1">
        <v>106.69</v>
      </c>
      <c r="N72" s="1">
        <v>59.59</v>
      </c>
      <c r="O72" s="1">
        <v>148.88</v>
      </c>
      <c r="P72" s="1">
        <v>6.08</v>
      </c>
      <c r="Q72" t="s">
        <v>58</v>
      </c>
      <c r="R72" s="6">
        <v>720</v>
      </c>
      <c r="S72" s="6">
        <v>390</v>
      </c>
      <c r="T72" s="2">
        <v>13.8</v>
      </c>
      <c r="U72" s="2">
        <v>50</v>
      </c>
      <c r="V72" s="2">
        <v>34.5</v>
      </c>
      <c r="W72" s="2">
        <v>72.69</v>
      </c>
      <c r="X72" s="2">
        <v>1019.94</v>
      </c>
      <c r="Y72" s="2">
        <v>699.67</v>
      </c>
      <c r="Z72" s="2">
        <v>1076.4100000000001</v>
      </c>
      <c r="AA72" s="2">
        <v>914.95</v>
      </c>
      <c r="AB72" s="2">
        <v>1345.51</v>
      </c>
      <c r="AC72" s="2">
        <v>3212.6000000000004</v>
      </c>
    </row>
    <row r="73" spans="1:29" x14ac:dyDescent="0.3">
      <c r="A73" t="s">
        <v>32</v>
      </c>
      <c r="B73">
        <v>20</v>
      </c>
      <c r="C73" t="s">
        <v>43</v>
      </c>
      <c r="D73">
        <v>15.5</v>
      </c>
      <c r="E73" t="s">
        <v>47</v>
      </c>
      <c r="F73" t="s">
        <v>53</v>
      </c>
      <c r="G73" s="2">
        <v>4044.25</v>
      </c>
      <c r="H73" t="s">
        <v>54</v>
      </c>
      <c r="I73" s="1">
        <v>196.87</v>
      </c>
      <c r="J73" s="1">
        <v>314.32</v>
      </c>
      <c r="K73" s="1">
        <v>55.04</v>
      </c>
      <c r="L73" s="1">
        <v>298.14999999999998</v>
      </c>
      <c r="M73" s="1">
        <v>118.13</v>
      </c>
      <c r="N73" s="1">
        <v>68.37</v>
      </c>
      <c r="O73" s="1">
        <v>105.22</v>
      </c>
      <c r="P73" s="1">
        <v>5.5</v>
      </c>
      <c r="Q73" t="s">
        <v>60</v>
      </c>
      <c r="R73" s="6">
        <v>200</v>
      </c>
      <c r="S73" s="6">
        <v>306</v>
      </c>
      <c r="T73" s="2">
        <v>13.22</v>
      </c>
      <c r="U73" s="2">
        <v>100</v>
      </c>
      <c r="V73" s="2">
        <v>22.04</v>
      </c>
      <c r="W73" s="2">
        <v>94.09</v>
      </c>
      <c r="X73" s="2">
        <v>1161.5999999999999</v>
      </c>
      <c r="Y73" s="2">
        <v>525.75</v>
      </c>
      <c r="Z73" s="2">
        <v>808.85</v>
      </c>
      <c r="AA73" s="2">
        <v>687.52</v>
      </c>
      <c r="AB73" s="2">
        <v>1011.06</v>
      </c>
      <c r="AC73" s="2">
        <v>1770.69</v>
      </c>
    </row>
    <row r="74" spans="1:29" x14ac:dyDescent="0.3">
      <c r="A74" t="s">
        <v>29</v>
      </c>
      <c r="B74">
        <v>15</v>
      </c>
      <c r="C74" t="s">
        <v>45</v>
      </c>
      <c r="D74">
        <v>22.9</v>
      </c>
      <c r="E74" t="s">
        <v>47</v>
      </c>
      <c r="F74" t="s">
        <v>51</v>
      </c>
      <c r="G74" s="2">
        <v>4471.84</v>
      </c>
      <c r="H74" t="s">
        <v>56</v>
      </c>
      <c r="I74" s="1">
        <v>183</v>
      </c>
      <c r="J74" s="1">
        <v>332.05</v>
      </c>
      <c r="K74" s="1">
        <v>57.61</v>
      </c>
      <c r="L74" s="1">
        <v>213.62</v>
      </c>
      <c r="M74" s="1">
        <v>105.66</v>
      </c>
      <c r="N74" s="1">
        <v>55.89</v>
      </c>
      <c r="O74" s="1">
        <v>122.93</v>
      </c>
      <c r="P74" s="1">
        <v>9.68</v>
      </c>
      <c r="Q74" t="s">
        <v>62</v>
      </c>
      <c r="R74" s="6">
        <v>759</v>
      </c>
      <c r="S74" s="6">
        <v>345</v>
      </c>
      <c r="T74" s="2">
        <v>12.96</v>
      </c>
      <c r="U74" s="2">
        <v>0</v>
      </c>
      <c r="V74" s="2">
        <v>31.79</v>
      </c>
      <c r="W74" s="2">
        <v>72.66</v>
      </c>
      <c r="X74" s="2">
        <v>1080.44</v>
      </c>
      <c r="Y74" s="2">
        <v>581.34</v>
      </c>
      <c r="Z74" s="2">
        <v>894.37</v>
      </c>
      <c r="AA74" s="2">
        <v>760.21</v>
      </c>
      <c r="AB74" s="2">
        <v>1117.96</v>
      </c>
      <c r="AC74" s="2">
        <v>2189.19</v>
      </c>
    </row>
    <row r="75" spans="1:29" x14ac:dyDescent="0.3">
      <c r="A75" t="s">
        <v>32</v>
      </c>
      <c r="B75">
        <v>3</v>
      </c>
      <c r="C75" t="s">
        <v>44</v>
      </c>
      <c r="D75">
        <v>10.5</v>
      </c>
      <c r="E75" t="s">
        <v>46</v>
      </c>
      <c r="F75" t="s">
        <v>53</v>
      </c>
      <c r="G75" s="2">
        <v>5476.39</v>
      </c>
      <c r="H75" t="s">
        <v>57</v>
      </c>
      <c r="I75" s="1">
        <v>120.64</v>
      </c>
      <c r="J75" s="1">
        <v>403.89</v>
      </c>
      <c r="K75" s="1">
        <v>50.37</v>
      </c>
      <c r="L75" s="1">
        <v>280.20999999999998</v>
      </c>
      <c r="M75" s="1">
        <v>146.69</v>
      </c>
      <c r="N75" s="1">
        <v>63.91</v>
      </c>
      <c r="O75" s="1">
        <v>122.38</v>
      </c>
      <c r="P75" s="1">
        <v>6.48</v>
      </c>
      <c r="Q75" t="s">
        <v>64</v>
      </c>
      <c r="R75" s="6">
        <v>830</v>
      </c>
      <c r="S75" s="6">
        <v>303</v>
      </c>
      <c r="T75" s="2">
        <v>18.07</v>
      </c>
      <c r="U75" s="2">
        <v>100</v>
      </c>
      <c r="V75" s="2">
        <v>34.97</v>
      </c>
      <c r="W75" s="2">
        <v>99.18</v>
      </c>
      <c r="X75" s="2">
        <v>1194.57</v>
      </c>
      <c r="Y75" s="2">
        <v>711.93</v>
      </c>
      <c r="Z75" s="2">
        <v>1095.28</v>
      </c>
      <c r="AA75" s="2">
        <v>930.99</v>
      </c>
      <c r="AB75" s="2">
        <v>1369.1</v>
      </c>
      <c r="AC75" s="2">
        <v>3182.79</v>
      </c>
    </row>
    <row r="76" spans="1:29" x14ac:dyDescent="0.3">
      <c r="A76" t="s">
        <v>40</v>
      </c>
      <c r="B76">
        <v>18</v>
      </c>
      <c r="C76" t="s">
        <v>41</v>
      </c>
      <c r="D76">
        <v>12.8</v>
      </c>
      <c r="E76" t="s">
        <v>47</v>
      </c>
      <c r="F76" t="s">
        <v>49</v>
      </c>
      <c r="G76" s="2">
        <v>5717.74</v>
      </c>
      <c r="H76" t="s">
        <v>56</v>
      </c>
      <c r="I76" s="1">
        <v>100.91</v>
      </c>
      <c r="J76" s="1">
        <v>447</v>
      </c>
      <c r="K76" s="1">
        <v>59.65</v>
      </c>
      <c r="L76" s="1">
        <v>239.74</v>
      </c>
      <c r="M76" s="1">
        <v>102.37</v>
      </c>
      <c r="N76" s="1">
        <v>46.33</v>
      </c>
      <c r="O76" s="1">
        <v>134.44999999999999</v>
      </c>
      <c r="P76" s="1">
        <v>9.8800000000000008</v>
      </c>
      <c r="Q76" t="s">
        <v>77</v>
      </c>
      <c r="R76" s="6">
        <v>846</v>
      </c>
      <c r="S76" s="6">
        <v>384</v>
      </c>
      <c r="T76" s="2">
        <v>14.89</v>
      </c>
      <c r="U76" s="2">
        <v>100</v>
      </c>
      <c r="V76" s="2">
        <v>20.72</v>
      </c>
      <c r="W76" s="2">
        <v>75.709999999999994</v>
      </c>
      <c r="X76" s="2">
        <v>1140.33</v>
      </c>
      <c r="Y76" s="2">
        <v>743.31</v>
      </c>
      <c r="Z76" s="2">
        <v>1143.55</v>
      </c>
      <c r="AA76" s="2">
        <v>972.02</v>
      </c>
      <c r="AB76" s="2">
        <v>1429.43</v>
      </c>
      <c r="AC76" s="2">
        <v>3464.13</v>
      </c>
    </row>
    <row r="77" spans="1:29" x14ac:dyDescent="0.3">
      <c r="A77" t="s">
        <v>40</v>
      </c>
      <c r="B77">
        <v>20</v>
      </c>
      <c r="C77" t="s">
        <v>41</v>
      </c>
      <c r="D77">
        <v>28.5</v>
      </c>
      <c r="E77" t="s">
        <v>47</v>
      </c>
      <c r="F77" t="s">
        <v>50</v>
      </c>
      <c r="G77" s="2">
        <v>5200.57</v>
      </c>
      <c r="H77" t="s">
        <v>54</v>
      </c>
      <c r="I77" s="1">
        <v>102.06</v>
      </c>
      <c r="J77" s="1">
        <v>378.8</v>
      </c>
      <c r="K77" s="1">
        <v>51.81</v>
      </c>
      <c r="L77" s="1">
        <v>259.04000000000002</v>
      </c>
      <c r="M77" s="1">
        <v>145.30000000000001</v>
      </c>
      <c r="N77" s="1">
        <v>54.74</v>
      </c>
      <c r="O77" s="1">
        <v>111.48</v>
      </c>
      <c r="P77" s="1">
        <v>7.28</v>
      </c>
      <c r="Q77" t="s">
        <v>78</v>
      </c>
      <c r="R77" s="6">
        <v>917</v>
      </c>
      <c r="S77" s="6">
        <v>305</v>
      </c>
      <c r="T77" s="2">
        <v>17.05</v>
      </c>
      <c r="U77" s="2">
        <v>100</v>
      </c>
      <c r="V77" s="2">
        <v>38.049999999999997</v>
      </c>
      <c r="W77" s="2">
        <v>69.23</v>
      </c>
      <c r="X77" s="2">
        <v>1110.51</v>
      </c>
      <c r="Y77" s="2">
        <v>676.07</v>
      </c>
      <c r="Z77" s="2">
        <v>1040.1099999999999</v>
      </c>
      <c r="AA77" s="2">
        <v>884.1</v>
      </c>
      <c r="AB77" s="2">
        <v>1300.1400000000001</v>
      </c>
      <c r="AC77" s="2">
        <v>2994.1099999999997</v>
      </c>
    </row>
    <row r="78" spans="1:29" x14ac:dyDescent="0.3">
      <c r="A78" t="s">
        <v>38</v>
      </c>
      <c r="B78">
        <v>8</v>
      </c>
      <c r="C78" t="s">
        <v>42</v>
      </c>
      <c r="D78">
        <v>16.7</v>
      </c>
      <c r="E78" t="s">
        <v>46</v>
      </c>
      <c r="F78" t="s">
        <v>52</v>
      </c>
      <c r="G78" s="2">
        <v>5895.76</v>
      </c>
      <c r="H78" t="s">
        <v>56</v>
      </c>
      <c r="I78" s="1">
        <v>125.47</v>
      </c>
      <c r="J78" s="1">
        <v>467.58</v>
      </c>
      <c r="K78" s="1">
        <v>54.44</v>
      </c>
      <c r="L78" s="1">
        <v>242.31</v>
      </c>
      <c r="M78" s="1">
        <v>128.03</v>
      </c>
      <c r="N78" s="1">
        <v>44.51</v>
      </c>
      <c r="O78" s="1">
        <v>134.5</v>
      </c>
      <c r="P78" s="1">
        <v>8.24</v>
      </c>
      <c r="Q78" t="s">
        <v>62</v>
      </c>
      <c r="R78" s="6">
        <v>248</v>
      </c>
      <c r="S78" s="6">
        <v>360</v>
      </c>
      <c r="T78" s="2">
        <v>16.38</v>
      </c>
      <c r="U78" s="2">
        <v>100</v>
      </c>
      <c r="V78" s="2">
        <v>31.06</v>
      </c>
      <c r="W78" s="2">
        <v>59.67</v>
      </c>
      <c r="X78" s="2">
        <v>1205.08</v>
      </c>
      <c r="Y78" s="2">
        <v>766.45</v>
      </c>
      <c r="Z78" s="2">
        <v>1179.1500000000001</v>
      </c>
      <c r="AA78" s="2">
        <v>1002.28</v>
      </c>
      <c r="AB78" s="2">
        <v>1473.94</v>
      </c>
      <c r="AC78" s="2">
        <v>3587.74</v>
      </c>
    </row>
    <row r="79" spans="1:29" x14ac:dyDescent="0.3">
      <c r="A79" t="s">
        <v>37</v>
      </c>
      <c r="B79">
        <v>24</v>
      </c>
      <c r="C79" t="s">
        <v>41</v>
      </c>
      <c r="D79">
        <v>21.5</v>
      </c>
      <c r="E79" t="s">
        <v>47</v>
      </c>
      <c r="F79" t="s">
        <v>53</v>
      </c>
      <c r="G79" s="2">
        <v>5693.96</v>
      </c>
      <c r="H79" t="s">
        <v>56</v>
      </c>
      <c r="I79" s="1">
        <v>141.63</v>
      </c>
      <c r="J79" s="1">
        <v>495.4</v>
      </c>
      <c r="K79" s="1">
        <v>58.13</v>
      </c>
      <c r="L79" s="1">
        <v>240.72</v>
      </c>
      <c r="M79" s="1">
        <v>124.52</v>
      </c>
      <c r="N79" s="1">
        <v>69.72</v>
      </c>
      <c r="O79" s="1">
        <v>149.38999999999999</v>
      </c>
      <c r="P79" s="1">
        <v>9.68</v>
      </c>
      <c r="Q79" t="s">
        <v>70</v>
      </c>
      <c r="R79" s="6">
        <v>590</v>
      </c>
      <c r="S79" s="6">
        <v>378</v>
      </c>
      <c r="T79" s="2">
        <v>15.06</v>
      </c>
      <c r="U79" s="2">
        <v>0</v>
      </c>
      <c r="V79" s="2">
        <v>36.94</v>
      </c>
      <c r="W79" s="2">
        <v>71.27</v>
      </c>
      <c r="X79" s="2">
        <v>1289.19</v>
      </c>
      <c r="Y79" s="2">
        <v>740.21</v>
      </c>
      <c r="Z79" s="2">
        <v>1138.79</v>
      </c>
      <c r="AA79" s="2">
        <v>967.97</v>
      </c>
      <c r="AB79" s="2">
        <v>1423.49</v>
      </c>
      <c r="AC79" s="2">
        <v>3207.71</v>
      </c>
    </row>
    <row r="80" spans="1:29" x14ac:dyDescent="0.3">
      <c r="A80" t="s">
        <v>31</v>
      </c>
      <c r="B80">
        <v>6</v>
      </c>
      <c r="C80" t="s">
        <v>43</v>
      </c>
      <c r="D80">
        <v>18.8</v>
      </c>
      <c r="E80" t="s">
        <v>46</v>
      </c>
      <c r="F80" t="s">
        <v>48</v>
      </c>
      <c r="G80" s="2">
        <v>5223.7299999999996</v>
      </c>
      <c r="H80" t="s">
        <v>57</v>
      </c>
      <c r="I80" s="1">
        <v>131.04</v>
      </c>
      <c r="J80" s="1">
        <v>420.38</v>
      </c>
      <c r="K80" s="1">
        <v>50.26</v>
      </c>
      <c r="L80" s="1">
        <v>247.39</v>
      </c>
      <c r="M80" s="1">
        <v>110.92</v>
      </c>
      <c r="N80" s="1">
        <v>44.15</v>
      </c>
      <c r="O80" s="1">
        <v>111.14</v>
      </c>
      <c r="P80" s="1">
        <v>8.7899999999999991</v>
      </c>
      <c r="Q80" t="s">
        <v>61</v>
      </c>
      <c r="R80" s="6">
        <v>119</v>
      </c>
      <c r="S80" s="6">
        <v>356</v>
      </c>
      <c r="T80" s="2">
        <v>14.67</v>
      </c>
      <c r="U80" s="2">
        <v>100</v>
      </c>
      <c r="V80" s="2">
        <v>26.46</v>
      </c>
      <c r="W80" s="2">
        <v>71.58</v>
      </c>
      <c r="X80" s="2">
        <v>1124.07</v>
      </c>
      <c r="Y80" s="2">
        <v>679.08</v>
      </c>
      <c r="Z80" s="2">
        <v>1044.75</v>
      </c>
      <c r="AA80" s="2">
        <v>888.03</v>
      </c>
      <c r="AB80" s="2">
        <v>1305.93</v>
      </c>
      <c r="AC80" s="2">
        <v>2992.12</v>
      </c>
    </row>
    <row r="81" spans="1:29" x14ac:dyDescent="0.3">
      <c r="A81" t="s">
        <v>38</v>
      </c>
      <c r="B81">
        <v>23</v>
      </c>
      <c r="C81" t="s">
        <v>42</v>
      </c>
      <c r="D81">
        <v>27.8</v>
      </c>
      <c r="E81" t="s">
        <v>47</v>
      </c>
      <c r="F81" t="s">
        <v>50</v>
      </c>
      <c r="G81" s="2">
        <v>3091.45</v>
      </c>
      <c r="H81" t="s">
        <v>55</v>
      </c>
      <c r="I81" s="1">
        <v>153.13</v>
      </c>
      <c r="J81" s="1">
        <v>476.75</v>
      </c>
      <c r="K81" s="1">
        <v>56.5</v>
      </c>
      <c r="L81" s="1">
        <v>256</v>
      </c>
      <c r="M81" s="1">
        <v>114.76</v>
      </c>
      <c r="N81" s="1">
        <v>56.44</v>
      </c>
      <c r="O81" s="1">
        <v>105.29</v>
      </c>
      <c r="P81" s="1">
        <v>6.34</v>
      </c>
      <c r="Q81" t="s">
        <v>59</v>
      </c>
      <c r="R81" s="6">
        <v>825</v>
      </c>
      <c r="S81" s="6">
        <v>346</v>
      </c>
      <c r="T81" s="2">
        <v>8.93</v>
      </c>
      <c r="U81" s="2">
        <v>150</v>
      </c>
      <c r="V81" s="2">
        <v>38.51</v>
      </c>
      <c r="W81" s="2">
        <v>65.849999999999994</v>
      </c>
      <c r="X81" s="2">
        <v>1225.21</v>
      </c>
      <c r="Y81" s="2">
        <v>401.89</v>
      </c>
      <c r="Z81" s="2">
        <v>618.29</v>
      </c>
      <c r="AA81" s="2">
        <v>525.54999999999995</v>
      </c>
      <c r="AB81" s="2">
        <v>772.86</v>
      </c>
      <c r="AC81" s="2">
        <v>820.75</v>
      </c>
    </row>
    <row r="82" spans="1:29" x14ac:dyDescent="0.3">
      <c r="A82" t="s">
        <v>29</v>
      </c>
      <c r="B82">
        <v>21</v>
      </c>
      <c r="C82" t="s">
        <v>44</v>
      </c>
      <c r="D82">
        <v>12.9</v>
      </c>
      <c r="E82" t="s">
        <v>46</v>
      </c>
      <c r="F82" t="s">
        <v>49</v>
      </c>
      <c r="G82" s="2">
        <v>3427.38</v>
      </c>
      <c r="H82" t="s">
        <v>55</v>
      </c>
      <c r="I82" s="1">
        <v>190.3</v>
      </c>
      <c r="J82" s="1">
        <v>482.77</v>
      </c>
      <c r="K82" s="1">
        <v>58.19</v>
      </c>
      <c r="L82" s="1">
        <v>245.59</v>
      </c>
      <c r="M82" s="1">
        <v>111.59</v>
      </c>
      <c r="N82" s="1">
        <v>60.31</v>
      </c>
      <c r="O82" s="1">
        <v>135.46</v>
      </c>
      <c r="P82" s="1">
        <v>9.27</v>
      </c>
      <c r="Q82" t="s">
        <v>65</v>
      </c>
      <c r="R82" s="6">
        <v>204</v>
      </c>
      <c r="S82" s="6">
        <v>350</v>
      </c>
      <c r="T82" s="2">
        <v>9.7899999999999991</v>
      </c>
      <c r="U82" s="2">
        <v>150</v>
      </c>
      <c r="V82" s="2">
        <v>20.420000000000002</v>
      </c>
      <c r="W82" s="2">
        <v>91.86</v>
      </c>
      <c r="X82" s="2">
        <v>1293.48</v>
      </c>
      <c r="Y82" s="2">
        <v>445.56</v>
      </c>
      <c r="Z82" s="2">
        <v>685.48</v>
      </c>
      <c r="AA82" s="2">
        <v>582.65</v>
      </c>
      <c r="AB82" s="2">
        <v>856.85</v>
      </c>
      <c r="AC82" s="2">
        <v>1070.3200000000002</v>
      </c>
    </row>
    <row r="83" spans="1:29" x14ac:dyDescent="0.3">
      <c r="A83" t="s">
        <v>30</v>
      </c>
      <c r="B83">
        <v>17</v>
      </c>
      <c r="C83" t="s">
        <v>42</v>
      </c>
      <c r="D83">
        <v>29.5</v>
      </c>
      <c r="E83" t="s">
        <v>46</v>
      </c>
      <c r="F83" t="s">
        <v>48</v>
      </c>
      <c r="G83" s="2">
        <v>4157.1099999999997</v>
      </c>
      <c r="H83" t="s">
        <v>57</v>
      </c>
      <c r="I83" s="1">
        <v>193.3</v>
      </c>
      <c r="J83" s="1">
        <v>329.98</v>
      </c>
      <c r="K83" s="1">
        <v>57.64</v>
      </c>
      <c r="L83" s="1">
        <v>293.37</v>
      </c>
      <c r="M83" s="1">
        <v>113.4</v>
      </c>
      <c r="N83" s="1">
        <v>65.78</v>
      </c>
      <c r="O83" s="1">
        <v>127.35</v>
      </c>
      <c r="P83" s="1">
        <v>9.33</v>
      </c>
      <c r="Q83" t="s">
        <v>77</v>
      </c>
      <c r="R83" s="6">
        <v>570</v>
      </c>
      <c r="S83" s="6">
        <v>351</v>
      </c>
      <c r="T83" s="2">
        <v>11.84</v>
      </c>
      <c r="U83" s="2">
        <v>0</v>
      </c>
      <c r="V83" s="2">
        <v>34.58</v>
      </c>
      <c r="W83" s="2">
        <v>91.03</v>
      </c>
      <c r="X83" s="2">
        <v>1190.1499999999901</v>
      </c>
      <c r="Y83" s="2">
        <v>540.41999999999996</v>
      </c>
      <c r="Z83" s="2">
        <v>831.42</v>
      </c>
      <c r="AA83" s="2">
        <v>706.71</v>
      </c>
      <c r="AB83" s="2">
        <v>1039.28</v>
      </c>
      <c r="AC83" s="2">
        <v>1767.54</v>
      </c>
    </row>
    <row r="84" spans="1:29" x14ac:dyDescent="0.3">
      <c r="A84" t="s">
        <v>37</v>
      </c>
      <c r="B84">
        <v>18</v>
      </c>
      <c r="C84" t="s">
        <v>42</v>
      </c>
      <c r="D84">
        <v>26.8</v>
      </c>
      <c r="E84" t="s">
        <v>47</v>
      </c>
      <c r="F84" t="s">
        <v>49</v>
      </c>
      <c r="G84" s="2">
        <v>4885.57</v>
      </c>
      <c r="H84" t="s">
        <v>55</v>
      </c>
      <c r="I84" s="1">
        <v>197.22</v>
      </c>
      <c r="J84" s="1">
        <v>368.07</v>
      </c>
      <c r="K84" s="1">
        <v>54.85</v>
      </c>
      <c r="L84" s="1">
        <v>275.42</v>
      </c>
      <c r="M84" s="1">
        <v>117.35</v>
      </c>
      <c r="N84" s="1">
        <v>32.89</v>
      </c>
      <c r="O84" s="1">
        <v>102.89</v>
      </c>
      <c r="P84" s="1">
        <v>6.75</v>
      </c>
      <c r="Q84" t="s">
        <v>68</v>
      </c>
      <c r="R84" s="6">
        <v>437</v>
      </c>
      <c r="S84" s="6">
        <v>358</v>
      </c>
      <c r="T84" s="2">
        <v>13.65</v>
      </c>
      <c r="U84" s="2">
        <v>50</v>
      </c>
      <c r="V84" s="2">
        <v>33.71</v>
      </c>
      <c r="W84" s="2">
        <v>71.59</v>
      </c>
      <c r="X84" s="2">
        <v>1155.44</v>
      </c>
      <c r="Y84" s="2">
        <v>635.12</v>
      </c>
      <c r="Z84" s="2">
        <v>977.11</v>
      </c>
      <c r="AA84" s="2">
        <v>830.55</v>
      </c>
      <c r="AB84" s="2">
        <v>1221.3900000000001</v>
      </c>
      <c r="AC84" s="2">
        <v>2579.84</v>
      </c>
    </row>
    <row r="85" spans="1:29" x14ac:dyDescent="0.3">
      <c r="A85" t="s">
        <v>39</v>
      </c>
      <c r="B85">
        <v>3</v>
      </c>
      <c r="C85" t="s">
        <v>41</v>
      </c>
      <c r="D85">
        <v>22.7</v>
      </c>
      <c r="E85" t="s">
        <v>47</v>
      </c>
      <c r="F85" t="s">
        <v>50</v>
      </c>
      <c r="G85" s="2">
        <v>4988.3500000000004</v>
      </c>
      <c r="H85" t="s">
        <v>54</v>
      </c>
      <c r="I85" s="1">
        <v>131.58000000000001</v>
      </c>
      <c r="J85" s="1">
        <v>471.59</v>
      </c>
      <c r="K85" s="1">
        <v>58.43</v>
      </c>
      <c r="L85" s="1">
        <v>225.15</v>
      </c>
      <c r="M85" s="1">
        <v>140.47</v>
      </c>
      <c r="N85" s="1">
        <v>61.75</v>
      </c>
      <c r="O85" s="1">
        <v>104.56</v>
      </c>
      <c r="P85" s="1">
        <v>5.03</v>
      </c>
      <c r="Q85" t="s">
        <v>61</v>
      </c>
      <c r="R85" s="6">
        <v>433</v>
      </c>
      <c r="S85" s="6">
        <v>335</v>
      </c>
      <c r="T85" s="2">
        <v>14.89</v>
      </c>
      <c r="U85" s="2">
        <v>100</v>
      </c>
      <c r="V85" s="2">
        <v>33.549999999999997</v>
      </c>
      <c r="W85" s="2">
        <v>72.7</v>
      </c>
      <c r="X85" s="2">
        <v>1198.5599999999899</v>
      </c>
      <c r="Y85" s="2">
        <v>648.49</v>
      </c>
      <c r="Z85" s="2">
        <v>997.67</v>
      </c>
      <c r="AA85" s="2">
        <v>848.02</v>
      </c>
      <c r="AB85" s="2">
        <v>1247.0899999999999</v>
      </c>
      <c r="AC85" s="2">
        <v>2689.34</v>
      </c>
    </row>
    <row r="86" spans="1:29" x14ac:dyDescent="0.3">
      <c r="A86" t="s">
        <v>31</v>
      </c>
      <c r="B86">
        <v>27</v>
      </c>
      <c r="C86" t="s">
        <v>43</v>
      </c>
      <c r="D86">
        <v>17.600000000000001</v>
      </c>
      <c r="E86" t="s">
        <v>46</v>
      </c>
      <c r="F86" t="s">
        <v>50</v>
      </c>
      <c r="G86" s="2">
        <v>4178.5200000000004</v>
      </c>
      <c r="H86" t="s">
        <v>56</v>
      </c>
      <c r="I86" s="1">
        <v>145.66999999999999</v>
      </c>
      <c r="J86" s="1">
        <v>376.44</v>
      </c>
      <c r="K86" s="1">
        <v>51.47</v>
      </c>
      <c r="L86" s="1">
        <v>264.33999999999997</v>
      </c>
      <c r="M86" s="1">
        <v>133.47</v>
      </c>
      <c r="N86" s="1">
        <v>39.15</v>
      </c>
      <c r="O86" s="1">
        <v>144.27000000000001</v>
      </c>
      <c r="P86" s="1">
        <v>5.33</v>
      </c>
      <c r="Q86" t="s">
        <v>61</v>
      </c>
      <c r="R86" s="6">
        <v>488</v>
      </c>
      <c r="S86" s="6">
        <v>306</v>
      </c>
      <c r="T86" s="2">
        <v>13.66</v>
      </c>
      <c r="U86" s="2">
        <v>50</v>
      </c>
      <c r="V86" s="2">
        <v>36.44</v>
      </c>
      <c r="W86" s="2">
        <v>67.680000000000007</v>
      </c>
      <c r="X86" s="2">
        <v>1160.1400000000001</v>
      </c>
      <c r="Y86" s="2">
        <v>543.21</v>
      </c>
      <c r="Z86" s="2">
        <v>835.7</v>
      </c>
      <c r="AA86" s="2">
        <v>710.35</v>
      </c>
      <c r="AB86" s="2">
        <v>1044.6300000000001</v>
      </c>
      <c r="AC86" s="2">
        <v>1870.8200000000002</v>
      </c>
    </row>
    <row r="87" spans="1:29" x14ac:dyDescent="0.3">
      <c r="A87" t="s">
        <v>32</v>
      </c>
      <c r="B87">
        <v>11</v>
      </c>
      <c r="C87" t="s">
        <v>42</v>
      </c>
      <c r="D87">
        <v>13.3</v>
      </c>
      <c r="E87" t="s">
        <v>47</v>
      </c>
      <c r="F87" t="s">
        <v>48</v>
      </c>
      <c r="G87" s="2">
        <v>4387.4799999999996</v>
      </c>
      <c r="H87" t="s">
        <v>56</v>
      </c>
      <c r="I87" s="1">
        <v>170.33</v>
      </c>
      <c r="J87" s="1">
        <v>303.85000000000002</v>
      </c>
      <c r="K87" s="1">
        <v>52.95</v>
      </c>
      <c r="L87" s="1">
        <v>221.66</v>
      </c>
      <c r="M87" s="1">
        <v>132</v>
      </c>
      <c r="N87" s="1">
        <v>51.81</v>
      </c>
      <c r="O87" s="1">
        <v>118.66</v>
      </c>
      <c r="P87" s="1">
        <v>8.9</v>
      </c>
      <c r="Q87" t="s">
        <v>60</v>
      </c>
      <c r="R87" s="6">
        <v>639</v>
      </c>
      <c r="S87" s="6">
        <v>360</v>
      </c>
      <c r="T87" s="2">
        <v>12.19</v>
      </c>
      <c r="U87" s="2">
        <v>0</v>
      </c>
      <c r="V87" s="2">
        <v>35.44</v>
      </c>
      <c r="W87" s="2">
        <v>80.27</v>
      </c>
      <c r="X87" s="2">
        <v>1060.1600000000001</v>
      </c>
      <c r="Y87" s="2">
        <v>570.37</v>
      </c>
      <c r="Z87" s="2">
        <v>877.5</v>
      </c>
      <c r="AA87" s="2">
        <v>745.87</v>
      </c>
      <c r="AB87" s="2">
        <v>1096.8699999999999</v>
      </c>
      <c r="AC87" s="2">
        <v>2128.7600000000002</v>
      </c>
    </row>
    <row r="88" spans="1:29" x14ac:dyDescent="0.3">
      <c r="A88" t="s">
        <v>38</v>
      </c>
      <c r="B88">
        <v>7</v>
      </c>
      <c r="C88" t="s">
        <v>42</v>
      </c>
      <c r="D88">
        <v>19.399999999999999</v>
      </c>
      <c r="E88" t="s">
        <v>47</v>
      </c>
      <c r="F88" t="s">
        <v>50</v>
      </c>
      <c r="G88" s="2">
        <v>4355.3100000000004</v>
      </c>
      <c r="H88" t="s">
        <v>57</v>
      </c>
      <c r="I88" s="1">
        <v>193.57</v>
      </c>
      <c r="J88" s="1">
        <v>353.47</v>
      </c>
      <c r="K88" s="1">
        <v>54.45</v>
      </c>
      <c r="L88" s="1">
        <v>271.56</v>
      </c>
      <c r="M88" s="1">
        <v>143.5</v>
      </c>
      <c r="N88" s="1">
        <v>61.5</v>
      </c>
      <c r="O88" s="1">
        <v>130.21</v>
      </c>
      <c r="P88" s="1">
        <v>5.3</v>
      </c>
      <c r="Q88" t="s">
        <v>82</v>
      </c>
      <c r="R88" s="6">
        <v>642</v>
      </c>
      <c r="S88" s="6">
        <v>352</v>
      </c>
      <c r="T88" s="2">
        <v>12.37</v>
      </c>
      <c r="U88" s="2">
        <v>150</v>
      </c>
      <c r="V88" s="2">
        <v>20.68</v>
      </c>
      <c r="W88" s="2">
        <v>97.18</v>
      </c>
      <c r="X88" s="2">
        <v>1213.56</v>
      </c>
      <c r="Y88" s="2">
        <v>566.19000000000005</v>
      </c>
      <c r="Z88" s="2">
        <v>871.06</v>
      </c>
      <c r="AA88" s="2">
        <v>740.4</v>
      </c>
      <c r="AB88" s="2">
        <v>1088.83</v>
      </c>
      <c r="AC88" s="2">
        <v>2078.4299999999998</v>
      </c>
    </row>
    <row r="89" spans="1:29" x14ac:dyDescent="0.3">
      <c r="A89" t="s">
        <v>32</v>
      </c>
      <c r="B89">
        <v>21</v>
      </c>
      <c r="C89" t="s">
        <v>45</v>
      </c>
      <c r="D89">
        <v>11</v>
      </c>
      <c r="E89" t="s">
        <v>46</v>
      </c>
      <c r="F89" t="s">
        <v>48</v>
      </c>
      <c r="G89" s="2">
        <v>4726.63</v>
      </c>
      <c r="H89" t="s">
        <v>54</v>
      </c>
      <c r="I89" s="1">
        <v>171.68</v>
      </c>
      <c r="J89" s="1">
        <v>460.3</v>
      </c>
      <c r="K89" s="1">
        <v>52.31</v>
      </c>
      <c r="L89" s="1">
        <v>215.04</v>
      </c>
      <c r="M89" s="1">
        <v>124.17</v>
      </c>
      <c r="N89" s="1">
        <v>52.63</v>
      </c>
      <c r="O89" s="1">
        <v>108.57</v>
      </c>
      <c r="P89" s="1">
        <v>8.9600000000000009</v>
      </c>
      <c r="Q89" t="s">
        <v>63</v>
      </c>
      <c r="R89" s="6">
        <v>420</v>
      </c>
      <c r="S89" s="6">
        <v>341</v>
      </c>
      <c r="T89" s="2">
        <v>13.86</v>
      </c>
      <c r="U89" s="2">
        <v>0</v>
      </c>
      <c r="V89" s="2">
        <v>20.16</v>
      </c>
      <c r="W89" s="2">
        <v>67.989999999999995</v>
      </c>
      <c r="X89" s="2">
        <v>1193.6599999999901</v>
      </c>
      <c r="Y89" s="2">
        <v>614.46</v>
      </c>
      <c r="Z89" s="2">
        <v>945.33</v>
      </c>
      <c r="AA89" s="2">
        <v>803.53</v>
      </c>
      <c r="AB89" s="2">
        <v>1181.6600000000001</v>
      </c>
      <c r="AC89" s="2">
        <v>2319.13</v>
      </c>
    </row>
    <row r="90" spans="1:29" x14ac:dyDescent="0.3">
      <c r="A90" t="s">
        <v>32</v>
      </c>
      <c r="B90">
        <v>21</v>
      </c>
      <c r="C90" t="s">
        <v>42</v>
      </c>
      <c r="D90">
        <v>24.3</v>
      </c>
      <c r="E90" t="s">
        <v>47</v>
      </c>
      <c r="F90" t="s">
        <v>50</v>
      </c>
      <c r="G90" s="2">
        <v>4782.72</v>
      </c>
      <c r="H90" t="s">
        <v>54</v>
      </c>
      <c r="I90" s="1">
        <v>146.38999999999999</v>
      </c>
      <c r="J90" s="1">
        <v>315.81</v>
      </c>
      <c r="K90" s="1">
        <v>58.56</v>
      </c>
      <c r="L90" s="1">
        <v>227.71</v>
      </c>
      <c r="M90" s="1">
        <v>140.74</v>
      </c>
      <c r="N90" s="1">
        <v>48.11</v>
      </c>
      <c r="O90" s="1">
        <v>122.96</v>
      </c>
      <c r="P90" s="1">
        <v>6.95</v>
      </c>
      <c r="Q90" t="s">
        <v>71</v>
      </c>
      <c r="R90" s="6">
        <v>551</v>
      </c>
      <c r="S90" s="6">
        <v>373</v>
      </c>
      <c r="T90" s="2">
        <v>12.82</v>
      </c>
      <c r="U90" s="2">
        <v>50</v>
      </c>
      <c r="V90" s="2">
        <v>26.55</v>
      </c>
      <c r="W90" s="2">
        <v>74.81</v>
      </c>
      <c r="X90" s="2">
        <v>1067.23</v>
      </c>
      <c r="Y90" s="2">
        <v>621.75</v>
      </c>
      <c r="Z90" s="2">
        <v>956.54</v>
      </c>
      <c r="AA90" s="2">
        <v>813.06</v>
      </c>
      <c r="AB90" s="2">
        <v>1195.68</v>
      </c>
      <c r="AC90" s="2">
        <v>2558.04</v>
      </c>
    </row>
    <row r="91" spans="1:29" x14ac:dyDescent="0.3">
      <c r="A91" t="s">
        <v>37</v>
      </c>
      <c r="B91">
        <v>25</v>
      </c>
      <c r="C91" t="s">
        <v>43</v>
      </c>
      <c r="D91">
        <v>29.3</v>
      </c>
      <c r="E91" t="s">
        <v>47</v>
      </c>
      <c r="F91" t="s">
        <v>48</v>
      </c>
      <c r="G91" s="2">
        <v>5325.38</v>
      </c>
      <c r="H91" t="s">
        <v>56</v>
      </c>
      <c r="I91" s="1">
        <v>159.66</v>
      </c>
      <c r="J91" s="1">
        <v>377.05</v>
      </c>
      <c r="K91" s="1">
        <v>54.76</v>
      </c>
      <c r="L91" s="1">
        <v>242.44</v>
      </c>
      <c r="M91" s="1">
        <v>109.7</v>
      </c>
      <c r="N91" s="1">
        <v>60.99</v>
      </c>
      <c r="O91" s="1">
        <v>103.55</v>
      </c>
      <c r="P91" s="1">
        <v>5.1100000000000003</v>
      </c>
      <c r="Q91" t="s">
        <v>81</v>
      </c>
      <c r="R91" s="6">
        <v>231</v>
      </c>
      <c r="S91" s="6">
        <v>320</v>
      </c>
      <c r="T91" s="2">
        <v>16.64</v>
      </c>
      <c r="U91" s="2">
        <v>0</v>
      </c>
      <c r="V91" s="2">
        <v>22.17</v>
      </c>
      <c r="W91" s="2">
        <v>94.72</v>
      </c>
      <c r="X91" s="2">
        <v>1113.26</v>
      </c>
      <c r="Y91" s="2">
        <v>692.3</v>
      </c>
      <c r="Z91" s="2">
        <v>1065.08</v>
      </c>
      <c r="AA91" s="2">
        <v>905.31</v>
      </c>
      <c r="AB91" s="2">
        <v>1331.35</v>
      </c>
      <c r="AC91" s="2">
        <v>3000.29</v>
      </c>
    </row>
    <row r="92" spans="1:29" x14ac:dyDescent="0.3">
      <c r="A92" t="s">
        <v>32</v>
      </c>
      <c r="B92">
        <v>15</v>
      </c>
      <c r="C92" t="s">
        <v>43</v>
      </c>
      <c r="D92">
        <v>27.4</v>
      </c>
      <c r="E92" t="s">
        <v>46</v>
      </c>
      <c r="F92" t="s">
        <v>50</v>
      </c>
      <c r="G92" s="2">
        <v>3135.89</v>
      </c>
      <c r="H92" t="s">
        <v>56</v>
      </c>
      <c r="I92" s="1">
        <v>170.77</v>
      </c>
      <c r="J92" s="1">
        <v>476.51</v>
      </c>
      <c r="K92" s="1">
        <v>53.39</v>
      </c>
      <c r="L92" s="1">
        <v>282.5</v>
      </c>
      <c r="M92" s="1">
        <v>102.76</v>
      </c>
      <c r="N92" s="1">
        <v>35.96</v>
      </c>
      <c r="O92" s="1">
        <v>108.16</v>
      </c>
      <c r="P92" s="1">
        <v>9.76</v>
      </c>
      <c r="Q92" t="s">
        <v>66</v>
      </c>
      <c r="R92" s="6">
        <v>519</v>
      </c>
      <c r="S92" s="6">
        <v>343</v>
      </c>
      <c r="T92" s="2">
        <v>9.14</v>
      </c>
      <c r="U92" s="2">
        <v>0</v>
      </c>
      <c r="V92" s="2">
        <v>31.05</v>
      </c>
      <c r="W92" s="2">
        <v>56.99</v>
      </c>
      <c r="X92" s="2">
        <v>1239.81</v>
      </c>
      <c r="Y92" s="2">
        <v>407.67</v>
      </c>
      <c r="Z92" s="2">
        <v>627.17999999999995</v>
      </c>
      <c r="AA92" s="2">
        <v>533.1</v>
      </c>
      <c r="AB92" s="2">
        <v>783.97</v>
      </c>
      <c r="AC92" s="2">
        <v>693.13000000000011</v>
      </c>
    </row>
    <row r="93" spans="1:29" x14ac:dyDescent="0.3">
      <c r="A93" t="s">
        <v>29</v>
      </c>
      <c r="B93">
        <v>8</v>
      </c>
      <c r="C93" t="s">
        <v>45</v>
      </c>
      <c r="D93">
        <v>28.2</v>
      </c>
      <c r="E93" t="s">
        <v>46</v>
      </c>
      <c r="F93" t="s">
        <v>48</v>
      </c>
      <c r="G93" s="2">
        <v>4155.09</v>
      </c>
      <c r="H93" t="s">
        <v>56</v>
      </c>
      <c r="I93" s="1">
        <v>142.21</v>
      </c>
      <c r="J93" s="1">
        <v>344.67</v>
      </c>
      <c r="K93" s="1">
        <v>52.56</v>
      </c>
      <c r="L93" s="1">
        <v>236.46</v>
      </c>
      <c r="M93" s="1">
        <v>102.87</v>
      </c>
      <c r="N93" s="1">
        <v>38.82</v>
      </c>
      <c r="O93" s="1">
        <v>147.91</v>
      </c>
      <c r="P93" s="1">
        <v>6.87</v>
      </c>
      <c r="Q93" t="s">
        <v>75</v>
      </c>
      <c r="R93" s="6">
        <v>357</v>
      </c>
      <c r="S93" s="6">
        <v>322</v>
      </c>
      <c r="T93" s="2">
        <v>12.9</v>
      </c>
      <c r="U93" s="2">
        <v>50</v>
      </c>
      <c r="V93" s="2">
        <v>26.21</v>
      </c>
      <c r="W93" s="2">
        <v>79.44</v>
      </c>
      <c r="X93" s="2">
        <v>1072.3699999999999</v>
      </c>
      <c r="Y93" s="2">
        <v>540.16</v>
      </c>
      <c r="Z93" s="2">
        <v>831.02</v>
      </c>
      <c r="AA93" s="2">
        <v>706.37</v>
      </c>
      <c r="AB93" s="2">
        <v>1038.77</v>
      </c>
      <c r="AC93" s="2">
        <v>1924.9299999999998</v>
      </c>
    </row>
    <row r="94" spans="1:29" x14ac:dyDescent="0.3">
      <c r="A94" t="s">
        <v>40</v>
      </c>
      <c r="B94">
        <v>27</v>
      </c>
      <c r="C94" t="s">
        <v>42</v>
      </c>
      <c r="D94">
        <v>25.7</v>
      </c>
      <c r="E94" t="s">
        <v>47</v>
      </c>
      <c r="F94" t="s">
        <v>48</v>
      </c>
      <c r="G94" s="2">
        <v>3001.57</v>
      </c>
      <c r="H94" t="s">
        <v>54</v>
      </c>
      <c r="I94" s="1">
        <v>153.25</v>
      </c>
      <c r="J94" s="1">
        <v>420.36</v>
      </c>
      <c r="K94" s="1">
        <v>53.43</v>
      </c>
      <c r="L94" s="1">
        <v>210.46</v>
      </c>
      <c r="M94" s="1">
        <v>147.57</v>
      </c>
      <c r="N94" s="1">
        <v>63.89</v>
      </c>
      <c r="O94" s="1">
        <v>114.36</v>
      </c>
      <c r="P94" s="1">
        <v>5.13</v>
      </c>
      <c r="Q94" t="s">
        <v>76</v>
      </c>
      <c r="R94" s="6">
        <v>256</v>
      </c>
      <c r="S94" s="6">
        <v>372</v>
      </c>
      <c r="T94" s="2">
        <v>8.07</v>
      </c>
      <c r="U94" s="2">
        <v>0</v>
      </c>
      <c r="V94" s="2">
        <v>35.11</v>
      </c>
      <c r="W94" s="2">
        <v>94.25</v>
      </c>
      <c r="X94" s="2">
        <v>1168.45</v>
      </c>
      <c r="Y94" s="2">
        <v>390.2</v>
      </c>
      <c r="Z94" s="2">
        <v>600.30999999999995</v>
      </c>
      <c r="AA94" s="2">
        <v>510.27</v>
      </c>
      <c r="AB94" s="2">
        <v>750.39</v>
      </c>
      <c r="AC94" s="2">
        <v>634.23</v>
      </c>
    </row>
    <row r="95" spans="1:29" x14ac:dyDescent="0.3">
      <c r="A95" t="s">
        <v>40</v>
      </c>
      <c r="B95">
        <v>14</v>
      </c>
      <c r="C95" t="s">
        <v>43</v>
      </c>
      <c r="D95">
        <v>19.3</v>
      </c>
      <c r="E95" t="s">
        <v>47</v>
      </c>
      <c r="F95" t="s">
        <v>49</v>
      </c>
      <c r="G95" s="2">
        <v>4576.37</v>
      </c>
      <c r="H95" t="s">
        <v>56</v>
      </c>
      <c r="I95" s="1">
        <v>186.75</v>
      </c>
      <c r="J95" s="1">
        <v>399.15</v>
      </c>
      <c r="K95" s="1">
        <v>52.7</v>
      </c>
      <c r="L95" s="1">
        <v>272.43</v>
      </c>
      <c r="M95" s="1">
        <v>112.59</v>
      </c>
      <c r="N95" s="1">
        <v>63.95</v>
      </c>
      <c r="O95" s="1">
        <v>117.47</v>
      </c>
      <c r="P95" s="1">
        <v>9.61</v>
      </c>
      <c r="Q95" t="s">
        <v>63</v>
      </c>
      <c r="R95" s="6">
        <v>654</v>
      </c>
      <c r="S95" s="6">
        <v>378</v>
      </c>
      <c r="T95" s="2">
        <v>12.11</v>
      </c>
      <c r="U95" s="2">
        <v>150</v>
      </c>
      <c r="V95" s="2">
        <v>29.88</v>
      </c>
      <c r="W95" s="2">
        <v>54.67</v>
      </c>
      <c r="X95" s="2">
        <v>1214.6499999999901</v>
      </c>
      <c r="Y95" s="2">
        <v>594.92999999999995</v>
      </c>
      <c r="Z95" s="2">
        <v>915.27</v>
      </c>
      <c r="AA95" s="2">
        <v>777.98</v>
      </c>
      <c r="AB95" s="2">
        <v>1144.0899999999999</v>
      </c>
      <c r="AC95" s="2">
        <v>2307.6</v>
      </c>
    </row>
    <row r="96" spans="1:29" x14ac:dyDescent="0.3">
      <c r="A96" t="s">
        <v>39</v>
      </c>
      <c r="B96">
        <v>26</v>
      </c>
      <c r="C96" t="s">
        <v>41</v>
      </c>
      <c r="D96">
        <v>22.2</v>
      </c>
      <c r="E96" t="s">
        <v>47</v>
      </c>
      <c r="F96" t="s">
        <v>52</v>
      </c>
      <c r="G96" s="2">
        <v>4108.1099999999997</v>
      </c>
      <c r="H96" t="s">
        <v>56</v>
      </c>
      <c r="I96" s="1">
        <v>138.94</v>
      </c>
      <c r="J96" s="1">
        <v>496.86</v>
      </c>
      <c r="K96" s="1">
        <v>52.71</v>
      </c>
      <c r="L96" s="1">
        <v>293.07</v>
      </c>
      <c r="M96" s="1">
        <v>144.47</v>
      </c>
      <c r="N96" s="1">
        <v>63.08</v>
      </c>
      <c r="O96" s="1">
        <v>139.57</v>
      </c>
      <c r="P96" s="1">
        <v>5.13</v>
      </c>
      <c r="Q96" t="s">
        <v>62</v>
      </c>
      <c r="R96" s="6">
        <v>168</v>
      </c>
      <c r="S96" s="6">
        <v>310</v>
      </c>
      <c r="T96" s="2">
        <v>13.25</v>
      </c>
      <c r="U96" s="2">
        <v>50</v>
      </c>
      <c r="V96" s="2">
        <v>26.58</v>
      </c>
      <c r="W96" s="2">
        <v>57.28</v>
      </c>
      <c r="X96" s="2">
        <v>1333.83</v>
      </c>
      <c r="Y96" s="2">
        <v>534.04999999999995</v>
      </c>
      <c r="Z96" s="2">
        <v>821.62</v>
      </c>
      <c r="AA96" s="2">
        <v>698.38</v>
      </c>
      <c r="AB96" s="2">
        <v>1027.03</v>
      </c>
      <c r="AC96" s="2">
        <v>1616.8600000000001</v>
      </c>
    </row>
    <row r="97" spans="1:29" x14ac:dyDescent="0.3">
      <c r="A97" t="s">
        <v>39</v>
      </c>
      <c r="B97">
        <v>16</v>
      </c>
      <c r="C97" t="s">
        <v>45</v>
      </c>
      <c r="D97">
        <v>25.5</v>
      </c>
      <c r="E97" t="s">
        <v>46</v>
      </c>
      <c r="F97" t="s">
        <v>51</v>
      </c>
      <c r="G97" s="2">
        <v>3946.81</v>
      </c>
      <c r="H97" t="s">
        <v>56</v>
      </c>
      <c r="I97" s="1">
        <v>172.28</v>
      </c>
      <c r="J97" s="1">
        <v>356.17</v>
      </c>
      <c r="K97" s="1">
        <v>54.51</v>
      </c>
      <c r="L97" s="1">
        <v>216.18</v>
      </c>
      <c r="M97" s="1">
        <v>120.21</v>
      </c>
      <c r="N97" s="1">
        <v>50.05</v>
      </c>
      <c r="O97" s="1">
        <v>129.83000000000001</v>
      </c>
      <c r="P97" s="1">
        <v>5.15</v>
      </c>
      <c r="Q97" t="s">
        <v>65</v>
      </c>
      <c r="R97" s="6">
        <v>368</v>
      </c>
      <c r="S97" s="6">
        <v>310</v>
      </c>
      <c r="T97" s="2">
        <v>12.73</v>
      </c>
      <c r="U97" s="2">
        <v>0</v>
      </c>
      <c r="V97" s="2">
        <v>26.94</v>
      </c>
      <c r="W97" s="2">
        <v>94.98</v>
      </c>
      <c r="X97" s="2">
        <v>1104.3800000000001</v>
      </c>
      <c r="Y97" s="2">
        <v>513.09</v>
      </c>
      <c r="Z97" s="2">
        <v>789.36</v>
      </c>
      <c r="AA97" s="2">
        <v>670.96</v>
      </c>
      <c r="AB97" s="2">
        <v>986.7</v>
      </c>
      <c r="AC97" s="2">
        <v>1635.37</v>
      </c>
    </row>
    <row r="98" spans="1:29" x14ac:dyDescent="0.3">
      <c r="A98" t="s">
        <v>34</v>
      </c>
      <c r="B98">
        <v>5</v>
      </c>
      <c r="C98" t="s">
        <v>42</v>
      </c>
      <c r="D98">
        <v>15.3</v>
      </c>
      <c r="E98" t="s">
        <v>47</v>
      </c>
      <c r="F98" t="s">
        <v>50</v>
      </c>
      <c r="G98" s="2">
        <v>3602.13</v>
      </c>
      <c r="H98" t="s">
        <v>57</v>
      </c>
      <c r="I98" s="1">
        <v>168.23</v>
      </c>
      <c r="J98" s="1">
        <v>323.7</v>
      </c>
      <c r="K98" s="1">
        <v>54.28</v>
      </c>
      <c r="L98" s="1">
        <v>286.86</v>
      </c>
      <c r="M98" s="1">
        <v>119.22</v>
      </c>
      <c r="N98" s="1">
        <v>43.19</v>
      </c>
      <c r="O98" s="1">
        <v>140.08000000000001</v>
      </c>
      <c r="P98" s="1">
        <v>5.19</v>
      </c>
      <c r="Q98" t="s">
        <v>78</v>
      </c>
      <c r="R98" s="6">
        <v>262</v>
      </c>
      <c r="S98" s="6">
        <v>301</v>
      </c>
      <c r="T98" s="2">
        <v>11.97</v>
      </c>
      <c r="U98" s="2">
        <v>150</v>
      </c>
      <c r="V98" s="2">
        <v>26.81</v>
      </c>
      <c r="W98" s="2">
        <v>92.47</v>
      </c>
      <c r="X98" s="2">
        <v>1140.75</v>
      </c>
      <c r="Y98" s="2">
        <v>468.28</v>
      </c>
      <c r="Z98" s="2">
        <v>720.43</v>
      </c>
      <c r="AA98" s="2">
        <v>612.36</v>
      </c>
      <c r="AB98" s="2">
        <v>900.53</v>
      </c>
      <c r="AC98" s="2">
        <v>1404.19</v>
      </c>
    </row>
    <row r="99" spans="1:29" x14ac:dyDescent="0.3">
      <c r="A99" t="s">
        <v>29</v>
      </c>
      <c r="B99">
        <v>8</v>
      </c>
      <c r="C99" t="s">
        <v>43</v>
      </c>
      <c r="D99">
        <v>13.7</v>
      </c>
      <c r="E99" t="s">
        <v>46</v>
      </c>
      <c r="F99" t="s">
        <v>48</v>
      </c>
      <c r="G99" s="2">
        <v>4238.6899999999996</v>
      </c>
      <c r="H99" t="s">
        <v>55</v>
      </c>
      <c r="I99" s="1">
        <v>127.56</v>
      </c>
      <c r="J99" s="1">
        <v>306.57</v>
      </c>
      <c r="K99" s="1">
        <v>56.95</v>
      </c>
      <c r="L99" s="1">
        <v>225.98</v>
      </c>
      <c r="M99" s="1">
        <v>146.12</v>
      </c>
      <c r="N99" s="1">
        <v>34.14</v>
      </c>
      <c r="O99" s="1">
        <v>108.01</v>
      </c>
      <c r="P99" s="1">
        <v>8.61</v>
      </c>
      <c r="Q99" t="s">
        <v>77</v>
      </c>
      <c r="R99" s="6">
        <v>289</v>
      </c>
      <c r="S99" s="6">
        <v>390</v>
      </c>
      <c r="T99" s="2">
        <v>10.87</v>
      </c>
      <c r="U99" s="2">
        <v>50</v>
      </c>
      <c r="V99" s="2">
        <v>36.19</v>
      </c>
      <c r="W99" s="2">
        <v>55.27</v>
      </c>
      <c r="X99" s="2">
        <v>1013.9399999999901</v>
      </c>
      <c r="Y99" s="2">
        <v>551.03</v>
      </c>
      <c r="Z99" s="2">
        <v>847.74</v>
      </c>
      <c r="AA99" s="2">
        <v>720.58</v>
      </c>
      <c r="AB99" s="2">
        <v>1059.67</v>
      </c>
      <c r="AC99" s="2">
        <v>2076.94</v>
      </c>
    </row>
    <row r="100" spans="1:29" x14ac:dyDescent="0.3">
      <c r="A100" t="s">
        <v>38</v>
      </c>
      <c r="B100">
        <v>7</v>
      </c>
      <c r="C100" t="s">
        <v>44</v>
      </c>
      <c r="D100">
        <v>25.2</v>
      </c>
      <c r="E100" t="s">
        <v>47</v>
      </c>
      <c r="F100" t="s">
        <v>49</v>
      </c>
      <c r="G100" s="2">
        <v>5282.26</v>
      </c>
      <c r="H100" t="s">
        <v>54</v>
      </c>
      <c r="I100" s="1">
        <v>196.5</v>
      </c>
      <c r="J100" s="1">
        <v>371.42</v>
      </c>
      <c r="K100" s="1">
        <v>51.3</v>
      </c>
      <c r="L100" s="1">
        <v>269.44</v>
      </c>
      <c r="M100" s="1">
        <v>126.42</v>
      </c>
      <c r="N100" s="1">
        <v>44.87</v>
      </c>
      <c r="O100" s="1">
        <v>132.31</v>
      </c>
      <c r="P100" s="1">
        <v>6.2</v>
      </c>
      <c r="Q100" t="s">
        <v>78</v>
      </c>
      <c r="R100" s="6">
        <v>425</v>
      </c>
      <c r="S100" s="6">
        <v>359</v>
      </c>
      <c r="T100" s="2">
        <v>14.71</v>
      </c>
      <c r="U100" s="2">
        <v>150</v>
      </c>
      <c r="V100" s="2">
        <v>39.51</v>
      </c>
      <c r="W100" s="2">
        <v>69.569999999999993</v>
      </c>
      <c r="X100" s="2">
        <v>1198.46</v>
      </c>
      <c r="Y100" s="2">
        <v>686.69</v>
      </c>
      <c r="Z100" s="2">
        <v>1056.45</v>
      </c>
      <c r="AA100" s="2">
        <v>897.98</v>
      </c>
      <c r="AB100" s="2">
        <v>1320.57</v>
      </c>
      <c r="AC100" s="2">
        <v>3039.3100000000004</v>
      </c>
    </row>
    <row r="101" spans="1:29" x14ac:dyDescent="0.3">
      <c r="A101" t="s">
        <v>38</v>
      </c>
      <c r="B101">
        <v>9</v>
      </c>
      <c r="C101" t="s">
        <v>41</v>
      </c>
      <c r="D101">
        <v>14</v>
      </c>
      <c r="E101" t="s">
        <v>47</v>
      </c>
      <c r="F101" t="s">
        <v>52</v>
      </c>
      <c r="G101" s="2">
        <v>5613.69</v>
      </c>
      <c r="H101" t="s">
        <v>55</v>
      </c>
      <c r="I101" s="1">
        <v>193.69</v>
      </c>
      <c r="J101" s="1">
        <v>479.37</v>
      </c>
      <c r="K101" s="1">
        <v>58.43</v>
      </c>
      <c r="L101" s="1">
        <v>265.77999999999997</v>
      </c>
      <c r="M101" s="1">
        <v>127.48</v>
      </c>
      <c r="N101" s="1">
        <v>55.02</v>
      </c>
      <c r="O101" s="1">
        <v>101.1</v>
      </c>
      <c r="P101" s="1">
        <v>7.08</v>
      </c>
      <c r="Q101" t="s">
        <v>63</v>
      </c>
      <c r="R101" s="6">
        <v>616</v>
      </c>
      <c r="S101" s="6">
        <v>357</v>
      </c>
      <c r="T101" s="2">
        <v>15.72</v>
      </c>
      <c r="U101" s="2">
        <v>100</v>
      </c>
      <c r="V101" s="2">
        <v>28.85</v>
      </c>
      <c r="W101" s="2">
        <v>76.33</v>
      </c>
      <c r="X101" s="2">
        <v>1287.94999999999</v>
      </c>
      <c r="Y101" s="2">
        <v>729.78</v>
      </c>
      <c r="Z101" s="2">
        <v>1122.74</v>
      </c>
      <c r="AA101" s="2">
        <v>954.33</v>
      </c>
      <c r="AB101" s="2">
        <v>1403.42</v>
      </c>
      <c r="AC101" s="2">
        <v>3220.59</v>
      </c>
    </row>
    <row r="102" spans="1:29" x14ac:dyDescent="0.3">
      <c r="A102" t="s">
        <v>40</v>
      </c>
      <c r="B102">
        <v>7</v>
      </c>
      <c r="C102" t="s">
        <v>43</v>
      </c>
      <c r="D102">
        <v>16.2</v>
      </c>
      <c r="E102" t="s">
        <v>46</v>
      </c>
      <c r="F102" t="s">
        <v>53</v>
      </c>
      <c r="G102" s="2">
        <v>5634.61</v>
      </c>
      <c r="H102" t="s">
        <v>55</v>
      </c>
      <c r="I102" s="1">
        <v>176.05</v>
      </c>
      <c r="J102" s="1">
        <v>455.65</v>
      </c>
      <c r="K102" s="1">
        <v>59.94</v>
      </c>
      <c r="L102" s="1">
        <v>219.14</v>
      </c>
      <c r="M102" s="1">
        <v>127.19</v>
      </c>
      <c r="N102" s="1">
        <v>59.27</v>
      </c>
      <c r="O102" s="1">
        <v>134.46</v>
      </c>
      <c r="P102" s="1">
        <v>5.98</v>
      </c>
      <c r="Q102" t="s">
        <v>64</v>
      </c>
      <c r="R102" s="6">
        <v>373</v>
      </c>
      <c r="S102" s="6">
        <v>311</v>
      </c>
      <c r="T102" s="2">
        <v>18.12</v>
      </c>
      <c r="U102" s="2">
        <v>0</v>
      </c>
      <c r="V102" s="2">
        <v>36.96</v>
      </c>
      <c r="W102" s="2">
        <v>71.31</v>
      </c>
      <c r="X102" s="2">
        <v>1237.68</v>
      </c>
      <c r="Y102" s="2">
        <v>732.5</v>
      </c>
      <c r="Z102" s="2">
        <v>1126.92</v>
      </c>
      <c r="AA102" s="2">
        <v>957.88</v>
      </c>
      <c r="AB102" s="2">
        <v>1408.65</v>
      </c>
      <c r="AC102" s="2">
        <v>3199.8900000000003</v>
      </c>
    </row>
    <row r="103" spans="1:29" x14ac:dyDescent="0.3">
      <c r="A103" t="s">
        <v>37</v>
      </c>
      <c r="B103">
        <v>6</v>
      </c>
      <c r="C103" t="s">
        <v>42</v>
      </c>
      <c r="D103">
        <v>10.8</v>
      </c>
      <c r="E103" t="s">
        <v>47</v>
      </c>
      <c r="F103" t="s">
        <v>49</v>
      </c>
      <c r="G103" s="2">
        <v>4400.29</v>
      </c>
      <c r="H103" t="s">
        <v>54</v>
      </c>
      <c r="I103" s="1">
        <v>181.44</v>
      </c>
      <c r="J103" s="1">
        <v>374.03</v>
      </c>
      <c r="K103" s="1">
        <v>59.69</v>
      </c>
      <c r="L103" s="1">
        <v>243.04</v>
      </c>
      <c r="M103" s="1">
        <v>101.71</v>
      </c>
      <c r="N103" s="1">
        <v>68.25</v>
      </c>
      <c r="O103" s="1">
        <v>141.94999999999999</v>
      </c>
      <c r="P103" s="1">
        <v>8.4499999999999993</v>
      </c>
      <c r="Q103" t="s">
        <v>63</v>
      </c>
      <c r="R103" s="6">
        <v>105</v>
      </c>
      <c r="S103" s="6">
        <v>379</v>
      </c>
      <c r="T103" s="2">
        <v>11.61</v>
      </c>
      <c r="U103" s="2">
        <v>100</v>
      </c>
      <c r="V103" s="2">
        <v>36.729999999999997</v>
      </c>
      <c r="W103" s="2">
        <v>89.89</v>
      </c>
      <c r="X103" s="2">
        <v>1178.56</v>
      </c>
      <c r="Y103" s="2">
        <v>572.04</v>
      </c>
      <c r="Z103" s="2">
        <v>880.06</v>
      </c>
      <c r="AA103" s="2">
        <v>748.05</v>
      </c>
      <c r="AB103" s="2">
        <v>1100.07</v>
      </c>
      <c r="AC103" s="2">
        <v>2124.46</v>
      </c>
    </row>
    <row r="104" spans="1:29" x14ac:dyDescent="0.3">
      <c r="A104" t="s">
        <v>36</v>
      </c>
      <c r="B104">
        <v>19</v>
      </c>
      <c r="C104" t="s">
        <v>43</v>
      </c>
      <c r="D104">
        <v>25.1</v>
      </c>
      <c r="E104" t="s">
        <v>47</v>
      </c>
      <c r="F104" t="s">
        <v>51</v>
      </c>
      <c r="G104" s="2">
        <v>4877.8900000000003</v>
      </c>
      <c r="H104" t="s">
        <v>54</v>
      </c>
      <c r="I104" s="1">
        <v>177.88</v>
      </c>
      <c r="J104" s="1">
        <v>450.85</v>
      </c>
      <c r="K104" s="1">
        <v>51.56</v>
      </c>
      <c r="L104" s="1">
        <v>271.70999999999998</v>
      </c>
      <c r="M104" s="1">
        <v>123.08</v>
      </c>
      <c r="N104" s="1">
        <v>52.11</v>
      </c>
      <c r="O104" s="1">
        <v>140.06</v>
      </c>
      <c r="P104" s="1">
        <v>6.22</v>
      </c>
      <c r="Q104" t="s">
        <v>68</v>
      </c>
      <c r="R104" s="6">
        <v>977</v>
      </c>
      <c r="S104" s="6">
        <v>354</v>
      </c>
      <c r="T104" s="2">
        <v>13.78</v>
      </c>
      <c r="U104" s="2">
        <v>0</v>
      </c>
      <c r="V104" s="2">
        <v>23.16</v>
      </c>
      <c r="W104" s="2">
        <v>61.44</v>
      </c>
      <c r="X104" s="2">
        <v>1273.46999999999</v>
      </c>
      <c r="Y104" s="2">
        <v>634.13</v>
      </c>
      <c r="Z104" s="2">
        <v>975.58</v>
      </c>
      <c r="AA104" s="2">
        <v>829.24</v>
      </c>
      <c r="AB104" s="2">
        <v>1219.47</v>
      </c>
      <c r="AC104" s="2">
        <v>2393.58</v>
      </c>
    </row>
    <row r="105" spans="1:29" x14ac:dyDescent="0.3">
      <c r="A105" t="s">
        <v>39</v>
      </c>
      <c r="B105">
        <v>3</v>
      </c>
      <c r="C105" t="s">
        <v>41</v>
      </c>
      <c r="D105">
        <v>24</v>
      </c>
      <c r="E105" t="s">
        <v>47</v>
      </c>
      <c r="F105" t="s">
        <v>52</v>
      </c>
      <c r="G105" s="2">
        <v>4313.66</v>
      </c>
      <c r="H105" t="s">
        <v>54</v>
      </c>
      <c r="I105" s="1">
        <v>163.78</v>
      </c>
      <c r="J105" s="1">
        <v>483.48</v>
      </c>
      <c r="K105" s="1">
        <v>50.29</v>
      </c>
      <c r="L105" s="1">
        <v>217.91</v>
      </c>
      <c r="M105" s="1">
        <v>111.52</v>
      </c>
      <c r="N105" s="1">
        <v>35.799999999999997</v>
      </c>
      <c r="O105" s="1">
        <v>146.02000000000001</v>
      </c>
      <c r="P105" s="1">
        <v>7.27</v>
      </c>
      <c r="Q105" t="s">
        <v>64</v>
      </c>
      <c r="R105" s="6">
        <v>966</v>
      </c>
      <c r="S105" s="6">
        <v>385</v>
      </c>
      <c r="T105" s="2">
        <v>11.2</v>
      </c>
      <c r="U105" s="2">
        <v>0</v>
      </c>
      <c r="V105" s="2">
        <v>20.079999999999998</v>
      </c>
      <c r="W105" s="2">
        <v>79.540000000000006</v>
      </c>
      <c r="X105" s="2">
        <v>1216.07</v>
      </c>
      <c r="Y105" s="2">
        <v>560.78</v>
      </c>
      <c r="Z105" s="2">
        <v>862.73</v>
      </c>
      <c r="AA105" s="2">
        <v>733.32</v>
      </c>
      <c r="AB105" s="2">
        <v>1078.4100000000001</v>
      </c>
      <c r="AC105" s="2">
        <v>1883.67</v>
      </c>
    </row>
    <row r="106" spans="1:29" x14ac:dyDescent="0.3">
      <c r="A106" t="s">
        <v>35</v>
      </c>
      <c r="B106">
        <v>20</v>
      </c>
      <c r="C106" t="s">
        <v>44</v>
      </c>
      <c r="D106">
        <v>22.1</v>
      </c>
      <c r="E106" t="s">
        <v>47</v>
      </c>
      <c r="F106" t="s">
        <v>53</v>
      </c>
      <c r="G106" s="2">
        <v>5004.8</v>
      </c>
      <c r="H106" t="s">
        <v>56</v>
      </c>
      <c r="I106" s="1">
        <v>139.18</v>
      </c>
      <c r="J106" s="1">
        <v>342.52</v>
      </c>
      <c r="K106" s="1">
        <v>52.07</v>
      </c>
      <c r="L106" s="1">
        <v>265.02</v>
      </c>
      <c r="M106" s="1">
        <v>140.69</v>
      </c>
      <c r="N106" s="1">
        <v>67.03</v>
      </c>
      <c r="O106" s="1">
        <v>136.83000000000001</v>
      </c>
      <c r="P106" s="1">
        <v>9.24</v>
      </c>
      <c r="Q106" t="s">
        <v>75</v>
      </c>
      <c r="R106" s="6">
        <v>214</v>
      </c>
      <c r="S106" s="6">
        <v>313</v>
      </c>
      <c r="T106" s="2">
        <v>15.99</v>
      </c>
      <c r="U106" s="2">
        <v>0</v>
      </c>
      <c r="V106" s="2">
        <v>24.65</v>
      </c>
      <c r="W106" s="2">
        <v>60.09</v>
      </c>
      <c r="X106" s="2">
        <v>1152.58</v>
      </c>
      <c r="Y106" s="2">
        <v>650.62</v>
      </c>
      <c r="Z106" s="2">
        <v>1000.96</v>
      </c>
      <c r="AA106" s="2">
        <v>850.82</v>
      </c>
      <c r="AB106" s="2">
        <v>1251.2</v>
      </c>
      <c r="AC106" s="2">
        <v>2642.87</v>
      </c>
    </row>
    <row r="107" spans="1:29" x14ac:dyDescent="0.3">
      <c r="A107" t="s">
        <v>38</v>
      </c>
      <c r="B107">
        <v>5</v>
      </c>
      <c r="C107" t="s">
        <v>44</v>
      </c>
      <c r="D107">
        <v>20.6</v>
      </c>
      <c r="E107" t="s">
        <v>47</v>
      </c>
      <c r="F107" t="s">
        <v>51</v>
      </c>
      <c r="G107" s="2">
        <v>5224.13</v>
      </c>
      <c r="H107" t="s">
        <v>56</v>
      </c>
      <c r="I107" s="1">
        <v>121.49</v>
      </c>
      <c r="J107" s="1">
        <v>335.85</v>
      </c>
      <c r="K107" s="1">
        <v>55.09</v>
      </c>
      <c r="L107" s="1">
        <v>295.27999999999997</v>
      </c>
      <c r="M107" s="1">
        <v>133.78</v>
      </c>
      <c r="N107" s="1">
        <v>58.73</v>
      </c>
      <c r="O107" s="1">
        <v>106.47</v>
      </c>
      <c r="P107" s="1">
        <v>9.7899999999999991</v>
      </c>
      <c r="Q107" t="s">
        <v>79</v>
      </c>
      <c r="R107" s="6">
        <v>273</v>
      </c>
      <c r="S107" s="6">
        <v>319</v>
      </c>
      <c r="T107" s="2">
        <v>16.38</v>
      </c>
      <c r="U107" s="2">
        <v>0</v>
      </c>
      <c r="V107" s="2">
        <v>23.62</v>
      </c>
      <c r="W107" s="2">
        <v>83.31</v>
      </c>
      <c r="X107" s="2">
        <v>1116.48</v>
      </c>
      <c r="Y107" s="2">
        <v>679.14</v>
      </c>
      <c r="Z107" s="2">
        <v>1044.83</v>
      </c>
      <c r="AA107" s="2">
        <v>888.1</v>
      </c>
      <c r="AB107" s="2">
        <v>1306.03</v>
      </c>
      <c r="AC107" s="2">
        <v>2897.2700000000004</v>
      </c>
    </row>
    <row r="108" spans="1:29" x14ac:dyDescent="0.3">
      <c r="A108" t="s">
        <v>31</v>
      </c>
      <c r="B108">
        <v>26</v>
      </c>
      <c r="C108" t="s">
        <v>45</v>
      </c>
      <c r="D108">
        <v>24.2</v>
      </c>
      <c r="E108" t="s">
        <v>46</v>
      </c>
      <c r="F108" t="s">
        <v>49</v>
      </c>
      <c r="G108" s="2">
        <v>3829.9</v>
      </c>
      <c r="H108" t="s">
        <v>54</v>
      </c>
      <c r="I108" s="1">
        <v>137.01</v>
      </c>
      <c r="J108" s="1">
        <v>487.87</v>
      </c>
      <c r="K108" s="1">
        <v>51.89</v>
      </c>
      <c r="L108" s="1">
        <v>285.27</v>
      </c>
      <c r="M108" s="1">
        <v>130.35</v>
      </c>
      <c r="N108" s="1">
        <v>56.73</v>
      </c>
      <c r="O108" s="1">
        <v>149.56</v>
      </c>
      <c r="P108" s="1">
        <v>6.41</v>
      </c>
      <c r="Q108" t="s">
        <v>74</v>
      </c>
      <c r="R108" s="6">
        <v>750</v>
      </c>
      <c r="S108" s="6">
        <v>313</v>
      </c>
      <c r="T108" s="2">
        <v>12.24</v>
      </c>
      <c r="U108" s="2">
        <v>50</v>
      </c>
      <c r="V108" s="2">
        <v>38.15</v>
      </c>
      <c r="W108" s="2">
        <v>59.75</v>
      </c>
      <c r="X108" s="2">
        <v>1305.0899999999999</v>
      </c>
      <c r="Y108" s="2">
        <v>497.89</v>
      </c>
      <c r="Z108" s="2">
        <v>765.98</v>
      </c>
      <c r="AA108" s="2">
        <v>651.08000000000004</v>
      </c>
      <c r="AB108" s="2">
        <v>957.48</v>
      </c>
      <c r="AC108" s="2">
        <v>1378.96</v>
      </c>
    </row>
    <row r="109" spans="1:29" x14ac:dyDescent="0.3">
      <c r="A109" t="s">
        <v>32</v>
      </c>
      <c r="B109">
        <v>18</v>
      </c>
      <c r="C109" t="s">
        <v>44</v>
      </c>
      <c r="D109">
        <v>16.899999999999999</v>
      </c>
      <c r="E109" t="s">
        <v>47</v>
      </c>
      <c r="F109" t="s">
        <v>49</v>
      </c>
      <c r="G109" s="2">
        <v>3187.28</v>
      </c>
      <c r="H109" t="s">
        <v>54</v>
      </c>
      <c r="I109" s="1">
        <v>128.15</v>
      </c>
      <c r="J109" s="1">
        <v>419.71</v>
      </c>
      <c r="K109" s="1">
        <v>52.87</v>
      </c>
      <c r="L109" s="1">
        <v>240.08</v>
      </c>
      <c r="M109" s="1">
        <v>103.85</v>
      </c>
      <c r="N109" s="1">
        <v>30.23</v>
      </c>
      <c r="O109" s="1">
        <v>115.62</v>
      </c>
      <c r="P109" s="1">
        <v>7.83</v>
      </c>
      <c r="Q109" t="s">
        <v>74</v>
      </c>
      <c r="R109" s="6">
        <v>640</v>
      </c>
      <c r="S109" s="6">
        <v>312</v>
      </c>
      <c r="T109" s="2">
        <v>10.220000000000001</v>
      </c>
      <c r="U109" s="2">
        <v>0</v>
      </c>
      <c r="V109" s="2">
        <v>27.23</v>
      </c>
      <c r="W109" s="2">
        <v>97.55</v>
      </c>
      <c r="X109" s="2">
        <v>1098.3399999999999</v>
      </c>
      <c r="Y109" s="2">
        <v>414.35</v>
      </c>
      <c r="Z109" s="2">
        <v>637.46</v>
      </c>
      <c r="AA109" s="2">
        <v>541.84</v>
      </c>
      <c r="AB109" s="2">
        <v>796.82</v>
      </c>
      <c r="AC109" s="2">
        <v>882.17000000000007</v>
      </c>
    </row>
    <row r="110" spans="1:29" x14ac:dyDescent="0.3">
      <c r="A110" t="s">
        <v>33</v>
      </c>
      <c r="B110">
        <v>17</v>
      </c>
      <c r="C110" t="s">
        <v>43</v>
      </c>
      <c r="D110">
        <v>12.7</v>
      </c>
      <c r="E110" t="s">
        <v>46</v>
      </c>
      <c r="F110" t="s">
        <v>50</v>
      </c>
      <c r="G110" s="2">
        <v>4390.3999999999996</v>
      </c>
      <c r="H110" t="s">
        <v>55</v>
      </c>
      <c r="I110" s="1">
        <v>199.31</v>
      </c>
      <c r="J110" s="1">
        <v>351.1</v>
      </c>
      <c r="K110" s="1">
        <v>51.15</v>
      </c>
      <c r="L110" s="1">
        <v>211.83</v>
      </c>
      <c r="M110" s="1">
        <v>140.84</v>
      </c>
      <c r="N110" s="1">
        <v>41.75</v>
      </c>
      <c r="O110" s="1">
        <v>134.59</v>
      </c>
      <c r="P110" s="1">
        <v>5.28</v>
      </c>
      <c r="Q110" t="s">
        <v>65</v>
      </c>
      <c r="R110" s="6">
        <v>687</v>
      </c>
      <c r="S110" s="6">
        <v>360</v>
      </c>
      <c r="T110" s="2">
        <v>12.2</v>
      </c>
      <c r="U110" s="2">
        <v>150</v>
      </c>
      <c r="V110" s="2">
        <v>32.049999999999997</v>
      </c>
      <c r="W110" s="2">
        <v>87.86</v>
      </c>
      <c r="X110" s="2">
        <v>1135.8499999999999</v>
      </c>
      <c r="Y110" s="2">
        <v>570.75</v>
      </c>
      <c r="Z110" s="2">
        <v>878.08</v>
      </c>
      <c r="AA110" s="2">
        <v>746.37</v>
      </c>
      <c r="AB110" s="2">
        <v>1097.5999999999999</v>
      </c>
      <c r="AC110" s="2">
        <v>2202.6</v>
      </c>
    </row>
    <row r="111" spans="1:29" x14ac:dyDescent="0.3">
      <c r="A111" t="s">
        <v>40</v>
      </c>
      <c r="B111">
        <v>21</v>
      </c>
      <c r="C111" t="s">
        <v>43</v>
      </c>
      <c r="D111">
        <v>11.6</v>
      </c>
      <c r="E111" t="s">
        <v>46</v>
      </c>
      <c r="F111" t="s">
        <v>50</v>
      </c>
      <c r="G111" s="2">
        <v>3435.51</v>
      </c>
      <c r="H111" t="s">
        <v>54</v>
      </c>
      <c r="I111" s="1">
        <v>118.35</v>
      </c>
      <c r="J111" s="1">
        <v>425.11</v>
      </c>
      <c r="K111" s="1">
        <v>57.74</v>
      </c>
      <c r="L111" s="1">
        <v>264.3</v>
      </c>
      <c r="M111" s="1">
        <v>100.93</v>
      </c>
      <c r="N111" s="1">
        <v>57.73</v>
      </c>
      <c r="O111" s="1">
        <v>148.19</v>
      </c>
      <c r="P111" s="1">
        <v>8.74</v>
      </c>
      <c r="Q111" t="s">
        <v>79</v>
      </c>
      <c r="R111" s="6">
        <v>647</v>
      </c>
      <c r="S111" s="6">
        <v>395</v>
      </c>
      <c r="T111" s="2">
        <v>8.6999999999999993</v>
      </c>
      <c r="U111" s="2">
        <v>150</v>
      </c>
      <c r="V111" s="2">
        <v>24.09</v>
      </c>
      <c r="W111" s="2">
        <v>93.71</v>
      </c>
      <c r="X111" s="2">
        <v>1181.0899999999999</v>
      </c>
      <c r="Y111" s="2">
        <v>446.62</v>
      </c>
      <c r="Z111" s="2">
        <v>687.1</v>
      </c>
      <c r="AA111" s="2">
        <v>584.04</v>
      </c>
      <c r="AB111" s="2">
        <v>858.88</v>
      </c>
      <c r="AC111" s="2">
        <v>1194.5100000000002</v>
      </c>
    </row>
    <row r="112" spans="1:29" x14ac:dyDescent="0.3">
      <c r="A112" t="s">
        <v>31</v>
      </c>
      <c r="B112">
        <v>12</v>
      </c>
      <c r="C112" t="s">
        <v>44</v>
      </c>
      <c r="D112">
        <v>11.5</v>
      </c>
      <c r="E112" t="s">
        <v>47</v>
      </c>
      <c r="F112" t="s">
        <v>49</v>
      </c>
      <c r="G112" s="2">
        <v>3017.19</v>
      </c>
      <c r="H112" t="s">
        <v>56</v>
      </c>
      <c r="I112" s="1">
        <v>185.19</v>
      </c>
      <c r="J112" s="1">
        <v>428.01</v>
      </c>
      <c r="K112" s="1">
        <v>52.27</v>
      </c>
      <c r="L112" s="1">
        <v>236.72</v>
      </c>
      <c r="M112" s="1">
        <v>131.22</v>
      </c>
      <c r="N112" s="1">
        <v>68.52</v>
      </c>
      <c r="O112" s="1">
        <v>105.09</v>
      </c>
      <c r="P112" s="1">
        <v>8.7200000000000006</v>
      </c>
      <c r="Q112" t="s">
        <v>63</v>
      </c>
      <c r="R112" s="6">
        <v>176</v>
      </c>
      <c r="S112" s="6">
        <v>343</v>
      </c>
      <c r="T112" s="2">
        <v>8.8000000000000007</v>
      </c>
      <c r="U112" s="2">
        <v>50</v>
      </c>
      <c r="V112" s="2">
        <v>28.91</v>
      </c>
      <c r="W112" s="2">
        <v>50.83</v>
      </c>
      <c r="X112" s="2">
        <v>1215.74</v>
      </c>
      <c r="Y112" s="2">
        <v>392.23</v>
      </c>
      <c r="Z112" s="2">
        <v>603.44000000000005</v>
      </c>
      <c r="AA112" s="2">
        <v>512.91999999999996</v>
      </c>
      <c r="AB112" s="2">
        <v>754.3</v>
      </c>
      <c r="AC112" s="2">
        <v>646.3599999999999</v>
      </c>
    </row>
    <row r="113" spans="1:29" x14ac:dyDescent="0.3">
      <c r="A113" t="s">
        <v>34</v>
      </c>
      <c r="B113">
        <v>5</v>
      </c>
      <c r="C113" t="s">
        <v>42</v>
      </c>
      <c r="D113">
        <v>19.5</v>
      </c>
      <c r="E113" t="s">
        <v>47</v>
      </c>
      <c r="F113" t="s">
        <v>52</v>
      </c>
      <c r="G113" s="2">
        <v>4635.13</v>
      </c>
      <c r="H113" t="s">
        <v>56</v>
      </c>
      <c r="I113" s="1">
        <v>136.24</v>
      </c>
      <c r="J113" s="1">
        <v>386.28</v>
      </c>
      <c r="K113" s="1">
        <v>55.84</v>
      </c>
      <c r="L113" s="1">
        <v>275.3</v>
      </c>
      <c r="M113" s="1">
        <v>139</v>
      </c>
      <c r="N113" s="1">
        <v>61.64</v>
      </c>
      <c r="O113" s="1">
        <v>124.18</v>
      </c>
      <c r="P113" s="1">
        <v>8.19</v>
      </c>
      <c r="Q113" t="s">
        <v>66</v>
      </c>
      <c r="R113" s="6">
        <v>837</v>
      </c>
      <c r="S113" s="6">
        <v>390</v>
      </c>
      <c r="T113" s="2">
        <v>11.88</v>
      </c>
      <c r="U113" s="2">
        <v>100</v>
      </c>
      <c r="V113" s="2">
        <v>24</v>
      </c>
      <c r="W113" s="2">
        <v>77.510000000000005</v>
      </c>
      <c r="X113" s="2">
        <v>1186.67</v>
      </c>
      <c r="Y113" s="2">
        <v>602.57000000000005</v>
      </c>
      <c r="Z113" s="2">
        <v>927.03</v>
      </c>
      <c r="AA113" s="2">
        <v>787.97</v>
      </c>
      <c r="AB113" s="2">
        <v>1158.78</v>
      </c>
      <c r="AC113" s="2">
        <v>2338.46</v>
      </c>
    </row>
    <row r="114" spans="1:29" x14ac:dyDescent="0.3">
      <c r="A114" t="s">
        <v>30</v>
      </c>
      <c r="B114">
        <v>20</v>
      </c>
      <c r="C114" t="s">
        <v>43</v>
      </c>
      <c r="D114">
        <v>19.2</v>
      </c>
      <c r="E114" t="s">
        <v>47</v>
      </c>
      <c r="F114" t="s">
        <v>48</v>
      </c>
      <c r="G114" s="2">
        <v>4129.3</v>
      </c>
      <c r="H114" t="s">
        <v>57</v>
      </c>
      <c r="I114" s="1">
        <v>170.88</v>
      </c>
      <c r="J114" s="1">
        <v>422.24</v>
      </c>
      <c r="K114" s="1">
        <v>51.51</v>
      </c>
      <c r="L114" s="1">
        <v>280.89999999999998</v>
      </c>
      <c r="M114" s="1">
        <v>116.25</v>
      </c>
      <c r="N114" s="1">
        <v>37.82</v>
      </c>
      <c r="O114" s="1">
        <v>141.91999999999999</v>
      </c>
      <c r="P114" s="1">
        <v>7.92</v>
      </c>
      <c r="Q114" t="s">
        <v>62</v>
      </c>
      <c r="R114" s="6">
        <v>471</v>
      </c>
      <c r="S114" s="6">
        <v>318</v>
      </c>
      <c r="T114" s="2">
        <v>12.99</v>
      </c>
      <c r="U114" s="2">
        <v>50</v>
      </c>
      <c r="V114" s="2">
        <v>21.43</v>
      </c>
      <c r="W114" s="2">
        <v>50</v>
      </c>
      <c r="X114" s="2">
        <v>1229.44</v>
      </c>
      <c r="Y114" s="2">
        <v>536.80999999999995</v>
      </c>
      <c r="Z114" s="2">
        <v>825.86</v>
      </c>
      <c r="AA114" s="2">
        <v>701.98</v>
      </c>
      <c r="AB114" s="2">
        <v>1032.33</v>
      </c>
      <c r="AC114" s="2">
        <v>1737.29</v>
      </c>
    </row>
    <row r="115" spans="1:29" x14ac:dyDescent="0.3">
      <c r="A115" t="s">
        <v>34</v>
      </c>
      <c r="B115">
        <v>12</v>
      </c>
      <c r="C115" t="s">
        <v>43</v>
      </c>
      <c r="D115">
        <v>20.100000000000001</v>
      </c>
      <c r="E115" t="s">
        <v>47</v>
      </c>
      <c r="F115" t="s">
        <v>52</v>
      </c>
      <c r="G115" s="2">
        <v>3176.88</v>
      </c>
      <c r="H115" t="s">
        <v>56</v>
      </c>
      <c r="I115" s="1">
        <v>134.30000000000001</v>
      </c>
      <c r="J115" s="1">
        <v>356.46</v>
      </c>
      <c r="K115" s="1">
        <v>59.95</v>
      </c>
      <c r="L115" s="1">
        <v>213.37</v>
      </c>
      <c r="M115" s="1">
        <v>112.31</v>
      </c>
      <c r="N115" s="1">
        <v>53.79</v>
      </c>
      <c r="O115" s="1">
        <v>144.82</v>
      </c>
      <c r="P115" s="1">
        <v>9.89</v>
      </c>
      <c r="Q115" t="s">
        <v>60</v>
      </c>
      <c r="R115" s="6">
        <v>237</v>
      </c>
      <c r="S115" s="6">
        <v>368</v>
      </c>
      <c r="T115" s="2">
        <v>8.6300000000000008</v>
      </c>
      <c r="U115" s="2">
        <v>50</v>
      </c>
      <c r="V115" s="2">
        <v>33.74</v>
      </c>
      <c r="W115" s="2">
        <v>85.89</v>
      </c>
      <c r="X115" s="2">
        <v>1084.8900000000001</v>
      </c>
      <c r="Y115" s="2">
        <v>412.99</v>
      </c>
      <c r="Z115" s="2">
        <v>635.38</v>
      </c>
      <c r="AA115" s="2">
        <v>540.07000000000005</v>
      </c>
      <c r="AB115" s="2">
        <v>794.22</v>
      </c>
      <c r="AC115" s="2">
        <v>941.73</v>
      </c>
    </row>
    <row r="116" spans="1:29" x14ac:dyDescent="0.3">
      <c r="A116" t="s">
        <v>40</v>
      </c>
      <c r="B116">
        <v>16</v>
      </c>
      <c r="C116" t="s">
        <v>41</v>
      </c>
      <c r="D116">
        <v>17.100000000000001</v>
      </c>
      <c r="E116" t="s">
        <v>47</v>
      </c>
      <c r="F116" t="s">
        <v>48</v>
      </c>
      <c r="G116" s="2">
        <v>3502.43</v>
      </c>
      <c r="H116" t="s">
        <v>57</v>
      </c>
      <c r="I116" s="1">
        <v>106.89</v>
      </c>
      <c r="J116" s="1">
        <v>456.82</v>
      </c>
      <c r="K116" s="1">
        <v>56.37</v>
      </c>
      <c r="L116" s="1">
        <v>203.54</v>
      </c>
      <c r="M116" s="1">
        <v>148.79</v>
      </c>
      <c r="N116" s="1">
        <v>62.11</v>
      </c>
      <c r="O116" s="1">
        <v>142.61000000000001</v>
      </c>
      <c r="P116" s="1">
        <v>8.0299999999999994</v>
      </c>
      <c r="Q116" t="s">
        <v>61</v>
      </c>
      <c r="R116" s="6">
        <v>525</v>
      </c>
      <c r="S116" s="6">
        <v>344</v>
      </c>
      <c r="T116" s="2">
        <v>10.18</v>
      </c>
      <c r="U116" s="2">
        <v>100</v>
      </c>
      <c r="V116" s="2">
        <v>21.98</v>
      </c>
      <c r="W116" s="2">
        <v>96.15</v>
      </c>
      <c r="X116" s="2">
        <v>1185.1600000000001</v>
      </c>
      <c r="Y116" s="2">
        <v>455.32</v>
      </c>
      <c r="Z116" s="2">
        <v>700.49</v>
      </c>
      <c r="AA116" s="2">
        <v>595.41</v>
      </c>
      <c r="AB116" s="2">
        <v>875.61</v>
      </c>
      <c r="AC116" s="2">
        <v>1205.25</v>
      </c>
    </row>
    <row r="117" spans="1:29" x14ac:dyDescent="0.3">
      <c r="A117" t="s">
        <v>37</v>
      </c>
      <c r="B117">
        <v>19</v>
      </c>
      <c r="C117" t="s">
        <v>41</v>
      </c>
      <c r="D117">
        <v>12.2</v>
      </c>
      <c r="E117" t="s">
        <v>46</v>
      </c>
      <c r="F117" t="s">
        <v>48</v>
      </c>
      <c r="G117" s="2">
        <v>3564.55</v>
      </c>
      <c r="H117" t="s">
        <v>57</v>
      </c>
      <c r="I117" s="1">
        <v>156.57</v>
      </c>
      <c r="J117" s="1">
        <v>443.67</v>
      </c>
      <c r="K117" s="1">
        <v>55.26</v>
      </c>
      <c r="L117" s="1">
        <v>260.22000000000003</v>
      </c>
      <c r="M117" s="1">
        <v>138.47</v>
      </c>
      <c r="N117" s="1">
        <v>31.53</v>
      </c>
      <c r="O117" s="1">
        <v>105.8</v>
      </c>
      <c r="P117" s="1">
        <v>5.76</v>
      </c>
      <c r="Q117" t="s">
        <v>62</v>
      </c>
      <c r="R117" s="6">
        <v>199</v>
      </c>
      <c r="S117" s="6">
        <v>353</v>
      </c>
      <c r="T117" s="2">
        <v>10.1</v>
      </c>
      <c r="U117" s="2">
        <v>50</v>
      </c>
      <c r="V117" s="2">
        <v>35.24</v>
      </c>
      <c r="W117" s="2">
        <v>93.41</v>
      </c>
      <c r="X117" s="2">
        <v>1197.28</v>
      </c>
      <c r="Y117" s="2">
        <v>463.39</v>
      </c>
      <c r="Z117" s="2">
        <v>712.91</v>
      </c>
      <c r="AA117" s="2">
        <v>605.97</v>
      </c>
      <c r="AB117" s="2">
        <v>891.14</v>
      </c>
      <c r="AC117" s="2">
        <v>1218.5100000000002</v>
      </c>
    </row>
    <row r="118" spans="1:29" x14ac:dyDescent="0.3">
      <c r="A118" t="s">
        <v>40</v>
      </c>
      <c r="B118">
        <v>17</v>
      </c>
      <c r="C118" t="s">
        <v>42</v>
      </c>
      <c r="D118">
        <v>26.6</v>
      </c>
      <c r="E118" t="s">
        <v>46</v>
      </c>
      <c r="F118" t="s">
        <v>53</v>
      </c>
      <c r="G118" s="2">
        <v>4181.6099999999997</v>
      </c>
      <c r="H118" t="s">
        <v>54</v>
      </c>
      <c r="I118" s="1">
        <v>136.41999999999999</v>
      </c>
      <c r="J118" s="1">
        <v>302.54000000000002</v>
      </c>
      <c r="K118" s="1">
        <v>58.89</v>
      </c>
      <c r="L118" s="1">
        <v>214.34</v>
      </c>
      <c r="M118" s="1">
        <v>120.92</v>
      </c>
      <c r="N118" s="1">
        <v>32.049999999999997</v>
      </c>
      <c r="O118" s="1">
        <v>112.13</v>
      </c>
      <c r="P118" s="1">
        <v>8.3000000000000007</v>
      </c>
      <c r="Q118" t="s">
        <v>83</v>
      </c>
      <c r="R118" s="6">
        <v>378</v>
      </c>
      <c r="S118" s="6">
        <v>311</v>
      </c>
      <c r="T118" s="2">
        <v>13.45</v>
      </c>
      <c r="U118" s="2">
        <v>150</v>
      </c>
      <c r="V118" s="2">
        <v>29.82</v>
      </c>
      <c r="W118" s="2">
        <v>99.34</v>
      </c>
      <c r="X118" s="2">
        <v>985.58999999999901</v>
      </c>
      <c r="Y118" s="2">
        <v>543.61</v>
      </c>
      <c r="Z118" s="2">
        <v>836.32</v>
      </c>
      <c r="AA118" s="2">
        <v>710.87</v>
      </c>
      <c r="AB118" s="2">
        <v>1045.4000000000001</v>
      </c>
      <c r="AC118" s="2">
        <v>2141.84</v>
      </c>
    </row>
    <row r="119" spans="1:29" x14ac:dyDescent="0.3">
      <c r="A119" t="s">
        <v>37</v>
      </c>
      <c r="B119">
        <v>2</v>
      </c>
      <c r="C119" t="s">
        <v>43</v>
      </c>
      <c r="D119">
        <v>22.1</v>
      </c>
      <c r="E119" t="s">
        <v>46</v>
      </c>
      <c r="F119" t="s">
        <v>48</v>
      </c>
      <c r="G119" s="2">
        <v>5335.4</v>
      </c>
      <c r="H119" t="s">
        <v>56</v>
      </c>
      <c r="I119" s="1">
        <v>173.33</v>
      </c>
      <c r="J119" s="1">
        <v>469.11</v>
      </c>
      <c r="K119" s="1">
        <v>54.07</v>
      </c>
      <c r="L119" s="1">
        <v>211.45</v>
      </c>
      <c r="M119" s="1">
        <v>145.18</v>
      </c>
      <c r="N119" s="1">
        <v>62.13</v>
      </c>
      <c r="O119" s="1">
        <v>117.11</v>
      </c>
      <c r="P119" s="1">
        <v>6.55</v>
      </c>
      <c r="Q119" t="s">
        <v>64</v>
      </c>
      <c r="R119" s="6">
        <v>998</v>
      </c>
      <c r="S119" s="6">
        <v>369</v>
      </c>
      <c r="T119" s="2">
        <v>14.46</v>
      </c>
      <c r="U119" s="2">
        <v>50</v>
      </c>
      <c r="V119" s="2">
        <v>31.28</v>
      </c>
      <c r="W119" s="2">
        <v>63.14</v>
      </c>
      <c r="X119" s="2">
        <v>1238.93</v>
      </c>
      <c r="Y119" s="2">
        <v>693.6</v>
      </c>
      <c r="Z119" s="2">
        <v>1067.08</v>
      </c>
      <c r="AA119" s="2">
        <v>907.02</v>
      </c>
      <c r="AB119" s="2">
        <v>1333.85</v>
      </c>
      <c r="AC119" s="2">
        <v>2943.75</v>
      </c>
    </row>
    <row r="120" spans="1:29" x14ac:dyDescent="0.3">
      <c r="A120" t="s">
        <v>38</v>
      </c>
      <c r="B120">
        <v>16</v>
      </c>
      <c r="C120" t="s">
        <v>42</v>
      </c>
      <c r="D120">
        <v>16.8</v>
      </c>
      <c r="E120" t="s">
        <v>46</v>
      </c>
      <c r="F120" t="s">
        <v>48</v>
      </c>
      <c r="G120" s="2">
        <v>3843.23</v>
      </c>
      <c r="H120" t="s">
        <v>55</v>
      </c>
      <c r="I120" s="1">
        <v>167.19</v>
      </c>
      <c r="J120" s="1">
        <v>338.3</v>
      </c>
      <c r="K120" s="1">
        <v>57.42</v>
      </c>
      <c r="L120" s="1">
        <v>279.37</v>
      </c>
      <c r="M120" s="1">
        <v>107.49</v>
      </c>
      <c r="N120" s="1">
        <v>59.54</v>
      </c>
      <c r="O120" s="1">
        <v>149.68</v>
      </c>
      <c r="P120" s="1">
        <v>7.74</v>
      </c>
      <c r="Q120" t="s">
        <v>64</v>
      </c>
      <c r="R120" s="6">
        <v>875</v>
      </c>
      <c r="S120" s="6">
        <v>323</v>
      </c>
      <c r="T120" s="2">
        <v>11.9</v>
      </c>
      <c r="U120" s="2">
        <v>0</v>
      </c>
      <c r="V120" s="2">
        <v>28.97</v>
      </c>
      <c r="W120" s="2">
        <v>59.77</v>
      </c>
      <c r="X120" s="2">
        <v>1166.73</v>
      </c>
      <c r="Y120" s="2">
        <v>499.62</v>
      </c>
      <c r="Z120" s="2">
        <v>768.65</v>
      </c>
      <c r="AA120" s="2">
        <v>653.35</v>
      </c>
      <c r="AB120" s="2">
        <v>960.81</v>
      </c>
      <c r="AC120" s="2">
        <v>1471.4699999999998</v>
      </c>
    </row>
    <row r="121" spans="1:29" x14ac:dyDescent="0.3">
      <c r="A121" t="s">
        <v>37</v>
      </c>
      <c r="B121">
        <v>12</v>
      </c>
      <c r="C121" t="s">
        <v>44</v>
      </c>
      <c r="D121">
        <v>15</v>
      </c>
      <c r="E121" t="s">
        <v>47</v>
      </c>
      <c r="F121" t="s">
        <v>51</v>
      </c>
      <c r="G121" s="2">
        <v>5076.26</v>
      </c>
      <c r="H121" t="s">
        <v>56</v>
      </c>
      <c r="I121" s="1">
        <v>150.97999999999999</v>
      </c>
      <c r="J121" s="1">
        <v>428.66</v>
      </c>
      <c r="K121" s="1">
        <v>54.27</v>
      </c>
      <c r="L121" s="1">
        <v>272.66000000000003</v>
      </c>
      <c r="M121" s="1">
        <v>143.18</v>
      </c>
      <c r="N121" s="1">
        <v>38.92</v>
      </c>
      <c r="O121" s="1">
        <v>101.42</v>
      </c>
      <c r="P121" s="1">
        <v>9.0299999999999994</v>
      </c>
      <c r="Q121" t="s">
        <v>80</v>
      </c>
      <c r="R121" s="6">
        <v>942</v>
      </c>
      <c r="S121" s="6">
        <v>353</v>
      </c>
      <c r="T121" s="2">
        <v>14.38</v>
      </c>
      <c r="U121" s="2">
        <v>150</v>
      </c>
      <c r="V121" s="2">
        <v>27.33</v>
      </c>
      <c r="W121" s="2">
        <v>90.69</v>
      </c>
      <c r="X121" s="2">
        <v>1199.1199999999999</v>
      </c>
      <c r="Y121" s="2">
        <v>659.91</v>
      </c>
      <c r="Z121" s="2">
        <v>1015.25</v>
      </c>
      <c r="AA121" s="2">
        <v>862.96</v>
      </c>
      <c r="AB121" s="2">
        <v>1269.07</v>
      </c>
      <c r="AC121" s="2">
        <v>2820.47</v>
      </c>
    </row>
    <row r="122" spans="1:29" x14ac:dyDescent="0.3">
      <c r="A122" t="s">
        <v>31</v>
      </c>
      <c r="B122">
        <v>10</v>
      </c>
      <c r="C122" t="s">
        <v>45</v>
      </c>
      <c r="D122">
        <v>20</v>
      </c>
      <c r="E122" t="s">
        <v>47</v>
      </c>
      <c r="F122" t="s">
        <v>50</v>
      </c>
      <c r="G122" s="2">
        <v>4989.1899999999996</v>
      </c>
      <c r="H122" t="s">
        <v>57</v>
      </c>
      <c r="I122" s="1">
        <v>193.64</v>
      </c>
      <c r="J122" s="1">
        <v>328.56</v>
      </c>
      <c r="K122" s="1">
        <v>50.48</v>
      </c>
      <c r="L122" s="1">
        <v>258.64</v>
      </c>
      <c r="M122" s="1">
        <v>114.06</v>
      </c>
      <c r="N122" s="1">
        <v>34.04</v>
      </c>
      <c r="O122" s="1">
        <v>133.44999999999999</v>
      </c>
      <c r="P122" s="1">
        <v>8.8699999999999992</v>
      </c>
      <c r="Q122" t="s">
        <v>60</v>
      </c>
      <c r="R122" s="6">
        <v>532</v>
      </c>
      <c r="S122" s="6">
        <v>340</v>
      </c>
      <c r="T122" s="2">
        <v>14.67</v>
      </c>
      <c r="U122" s="2">
        <v>0</v>
      </c>
      <c r="V122" s="2">
        <v>25.16</v>
      </c>
      <c r="W122" s="2">
        <v>80.27</v>
      </c>
      <c r="X122" s="2">
        <v>1121.74</v>
      </c>
      <c r="Y122" s="2">
        <v>648.59</v>
      </c>
      <c r="Z122" s="2">
        <v>997.84</v>
      </c>
      <c r="AA122" s="2">
        <v>848.16</v>
      </c>
      <c r="AB122" s="2">
        <v>1247.3</v>
      </c>
      <c r="AC122" s="2">
        <v>2658.61</v>
      </c>
    </row>
    <row r="123" spans="1:29" x14ac:dyDescent="0.3">
      <c r="A123" t="s">
        <v>37</v>
      </c>
      <c r="B123">
        <v>3</v>
      </c>
      <c r="C123" t="s">
        <v>43</v>
      </c>
      <c r="D123">
        <v>29.5</v>
      </c>
      <c r="E123" t="s">
        <v>47</v>
      </c>
      <c r="F123" t="s">
        <v>52</v>
      </c>
      <c r="G123" s="2">
        <v>3460.75</v>
      </c>
      <c r="H123" t="s">
        <v>56</v>
      </c>
      <c r="I123" s="1">
        <v>128.24</v>
      </c>
      <c r="J123" s="1">
        <v>376.61</v>
      </c>
      <c r="K123" s="1">
        <v>54.44</v>
      </c>
      <c r="L123" s="1">
        <v>280.74</v>
      </c>
      <c r="M123" s="1">
        <v>135.94999999999999</v>
      </c>
      <c r="N123" s="1">
        <v>40.82</v>
      </c>
      <c r="O123" s="1">
        <v>124.84</v>
      </c>
      <c r="P123" s="1">
        <v>5.57</v>
      </c>
      <c r="Q123" t="s">
        <v>64</v>
      </c>
      <c r="R123" s="6">
        <v>720</v>
      </c>
      <c r="S123" s="6">
        <v>306</v>
      </c>
      <c r="T123" s="2">
        <v>11.31</v>
      </c>
      <c r="U123" s="2">
        <v>50</v>
      </c>
      <c r="V123" s="2">
        <v>32.19</v>
      </c>
      <c r="W123" s="2">
        <v>55.88</v>
      </c>
      <c r="X123" s="2">
        <v>1147.21</v>
      </c>
      <c r="Y123" s="2">
        <v>449.9</v>
      </c>
      <c r="Z123" s="2">
        <v>692.15</v>
      </c>
      <c r="AA123" s="2">
        <v>588.33000000000004</v>
      </c>
      <c r="AB123" s="2">
        <v>865.19</v>
      </c>
      <c r="AC123" s="2">
        <v>1161.73</v>
      </c>
    </row>
    <row r="124" spans="1:29" x14ac:dyDescent="0.3">
      <c r="A124" t="s">
        <v>38</v>
      </c>
      <c r="B124">
        <v>7</v>
      </c>
      <c r="C124" t="s">
        <v>44</v>
      </c>
      <c r="D124">
        <v>26.2</v>
      </c>
      <c r="E124" t="s">
        <v>47</v>
      </c>
      <c r="F124" t="s">
        <v>50</v>
      </c>
      <c r="G124" s="2">
        <v>4474.58</v>
      </c>
      <c r="H124" t="s">
        <v>57</v>
      </c>
      <c r="I124" s="1">
        <v>192.64</v>
      </c>
      <c r="J124" s="1">
        <v>322.27</v>
      </c>
      <c r="K124" s="1">
        <v>55.98</v>
      </c>
      <c r="L124" s="1">
        <v>262.25</v>
      </c>
      <c r="M124" s="1">
        <v>108.73</v>
      </c>
      <c r="N124" s="1">
        <v>58.83</v>
      </c>
      <c r="O124" s="1">
        <v>107.27</v>
      </c>
      <c r="P124" s="1">
        <v>5.59</v>
      </c>
      <c r="Q124" t="s">
        <v>81</v>
      </c>
      <c r="R124" s="6">
        <v>350</v>
      </c>
      <c r="S124" s="6">
        <v>353</v>
      </c>
      <c r="T124" s="2">
        <v>12.68</v>
      </c>
      <c r="U124" s="2">
        <v>100</v>
      </c>
      <c r="V124" s="2">
        <v>32.18</v>
      </c>
      <c r="W124" s="2">
        <v>55.8</v>
      </c>
      <c r="X124" s="2">
        <v>1113.56</v>
      </c>
      <c r="Y124" s="2">
        <v>581.70000000000005</v>
      </c>
      <c r="Z124" s="2">
        <v>894.92</v>
      </c>
      <c r="AA124" s="2">
        <v>760.68</v>
      </c>
      <c r="AB124" s="2">
        <v>1118.6400000000001</v>
      </c>
      <c r="AC124" s="2">
        <v>2259.1999999999998</v>
      </c>
    </row>
    <row r="125" spans="1:29" x14ac:dyDescent="0.3">
      <c r="A125" t="s">
        <v>36</v>
      </c>
      <c r="B125">
        <v>9</v>
      </c>
      <c r="C125" t="s">
        <v>41</v>
      </c>
      <c r="D125">
        <v>16.8</v>
      </c>
      <c r="E125" t="s">
        <v>46</v>
      </c>
      <c r="F125" t="s">
        <v>53</v>
      </c>
      <c r="G125" s="2">
        <v>4863.2700000000004</v>
      </c>
      <c r="H125" t="s">
        <v>54</v>
      </c>
      <c r="I125" s="1">
        <v>127.85</v>
      </c>
      <c r="J125" s="1">
        <v>319.41000000000003</v>
      </c>
      <c r="K125" s="1">
        <v>51.43</v>
      </c>
      <c r="L125" s="1">
        <v>295.93</v>
      </c>
      <c r="M125" s="1">
        <v>103.91</v>
      </c>
      <c r="N125" s="1">
        <v>47.23</v>
      </c>
      <c r="O125" s="1">
        <v>148.32</v>
      </c>
      <c r="P125" s="1">
        <v>5.66</v>
      </c>
      <c r="Q125" t="s">
        <v>61</v>
      </c>
      <c r="R125" s="6">
        <v>709</v>
      </c>
      <c r="S125" s="6">
        <v>341</v>
      </c>
      <c r="T125" s="2">
        <v>14.26</v>
      </c>
      <c r="U125" s="2">
        <v>0</v>
      </c>
      <c r="V125" s="2">
        <v>25.89</v>
      </c>
      <c r="W125" s="2">
        <v>82.71</v>
      </c>
      <c r="X125" s="2">
        <v>1099.74</v>
      </c>
      <c r="Y125" s="2">
        <v>632.23</v>
      </c>
      <c r="Z125" s="2">
        <v>972.65</v>
      </c>
      <c r="AA125" s="2">
        <v>826.76</v>
      </c>
      <c r="AB125" s="2">
        <v>1215.82</v>
      </c>
      <c r="AC125" s="2">
        <v>2555.42</v>
      </c>
    </row>
    <row r="126" spans="1:29" x14ac:dyDescent="0.3">
      <c r="A126" t="s">
        <v>29</v>
      </c>
      <c r="B126">
        <v>10</v>
      </c>
      <c r="C126" t="s">
        <v>41</v>
      </c>
      <c r="D126">
        <v>23.1</v>
      </c>
      <c r="E126" t="s">
        <v>46</v>
      </c>
      <c r="F126" t="s">
        <v>52</v>
      </c>
      <c r="G126" s="2">
        <v>5591.92</v>
      </c>
      <c r="H126" t="s">
        <v>54</v>
      </c>
      <c r="I126" s="1">
        <v>165.51</v>
      </c>
      <c r="J126" s="1">
        <v>477.93</v>
      </c>
      <c r="K126" s="1">
        <v>57.8</v>
      </c>
      <c r="L126" s="1">
        <v>284.44</v>
      </c>
      <c r="M126" s="1">
        <v>128.78</v>
      </c>
      <c r="N126" s="1">
        <v>31.65</v>
      </c>
      <c r="O126" s="1">
        <v>130.4</v>
      </c>
      <c r="P126" s="1">
        <v>9.93</v>
      </c>
      <c r="Q126" t="s">
        <v>77</v>
      </c>
      <c r="R126" s="6">
        <v>375</v>
      </c>
      <c r="S126" s="6">
        <v>342</v>
      </c>
      <c r="T126" s="2">
        <v>16.350000000000001</v>
      </c>
      <c r="U126" s="2">
        <v>50</v>
      </c>
      <c r="V126" s="2">
        <v>33.32</v>
      </c>
      <c r="W126" s="2">
        <v>95.46</v>
      </c>
      <c r="X126" s="2">
        <v>1286.44</v>
      </c>
      <c r="Y126" s="2">
        <v>726.95</v>
      </c>
      <c r="Z126" s="2">
        <v>1118.3800000000001</v>
      </c>
      <c r="AA126" s="2">
        <v>950.63</v>
      </c>
      <c r="AB126" s="2">
        <v>1397.98</v>
      </c>
      <c r="AC126" s="2">
        <v>3154.8</v>
      </c>
    </row>
    <row r="127" spans="1:29" x14ac:dyDescent="0.3">
      <c r="A127" t="s">
        <v>36</v>
      </c>
      <c r="B127">
        <v>21</v>
      </c>
      <c r="C127" t="s">
        <v>44</v>
      </c>
      <c r="D127">
        <v>16.899999999999999</v>
      </c>
      <c r="E127" t="s">
        <v>47</v>
      </c>
      <c r="F127" t="s">
        <v>50</v>
      </c>
      <c r="G127" s="2">
        <v>4660.28</v>
      </c>
      <c r="H127" t="s">
        <v>55</v>
      </c>
      <c r="I127" s="1">
        <v>114.28</v>
      </c>
      <c r="J127" s="1">
        <v>475.75</v>
      </c>
      <c r="K127" s="1">
        <v>50.64</v>
      </c>
      <c r="L127" s="1">
        <v>225.36</v>
      </c>
      <c r="M127" s="1">
        <v>132.34</v>
      </c>
      <c r="N127" s="1">
        <v>43.15</v>
      </c>
      <c r="O127" s="1">
        <v>118.13</v>
      </c>
      <c r="P127" s="1">
        <v>9.75</v>
      </c>
      <c r="Q127" t="s">
        <v>73</v>
      </c>
      <c r="R127" s="6">
        <v>953</v>
      </c>
      <c r="S127" s="6">
        <v>353</v>
      </c>
      <c r="T127" s="2">
        <v>13.2</v>
      </c>
      <c r="U127" s="2">
        <v>100</v>
      </c>
      <c r="V127" s="2">
        <v>20.27</v>
      </c>
      <c r="W127" s="2">
        <v>54.82</v>
      </c>
      <c r="X127" s="2">
        <v>1169.4000000000001</v>
      </c>
      <c r="Y127" s="2">
        <v>605.84</v>
      </c>
      <c r="Z127" s="2">
        <v>932.06</v>
      </c>
      <c r="AA127" s="2">
        <v>792.25</v>
      </c>
      <c r="AB127" s="2">
        <v>1165.07</v>
      </c>
      <c r="AC127" s="2">
        <v>2377.15</v>
      </c>
    </row>
    <row r="128" spans="1:29" x14ac:dyDescent="0.3">
      <c r="A128" t="s">
        <v>31</v>
      </c>
      <c r="B128">
        <v>27</v>
      </c>
      <c r="C128" t="s">
        <v>42</v>
      </c>
      <c r="D128">
        <v>18.8</v>
      </c>
      <c r="E128" t="s">
        <v>47</v>
      </c>
      <c r="F128" t="s">
        <v>49</v>
      </c>
      <c r="G128" s="2">
        <v>3003.27</v>
      </c>
      <c r="H128" t="s">
        <v>57</v>
      </c>
      <c r="I128" s="1">
        <v>119.58</v>
      </c>
      <c r="J128" s="1">
        <v>434.68</v>
      </c>
      <c r="K128" s="1">
        <v>58.26</v>
      </c>
      <c r="L128" s="1">
        <v>299.51</v>
      </c>
      <c r="M128" s="1">
        <v>101.78</v>
      </c>
      <c r="N128" s="1">
        <v>65.52</v>
      </c>
      <c r="O128" s="1">
        <v>140.44</v>
      </c>
      <c r="P128" s="1">
        <v>7.13</v>
      </c>
      <c r="Q128" t="s">
        <v>73</v>
      </c>
      <c r="R128" s="6">
        <v>352</v>
      </c>
      <c r="S128" s="6">
        <v>314</v>
      </c>
      <c r="T128" s="2">
        <v>9.56</v>
      </c>
      <c r="U128" s="2">
        <v>100</v>
      </c>
      <c r="V128" s="2">
        <v>37.200000000000003</v>
      </c>
      <c r="W128" s="2">
        <v>62.27</v>
      </c>
      <c r="X128" s="2">
        <v>1226.9000000000001</v>
      </c>
      <c r="Y128" s="2">
        <v>390.43</v>
      </c>
      <c r="Z128" s="2">
        <v>600.65</v>
      </c>
      <c r="AA128" s="2">
        <v>510.56</v>
      </c>
      <c r="AB128" s="2">
        <v>750.82</v>
      </c>
      <c r="AC128" s="2">
        <v>679.56999999999994</v>
      </c>
    </row>
    <row r="129" spans="1:29" x14ac:dyDescent="0.3">
      <c r="A129" t="s">
        <v>35</v>
      </c>
      <c r="B129">
        <v>10</v>
      </c>
      <c r="C129" t="s">
        <v>44</v>
      </c>
      <c r="D129">
        <v>24.6</v>
      </c>
      <c r="E129" t="s">
        <v>46</v>
      </c>
      <c r="F129" t="s">
        <v>51</v>
      </c>
      <c r="G129" s="2">
        <v>5701.23</v>
      </c>
      <c r="H129" t="s">
        <v>57</v>
      </c>
      <c r="I129" s="1">
        <v>104.37</v>
      </c>
      <c r="J129" s="1">
        <v>447.43</v>
      </c>
      <c r="K129" s="1">
        <v>58.79</v>
      </c>
      <c r="L129" s="1">
        <v>232.42</v>
      </c>
      <c r="M129" s="1">
        <v>124.15</v>
      </c>
      <c r="N129" s="1">
        <v>67.34</v>
      </c>
      <c r="O129" s="1">
        <v>102.99</v>
      </c>
      <c r="P129" s="1">
        <v>5.81</v>
      </c>
      <c r="Q129" t="s">
        <v>79</v>
      </c>
      <c r="R129" s="6">
        <v>620</v>
      </c>
      <c r="S129" s="6">
        <v>360</v>
      </c>
      <c r="T129" s="2">
        <v>15.84</v>
      </c>
      <c r="U129" s="2">
        <v>50</v>
      </c>
      <c r="V129" s="2">
        <v>27.33</v>
      </c>
      <c r="W129" s="2">
        <v>50.15</v>
      </c>
      <c r="X129" s="2">
        <v>1143.29999999999</v>
      </c>
      <c r="Y129" s="2">
        <v>741.16</v>
      </c>
      <c r="Z129" s="2">
        <v>1140.25</v>
      </c>
      <c r="AA129" s="2">
        <v>969.21</v>
      </c>
      <c r="AB129" s="2">
        <v>1425.31</v>
      </c>
      <c r="AC129" s="2">
        <v>3401.26</v>
      </c>
    </row>
    <row r="130" spans="1:29" x14ac:dyDescent="0.3">
      <c r="A130" t="s">
        <v>34</v>
      </c>
      <c r="B130">
        <v>3</v>
      </c>
      <c r="C130" t="s">
        <v>43</v>
      </c>
      <c r="D130">
        <v>27.7</v>
      </c>
      <c r="E130" t="s">
        <v>46</v>
      </c>
      <c r="F130" t="s">
        <v>48</v>
      </c>
      <c r="G130" s="2">
        <v>3224.04</v>
      </c>
      <c r="H130" t="s">
        <v>55</v>
      </c>
      <c r="I130" s="1">
        <v>170.92</v>
      </c>
      <c r="J130" s="1">
        <v>444.27</v>
      </c>
      <c r="K130" s="1">
        <v>56.24</v>
      </c>
      <c r="L130" s="1">
        <v>240.26</v>
      </c>
      <c r="M130" s="1">
        <v>119.93</v>
      </c>
      <c r="N130" s="1">
        <v>41.15</v>
      </c>
      <c r="O130" s="1">
        <v>134.61000000000001</v>
      </c>
      <c r="P130" s="1">
        <v>8.51</v>
      </c>
      <c r="Q130" t="s">
        <v>69</v>
      </c>
      <c r="R130" s="6">
        <v>567</v>
      </c>
      <c r="S130" s="6">
        <v>318</v>
      </c>
      <c r="T130" s="2">
        <v>10.14</v>
      </c>
      <c r="U130" s="2">
        <v>0</v>
      </c>
      <c r="V130" s="2">
        <v>26.64</v>
      </c>
      <c r="W130" s="2">
        <v>97.83</v>
      </c>
      <c r="X130" s="2">
        <v>1215.8900000000001</v>
      </c>
      <c r="Y130" s="2">
        <v>419.13</v>
      </c>
      <c r="Z130" s="2">
        <v>644.80999999999995</v>
      </c>
      <c r="AA130" s="2">
        <v>548.09</v>
      </c>
      <c r="AB130" s="2">
        <v>806.01</v>
      </c>
      <c r="AC130" s="2">
        <v>800.79</v>
      </c>
    </row>
    <row r="131" spans="1:29" x14ac:dyDescent="0.3">
      <c r="A131" t="s">
        <v>29</v>
      </c>
      <c r="B131">
        <v>17</v>
      </c>
      <c r="C131" t="s">
        <v>41</v>
      </c>
      <c r="D131">
        <v>12.3</v>
      </c>
      <c r="E131" t="s">
        <v>47</v>
      </c>
      <c r="F131" t="s">
        <v>49</v>
      </c>
      <c r="G131" s="2">
        <v>3251.86</v>
      </c>
      <c r="H131" t="s">
        <v>55</v>
      </c>
      <c r="I131" s="1">
        <v>182.15</v>
      </c>
      <c r="J131" s="1">
        <v>414.13</v>
      </c>
      <c r="K131" s="1">
        <v>55.01</v>
      </c>
      <c r="L131" s="1">
        <v>297.77999999999997</v>
      </c>
      <c r="M131" s="1">
        <v>109.19</v>
      </c>
      <c r="N131" s="1">
        <v>42.27</v>
      </c>
      <c r="O131" s="1">
        <v>129.4</v>
      </c>
      <c r="P131" s="1">
        <v>5.64</v>
      </c>
      <c r="Q131" t="s">
        <v>82</v>
      </c>
      <c r="R131" s="6">
        <v>881</v>
      </c>
      <c r="S131" s="6">
        <v>322</v>
      </c>
      <c r="T131" s="2">
        <v>10.1</v>
      </c>
      <c r="U131" s="2">
        <v>50</v>
      </c>
      <c r="V131" s="2">
        <v>37.67</v>
      </c>
      <c r="W131" s="2">
        <v>66.819999999999993</v>
      </c>
      <c r="X131" s="2">
        <v>1235.57</v>
      </c>
      <c r="Y131" s="2">
        <v>422.74</v>
      </c>
      <c r="Z131" s="2">
        <v>650.37</v>
      </c>
      <c r="AA131" s="2">
        <v>552.82000000000005</v>
      </c>
      <c r="AB131" s="2">
        <v>812.97</v>
      </c>
      <c r="AC131" s="2">
        <v>869.96</v>
      </c>
    </row>
    <row r="132" spans="1:29" x14ac:dyDescent="0.3">
      <c r="A132" t="s">
        <v>35</v>
      </c>
      <c r="B132">
        <v>26</v>
      </c>
      <c r="C132" t="s">
        <v>42</v>
      </c>
      <c r="D132">
        <v>23.9</v>
      </c>
      <c r="E132" t="s">
        <v>47</v>
      </c>
      <c r="F132" t="s">
        <v>51</v>
      </c>
      <c r="G132" s="2">
        <v>5610.71</v>
      </c>
      <c r="H132" t="s">
        <v>55</v>
      </c>
      <c r="I132" s="1">
        <v>179.81</v>
      </c>
      <c r="J132" s="1">
        <v>374.19</v>
      </c>
      <c r="K132" s="1">
        <v>54.28</v>
      </c>
      <c r="L132" s="1">
        <v>274.73</v>
      </c>
      <c r="M132" s="1">
        <v>120.22</v>
      </c>
      <c r="N132" s="1">
        <v>41.61</v>
      </c>
      <c r="O132" s="1">
        <v>109.65</v>
      </c>
      <c r="P132" s="1">
        <v>7.37</v>
      </c>
      <c r="Q132" t="s">
        <v>81</v>
      </c>
      <c r="R132" s="6">
        <v>187</v>
      </c>
      <c r="S132" s="6">
        <v>399</v>
      </c>
      <c r="T132" s="2">
        <v>14.06</v>
      </c>
      <c r="U132" s="2">
        <v>0</v>
      </c>
      <c r="V132" s="2">
        <v>24.88</v>
      </c>
      <c r="W132" s="2">
        <v>91.89</v>
      </c>
      <c r="X132" s="2">
        <v>1161.8599999999999</v>
      </c>
      <c r="Y132" s="2">
        <v>729.39</v>
      </c>
      <c r="Z132" s="2">
        <v>1122.1400000000001</v>
      </c>
      <c r="AA132" s="2">
        <v>953.82</v>
      </c>
      <c r="AB132" s="2">
        <v>1402.68</v>
      </c>
      <c r="AC132" s="2">
        <v>3239.7299999999996</v>
      </c>
    </row>
    <row r="133" spans="1:29" x14ac:dyDescent="0.3">
      <c r="A133" t="s">
        <v>37</v>
      </c>
      <c r="B133">
        <v>2</v>
      </c>
      <c r="C133" t="s">
        <v>43</v>
      </c>
      <c r="D133">
        <v>24.7</v>
      </c>
      <c r="E133" t="s">
        <v>47</v>
      </c>
      <c r="F133" t="s">
        <v>52</v>
      </c>
      <c r="G133" s="2">
        <v>3972.35</v>
      </c>
      <c r="H133" t="s">
        <v>55</v>
      </c>
      <c r="I133" s="1">
        <v>168.67</v>
      </c>
      <c r="J133" s="1">
        <v>467.43</v>
      </c>
      <c r="K133" s="1">
        <v>58.69</v>
      </c>
      <c r="L133" s="1">
        <v>285.26</v>
      </c>
      <c r="M133" s="1">
        <v>109.9</v>
      </c>
      <c r="N133" s="1">
        <v>39.67</v>
      </c>
      <c r="O133" s="1">
        <v>136.33000000000001</v>
      </c>
      <c r="P133" s="1">
        <v>9.24</v>
      </c>
      <c r="Q133" t="s">
        <v>58</v>
      </c>
      <c r="R133" s="6">
        <v>402</v>
      </c>
      <c r="S133" s="6">
        <v>372</v>
      </c>
      <c r="T133" s="2">
        <v>10.68</v>
      </c>
      <c r="U133" s="2">
        <v>100</v>
      </c>
      <c r="V133" s="2">
        <v>32.07</v>
      </c>
      <c r="W133" s="2">
        <v>66.02</v>
      </c>
      <c r="X133" s="2">
        <v>1275.19</v>
      </c>
      <c r="Y133" s="2">
        <v>516.41</v>
      </c>
      <c r="Z133" s="2">
        <v>794.47</v>
      </c>
      <c r="AA133" s="2">
        <v>675.3</v>
      </c>
      <c r="AB133" s="2">
        <v>993.09</v>
      </c>
      <c r="AC133" s="2">
        <v>1595.23</v>
      </c>
    </row>
    <row r="134" spans="1:29" x14ac:dyDescent="0.3">
      <c r="A134" t="s">
        <v>32</v>
      </c>
      <c r="B134">
        <v>4</v>
      </c>
      <c r="C134" t="s">
        <v>45</v>
      </c>
      <c r="D134">
        <v>18.2</v>
      </c>
      <c r="E134" t="s">
        <v>47</v>
      </c>
      <c r="F134" t="s">
        <v>53</v>
      </c>
      <c r="G134" s="2">
        <v>3923.41</v>
      </c>
      <c r="H134" t="s">
        <v>56</v>
      </c>
      <c r="I134" s="1">
        <v>156.80000000000001</v>
      </c>
      <c r="J134" s="1">
        <v>402.84</v>
      </c>
      <c r="K134" s="1">
        <v>55.96</v>
      </c>
      <c r="L134" s="1">
        <v>296.64999999999998</v>
      </c>
      <c r="M134" s="1">
        <v>118.02</v>
      </c>
      <c r="N134" s="1">
        <v>58.51</v>
      </c>
      <c r="O134" s="1">
        <v>144.63999999999999</v>
      </c>
      <c r="P134" s="1">
        <v>8.48</v>
      </c>
      <c r="Q134" t="s">
        <v>77</v>
      </c>
      <c r="R134" s="6">
        <v>434</v>
      </c>
      <c r="S134" s="6">
        <v>333</v>
      </c>
      <c r="T134" s="2">
        <v>11.78</v>
      </c>
      <c r="U134" s="2">
        <v>150</v>
      </c>
      <c r="V134" s="2">
        <v>23.39</v>
      </c>
      <c r="W134" s="2">
        <v>86.16</v>
      </c>
      <c r="X134" s="2">
        <v>1241.9000000000001</v>
      </c>
      <c r="Y134" s="2">
        <v>510.04</v>
      </c>
      <c r="Z134" s="2">
        <v>784.68</v>
      </c>
      <c r="AA134" s="2">
        <v>666.98</v>
      </c>
      <c r="AB134" s="2">
        <v>980.85</v>
      </c>
      <c r="AC134" s="2">
        <v>1620.9</v>
      </c>
    </row>
    <row r="135" spans="1:29" x14ac:dyDescent="0.3">
      <c r="A135" t="s">
        <v>39</v>
      </c>
      <c r="B135">
        <v>3</v>
      </c>
      <c r="C135" t="s">
        <v>45</v>
      </c>
      <c r="D135">
        <v>16.8</v>
      </c>
      <c r="E135" t="s">
        <v>46</v>
      </c>
      <c r="F135" t="s">
        <v>51</v>
      </c>
      <c r="G135" s="2">
        <v>3840.56</v>
      </c>
      <c r="H135" t="s">
        <v>54</v>
      </c>
      <c r="I135" s="1">
        <v>167.69</v>
      </c>
      <c r="J135" s="1">
        <v>465.56</v>
      </c>
      <c r="K135" s="1">
        <v>50.93</v>
      </c>
      <c r="L135" s="1">
        <v>290.33</v>
      </c>
      <c r="M135" s="1">
        <v>102.88</v>
      </c>
      <c r="N135" s="1">
        <v>68.260000000000005</v>
      </c>
      <c r="O135" s="1">
        <v>133.38999999999999</v>
      </c>
      <c r="P135" s="1">
        <v>9.23</v>
      </c>
      <c r="Q135" t="s">
        <v>72</v>
      </c>
      <c r="R135" s="6">
        <v>835</v>
      </c>
      <c r="S135" s="6">
        <v>324</v>
      </c>
      <c r="T135" s="2">
        <v>11.85</v>
      </c>
      <c r="U135" s="2">
        <v>100</v>
      </c>
      <c r="V135" s="2">
        <v>38.520000000000003</v>
      </c>
      <c r="W135" s="2">
        <v>68.05</v>
      </c>
      <c r="X135" s="2">
        <v>1288.27</v>
      </c>
      <c r="Y135" s="2">
        <v>499.27</v>
      </c>
      <c r="Z135" s="2">
        <v>768.11</v>
      </c>
      <c r="AA135" s="2">
        <v>652.9</v>
      </c>
      <c r="AB135" s="2">
        <v>960.14</v>
      </c>
      <c r="AC135" s="2">
        <v>1456.81</v>
      </c>
    </row>
    <row r="136" spans="1:29" x14ac:dyDescent="0.3">
      <c r="A136" t="s">
        <v>37</v>
      </c>
      <c r="B136">
        <v>26</v>
      </c>
      <c r="C136" t="s">
        <v>45</v>
      </c>
      <c r="D136">
        <v>17.3</v>
      </c>
      <c r="E136" t="s">
        <v>47</v>
      </c>
      <c r="F136" t="s">
        <v>48</v>
      </c>
      <c r="G136" s="2">
        <v>4691.97</v>
      </c>
      <c r="H136" t="s">
        <v>57</v>
      </c>
      <c r="I136" s="1">
        <v>103.48</v>
      </c>
      <c r="J136" s="1">
        <v>394.94</v>
      </c>
      <c r="K136" s="1">
        <v>58.32</v>
      </c>
      <c r="L136" s="1">
        <v>266.39</v>
      </c>
      <c r="M136" s="1">
        <v>128.66</v>
      </c>
      <c r="N136" s="1">
        <v>65.66</v>
      </c>
      <c r="O136" s="1">
        <v>113.02</v>
      </c>
      <c r="P136" s="1">
        <v>7.44</v>
      </c>
      <c r="Q136" t="s">
        <v>73</v>
      </c>
      <c r="R136" s="6">
        <v>485</v>
      </c>
      <c r="S136" s="6">
        <v>400</v>
      </c>
      <c r="T136" s="2">
        <v>11.73</v>
      </c>
      <c r="U136" s="2">
        <v>150</v>
      </c>
      <c r="V136" s="2">
        <v>24.9</v>
      </c>
      <c r="W136" s="2">
        <v>85.26</v>
      </c>
      <c r="X136" s="2">
        <v>1137.9100000000001</v>
      </c>
      <c r="Y136" s="2">
        <v>609.96</v>
      </c>
      <c r="Z136" s="2">
        <v>938.39</v>
      </c>
      <c r="AA136" s="2">
        <v>797.63</v>
      </c>
      <c r="AB136" s="2">
        <v>1172.99</v>
      </c>
      <c r="AC136" s="2">
        <v>2494.96</v>
      </c>
    </row>
    <row r="137" spans="1:29" x14ac:dyDescent="0.3">
      <c r="A137" t="s">
        <v>35</v>
      </c>
      <c r="B137">
        <v>12</v>
      </c>
      <c r="C137" t="s">
        <v>44</v>
      </c>
      <c r="D137">
        <v>22.5</v>
      </c>
      <c r="E137" t="s">
        <v>46</v>
      </c>
      <c r="F137" t="s">
        <v>52</v>
      </c>
      <c r="G137" s="2">
        <v>3541.86</v>
      </c>
      <c r="H137" t="s">
        <v>57</v>
      </c>
      <c r="I137" s="1">
        <v>103.88</v>
      </c>
      <c r="J137" s="1">
        <v>423.89</v>
      </c>
      <c r="K137" s="1">
        <v>50.9</v>
      </c>
      <c r="L137" s="1">
        <v>284.87</v>
      </c>
      <c r="M137" s="1">
        <v>149.38</v>
      </c>
      <c r="N137" s="1">
        <v>50.6</v>
      </c>
      <c r="O137" s="1">
        <v>134.26</v>
      </c>
      <c r="P137" s="1">
        <v>8.18</v>
      </c>
      <c r="Q137" t="s">
        <v>75</v>
      </c>
      <c r="R137" s="6">
        <v>442</v>
      </c>
      <c r="S137" s="6">
        <v>400</v>
      </c>
      <c r="T137" s="2">
        <v>8.85</v>
      </c>
      <c r="U137" s="2">
        <v>0</v>
      </c>
      <c r="V137" s="2">
        <v>32.36</v>
      </c>
      <c r="W137" s="2">
        <v>53.86</v>
      </c>
      <c r="X137" s="2">
        <v>1205.96</v>
      </c>
      <c r="Y137" s="2">
        <v>460.44</v>
      </c>
      <c r="Z137" s="2">
        <v>708.37</v>
      </c>
      <c r="AA137" s="2">
        <v>602.12</v>
      </c>
      <c r="AB137" s="2">
        <v>885.47</v>
      </c>
      <c r="AC137" s="2">
        <v>1134.2600000000002</v>
      </c>
    </row>
    <row r="138" spans="1:29" x14ac:dyDescent="0.3">
      <c r="A138" t="s">
        <v>31</v>
      </c>
      <c r="B138">
        <v>19</v>
      </c>
      <c r="C138" t="s">
        <v>45</v>
      </c>
      <c r="D138">
        <v>12.2</v>
      </c>
      <c r="E138" t="s">
        <v>46</v>
      </c>
      <c r="F138" t="s">
        <v>48</v>
      </c>
      <c r="G138" s="2">
        <v>5296.88</v>
      </c>
      <c r="H138" t="s">
        <v>56</v>
      </c>
      <c r="I138" s="1">
        <v>154.80000000000001</v>
      </c>
      <c r="J138" s="1">
        <v>351.01</v>
      </c>
      <c r="K138" s="1">
        <v>59.67</v>
      </c>
      <c r="L138" s="1">
        <v>291.74</v>
      </c>
      <c r="M138" s="1">
        <v>135.47999999999999</v>
      </c>
      <c r="N138" s="1">
        <v>65.2</v>
      </c>
      <c r="O138" s="1">
        <v>110.32</v>
      </c>
      <c r="P138" s="1">
        <v>9.6999999999999993</v>
      </c>
      <c r="Q138" t="s">
        <v>77</v>
      </c>
      <c r="R138" s="6">
        <v>717</v>
      </c>
      <c r="S138" s="6">
        <v>370</v>
      </c>
      <c r="T138" s="2">
        <v>14.32</v>
      </c>
      <c r="U138" s="2">
        <v>100</v>
      </c>
      <c r="V138" s="2">
        <v>38.74</v>
      </c>
      <c r="W138" s="2">
        <v>98.85</v>
      </c>
      <c r="X138" s="2">
        <v>1177.92</v>
      </c>
      <c r="Y138" s="2">
        <v>688.59</v>
      </c>
      <c r="Z138" s="2">
        <v>1059.3800000000001</v>
      </c>
      <c r="AA138" s="2">
        <v>900.47</v>
      </c>
      <c r="AB138" s="2">
        <v>1324.22</v>
      </c>
      <c r="AC138" s="2">
        <v>3023.7</v>
      </c>
    </row>
    <row r="139" spans="1:29" x14ac:dyDescent="0.3">
      <c r="A139" t="s">
        <v>39</v>
      </c>
      <c r="B139">
        <v>20</v>
      </c>
      <c r="C139" t="s">
        <v>45</v>
      </c>
      <c r="D139">
        <v>17.8</v>
      </c>
      <c r="E139" t="s">
        <v>47</v>
      </c>
      <c r="F139" t="s">
        <v>52</v>
      </c>
      <c r="G139" s="2">
        <v>5840.29</v>
      </c>
      <c r="H139" t="s">
        <v>54</v>
      </c>
      <c r="I139" s="1">
        <v>123.51</v>
      </c>
      <c r="J139" s="1">
        <v>419.51</v>
      </c>
      <c r="K139" s="1">
        <v>55.05</v>
      </c>
      <c r="L139" s="1">
        <v>283.72000000000003</v>
      </c>
      <c r="M139" s="1">
        <v>104.39</v>
      </c>
      <c r="N139" s="1">
        <v>37.81</v>
      </c>
      <c r="O139" s="1">
        <v>104.34</v>
      </c>
      <c r="P139" s="1">
        <v>7.49</v>
      </c>
      <c r="Q139" t="s">
        <v>65</v>
      </c>
      <c r="R139" s="6">
        <v>100</v>
      </c>
      <c r="S139" s="6">
        <v>378</v>
      </c>
      <c r="T139" s="2">
        <v>15.45</v>
      </c>
      <c r="U139" s="2">
        <v>0</v>
      </c>
      <c r="V139" s="2">
        <v>37.93</v>
      </c>
      <c r="W139" s="2">
        <v>88.78</v>
      </c>
      <c r="X139" s="2">
        <v>1135.82</v>
      </c>
      <c r="Y139" s="2">
        <v>759.24</v>
      </c>
      <c r="Z139" s="2">
        <v>1168.06</v>
      </c>
      <c r="AA139" s="2">
        <v>992.85</v>
      </c>
      <c r="AB139" s="2">
        <v>1460.07</v>
      </c>
      <c r="AC139" s="2">
        <v>3508.3999999999996</v>
      </c>
    </row>
    <row r="140" spans="1:29" x14ac:dyDescent="0.3">
      <c r="A140" t="s">
        <v>40</v>
      </c>
      <c r="B140">
        <v>17</v>
      </c>
      <c r="C140" t="s">
        <v>45</v>
      </c>
      <c r="D140">
        <v>26.9</v>
      </c>
      <c r="E140" t="s">
        <v>46</v>
      </c>
      <c r="F140" t="s">
        <v>53</v>
      </c>
      <c r="G140" s="2">
        <v>5851.54</v>
      </c>
      <c r="H140" t="s">
        <v>57</v>
      </c>
      <c r="I140" s="1">
        <v>132.91999999999999</v>
      </c>
      <c r="J140" s="1">
        <v>402.94</v>
      </c>
      <c r="K140" s="1">
        <v>53.7</v>
      </c>
      <c r="L140" s="1">
        <v>263.66000000000003</v>
      </c>
      <c r="M140" s="1">
        <v>145.88</v>
      </c>
      <c r="N140" s="1">
        <v>47.5</v>
      </c>
      <c r="O140" s="1">
        <v>113.71</v>
      </c>
      <c r="P140" s="1">
        <v>5.92</v>
      </c>
      <c r="Q140" t="s">
        <v>74</v>
      </c>
      <c r="R140" s="6">
        <v>411</v>
      </c>
      <c r="S140" s="6">
        <v>398</v>
      </c>
      <c r="T140" s="2">
        <v>14.7</v>
      </c>
      <c r="U140" s="2">
        <v>100</v>
      </c>
      <c r="V140" s="2">
        <v>30.17</v>
      </c>
      <c r="W140" s="2">
        <v>91.37</v>
      </c>
      <c r="X140" s="2">
        <v>1166.23</v>
      </c>
      <c r="Y140" s="2">
        <v>760.7</v>
      </c>
      <c r="Z140" s="2">
        <v>1170.31</v>
      </c>
      <c r="AA140" s="2">
        <v>994.76</v>
      </c>
      <c r="AB140" s="2">
        <v>1462.88</v>
      </c>
      <c r="AC140" s="2">
        <v>3581.4799999999996</v>
      </c>
    </row>
    <row r="141" spans="1:29" x14ac:dyDescent="0.3">
      <c r="A141" t="s">
        <v>38</v>
      </c>
      <c r="B141">
        <v>26</v>
      </c>
      <c r="C141" t="s">
        <v>42</v>
      </c>
      <c r="D141">
        <v>29.6</v>
      </c>
      <c r="E141" t="s">
        <v>47</v>
      </c>
      <c r="F141" t="s">
        <v>50</v>
      </c>
      <c r="G141" s="2">
        <v>4227.95</v>
      </c>
      <c r="H141" t="s">
        <v>56</v>
      </c>
      <c r="I141" s="1">
        <v>123.31</v>
      </c>
      <c r="J141" s="1">
        <v>414.1</v>
      </c>
      <c r="K141" s="1">
        <v>58.08</v>
      </c>
      <c r="L141" s="1">
        <v>212.72</v>
      </c>
      <c r="M141" s="1">
        <v>132.91</v>
      </c>
      <c r="N141" s="1">
        <v>65.7</v>
      </c>
      <c r="O141" s="1">
        <v>107.48</v>
      </c>
      <c r="P141" s="1">
        <v>8.1199999999999992</v>
      </c>
      <c r="Q141" t="s">
        <v>68</v>
      </c>
      <c r="R141" s="6">
        <v>194</v>
      </c>
      <c r="S141" s="6">
        <v>303</v>
      </c>
      <c r="T141" s="2">
        <v>13.95</v>
      </c>
      <c r="U141" s="2">
        <v>50</v>
      </c>
      <c r="V141" s="2">
        <v>21.92</v>
      </c>
      <c r="W141" s="2">
        <v>56.79</v>
      </c>
      <c r="X141" s="2">
        <v>1122.42</v>
      </c>
      <c r="Y141" s="2">
        <v>549.63</v>
      </c>
      <c r="Z141" s="2">
        <v>845.59</v>
      </c>
      <c r="AA141" s="2">
        <v>718.75</v>
      </c>
      <c r="AB141" s="2">
        <v>1056.99</v>
      </c>
      <c r="AC141" s="2">
        <v>1943.4499999999998</v>
      </c>
    </row>
    <row r="142" spans="1:29" x14ac:dyDescent="0.3">
      <c r="A142" t="s">
        <v>34</v>
      </c>
      <c r="B142">
        <v>15</v>
      </c>
      <c r="C142" t="s">
        <v>45</v>
      </c>
      <c r="D142">
        <v>21.4</v>
      </c>
      <c r="E142" t="s">
        <v>46</v>
      </c>
      <c r="F142" t="s">
        <v>51</v>
      </c>
      <c r="G142" s="2">
        <v>3437.55</v>
      </c>
      <c r="H142" t="s">
        <v>54</v>
      </c>
      <c r="I142" s="1">
        <v>191.41</v>
      </c>
      <c r="J142" s="1">
        <v>318.31</v>
      </c>
      <c r="K142" s="1">
        <v>56.46</v>
      </c>
      <c r="L142" s="1">
        <v>236.73</v>
      </c>
      <c r="M142" s="1">
        <v>113.38</v>
      </c>
      <c r="N142" s="1">
        <v>60.44</v>
      </c>
      <c r="O142" s="1">
        <v>123.34</v>
      </c>
      <c r="P142" s="1">
        <v>5.28</v>
      </c>
      <c r="Q142" t="s">
        <v>60</v>
      </c>
      <c r="R142" s="6">
        <v>175</v>
      </c>
      <c r="S142" s="6">
        <v>380</v>
      </c>
      <c r="T142" s="2">
        <v>9.0500000000000007</v>
      </c>
      <c r="U142" s="2">
        <v>50</v>
      </c>
      <c r="V142" s="2">
        <v>33.94</v>
      </c>
      <c r="W142" s="2">
        <v>51.3</v>
      </c>
      <c r="X142" s="2">
        <v>1105.3499999999999</v>
      </c>
      <c r="Y142" s="2">
        <v>446.88</v>
      </c>
      <c r="Z142" s="2">
        <v>687.51</v>
      </c>
      <c r="AA142" s="2">
        <v>584.38</v>
      </c>
      <c r="AB142" s="2">
        <v>859.39</v>
      </c>
      <c r="AC142" s="2">
        <v>1182.1399999999999</v>
      </c>
    </row>
    <row r="143" spans="1:29" x14ac:dyDescent="0.3">
      <c r="A143" t="s">
        <v>33</v>
      </c>
      <c r="B143">
        <v>7</v>
      </c>
      <c r="C143" t="s">
        <v>41</v>
      </c>
      <c r="D143">
        <v>16.600000000000001</v>
      </c>
      <c r="E143" t="s">
        <v>46</v>
      </c>
      <c r="F143" t="s">
        <v>50</v>
      </c>
      <c r="G143" s="2">
        <v>4934.8</v>
      </c>
      <c r="H143" t="s">
        <v>56</v>
      </c>
      <c r="I143" s="1">
        <v>123.47</v>
      </c>
      <c r="J143" s="1">
        <v>494.45</v>
      </c>
      <c r="K143" s="1">
        <v>55.27</v>
      </c>
      <c r="L143" s="1">
        <v>202.44</v>
      </c>
      <c r="M143" s="1">
        <v>149.47</v>
      </c>
      <c r="N143" s="1">
        <v>68.489999999999995</v>
      </c>
      <c r="O143" s="1">
        <v>117.06</v>
      </c>
      <c r="P143" s="1">
        <v>8.48</v>
      </c>
      <c r="Q143" t="s">
        <v>68</v>
      </c>
      <c r="R143" s="6">
        <v>278</v>
      </c>
      <c r="S143" s="6">
        <v>304</v>
      </c>
      <c r="T143" s="2">
        <v>16.23</v>
      </c>
      <c r="U143" s="2">
        <v>150</v>
      </c>
      <c r="V143" s="2">
        <v>34.94</v>
      </c>
      <c r="W143" s="2">
        <v>95.73</v>
      </c>
      <c r="X143" s="2">
        <v>1219.1299999999901</v>
      </c>
      <c r="Y143" s="2">
        <v>641.52</v>
      </c>
      <c r="Z143" s="2">
        <v>986.96</v>
      </c>
      <c r="AA143" s="2">
        <v>838.92</v>
      </c>
      <c r="AB143" s="2">
        <v>1233.7</v>
      </c>
      <c r="AC143" s="2">
        <v>2666.61</v>
      </c>
    </row>
    <row r="144" spans="1:29" x14ac:dyDescent="0.3">
      <c r="A144" t="s">
        <v>34</v>
      </c>
      <c r="B144">
        <v>12</v>
      </c>
      <c r="C144" t="s">
        <v>43</v>
      </c>
      <c r="D144">
        <v>23.1</v>
      </c>
      <c r="E144" t="s">
        <v>46</v>
      </c>
      <c r="F144" t="s">
        <v>51</v>
      </c>
      <c r="G144" s="2">
        <v>5737.49</v>
      </c>
      <c r="H144" t="s">
        <v>56</v>
      </c>
      <c r="I144" s="1">
        <v>191.15</v>
      </c>
      <c r="J144" s="1">
        <v>442.21</v>
      </c>
      <c r="K144" s="1">
        <v>56.13</v>
      </c>
      <c r="L144" s="1">
        <v>215.39</v>
      </c>
      <c r="M144" s="1">
        <v>112.6</v>
      </c>
      <c r="N144" s="1">
        <v>68.08</v>
      </c>
      <c r="O144" s="1">
        <v>131.03</v>
      </c>
      <c r="P144" s="1">
        <v>8.09</v>
      </c>
      <c r="Q144" t="s">
        <v>67</v>
      </c>
      <c r="R144" s="6">
        <v>598</v>
      </c>
      <c r="S144" s="6">
        <v>306</v>
      </c>
      <c r="T144" s="2">
        <v>18.75</v>
      </c>
      <c r="U144" s="2">
        <v>50</v>
      </c>
      <c r="V144" s="2">
        <v>37.31</v>
      </c>
      <c r="W144" s="2">
        <v>56.97</v>
      </c>
      <c r="X144" s="2">
        <v>1224.6799999999901</v>
      </c>
      <c r="Y144" s="2">
        <v>745.87</v>
      </c>
      <c r="Z144" s="2">
        <v>1147.5</v>
      </c>
      <c r="AA144" s="2">
        <v>975.37</v>
      </c>
      <c r="AB144" s="2">
        <v>1434.37</v>
      </c>
      <c r="AC144" s="2">
        <v>3366.12</v>
      </c>
    </row>
    <row r="145" spans="1:29" x14ac:dyDescent="0.3">
      <c r="A145" t="s">
        <v>39</v>
      </c>
      <c r="B145">
        <v>25</v>
      </c>
      <c r="C145" t="s">
        <v>42</v>
      </c>
      <c r="D145">
        <v>22.4</v>
      </c>
      <c r="E145" t="s">
        <v>46</v>
      </c>
      <c r="F145" t="s">
        <v>50</v>
      </c>
      <c r="G145" s="2">
        <v>5240.97</v>
      </c>
      <c r="H145" t="s">
        <v>57</v>
      </c>
      <c r="I145" s="1">
        <v>175.53</v>
      </c>
      <c r="J145" s="1">
        <v>453.86</v>
      </c>
      <c r="K145" s="1">
        <v>57.54</v>
      </c>
      <c r="L145" s="1">
        <v>296.36</v>
      </c>
      <c r="M145" s="1">
        <v>111.74</v>
      </c>
      <c r="N145" s="1">
        <v>51.89</v>
      </c>
      <c r="O145" s="1">
        <v>115.24</v>
      </c>
      <c r="P145" s="1">
        <v>6.36</v>
      </c>
      <c r="Q145" t="s">
        <v>64</v>
      </c>
      <c r="R145" s="6">
        <v>339</v>
      </c>
      <c r="S145" s="6">
        <v>359</v>
      </c>
      <c r="T145" s="2">
        <v>14.6</v>
      </c>
      <c r="U145" s="2">
        <v>100</v>
      </c>
      <c r="V145" s="2">
        <v>23.73</v>
      </c>
      <c r="W145" s="2">
        <v>55.99</v>
      </c>
      <c r="X145" s="2">
        <v>1268.52</v>
      </c>
      <c r="Y145" s="2">
        <v>681.33</v>
      </c>
      <c r="Z145" s="2">
        <v>1048.19</v>
      </c>
      <c r="AA145" s="2">
        <v>890.96</v>
      </c>
      <c r="AB145" s="2">
        <v>1310.24</v>
      </c>
      <c r="AC145" s="2">
        <v>2862.1800000000003</v>
      </c>
    </row>
    <row r="146" spans="1:29" x14ac:dyDescent="0.3">
      <c r="A146" t="s">
        <v>35</v>
      </c>
      <c r="B146">
        <v>16</v>
      </c>
      <c r="C146" t="s">
        <v>42</v>
      </c>
      <c r="D146">
        <v>22.1</v>
      </c>
      <c r="E146" t="s">
        <v>46</v>
      </c>
      <c r="F146" t="s">
        <v>52</v>
      </c>
      <c r="G146" s="2">
        <v>4318.49</v>
      </c>
      <c r="H146" t="s">
        <v>54</v>
      </c>
      <c r="I146" s="1">
        <v>112.06</v>
      </c>
      <c r="J146" s="1">
        <v>360.02</v>
      </c>
      <c r="K146" s="1">
        <v>55.64</v>
      </c>
      <c r="L146" s="1">
        <v>274.55</v>
      </c>
      <c r="M146" s="1">
        <v>114.01</v>
      </c>
      <c r="N146" s="1">
        <v>56.59</v>
      </c>
      <c r="O146" s="1">
        <v>140.47</v>
      </c>
      <c r="P146" s="1">
        <v>7.38</v>
      </c>
      <c r="Q146" t="s">
        <v>62</v>
      </c>
      <c r="R146" s="6">
        <v>609</v>
      </c>
      <c r="S146" s="6">
        <v>369</v>
      </c>
      <c r="T146" s="2">
        <v>11.7</v>
      </c>
      <c r="U146" s="2">
        <v>50</v>
      </c>
      <c r="V146" s="2">
        <v>32.74</v>
      </c>
      <c r="W146" s="2">
        <v>70.400000000000006</v>
      </c>
      <c r="X146" s="2">
        <v>1120.72</v>
      </c>
      <c r="Y146" s="2">
        <v>561.4</v>
      </c>
      <c r="Z146" s="2">
        <v>863.7</v>
      </c>
      <c r="AA146" s="2">
        <v>734.14</v>
      </c>
      <c r="AB146" s="2">
        <v>1079.6199999999999</v>
      </c>
      <c r="AC146" s="2">
        <v>2046.5100000000002</v>
      </c>
    </row>
    <row r="147" spans="1:29" x14ac:dyDescent="0.3">
      <c r="A147" t="s">
        <v>29</v>
      </c>
      <c r="B147">
        <v>28</v>
      </c>
      <c r="C147" t="s">
        <v>42</v>
      </c>
      <c r="D147">
        <v>22</v>
      </c>
      <c r="E147" t="s">
        <v>47</v>
      </c>
      <c r="F147" t="s">
        <v>52</v>
      </c>
      <c r="G147" s="2">
        <v>4292.0600000000004</v>
      </c>
      <c r="H147" t="s">
        <v>55</v>
      </c>
      <c r="I147" s="1">
        <v>157.07</v>
      </c>
      <c r="J147" s="1">
        <v>363.56</v>
      </c>
      <c r="K147" s="1">
        <v>53.48</v>
      </c>
      <c r="L147" s="1">
        <v>202.36</v>
      </c>
      <c r="M147" s="1">
        <v>146.35</v>
      </c>
      <c r="N147" s="1">
        <v>35.409999999999997</v>
      </c>
      <c r="O147" s="1">
        <v>145.5</v>
      </c>
      <c r="P147" s="1">
        <v>9.52</v>
      </c>
      <c r="Q147" t="s">
        <v>63</v>
      </c>
      <c r="R147" s="6">
        <v>642</v>
      </c>
      <c r="S147" s="6">
        <v>396</v>
      </c>
      <c r="T147" s="2">
        <v>10.84</v>
      </c>
      <c r="U147" s="2">
        <v>50</v>
      </c>
      <c r="V147" s="2">
        <v>31.82</v>
      </c>
      <c r="W147" s="2">
        <v>77.39</v>
      </c>
      <c r="X147" s="2">
        <v>1113.25</v>
      </c>
      <c r="Y147" s="2">
        <v>557.97</v>
      </c>
      <c r="Z147" s="2">
        <v>858.41</v>
      </c>
      <c r="AA147" s="2">
        <v>729.65</v>
      </c>
      <c r="AB147" s="2">
        <v>1073.02</v>
      </c>
      <c r="AC147" s="2">
        <v>2026.63</v>
      </c>
    </row>
    <row r="148" spans="1:29" x14ac:dyDescent="0.3">
      <c r="A148" t="s">
        <v>40</v>
      </c>
      <c r="B148">
        <v>13</v>
      </c>
      <c r="C148" t="s">
        <v>42</v>
      </c>
      <c r="D148">
        <v>16.899999999999999</v>
      </c>
      <c r="E148" t="s">
        <v>47</v>
      </c>
      <c r="F148" t="s">
        <v>53</v>
      </c>
      <c r="G148" s="2">
        <v>4218.5</v>
      </c>
      <c r="H148" t="s">
        <v>57</v>
      </c>
      <c r="I148" s="1">
        <v>187.03</v>
      </c>
      <c r="J148" s="1">
        <v>459.79</v>
      </c>
      <c r="K148" s="1">
        <v>52.93</v>
      </c>
      <c r="L148" s="1">
        <v>244.47</v>
      </c>
      <c r="M148" s="1">
        <v>110.14</v>
      </c>
      <c r="N148" s="1">
        <v>50.63</v>
      </c>
      <c r="O148" s="1">
        <v>147.66</v>
      </c>
      <c r="P148" s="1">
        <v>9.64</v>
      </c>
      <c r="Q148" t="s">
        <v>64</v>
      </c>
      <c r="R148" s="6">
        <v>193</v>
      </c>
      <c r="S148" s="6">
        <v>394</v>
      </c>
      <c r="T148" s="2">
        <v>10.71</v>
      </c>
      <c r="U148" s="2">
        <v>0</v>
      </c>
      <c r="V148" s="2">
        <v>24.83</v>
      </c>
      <c r="W148" s="2">
        <v>89.47</v>
      </c>
      <c r="X148" s="2">
        <v>1262.29</v>
      </c>
      <c r="Y148" s="2">
        <v>548.4</v>
      </c>
      <c r="Z148" s="2">
        <v>843.7</v>
      </c>
      <c r="AA148" s="2">
        <v>717.15</v>
      </c>
      <c r="AB148" s="2">
        <v>1054.6199999999999</v>
      </c>
      <c r="AC148" s="2">
        <v>1747.04</v>
      </c>
    </row>
    <row r="149" spans="1:29" x14ac:dyDescent="0.3">
      <c r="A149" t="s">
        <v>31</v>
      </c>
      <c r="B149">
        <v>11</v>
      </c>
      <c r="C149" t="s">
        <v>42</v>
      </c>
      <c r="D149">
        <v>20.399999999999999</v>
      </c>
      <c r="E149" t="s">
        <v>46</v>
      </c>
      <c r="F149" t="s">
        <v>50</v>
      </c>
      <c r="G149" s="2">
        <v>4471.54</v>
      </c>
      <c r="H149" t="s">
        <v>54</v>
      </c>
      <c r="I149" s="1">
        <v>101.81</v>
      </c>
      <c r="J149" s="1">
        <v>418.52</v>
      </c>
      <c r="K149" s="1">
        <v>52.97</v>
      </c>
      <c r="L149" s="1">
        <v>246.76</v>
      </c>
      <c r="M149" s="1">
        <v>117.7</v>
      </c>
      <c r="N149" s="1">
        <v>56.81</v>
      </c>
      <c r="O149" s="1">
        <v>139.74</v>
      </c>
      <c r="P149" s="1">
        <v>9.44</v>
      </c>
      <c r="Q149" t="s">
        <v>72</v>
      </c>
      <c r="R149" s="6">
        <v>301</v>
      </c>
      <c r="S149" s="6">
        <v>313</v>
      </c>
      <c r="T149" s="2">
        <v>14.29</v>
      </c>
      <c r="U149" s="2">
        <v>100</v>
      </c>
      <c r="V149" s="2">
        <v>21.94</v>
      </c>
      <c r="W149" s="2">
        <v>62.51</v>
      </c>
      <c r="X149" s="2">
        <v>1143.75</v>
      </c>
      <c r="Y149" s="2">
        <v>581.29999999999995</v>
      </c>
      <c r="Z149" s="2">
        <v>894.31</v>
      </c>
      <c r="AA149" s="2">
        <v>760.16</v>
      </c>
      <c r="AB149" s="2">
        <v>1117.8800000000001</v>
      </c>
      <c r="AC149" s="2">
        <v>2215.73</v>
      </c>
    </row>
    <row r="150" spans="1:29" x14ac:dyDescent="0.3">
      <c r="A150" t="s">
        <v>34</v>
      </c>
      <c r="B150">
        <v>28</v>
      </c>
      <c r="C150" t="s">
        <v>44</v>
      </c>
      <c r="D150">
        <v>28.6</v>
      </c>
      <c r="E150" t="s">
        <v>46</v>
      </c>
      <c r="F150" t="s">
        <v>51</v>
      </c>
      <c r="G150" s="2">
        <v>5337.73</v>
      </c>
      <c r="H150" t="s">
        <v>57</v>
      </c>
      <c r="I150" s="1">
        <v>154.93</v>
      </c>
      <c r="J150" s="1">
        <v>473.31</v>
      </c>
      <c r="K150" s="1">
        <v>51.52</v>
      </c>
      <c r="L150" s="1">
        <v>206.45</v>
      </c>
      <c r="M150" s="1">
        <v>148.46</v>
      </c>
      <c r="N150" s="1">
        <v>41.48</v>
      </c>
      <c r="O150" s="1">
        <v>135.86000000000001</v>
      </c>
      <c r="P150" s="1">
        <v>8.85</v>
      </c>
      <c r="Q150" t="s">
        <v>59</v>
      </c>
      <c r="R150" s="6">
        <v>452</v>
      </c>
      <c r="S150" s="6">
        <v>351</v>
      </c>
      <c r="T150" s="2">
        <v>15.21</v>
      </c>
      <c r="U150" s="2">
        <v>150</v>
      </c>
      <c r="V150" s="2">
        <v>30.33</v>
      </c>
      <c r="W150" s="2">
        <v>81.03</v>
      </c>
      <c r="X150" s="2">
        <v>1220.8599999999999</v>
      </c>
      <c r="Y150" s="2">
        <v>693.9</v>
      </c>
      <c r="Z150" s="2">
        <v>1067.55</v>
      </c>
      <c r="AA150" s="2">
        <v>907.41</v>
      </c>
      <c r="AB150" s="2">
        <v>1334.43</v>
      </c>
      <c r="AC150" s="2">
        <v>3063.2</v>
      </c>
    </row>
    <row r="151" spans="1:29" x14ac:dyDescent="0.3">
      <c r="A151" t="s">
        <v>39</v>
      </c>
      <c r="B151">
        <v>20</v>
      </c>
      <c r="C151" t="s">
        <v>43</v>
      </c>
      <c r="D151">
        <v>13.2</v>
      </c>
      <c r="E151" t="s">
        <v>47</v>
      </c>
      <c r="F151" t="s">
        <v>48</v>
      </c>
      <c r="G151" s="2">
        <v>5837.8</v>
      </c>
      <c r="H151" t="s">
        <v>55</v>
      </c>
      <c r="I151" s="1">
        <v>142.72</v>
      </c>
      <c r="J151" s="1">
        <v>407.6</v>
      </c>
      <c r="K151" s="1">
        <v>52.88</v>
      </c>
      <c r="L151" s="1">
        <v>280.70999999999998</v>
      </c>
      <c r="M151" s="1">
        <v>141.61000000000001</v>
      </c>
      <c r="N151" s="1">
        <v>52.27</v>
      </c>
      <c r="O151" s="1">
        <v>148.1</v>
      </c>
      <c r="P151" s="1">
        <v>6.37</v>
      </c>
      <c r="Q151" t="s">
        <v>69</v>
      </c>
      <c r="R151" s="6">
        <v>790</v>
      </c>
      <c r="S151" s="6">
        <v>319</v>
      </c>
      <c r="T151" s="2">
        <v>18.3</v>
      </c>
      <c r="U151" s="2">
        <v>100</v>
      </c>
      <c r="V151" s="2">
        <v>25.44</v>
      </c>
      <c r="W151" s="2">
        <v>57.61</v>
      </c>
      <c r="X151" s="2">
        <v>1232.25999999999</v>
      </c>
      <c r="Y151" s="2">
        <v>758.91</v>
      </c>
      <c r="Z151" s="2">
        <v>1167.56</v>
      </c>
      <c r="AA151" s="2">
        <v>992.43</v>
      </c>
      <c r="AB151" s="2">
        <v>1459.45</v>
      </c>
      <c r="AC151" s="2">
        <v>3496.9799999999996</v>
      </c>
    </row>
    <row r="152" spans="1:29" x14ac:dyDescent="0.3">
      <c r="A152" t="s">
        <v>35</v>
      </c>
      <c r="B152">
        <v>27</v>
      </c>
      <c r="C152" t="s">
        <v>43</v>
      </c>
      <c r="D152">
        <v>11.6</v>
      </c>
      <c r="E152" t="s">
        <v>46</v>
      </c>
      <c r="F152" t="s">
        <v>51</v>
      </c>
      <c r="G152" s="2">
        <v>5134.33</v>
      </c>
      <c r="H152" t="s">
        <v>54</v>
      </c>
      <c r="I152" s="1">
        <v>166.39</v>
      </c>
      <c r="J152" s="1">
        <v>350.45</v>
      </c>
      <c r="K152" s="1">
        <v>53.82</v>
      </c>
      <c r="L152" s="1">
        <v>216.99</v>
      </c>
      <c r="M152" s="1">
        <v>132.59</v>
      </c>
      <c r="N152" s="1">
        <v>42.4</v>
      </c>
      <c r="O152" s="1">
        <v>132.65</v>
      </c>
      <c r="P152" s="1">
        <v>9.7799999999999994</v>
      </c>
      <c r="Q152" t="s">
        <v>64</v>
      </c>
      <c r="R152" s="6">
        <v>615</v>
      </c>
      <c r="S152" s="6">
        <v>358</v>
      </c>
      <c r="T152" s="2">
        <v>14.34</v>
      </c>
      <c r="U152" s="2">
        <v>0</v>
      </c>
      <c r="V152" s="2">
        <v>21.83</v>
      </c>
      <c r="W152" s="2">
        <v>80.63</v>
      </c>
      <c r="X152" s="2">
        <v>1105.07</v>
      </c>
      <c r="Y152" s="2">
        <v>667.46</v>
      </c>
      <c r="Z152" s="2">
        <v>1026.8699999999999</v>
      </c>
      <c r="AA152" s="2">
        <v>872.84</v>
      </c>
      <c r="AB152" s="2">
        <v>1283.58</v>
      </c>
      <c r="AC152" s="2">
        <v>2817.09</v>
      </c>
    </row>
    <row r="153" spans="1:29" x14ac:dyDescent="0.3">
      <c r="A153" t="s">
        <v>40</v>
      </c>
      <c r="B153">
        <v>24</v>
      </c>
      <c r="C153" t="s">
        <v>41</v>
      </c>
      <c r="D153">
        <v>24.8</v>
      </c>
      <c r="E153" t="s">
        <v>47</v>
      </c>
      <c r="F153" t="s">
        <v>52</v>
      </c>
      <c r="G153" s="2">
        <v>4697.3900000000003</v>
      </c>
      <c r="H153" t="s">
        <v>55</v>
      </c>
      <c r="I153" s="1">
        <v>174.23</v>
      </c>
      <c r="J153" s="1">
        <v>360.05</v>
      </c>
      <c r="K153" s="1">
        <v>58.38</v>
      </c>
      <c r="L153" s="1">
        <v>254.64</v>
      </c>
      <c r="M153" s="1">
        <v>113.54</v>
      </c>
      <c r="N153" s="1">
        <v>68.680000000000007</v>
      </c>
      <c r="O153" s="1">
        <v>128.11000000000001</v>
      </c>
      <c r="P153" s="1">
        <v>8.35</v>
      </c>
      <c r="Q153" t="s">
        <v>69</v>
      </c>
      <c r="R153" s="6">
        <v>757</v>
      </c>
      <c r="S153" s="6">
        <v>364</v>
      </c>
      <c r="T153" s="2">
        <v>12.9</v>
      </c>
      <c r="U153" s="2">
        <v>0</v>
      </c>
      <c r="V153" s="2">
        <v>22.4</v>
      </c>
      <c r="W153" s="2">
        <v>67.45</v>
      </c>
      <c r="X153" s="2">
        <v>1165.98</v>
      </c>
      <c r="Y153" s="2">
        <v>610.66</v>
      </c>
      <c r="Z153" s="2">
        <v>939.48</v>
      </c>
      <c r="AA153" s="2">
        <v>798.56</v>
      </c>
      <c r="AB153" s="2">
        <v>1174.3499999999999</v>
      </c>
      <c r="AC153" s="2">
        <v>2319.81</v>
      </c>
    </row>
    <row r="154" spans="1:29" x14ac:dyDescent="0.3">
      <c r="A154" t="s">
        <v>36</v>
      </c>
      <c r="B154">
        <v>24</v>
      </c>
      <c r="C154" t="s">
        <v>44</v>
      </c>
      <c r="D154">
        <v>18.7</v>
      </c>
      <c r="E154" t="s">
        <v>46</v>
      </c>
      <c r="F154" t="s">
        <v>50</v>
      </c>
      <c r="G154" s="2">
        <v>3977.98</v>
      </c>
      <c r="H154" t="s">
        <v>55</v>
      </c>
      <c r="I154" s="1">
        <v>147.84</v>
      </c>
      <c r="J154" s="1">
        <v>469.35</v>
      </c>
      <c r="K154" s="1">
        <v>52.99</v>
      </c>
      <c r="L154" s="1">
        <v>277.87</v>
      </c>
      <c r="M154" s="1">
        <v>102.75</v>
      </c>
      <c r="N154" s="1">
        <v>64.349999999999994</v>
      </c>
      <c r="O154" s="1">
        <v>110.91</v>
      </c>
      <c r="P154" s="1">
        <v>7.43</v>
      </c>
      <c r="Q154" t="s">
        <v>67</v>
      </c>
      <c r="R154" s="6">
        <v>523</v>
      </c>
      <c r="S154" s="6">
        <v>363</v>
      </c>
      <c r="T154" s="2">
        <v>10.96</v>
      </c>
      <c r="U154" s="2">
        <v>150</v>
      </c>
      <c r="V154" s="2">
        <v>38.92</v>
      </c>
      <c r="W154" s="2">
        <v>64.36</v>
      </c>
      <c r="X154" s="2">
        <v>1233.49</v>
      </c>
      <c r="Y154" s="2">
        <v>517.14</v>
      </c>
      <c r="Z154" s="2">
        <v>795.6</v>
      </c>
      <c r="AA154" s="2">
        <v>676.26</v>
      </c>
      <c r="AB154" s="2">
        <v>994.5</v>
      </c>
      <c r="AC154" s="2">
        <v>1699.4099999999999</v>
      </c>
    </row>
    <row r="155" spans="1:29" x14ac:dyDescent="0.3">
      <c r="A155" t="s">
        <v>29</v>
      </c>
      <c r="B155">
        <v>4</v>
      </c>
      <c r="C155" t="s">
        <v>44</v>
      </c>
      <c r="D155">
        <v>13.1</v>
      </c>
      <c r="E155" t="s">
        <v>47</v>
      </c>
      <c r="F155" t="s">
        <v>52</v>
      </c>
      <c r="G155" s="2">
        <v>3602.94</v>
      </c>
      <c r="H155" t="s">
        <v>57</v>
      </c>
      <c r="I155" s="1">
        <v>182.18</v>
      </c>
      <c r="J155" s="1">
        <v>492.02</v>
      </c>
      <c r="K155" s="1">
        <v>53.62</v>
      </c>
      <c r="L155" s="1">
        <v>241.32</v>
      </c>
      <c r="M155" s="1">
        <v>129.63999999999999</v>
      </c>
      <c r="N155" s="1">
        <v>34.229999999999997</v>
      </c>
      <c r="O155" s="1">
        <v>118.43</v>
      </c>
      <c r="P155" s="1">
        <v>5.0599999999999996</v>
      </c>
      <c r="Q155" t="s">
        <v>74</v>
      </c>
      <c r="R155" s="6">
        <v>502</v>
      </c>
      <c r="S155" s="6">
        <v>322</v>
      </c>
      <c r="T155" s="2">
        <v>11.19</v>
      </c>
      <c r="U155" s="2">
        <v>100</v>
      </c>
      <c r="V155" s="2">
        <v>32.61</v>
      </c>
      <c r="W155" s="2">
        <v>51.3</v>
      </c>
      <c r="X155" s="2">
        <v>1256.5</v>
      </c>
      <c r="Y155" s="2">
        <v>468.38</v>
      </c>
      <c r="Z155" s="2">
        <v>720.59</v>
      </c>
      <c r="AA155" s="2">
        <v>612.5</v>
      </c>
      <c r="AB155" s="2">
        <v>900.74</v>
      </c>
      <c r="AC155" s="2">
        <v>1245.0500000000002</v>
      </c>
    </row>
    <row r="156" spans="1:29" x14ac:dyDescent="0.3">
      <c r="A156" t="s">
        <v>38</v>
      </c>
      <c r="B156">
        <v>10</v>
      </c>
      <c r="C156" t="s">
        <v>43</v>
      </c>
      <c r="D156">
        <v>13.8</v>
      </c>
      <c r="E156" t="s">
        <v>46</v>
      </c>
      <c r="F156" t="s">
        <v>52</v>
      </c>
      <c r="G156" s="2">
        <v>3407.41</v>
      </c>
      <c r="H156" t="s">
        <v>57</v>
      </c>
      <c r="I156" s="1">
        <v>187.06</v>
      </c>
      <c r="J156" s="1">
        <v>325.93</v>
      </c>
      <c r="K156" s="1">
        <v>53.25</v>
      </c>
      <c r="L156" s="1">
        <v>233.88</v>
      </c>
      <c r="M156" s="1">
        <v>146.34</v>
      </c>
      <c r="N156" s="1">
        <v>56.87</v>
      </c>
      <c r="O156" s="1">
        <v>148.07</v>
      </c>
      <c r="P156" s="1">
        <v>8.9</v>
      </c>
      <c r="Q156" t="s">
        <v>80</v>
      </c>
      <c r="R156" s="6">
        <v>187</v>
      </c>
      <c r="S156" s="6">
        <v>346</v>
      </c>
      <c r="T156" s="2">
        <v>9.85</v>
      </c>
      <c r="U156" s="2">
        <v>100</v>
      </c>
      <c r="V156" s="2">
        <v>30.66</v>
      </c>
      <c r="W156" s="2">
        <v>96.43</v>
      </c>
      <c r="X156" s="2">
        <v>1160.3</v>
      </c>
      <c r="Y156" s="2">
        <v>442.96</v>
      </c>
      <c r="Z156" s="2">
        <v>681.48</v>
      </c>
      <c r="AA156" s="2">
        <v>579.26</v>
      </c>
      <c r="AB156" s="2">
        <v>851.85</v>
      </c>
      <c r="AC156" s="2">
        <v>1143.77</v>
      </c>
    </row>
    <row r="157" spans="1:29" x14ac:dyDescent="0.3">
      <c r="A157" t="s">
        <v>35</v>
      </c>
      <c r="B157">
        <v>2</v>
      </c>
      <c r="C157" t="s">
        <v>45</v>
      </c>
      <c r="D157">
        <v>13.4</v>
      </c>
      <c r="E157" t="s">
        <v>46</v>
      </c>
      <c r="F157" t="s">
        <v>48</v>
      </c>
      <c r="G157" s="2">
        <v>3078.65</v>
      </c>
      <c r="H157" t="s">
        <v>56</v>
      </c>
      <c r="I157" s="1">
        <v>177.77</v>
      </c>
      <c r="J157" s="1">
        <v>431.13</v>
      </c>
      <c r="K157" s="1">
        <v>54.66</v>
      </c>
      <c r="L157" s="1">
        <v>251.85</v>
      </c>
      <c r="M157" s="1">
        <v>101.25</v>
      </c>
      <c r="N157" s="1">
        <v>54.22</v>
      </c>
      <c r="O157" s="1">
        <v>118.45</v>
      </c>
      <c r="P157" s="1">
        <v>5.93</v>
      </c>
      <c r="Q157" t="s">
        <v>68</v>
      </c>
      <c r="R157" s="6">
        <v>378</v>
      </c>
      <c r="S157" s="6">
        <v>311</v>
      </c>
      <c r="T157" s="2">
        <v>9.9</v>
      </c>
      <c r="U157" s="2">
        <v>50</v>
      </c>
      <c r="V157" s="2">
        <v>33.659999999999997</v>
      </c>
      <c r="W157" s="2">
        <v>97.42</v>
      </c>
      <c r="X157" s="2">
        <v>1195.26</v>
      </c>
      <c r="Y157" s="2">
        <v>400.22</v>
      </c>
      <c r="Z157" s="2">
        <v>615.73</v>
      </c>
      <c r="AA157" s="2">
        <v>523.37</v>
      </c>
      <c r="AB157" s="2">
        <v>769.66</v>
      </c>
      <c r="AC157" s="2">
        <v>733.05</v>
      </c>
    </row>
    <row r="158" spans="1:29" x14ac:dyDescent="0.3">
      <c r="A158" t="s">
        <v>40</v>
      </c>
      <c r="B158">
        <v>17</v>
      </c>
      <c r="C158" t="s">
        <v>45</v>
      </c>
      <c r="D158">
        <v>12.7</v>
      </c>
      <c r="E158" t="s">
        <v>46</v>
      </c>
      <c r="F158" t="s">
        <v>48</v>
      </c>
      <c r="G158" s="2">
        <v>3060.15</v>
      </c>
      <c r="H158" t="s">
        <v>56</v>
      </c>
      <c r="I158" s="1">
        <v>109</v>
      </c>
      <c r="J158" s="1">
        <v>456.46</v>
      </c>
      <c r="K158" s="1">
        <v>52.82</v>
      </c>
      <c r="L158" s="1">
        <v>288.8</v>
      </c>
      <c r="M158" s="1">
        <v>101.41</v>
      </c>
      <c r="N158" s="1">
        <v>48.94</v>
      </c>
      <c r="O158" s="1">
        <v>145.69</v>
      </c>
      <c r="P158" s="1">
        <v>8.4600000000000009</v>
      </c>
      <c r="Q158" t="s">
        <v>59</v>
      </c>
      <c r="R158" s="6">
        <v>100</v>
      </c>
      <c r="S158" s="6">
        <v>380</v>
      </c>
      <c r="T158" s="2">
        <v>8.0500000000000007</v>
      </c>
      <c r="U158" s="2">
        <v>100</v>
      </c>
      <c r="V158" s="2">
        <v>21.48</v>
      </c>
      <c r="W158" s="2">
        <v>70.92</v>
      </c>
      <c r="X158" s="2">
        <v>1211.58</v>
      </c>
      <c r="Y158" s="2">
        <v>397.82</v>
      </c>
      <c r="Z158" s="2">
        <v>612.03</v>
      </c>
      <c r="AA158" s="2">
        <v>520.23</v>
      </c>
      <c r="AB158" s="2">
        <v>765.04</v>
      </c>
      <c r="AC158" s="2">
        <v>736.05</v>
      </c>
    </row>
    <row r="159" spans="1:29" x14ac:dyDescent="0.3">
      <c r="A159" t="s">
        <v>40</v>
      </c>
      <c r="B159">
        <v>5</v>
      </c>
      <c r="C159" t="s">
        <v>42</v>
      </c>
      <c r="D159">
        <v>19.7</v>
      </c>
      <c r="E159" t="s">
        <v>47</v>
      </c>
      <c r="F159" t="s">
        <v>49</v>
      </c>
      <c r="G159" s="2">
        <v>4352.68</v>
      </c>
      <c r="H159" t="s">
        <v>56</v>
      </c>
      <c r="I159" s="1">
        <v>187.65</v>
      </c>
      <c r="J159" s="1">
        <v>482.64</v>
      </c>
      <c r="K159" s="1">
        <v>59.5</v>
      </c>
      <c r="L159" s="1">
        <v>244.23</v>
      </c>
      <c r="M159" s="1">
        <v>145.09</v>
      </c>
      <c r="N159" s="1">
        <v>69.27</v>
      </c>
      <c r="O159" s="1">
        <v>126.48</v>
      </c>
      <c r="P159" s="1">
        <v>6.03</v>
      </c>
      <c r="Q159" t="s">
        <v>60</v>
      </c>
      <c r="R159" s="6">
        <v>267</v>
      </c>
      <c r="S159" s="6">
        <v>333</v>
      </c>
      <c r="T159" s="2">
        <v>13.07</v>
      </c>
      <c r="U159" s="2">
        <v>150</v>
      </c>
      <c r="V159" s="2">
        <v>21.39</v>
      </c>
      <c r="W159" s="2">
        <v>87.46</v>
      </c>
      <c r="X159" s="2">
        <v>1320.8899999999901</v>
      </c>
      <c r="Y159" s="2">
        <v>565.85</v>
      </c>
      <c r="Z159" s="2">
        <v>870.54</v>
      </c>
      <c r="AA159" s="2">
        <v>739.96</v>
      </c>
      <c r="AB159" s="2">
        <v>1088.17</v>
      </c>
      <c r="AC159" s="2">
        <v>1969.1799999999998</v>
      </c>
    </row>
    <row r="160" spans="1:29" x14ac:dyDescent="0.3">
      <c r="A160" t="s">
        <v>38</v>
      </c>
      <c r="B160">
        <v>5</v>
      </c>
      <c r="C160" t="s">
        <v>42</v>
      </c>
      <c r="D160">
        <v>15.2</v>
      </c>
      <c r="E160" t="s">
        <v>46</v>
      </c>
      <c r="F160" t="s">
        <v>51</v>
      </c>
      <c r="G160" s="2">
        <v>5675.85</v>
      </c>
      <c r="H160" t="s">
        <v>56</v>
      </c>
      <c r="I160" s="1">
        <v>157.13999999999999</v>
      </c>
      <c r="J160" s="1">
        <v>462.16</v>
      </c>
      <c r="K160" s="1">
        <v>50.36</v>
      </c>
      <c r="L160" s="1">
        <v>250.46</v>
      </c>
      <c r="M160" s="1">
        <v>127.33</v>
      </c>
      <c r="N160" s="1">
        <v>55.33</v>
      </c>
      <c r="O160" s="1">
        <v>107.51</v>
      </c>
      <c r="P160" s="1">
        <v>7.73</v>
      </c>
      <c r="Q160" t="s">
        <v>64</v>
      </c>
      <c r="R160" s="6">
        <v>874</v>
      </c>
      <c r="S160" s="6">
        <v>368</v>
      </c>
      <c r="T160" s="2">
        <v>15.42</v>
      </c>
      <c r="U160" s="2">
        <v>150</v>
      </c>
      <c r="V160" s="2">
        <v>38.46</v>
      </c>
      <c r="W160" s="2">
        <v>92.23</v>
      </c>
      <c r="X160" s="2">
        <v>1218.02</v>
      </c>
      <c r="Y160" s="2">
        <v>737.86</v>
      </c>
      <c r="Z160" s="2">
        <v>1135.17</v>
      </c>
      <c r="AA160" s="2">
        <v>964.89</v>
      </c>
      <c r="AB160" s="2">
        <v>1418.96</v>
      </c>
      <c r="AC160" s="2">
        <v>3412.29</v>
      </c>
    </row>
    <row r="161" spans="1:29" x14ac:dyDescent="0.3">
      <c r="A161" t="s">
        <v>40</v>
      </c>
      <c r="B161">
        <v>27</v>
      </c>
      <c r="C161" t="s">
        <v>45</v>
      </c>
      <c r="D161">
        <v>27.6</v>
      </c>
      <c r="E161" t="s">
        <v>47</v>
      </c>
      <c r="F161" t="s">
        <v>51</v>
      </c>
      <c r="G161" s="2">
        <v>3230.96</v>
      </c>
      <c r="H161" t="s">
        <v>54</v>
      </c>
      <c r="I161" s="1">
        <v>191.9</v>
      </c>
      <c r="J161" s="1">
        <v>498.77</v>
      </c>
      <c r="K161" s="1">
        <v>52.27</v>
      </c>
      <c r="L161" s="1">
        <v>252.01</v>
      </c>
      <c r="M161" s="1">
        <v>142.9</v>
      </c>
      <c r="N161" s="1">
        <v>58.7</v>
      </c>
      <c r="O161" s="1">
        <v>113.25</v>
      </c>
      <c r="P161" s="1">
        <v>5.65</v>
      </c>
      <c r="Q161" t="s">
        <v>68</v>
      </c>
      <c r="R161" s="6">
        <v>757</v>
      </c>
      <c r="S161" s="6">
        <v>372</v>
      </c>
      <c r="T161" s="2">
        <v>8.69</v>
      </c>
      <c r="U161" s="2">
        <v>0</v>
      </c>
      <c r="V161" s="2">
        <v>33.909999999999997</v>
      </c>
      <c r="W161" s="2">
        <v>74.430000000000007</v>
      </c>
      <c r="X161" s="2">
        <v>1315.45</v>
      </c>
      <c r="Y161" s="2">
        <v>420.02</v>
      </c>
      <c r="Z161" s="2">
        <v>646.19000000000005</v>
      </c>
      <c r="AA161" s="2">
        <v>549.26</v>
      </c>
      <c r="AB161" s="2">
        <v>807.74</v>
      </c>
      <c r="AC161" s="2">
        <v>715.42000000000007</v>
      </c>
    </row>
    <row r="162" spans="1:29" x14ac:dyDescent="0.3">
      <c r="A162" t="s">
        <v>37</v>
      </c>
      <c r="B162">
        <v>7</v>
      </c>
      <c r="C162" t="s">
        <v>44</v>
      </c>
      <c r="D162">
        <v>19.2</v>
      </c>
      <c r="E162" t="s">
        <v>47</v>
      </c>
      <c r="F162" t="s">
        <v>52</v>
      </c>
      <c r="G162" s="2">
        <v>4037.8</v>
      </c>
      <c r="H162" t="s">
        <v>55</v>
      </c>
      <c r="I162" s="1">
        <v>108.11</v>
      </c>
      <c r="J162" s="1">
        <v>367.36</v>
      </c>
      <c r="K162" s="1">
        <v>53.88</v>
      </c>
      <c r="L162" s="1">
        <v>214.66</v>
      </c>
      <c r="M162" s="1">
        <v>116.09</v>
      </c>
      <c r="N162" s="1">
        <v>42.33</v>
      </c>
      <c r="O162" s="1">
        <v>138.13</v>
      </c>
      <c r="P162" s="1">
        <v>6.8</v>
      </c>
      <c r="Q162" t="s">
        <v>79</v>
      </c>
      <c r="R162" s="6">
        <v>927</v>
      </c>
      <c r="S162" s="6">
        <v>309</v>
      </c>
      <c r="T162" s="2">
        <v>13.07</v>
      </c>
      <c r="U162" s="2">
        <v>50</v>
      </c>
      <c r="V162" s="2">
        <v>31.33</v>
      </c>
      <c r="W162" s="2">
        <v>62.58</v>
      </c>
      <c r="X162" s="2">
        <v>1047.3599999999999</v>
      </c>
      <c r="Y162" s="2">
        <v>524.91</v>
      </c>
      <c r="Z162" s="2">
        <v>807.56</v>
      </c>
      <c r="AA162" s="2">
        <v>686.43</v>
      </c>
      <c r="AB162" s="2">
        <v>1009.45</v>
      </c>
      <c r="AC162" s="2">
        <v>1837.77</v>
      </c>
    </row>
    <row r="163" spans="1:29" x14ac:dyDescent="0.3">
      <c r="A163" t="s">
        <v>39</v>
      </c>
      <c r="B163">
        <v>21</v>
      </c>
      <c r="C163" t="s">
        <v>43</v>
      </c>
      <c r="D163">
        <v>23.1</v>
      </c>
      <c r="E163" t="s">
        <v>47</v>
      </c>
      <c r="F163" t="s">
        <v>53</v>
      </c>
      <c r="G163" s="2">
        <v>4205.42</v>
      </c>
      <c r="H163" t="s">
        <v>55</v>
      </c>
      <c r="I163" s="1">
        <v>156.4</v>
      </c>
      <c r="J163" s="1">
        <v>429.47</v>
      </c>
      <c r="K163" s="1">
        <v>53.99</v>
      </c>
      <c r="L163" s="1">
        <v>278.74</v>
      </c>
      <c r="M163" s="1">
        <v>129.94999999999999</v>
      </c>
      <c r="N163" s="1">
        <v>61</v>
      </c>
      <c r="O163" s="1">
        <v>121.87</v>
      </c>
      <c r="P163" s="1">
        <v>6.13</v>
      </c>
      <c r="Q163" t="s">
        <v>63</v>
      </c>
      <c r="R163" s="6">
        <v>641</v>
      </c>
      <c r="S163" s="6">
        <v>367</v>
      </c>
      <c r="T163" s="2">
        <v>11.46</v>
      </c>
      <c r="U163" s="2">
        <v>50</v>
      </c>
      <c r="V163" s="2">
        <v>27.65</v>
      </c>
      <c r="W163" s="2">
        <v>91.13</v>
      </c>
      <c r="X163" s="2">
        <v>1237.55</v>
      </c>
      <c r="Y163" s="2">
        <v>546.70000000000005</v>
      </c>
      <c r="Z163" s="2">
        <v>841.08</v>
      </c>
      <c r="AA163" s="2">
        <v>714.92</v>
      </c>
      <c r="AB163" s="2">
        <v>1051.3599999999999</v>
      </c>
      <c r="AC163" s="2">
        <v>1811.52</v>
      </c>
    </row>
    <row r="164" spans="1:29" x14ac:dyDescent="0.3">
      <c r="A164" t="s">
        <v>35</v>
      </c>
      <c r="B164">
        <v>2</v>
      </c>
      <c r="C164" t="s">
        <v>41</v>
      </c>
      <c r="D164">
        <v>28.1</v>
      </c>
      <c r="E164" t="s">
        <v>46</v>
      </c>
      <c r="F164" t="s">
        <v>50</v>
      </c>
      <c r="G164" s="2">
        <v>4254</v>
      </c>
      <c r="H164" t="s">
        <v>57</v>
      </c>
      <c r="I164" s="1">
        <v>151.28</v>
      </c>
      <c r="J164" s="1">
        <v>393.12</v>
      </c>
      <c r="K164" s="1">
        <v>51.58</v>
      </c>
      <c r="L164" s="1">
        <v>236.87</v>
      </c>
      <c r="M164" s="1">
        <v>107.14</v>
      </c>
      <c r="N164" s="1">
        <v>36.76</v>
      </c>
      <c r="O164" s="1">
        <v>109.56</v>
      </c>
      <c r="P164" s="1">
        <v>9.77</v>
      </c>
      <c r="Q164" t="s">
        <v>76</v>
      </c>
      <c r="R164" s="6">
        <v>677</v>
      </c>
      <c r="S164" s="6">
        <v>339</v>
      </c>
      <c r="T164" s="2">
        <v>12.55</v>
      </c>
      <c r="U164" s="2">
        <v>100</v>
      </c>
      <c r="V164" s="2">
        <v>20.96</v>
      </c>
      <c r="W164" s="2">
        <v>73.47</v>
      </c>
      <c r="X164" s="2">
        <v>1096.08</v>
      </c>
      <c r="Y164" s="2">
        <v>553.02</v>
      </c>
      <c r="Z164" s="2">
        <v>850.8</v>
      </c>
      <c r="AA164" s="2">
        <v>723.18</v>
      </c>
      <c r="AB164" s="2">
        <v>1063.5</v>
      </c>
      <c r="AC164" s="2">
        <v>2044.88</v>
      </c>
    </row>
    <row r="165" spans="1:29" x14ac:dyDescent="0.3">
      <c r="A165" t="s">
        <v>30</v>
      </c>
      <c r="B165">
        <v>6</v>
      </c>
      <c r="C165" t="s">
        <v>42</v>
      </c>
      <c r="D165">
        <v>11.4</v>
      </c>
      <c r="E165" t="s">
        <v>47</v>
      </c>
      <c r="F165" t="s">
        <v>48</v>
      </c>
      <c r="G165" s="2">
        <v>5948.45</v>
      </c>
      <c r="H165" t="s">
        <v>56</v>
      </c>
      <c r="I165" s="1">
        <v>198.19</v>
      </c>
      <c r="J165" s="1">
        <v>381.27</v>
      </c>
      <c r="K165" s="1">
        <v>59.78</v>
      </c>
      <c r="L165" s="1">
        <v>228.96</v>
      </c>
      <c r="M165" s="1">
        <v>141.49</v>
      </c>
      <c r="N165" s="1">
        <v>35.909999999999997</v>
      </c>
      <c r="O165" s="1">
        <v>117</v>
      </c>
      <c r="P165" s="1">
        <v>7.16</v>
      </c>
      <c r="Q165" t="s">
        <v>78</v>
      </c>
      <c r="R165" s="6">
        <v>547</v>
      </c>
      <c r="S165" s="6">
        <v>346</v>
      </c>
      <c r="T165" s="2">
        <v>17.190000000000001</v>
      </c>
      <c r="U165" s="2">
        <v>0</v>
      </c>
      <c r="V165" s="2">
        <v>22.84</v>
      </c>
      <c r="W165" s="2">
        <v>69.75</v>
      </c>
      <c r="X165" s="2">
        <v>1169.76</v>
      </c>
      <c r="Y165" s="2">
        <v>773.3</v>
      </c>
      <c r="Z165" s="2">
        <v>1189.69</v>
      </c>
      <c r="AA165" s="2">
        <v>1011.24</v>
      </c>
      <c r="AB165" s="2">
        <v>1487.11</v>
      </c>
      <c r="AC165" s="2">
        <v>3567.5299999999997</v>
      </c>
    </row>
    <row r="166" spans="1:29" x14ac:dyDescent="0.3">
      <c r="A166" t="s">
        <v>30</v>
      </c>
      <c r="B166">
        <v>19</v>
      </c>
      <c r="C166" t="s">
        <v>43</v>
      </c>
      <c r="D166">
        <v>24.1</v>
      </c>
      <c r="E166" t="s">
        <v>47</v>
      </c>
      <c r="F166" t="s">
        <v>49</v>
      </c>
      <c r="G166" s="2">
        <v>3313.32</v>
      </c>
      <c r="H166" t="s">
        <v>56</v>
      </c>
      <c r="I166" s="1">
        <v>136.66999999999999</v>
      </c>
      <c r="J166" s="1">
        <v>472.18</v>
      </c>
      <c r="K166" s="1">
        <v>51.59</v>
      </c>
      <c r="L166" s="1">
        <v>246.97</v>
      </c>
      <c r="M166" s="1">
        <v>123.32</v>
      </c>
      <c r="N166" s="1">
        <v>58.25</v>
      </c>
      <c r="O166" s="1">
        <v>105.16</v>
      </c>
      <c r="P166" s="1">
        <v>7.13</v>
      </c>
      <c r="Q166" t="s">
        <v>62</v>
      </c>
      <c r="R166" s="6">
        <v>262</v>
      </c>
      <c r="S166" s="6">
        <v>323</v>
      </c>
      <c r="T166" s="2">
        <v>10.26</v>
      </c>
      <c r="U166" s="2">
        <v>50</v>
      </c>
      <c r="V166" s="2">
        <v>39.97</v>
      </c>
      <c r="W166" s="2">
        <v>74.25</v>
      </c>
      <c r="X166" s="2">
        <v>1201.27</v>
      </c>
      <c r="Y166" s="2">
        <v>430.73</v>
      </c>
      <c r="Z166" s="2">
        <v>662.66</v>
      </c>
      <c r="AA166" s="2">
        <v>563.26</v>
      </c>
      <c r="AB166" s="2">
        <v>828.33</v>
      </c>
      <c r="AC166" s="2">
        <v>968.02</v>
      </c>
    </row>
    <row r="167" spans="1:29" x14ac:dyDescent="0.3">
      <c r="A167" t="s">
        <v>31</v>
      </c>
      <c r="B167">
        <v>22</v>
      </c>
      <c r="C167" t="s">
        <v>41</v>
      </c>
      <c r="D167">
        <v>25.6</v>
      </c>
      <c r="E167" t="s">
        <v>47</v>
      </c>
      <c r="F167" t="s">
        <v>49</v>
      </c>
      <c r="G167" s="2">
        <v>3786.52</v>
      </c>
      <c r="H167" t="s">
        <v>56</v>
      </c>
      <c r="I167" s="1">
        <v>104.73</v>
      </c>
      <c r="J167" s="1">
        <v>414.36</v>
      </c>
      <c r="K167" s="1">
        <v>51.04</v>
      </c>
      <c r="L167" s="1">
        <v>232.53</v>
      </c>
      <c r="M167" s="1">
        <v>135.51</v>
      </c>
      <c r="N167" s="1">
        <v>39.880000000000003</v>
      </c>
      <c r="O167" s="1">
        <v>112.45</v>
      </c>
      <c r="P167" s="1">
        <v>5.7</v>
      </c>
      <c r="Q167" t="s">
        <v>77</v>
      </c>
      <c r="R167" s="6">
        <v>135</v>
      </c>
      <c r="S167" s="6">
        <v>305</v>
      </c>
      <c r="T167" s="2">
        <v>12.41</v>
      </c>
      <c r="U167" s="2">
        <v>0</v>
      </c>
      <c r="V167" s="2">
        <v>25.47</v>
      </c>
      <c r="W167" s="2">
        <v>82.88</v>
      </c>
      <c r="X167" s="2">
        <v>1096.2</v>
      </c>
      <c r="Y167" s="2">
        <v>492.25</v>
      </c>
      <c r="Z167" s="2">
        <v>757.3</v>
      </c>
      <c r="AA167" s="2">
        <v>643.71</v>
      </c>
      <c r="AB167" s="2">
        <v>946.63</v>
      </c>
      <c r="AC167" s="2">
        <v>1481.79</v>
      </c>
    </row>
    <row r="168" spans="1:29" x14ac:dyDescent="0.3">
      <c r="A168" t="s">
        <v>32</v>
      </c>
      <c r="B168">
        <v>10</v>
      </c>
      <c r="C168" t="s">
        <v>41</v>
      </c>
      <c r="D168">
        <v>16.3</v>
      </c>
      <c r="E168" t="s">
        <v>47</v>
      </c>
      <c r="F168" t="s">
        <v>50</v>
      </c>
      <c r="G168" s="2">
        <v>3977.52</v>
      </c>
      <c r="H168" t="s">
        <v>54</v>
      </c>
      <c r="I168" s="1">
        <v>177.7</v>
      </c>
      <c r="J168" s="1">
        <v>379.88</v>
      </c>
      <c r="K168" s="1">
        <v>57.43</v>
      </c>
      <c r="L168" s="1">
        <v>240.65</v>
      </c>
      <c r="M168" s="1">
        <v>114.06</v>
      </c>
      <c r="N168" s="1">
        <v>52.16</v>
      </c>
      <c r="O168" s="1">
        <v>144.78</v>
      </c>
      <c r="P168" s="1">
        <v>5.74</v>
      </c>
      <c r="Q168" t="s">
        <v>68</v>
      </c>
      <c r="R168" s="6">
        <v>108</v>
      </c>
      <c r="S168" s="6">
        <v>345</v>
      </c>
      <c r="T168" s="2">
        <v>11.53</v>
      </c>
      <c r="U168" s="2">
        <v>0</v>
      </c>
      <c r="V168" s="2">
        <v>33.020000000000003</v>
      </c>
      <c r="W168" s="2">
        <v>59.81</v>
      </c>
      <c r="X168" s="2">
        <v>1172.3999999999901</v>
      </c>
      <c r="Y168" s="2">
        <v>517.08000000000004</v>
      </c>
      <c r="Z168" s="2">
        <v>795.5</v>
      </c>
      <c r="AA168" s="2">
        <v>676.18</v>
      </c>
      <c r="AB168" s="2">
        <v>994.38</v>
      </c>
      <c r="AC168" s="2">
        <v>1604.1399999999999</v>
      </c>
    </row>
    <row r="169" spans="1:29" x14ac:dyDescent="0.3">
      <c r="A169" t="s">
        <v>39</v>
      </c>
      <c r="B169">
        <v>13</v>
      </c>
      <c r="C169" t="s">
        <v>41</v>
      </c>
      <c r="D169">
        <v>22.1</v>
      </c>
      <c r="E169" t="s">
        <v>47</v>
      </c>
      <c r="F169" t="s">
        <v>48</v>
      </c>
      <c r="G169" s="2">
        <v>4344.16</v>
      </c>
      <c r="H169" t="s">
        <v>57</v>
      </c>
      <c r="I169" s="1">
        <v>117.66</v>
      </c>
      <c r="J169" s="1">
        <v>384.37</v>
      </c>
      <c r="K169" s="1">
        <v>56.47</v>
      </c>
      <c r="L169" s="1">
        <v>230.65</v>
      </c>
      <c r="M169" s="1">
        <v>130.69</v>
      </c>
      <c r="N169" s="1">
        <v>56.24</v>
      </c>
      <c r="O169" s="1">
        <v>127.67</v>
      </c>
      <c r="P169" s="1">
        <v>7.71</v>
      </c>
      <c r="Q169" t="s">
        <v>74</v>
      </c>
      <c r="R169" s="6">
        <v>538</v>
      </c>
      <c r="S169" s="6">
        <v>353</v>
      </c>
      <c r="T169" s="2">
        <v>12.31</v>
      </c>
      <c r="U169" s="2">
        <v>100</v>
      </c>
      <c r="V169" s="2">
        <v>39.14</v>
      </c>
      <c r="W169" s="2">
        <v>63.15</v>
      </c>
      <c r="X169" s="2">
        <v>1111.46</v>
      </c>
      <c r="Y169" s="2">
        <v>564.74</v>
      </c>
      <c r="Z169" s="2">
        <v>868.83</v>
      </c>
      <c r="AA169" s="2">
        <v>738.51</v>
      </c>
      <c r="AB169" s="2">
        <v>1086.04</v>
      </c>
      <c r="AC169" s="2">
        <v>2137.84</v>
      </c>
    </row>
    <row r="170" spans="1:29" x14ac:dyDescent="0.3">
      <c r="A170" t="s">
        <v>38</v>
      </c>
      <c r="B170">
        <v>4</v>
      </c>
      <c r="C170" t="s">
        <v>42</v>
      </c>
      <c r="D170">
        <v>29.9</v>
      </c>
      <c r="E170" t="s">
        <v>47</v>
      </c>
      <c r="F170" t="s">
        <v>53</v>
      </c>
      <c r="G170" s="2">
        <v>3554</v>
      </c>
      <c r="H170" t="s">
        <v>55</v>
      </c>
      <c r="I170" s="1">
        <v>190.65</v>
      </c>
      <c r="J170" s="1">
        <v>499.74</v>
      </c>
      <c r="K170" s="1">
        <v>58.75</v>
      </c>
      <c r="L170" s="1">
        <v>280.23</v>
      </c>
      <c r="M170" s="1">
        <v>129.91999999999999</v>
      </c>
      <c r="N170" s="1">
        <v>59.74</v>
      </c>
      <c r="O170" s="1">
        <v>110.86</v>
      </c>
      <c r="P170" s="1">
        <v>7.77</v>
      </c>
      <c r="Q170" t="s">
        <v>81</v>
      </c>
      <c r="R170" s="6">
        <v>627</v>
      </c>
      <c r="S170" s="6">
        <v>301</v>
      </c>
      <c r="T170" s="2">
        <v>11.81</v>
      </c>
      <c r="U170" s="2">
        <v>0</v>
      </c>
      <c r="V170" s="2">
        <v>28.33</v>
      </c>
      <c r="W170" s="2">
        <v>97.33</v>
      </c>
      <c r="X170" s="2">
        <v>1337.6599999999901</v>
      </c>
      <c r="Y170" s="2">
        <v>462.02</v>
      </c>
      <c r="Z170" s="2">
        <v>710.8</v>
      </c>
      <c r="AA170" s="2">
        <v>604.17999999999995</v>
      </c>
      <c r="AB170" s="2">
        <v>888.5</v>
      </c>
      <c r="AC170" s="2">
        <v>1010.6700000000001</v>
      </c>
    </row>
    <row r="171" spans="1:29" x14ac:dyDescent="0.3">
      <c r="A171" t="s">
        <v>32</v>
      </c>
      <c r="B171">
        <v>24</v>
      </c>
      <c r="C171" t="s">
        <v>45</v>
      </c>
      <c r="D171">
        <v>12.3</v>
      </c>
      <c r="E171" t="s">
        <v>47</v>
      </c>
      <c r="F171" t="s">
        <v>49</v>
      </c>
      <c r="G171" s="2">
        <v>5974.86</v>
      </c>
      <c r="H171" t="s">
        <v>54</v>
      </c>
      <c r="I171" s="1">
        <v>170.3</v>
      </c>
      <c r="J171" s="1">
        <v>391.14</v>
      </c>
      <c r="K171" s="1">
        <v>57.8</v>
      </c>
      <c r="L171" s="1">
        <v>219.3</v>
      </c>
      <c r="M171" s="1">
        <v>137.22</v>
      </c>
      <c r="N171" s="1">
        <v>35.479999999999997</v>
      </c>
      <c r="O171" s="1">
        <v>125.35</v>
      </c>
      <c r="P171" s="1">
        <v>8.75</v>
      </c>
      <c r="Q171" t="s">
        <v>67</v>
      </c>
      <c r="R171" s="6">
        <v>760</v>
      </c>
      <c r="S171" s="6">
        <v>343</v>
      </c>
      <c r="T171" s="2">
        <v>17.420000000000002</v>
      </c>
      <c r="U171" s="2">
        <v>150</v>
      </c>
      <c r="V171" s="2">
        <v>24.55</v>
      </c>
      <c r="W171" s="2">
        <v>71.680000000000007</v>
      </c>
      <c r="X171" s="2">
        <v>1145.3399999999999</v>
      </c>
      <c r="Y171" s="2">
        <v>776.73</v>
      </c>
      <c r="Z171" s="2">
        <v>1194.97</v>
      </c>
      <c r="AA171" s="2">
        <v>1015.73</v>
      </c>
      <c r="AB171" s="2">
        <v>1493.71</v>
      </c>
      <c r="AC171" s="2">
        <v>3770.0699999999997</v>
      </c>
    </row>
    <row r="172" spans="1:29" x14ac:dyDescent="0.3">
      <c r="A172" t="s">
        <v>37</v>
      </c>
      <c r="B172">
        <v>24</v>
      </c>
      <c r="C172" t="s">
        <v>42</v>
      </c>
      <c r="D172">
        <v>21.1</v>
      </c>
      <c r="E172" t="s">
        <v>46</v>
      </c>
      <c r="F172" t="s">
        <v>51</v>
      </c>
      <c r="G172" s="2">
        <v>3898.1</v>
      </c>
      <c r="H172" t="s">
        <v>56</v>
      </c>
      <c r="I172" s="1">
        <v>139.28</v>
      </c>
      <c r="J172" s="1">
        <v>428.12</v>
      </c>
      <c r="K172" s="1">
        <v>53.89</v>
      </c>
      <c r="L172" s="1">
        <v>264.17</v>
      </c>
      <c r="M172" s="1">
        <v>110</v>
      </c>
      <c r="N172" s="1">
        <v>41.68</v>
      </c>
      <c r="O172" s="1">
        <v>112.29</v>
      </c>
      <c r="P172" s="1">
        <v>7.37</v>
      </c>
      <c r="Q172" t="s">
        <v>58</v>
      </c>
      <c r="R172" s="6">
        <v>994</v>
      </c>
      <c r="S172" s="6">
        <v>396</v>
      </c>
      <c r="T172" s="2">
        <v>9.84</v>
      </c>
      <c r="U172" s="2">
        <v>100</v>
      </c>
      <c r="V172" s="2">
        <v>21.97</v>
      </c>
      <c r="W172" s="2">
        <v>78.900000000000006</v>
      </c>
      <c r="X172" s="2">
        <v>1156.8</v>
      </c>
      <c r="Y172" s="2">
        <v>506.75</v>
      </c>
      <c r="Z172" s="2">
        <v>779.62</v>
      </c>
      <c r="AA172" s="2">
        <v>662.68</v>
      </c>
      <c r="AB172" s="2">
        <v>974.52</v>
      </c>
      <c r="AC172" s="2">
        <v>1629.27</v>
      </c>
    </row>
    <row r="173" spans="1:29" x14ac:dyDescent="0.3">
      <c r="A173" t="s">
        <v>39</v>
      </c>
      <c r="B173">
        <v>7</v>
      </c>
      <c r="C173" t="s">
        <v>42</v>
      </c>
      <c r="D173">
        <v>11.8</v>
      </c>
      <c r="E173" t="s">
        <v>47</v>
      </c>
      <c r="F173" t="s">
        <v>50</v>
      </c>
      <c r="G173" s="2">
        <v>4035.23</v>
      </c>
      <c r="H173" t="s">
        <v>54</v>
      </c>
      <c r="I173" s="1">
        <v>198.34</v>
      </c>
      <c r="J173" s="1">
        <v>344.22</v>
      </c>
      <c r="K173" s="1">
        <v>51.38</v>
      </c>
      <c r="L173" s="1">
        <v>255.14</v>
      </c>
      <c r="M173" s="1">
        <v>135.91</v>
      </c>
      <c r="N173" s="1">
        <v>64.77</v>
      </c>
      <c r="O173" s="1">
        <v>140.41</v>
      </c>
      <c r="P173" s="1">
        <v>9.4700000000000006</v>
      </c>
      <c r="Q173" t="s">
        <v>69</v>
      </c>
      <c r="R173" s="6">
        <v>691</v>
      </c>
      <c r="S173" s="6">
        <v>303</v>
      </c>
      <c r="T173" s="2">
        <v>13.32</v>
      </c>
      <c r="U173" s="2">
        <v>0</v>
      </c>
      <c r="V173" s="2">
        <v>22.05</v>
      </c>
      <c r="W173" s="2">
        <v>87.73</v>
      </c>
      <c r="X173" s="2">
        <v>1199.6400000000001</v>
      </c>
      <c r="Y173" s="2">
        <v>524.58000000000004</v>
      </c>
      <c r="Z173" s="2">
        <v>807.05</v>
      </c>
      <c r="AA173" s="2">
        <v>685.99</v>
      </c>
      <c r="AB173" s="2">
        <v>1008.81</v>
      </c>
      <c r="AC173" s="2">
        <v>1623.6399999999999</v>
      </c>
    </row>
    <row r="174" spans="1:29" x14ac:dyDescent="0.3">
      <c r="A174" t="s">
        <v>34</v>
      </c>
      <c r="B174">
        <v>24</v>
      </c>
      <c r="C174" t="s">
        <v>43</v>
      </c>
      <c r="D174">
        <v>19.3</v>
      </c>
      <c r="E174" t="s">
        <v>46</v>
      </c>
      <c r="F174" t="s">
        <v>51</v>
      </c>
      <c r="G174" s="2">
        <v>3327.74</v>
      </c>
      <c r="H174" t="s">
        <v>56</v>
      </c>
      <c r="I174" s="1">
        <v>114.49</v>
      </c>
      <c r="J174" s="1">
        <v>371.44</v>
      </c>
      <c r="K174" s="1">
        <v>58.68</v>
      </c>
      <c r="L174" s="1">
        <v>213.28</v>
      </c>
      <c r="M174" s="1">
        <v>114.26</v>
      </c>
      <c r="N174" s="1">
        <v>65.78</v>
      </c>
      <c r="O174" s="1">
        <v>122.56</v>
      </c>
      <c r="P174" s="1">
        <v>8.1</v>
      </c>
      <c r="Q174" t="s">
        <v>80</v>
      </c>
      <c r="R174" s="6">
        <v>391</v>
      </c>
      <c r="S174" s="6">
        <v>377</v>
      </c>
      <c r="T174" s="2">
        <v>8.83</v>
      </c>
      <c r="U174" s="2">
        <v>0</v>
      </c>
      <c r="V174" s="2">
        <v>26.79</v>
      </c>
      <c r="W174" s="2">
        <v>95.81</v>
      </c>
      <c r="X174" s="2">
        <v>1068.5899999999999</v>
      </c>
      <c r="Y174" s="2">
        <v>432.61</v>
      </c>
      <c r="Z174" s="2">
        <v>665.55</v>
      </c>
      <c r="AA174" s="2">
        <v>565.72</v>
      </c>
      <c r="AB174" s="2">
        <v>831.93</v>
      </c>
      <c r="AC174" s="2">
        <v>1051.94</v>
      </c>
    </row>
    <row r="175" spans="1:29" x14ac:dyDescent="0.3">
      <c r="A175" t="s">
        <v>34</v>
      </c>
      <c r="B175">
        <v>25</v>
      </c>
      <c r="C175" t="s">
        <v>45</v>
      </c>
      <c r="D175">
        <v>29.1</v>
      </c>
      <c r="E175" t="s">
        <v>47</v>
      </c>
      <c r="F175" t="s">
        <v>52</v>
      </c>
      <c r="G175" s="2">
        <v>3170.92</v>
      </c>
      <c r="H175" t="s">
        <v>57</v>
      </c>
      <c r="I175" s="1">
        <v>106.15</v>
      </c>
      <c r="J175" s="1">
        <v>463.9</v>
      </c>
      <c r="K175" s="1">
        <v>50.95</v>
      </c>
      <c r="L175" s="1">
        <v>267.36</v>
      </c>
      <c r="M175" s="1">
        <v>124.33</v>
      </c>
      <c r="N175" s="1">
        <v>66.09</v>
      </c>
      <c r="O175" s="1">
        <v>116.56</v>
      </c>
      <c r="P175" s="1">
        <v>6.16</v>
      </c>
      <c r="Q175" t="s">
        <v>69</v>
      </c>
      <c r="R175" s="6">
        <v>759</v>
      </c>
      <c r="S175" s="6">
        <v>360</v>
      </c>
      <c r="T175" s="2">
        <v>8.81</v>
      </c>
      <c r="U175" s="2">
        <v>100</v>
      </c>
      <c r="V175" s="2">
        <v>28.8</v>
      </c>
      <c r="W175" s="2">
        <v>54.13</v>
      </c>
      <c r="X175" s="2">
        <v>1201.5</v>
      </c>
      <c r="Y175" s="2">
        <v>412.22</v>
      </c>
      <c r="Z175" s="2">
        <v>634.17999999999995</v>
      </c>
      <c r="AA175" s="2">
        <v>539.05999999999995</v>
      </c>
      <c r="AB175" s="2">
        <v>792.73</v>
      </c>
      <c r="AC175" s="2">
        <v>864.2199999999998</v>
      </c>
    </row>
    <row r="176" spans="1:29" x14ac:dyDescent="0.3">
      <c r="A176" t="s">
        <v>34</v>
      </c>
      <c r="B176">
        <v>18</v>
      </c>
      <c r="C176" t="s">
        <v>43</v>
      </c>
      <c r="D176">
        <v>10.1</v>
      </c>
      <c r="E176" t="s">
        <v>46</v>
      </c>
      <c r="F176" t="s">
        <v>50</v>
      </c>
      <c r="G176" s="2">
        <v>3780.09</v>
      </c>
      <c r="H176" t="s">
        <v>54</v>
      </c>
      <c r="I176" s="1">
        <v>148.94</v>
      </c>
      <c r="J176" s="1">
        <v>338.69</v>
      </c>
      <c r="K176" s="1">
        <v>56.09</v>
      </c>
      <c r="L176" s="1">
        <v>210.16</v>
      </c>
      <c r="M176" s="1">
        <v>122.04</v>
      </c>
      <c r="N176" s="1">
        <v>68.63</v>
      </c>
      <c r="O176" s="1">
        <v>120.72</v>
      </c>
      <c r="P176" s="1">
        <v>9.5</v>
      </c>
      <c r="Q176" t="s">
        <v>69</v>
      </c>
      <c r="R176" s="6">
        <v>761</v>
      </c>
      <c r="S176" s="6">
        <v>389</v>
      </c>
      <c r="T176" s="2">
        <v>9.7200000000000006</v>
      </c>
      <c r="U176" s="2">
        <v>0</v>
      </c>
      <c r="V176" s="2">
        <v>20.54</v>
      </c>
      <c r="W176" s="2">
        <v>55.65</v>
      </c>
      <c r="X176" s="2">
        <v>1074.77</v>
      </c>
      <c r="Y176" s="2">
        <v>491.41</v>
      </c>
      <c r="Z176" s="2">
        <v>756.02</v>
      </c>
      <c r="AA176" s="2">
        <v>642.62</v>
      </c>
      <c r="AB176" s="2">
        <v>945.02</v>
      </c>
      <c r="AC176" s="2">
        <v>1491.8600000000001</v>
      </c>
    </row>
    <row r="177" spans="1:29" x14ac:dyDescent="0.3">
      <c r="A177" t="s">
        <v>36</v>
      </c>
      <c r="B177">
        <v>24</v>
      </c>
      <c r="C177" t="s">
        <v>45</v>
      </c>
      <c r="D177">
        <v>16</v>
      </c>
      <c r="E177" t="s">
        <v>46</v>
      </c>
      <c r="F177" t="s">
        <v>51</v>
      </c>
      <c r="G177" s="2">
        <v>4633.05</v>
      </c>
      <c r="H177" t="s">
        <v>55</v>
      </c>
      <c r="I177" s="1">
        <v>126</v>
      </c>
      <c r="J177" s="1">
        <v>392.27</v>
      </c>
      <c r="K177" s="1">
        <v>59.83</v>
      </c>
      <c r="L177" s="1">
        <v>231.65</v>
      </c>
      <c r="M177" s="1">
        <v>117.4</v>
      </c>
      <c r="N177" s="1">
        <v>40.18</v>
      </c>
      <c r="O177" s="1">
        <v>142.49</v>
      </c>
      <c r="P177" s="1">
        <v>7.94</v>
      </c>
      <c r="Q177" t="s">
        <v>66</v>
      </c>
      <c r="R177" s="6">
        <v>548</v>
      </c>
      <c r="S177" s="6">
        <v>387</v>
      </c>
      <c r="T177" s="2">
        <v>11.97</v>
      </c>
      <c r="U177" s="2">
        <v>0</v>
      </c>
      <c r="V177" s="2">
        <v>37.32</v>
      </c>
      <c r="W177" s="2">
        <v>95.3</v>
      </c>
      <c r="X177" s="2">
        <v>1117.76</v>
      </c>
      <c r="Y177" s="2">
        <v>602.29999999999995</v>
      </c>
      <c r="Z177" s="2">
        <v>926.61</v>
      </c>
      <c r="AA177" s="2">
        <v>787.62</v>
      </c>
      <c r="AB177" s="2">
        <v>1158.26</v>
      </c>
      <c r="AC177" s="2">
        <v>2318.61</v>
      </c>
    </row>
    <row r="178" spans="1:29" x14ac:dyDescent="0.3">
      <c r="A178" t="s">
        <v>40</v>
      </c>
      <c r="B178">
        <v>10</v>
      </c>
      <c r="C178" t="s">
        <v>42</v>
      </c>
      <c r="D178">
        <v>14.9</v>
      </c>
      <c r="E178" t="s">
        <v>46</v>
      </c>
      <c r="F178" t="s">
        <v>49</v>
      </c>
      <c r="G178" s="2">
        <v>3658.51</v>
      </c>
      <c r="H178" t="s">
        <v>55</v>
      </c>
      <c r="I178" s="1">
        <v>170.05</v>
      </c>
      <c r="J178" s="1">
        <v>306.23</v>
      </c>
      <c r="K178" s="1">
        <v>57.76</v>
      </c>
      <c r="L178" s="1">
        <v>270.33999999999997</v>
      </c>
      <c r="M178" s="1">
        <v>141.53</v>
      </c>
      <c r="N178" s="1">
        <v>67.75</v>
      </c>
      <c r="O178" s="1">
        <v>106.61</v>
      </c>
      <c r="P178" s="1">
        <v>5.71</v>
      </c>
      <c r="Q178" t="s">
        <v>77</v>
      </c>
      <c r="R178" s="6">
        <v>929</v>
      </c>
      <c r="S178" s="6">
        <v>337</v>
      </c>
      <c r="T178" s="2">
        <v>10.86</v>
      </c>
      <c r="U178" s="2">
        <v>150</v>
      </c>
      <c r="V178" s="2">
        <v>38.01</v>
      </c>
      <c r="W178" s="2">
        <v>69.77</v>
      </c>
      <c r="X178" s="2">
        <v>1125.98</v>
      </c>
      <c r="Y178" s="2">
        <v>475.61</v>
      </c>
      <c r="Z178" s="2">
        <v>731.7</v>
      </c>
      <c r="AA178" s="2">
        <v>621.95000000000005</v>
      </c>
      <c r="AB178" s="2">
        <v>914.63</v>
      </c>
      <c r="AC178" s="2">
        <v>1486.54</v>
      </c>
    </row>
    <row r="179" spans="1:29" x14ac:dyDescent="0.3">
      <c r="A179" t="s">
        <v>33</v>
      </c>
      <c r="B179">
        <v>5</v>
      </c>
      <c r="C179" t="s">
        <v>45</v>
      </c>
      <c r="D179">
        <v>29.4</v>
      </c>
      <c r="E179" t="s">
        <v>47</v>
      </c>
      <c r="F179" t="s">
        <v>50</v>
      </c>
      <c r="G179" s="2">
        <v>3874.76</v>
      </c>
      <c r="H179" t="s">
        <v>56</v>
      </c>
      <c r="I179" s="1">
        <v>151.04</v>
      </c>
      <c r="J179" s="1">
        <v>408</v>
      </c>
      <c r="K179" s="1">
        <v>53.53</v>
      </c>
      <c r="L179" s="1">
        <v>268.88</v>
      </c>
      <c r="M179" s="1">
        <v>104.51</v>
      </c>
      <c r="N179" s="1">
        <v>67.89</v>
      </c>
      <c r="O179" s="1">
        <v>138.27000000000001</v>
      </c>
      <c r="P179" s="1">
        <v>8.08</v>
      </c>
      <c r="Q179" t="s">
        <v>67</v>
      </c>
      <c r="R179" s="6">
        <v>970</v>
      </c>
      <c r="S179" s="6">
        <v>399</v>
      </c>
      <c r="T179" s="2">
        <v>9.7100000000000009</v>
      </c>
      <c r="U179" s="2">
        <v>50</v>
      </c>
      <c r="V179" s="2">
        <v>37.71</v>
      </c>
      <c r="W179" s="2">
        <v>82.91</v>
      </c>
      <c r="X179" s="2">
        <v>1200.19999999999</v>
      </c>
      <c r="Y179" s="2">
        <v>503.72</v>
      </c>
      <c r="Z179" s="2">
        <v>774.95</v>
      </c>
      <c r="AA179" s="2">
        <v>658.71</v>
      </c>
      <c r="AB179" s="2">
        <v>968.69</v>
      </c>
      <c r="AC179" s="2">
        <v>1528.27</v>
      </c>
    </row>
    <row r="180" spans="1:29" x14ac:dyDescent="0.3">
      <c r="A180" t="s">
        <v>40</v>
      </c>
      <c r="B180">
        <v>9</v>
      </c>
      <c r="C180" t="s">
        <v>44</v>
      </c>
      <c r="D180">
        <v>29.9</v>
      </c>
      <c r="E180" t="s">
        <v>47</v>
      </c>
      <c r="F180" t="s">
        <v>52</v>
      </c>
      <c r="G180" s="2">
        <v>4935.78</v>
      </c>
      <c r="H180" t="s">
        <v>54</v>
      </c>
      <c r="I180" s="1">
        <v>186.93</v>
      </c>
      <c r="J180" s="1">
        <v>315.35000000000002</v>
      </c>
      <c r="K180" s="1">
        <v>56.77</v>
      </c>
      <c r="L180" s="1">
        <v>278.18</v>
      </c>
      <c r="M180" s="1">
        <v>100.3</v>
      </c>
      <c r="N180" s="1">
        <v>44.22</v>
      </c>
      <c r="O180" s="1">
        <v>128.44999999999999</v>
      </c>
      <c r="P180" s="1">
        <v>6.57</v>
      </c>
      <c r="Q180" t="s">
        <v>68</v>
      </c>
      <c r="R180" s="6">
        <v>647</v>
      </c>
      <c r="S180" s="6">
        <v>318</v>
      </c>
      <c r="T180" s="2">
        <v>15.52</v>
      </c>
      <c r="U180" s="2">
        <v>100</v>
      </c>
      <c r="V180" s="2">
        <v>25.48</v>
      </c>
      <c r="W180" s="2">
        <v>86.52</v>
      </c>
      <c r="X180" s="2">
        <v>1116.77</v>
      </c>
      <c r="Y180" s="2">
        <v>641.65</v>
      </c>
      <c r="Z180" s="2">
        <v>987.16</v>
      </c>
      <c r="AA180" s="2">
        <v>839.08</v>
      </c>
      <c r="AB180" s="2">
        <v>1233.94</v>
      </c>
      <c r="AC180" s="2">
        <v>2710.49</v>
      </c>
    </row>
    <row r="181" spans="1:29" x14ac:dyDescent="0.3">
      <c r="A181" t="s">
        <v>37</v>
      </c>
      <c r="B181">
        <v>27</v>
      </c>
      <c r="C181" t="s">
        <v>42</v>
      </c>
      <c r="D181">
        <v>21.1</v>
      </c>
      <c r="E181" t="s">
        <v>47</v>
      </c>
      <c r="F181" t="s">
        <v>51</v>
      </c>
      <c r="G181" s="2">
        <v>5986.85</v>
      </c>
      <c r="H181" t="s">
        <v>55</v>
      </c>
      <c r="I181" s="1">
        <v>167.79</v>
      </c>
      <c r="J181" s="1">
        <v>319.83</v>
      </c>
      <c r="K181" s="1">
        <v>56.53</v>
      </c>
      <c r="L181" s="1">
        <v>219.78</v>
      </c>
      <c r="M181" s="1">
        <v>109.08</v>
      </c>
      <c r="N181" s="1">
        <v>47.28</v>
      </c>
      <c r="O181" s="1">
        <v>129.16999999999999</v>
      </c>
      <c r="P181" s="1">
        <v>6.64</v>
      </c>
      <c r="Q181" t="s">
        <v>66</v>
      </c>
      <c r="R181" s="6">
        <v>979</v>
      </c>
      <c r="S181" s="6">
        <v>323</v>
      </c>
      <c r="T181" s="2">
        <v>18.54</v>
      </c>
      <c r="U181" s="2">
        <v>0</v>
      </c>
      <c r="V181" s="2">
        <v>21.38</v>
      </c>
      <c r="W181" s="2">
        <v>66.16</v>
      </c>
      <c r="X181" s="2">
        <v>1056.0999999999999</v>
      </c>
      <c r="Y181" s="2">
        <v>778.29</v>
      </c>
      <c r="Z181" s="2">
        <v>1197.3699999999999</v>
      </c>
      <c r="AA181" s="2">
        <v>1017.76</v>
      </c>
      <c r="AB181" s="2">
        <v>1496.71</v>
      </c>
      <c r="AC181" s="2">
        <v>3718.13</v>
      </c>
    </row>
    <row r="182" spans="1:29" x14ac:dyDescent="0.3">
      <c r="A182" t="s">
        <v>37</v>
      </c>
      <c r="B182">
        <v>19</v>
      </c>
      <c r="C182" t="s">
        <v>44</v>
      </c>
      <c r="D182">
        <v>17.100000000000001</v>
      </c>
      <c r="E182" t="s">
        <v>46</v>
      </c>
      <c r="F182" t="s">
        <v>51</v>
      </c>
      <c r="G182" s="2">
        <v>5284.68</v>
      </c>
      <c r="H182" t="s">
        <v>55</v>
      </c>
      <c r="I182" s="1">
        <v>185.06</v>
      </c>
      <c r="J182" s="1">
        <v>399.91</v>
      </c>
      <c r="K182" s="1">
        <v>55.92</v>
      </c>
      <c r="L182" s="1">
        <v>215.44</v>
      </c>
      <c r="M182" s="1">
        <v>121.11</v>
      </c>
      <c r="N182" s="1">
        <v>67.59</v>
      </c>
      <c r="O182" s="1">
        <v>125.65</v>
      </c>
      <c r="P182" s="1">
        <v>8.56</v>
      </c>
      <c r="Q182" t="s">
        <v>74</v>
      </c>
      <c r="R182" s="6">
        <v>166</v>
      </c>
      <c r="S182" s="6">
        <v>317</v>
      </c>
      <c r="T182" s="2">
        <v>16.670000000000002</v>
      </c>
      <c r="U182" s="2">
        <v>100</v>
      </c>
      <c r="V182" s="2">
        <v>26.91</v>
      </c>
      <c r="W182" s="2">
        <v>77.67</v>
      </c>
      <c r="X182" s="2">
        <v>1179.24</v>
      </c>
      <c r="Y182" s="2">
        <v>687.01</v>
      </c>
      <c r="Z182" s="2">
        <v>1056.94</v>
      </c>
      <c r="AA182" s="2">
        <v>898.4</v>
      </c>
      <c r="AB182" s="2">
        <v>1321.17</v>
      </c>
      <c r="AC182" s="2">
        <v>2998.3500000000004</v>
      </c>
    </row>
    <row r="183" spans="1:29" x14ac:dyDescent="0.3">
      <c r="A183" t="s">
        <v>30</v>
      </c>
      <c r="B183">
        <v>15</v>
      </c>
      <c r="C183" t="s">
        <v>41</v>
      </c>
      <c r="D183">
        <v>27.9</v>
      </c>
      <c r="E183" t="s">
        <v>46</v>
      </c>
      <c r="F183" t="s">
        <v>49</v>
      </c>
      <c r="G183" s="2">
        <v>4618.75</v>
      </c>
      <c r="H183" t="s">
        <v>54</v>
      </c>
      <c r="I183" s="1">
        <v>141.69999999999999</v>
      </c>
      <c r="J183" s="1">
        <v>494.54</v>
      </c>
      <c r="K183" s="1">
        <v>55.95</v>
      </c>
      <c r="L183" s="1">
        <v>275.99</v>
      </c>
      <c r="M183" s="1">
        <v>106.69</v>
      </c>
      <c r="N183" s="1">
        <v>34.03</v>
      </c>
      <c r="O183" s="1">
        <v>121.37</v>
      </c>
      <c r="P183" s="1">
        <v>6.41</v>
      </c>
      <c r="Q183" t="s">
        <v>62</v>
      </c>
      <c r="R183" s="6">
        <v>771</v>
      </c>
      <c r="S183" s="6">
        <v>309</v>
      </c>
      <c r="T183" s="2">
        <v>14.95</v>
      </c>
      <c r="U183" s="2">
        <v>100</v>
      </c>
      <c r="V183" s="2">
        <v>31</v>
      </c>
      <c r="W183" s="2">
        <v>65.16</v>
      </c>
      <c r="X183" s="2">
        <v>1236.68</v>
      </c>
      <c r="Y183" s="2">
        <v>600.44000000000005</v>
      </c>
      <c r="Z183" s="2">
        <v>923.75</v>
      </c>
      <c r="AA183" s="2">
        <v>785.19</v>
      </c>
      <c r="AB183" s="2">
        <v>1154.69</v>
      </c>
      <c r="AC183" s="2">
        <v>2279.0700000000002</v>
      </c>
    </row>
    <row r="184" spans="1:29" x14ac:dyDescent="0.3">
      <c r="A184" t="s">
        <v>39</v>
      </c>
      <c r="B184">
        <v>8</v>
      </c>
      <c r="C184" t="s">
        <v>44</v>
      </c>
      <c r="D184">
        <v>20.7</v>
      </c>
      <c r="E184" t="s">
        <v>46</v>
      </c>
      <c r="F184" t="s">
        <v>50</v>
      </c>
      <c r="G184" s="2">
        <v>3104.62</v>
      </c>
      <c r="H184" t="s">
        <v>54</v>
      </c>
      <c r="I184" s="1">
        <v>132.82</v>
      </c>
      <c r="J184" s="1">
        <v>339.9</v>
      </c>
      <c r="K184" s="1">
        <v>58.8</v>
      </c>
      <c r="L184" s="1">
        <v>213.74</v>
      </c>
      <c r="M184" s="1">
        <v>139.16</v>
      </c>
      <c r="N184" s="1">
        <v>63.53</v>
      </c>
      <c r="O184" s="1">
        <v>115.54</v>
      </c>
      <c r="P184" s="1">
        <v>5.29</v>
      </c>
      <c r="Q184" t="s">
        <v>81</v>
      </c>
      <c r="R184" s="6">
        <v>836</v>
      </c>
      <c r="S184" s="6">
        <v>378</v>
      </c>
      <c r="T184" s="2">
        <v>8.2100000000000009</v>
      </c>
      <c r="U184" s="2">
        <v>100</v>
      </c>
      <c r="V184" s="2">
        <v>20.49</v>
      </c>
      <c r="W184" s="2">
        <v>60.41</v>
      </c>
      <c r="X184" s="2">
        <v>1068.78</v>
      </c>
      <c r="Y184" s="2">
        <v>403.6</v>
      </c>
      <c r="Z184" s="2">
        <v>620.91999999999996</v>
      </c>
      <c r="AA184" s="2">
        <v>527.79</v>
      </c>
      <c r="AB184" s="2">
        <v>776.15</v>
      </c>
      <c r="AC184" s="2">
        <v>922.32999999999993</v>
      </c>
    </row>
    <row r="185" spans="1:29" x14ac:dyDescent="0.3">
      <c r="A185" t="s">
        <v>34</v>
      </c>
      <c r="B185">
        <v>25</v>
      </c>
      <c r="C185" t="s">
        <v>43</v>
      </c>
      <c r="D185">
        <v>12.5</v>
      </c>
      <c r="E185" t="s">
        <v>47</v>
      </c>
      <c r="F185" t="s">
        <v>52</v>
      </c>
      <c r="G185" s="2">
        <v>5629.07</v>
      </c>
      <c r="H185" t="s">
        <v>57</v>
      </c>
      <c r="I185" s="1">
        <v>180.15</v>
      </c>
      <c r="J185" s="1">
        <v>315.08999999999997</v>
      </c>
      <c r="K185" s="1">
        <v>58.98</v>
      </c>
      <c r="L185" s="1">
        <v>272.04000000000002</v>
      </c>
      <c r="M185" s="1">
        <v>119.36</v>
      </c>
      <c r="N185" s="1">
        <v>61.6</v>
      </c>
      <c r="O185" s="1">
        <v>148.83000000000001</v>
      </c>
      <c r="P185" s="1">
        <v>7.18</v>
      </c>
      <c r="Q185" t="s">
        <v>82</v>
      </c>
      <c r="R185" s="6">
        <v>635</v>
      </c>
      <c r="S185" s="6">
        <v>364</v>
      </c>
      <c r="T185" s="2">
        <v>15.46</v>
      </c>
      <c r="U185" s="2">
        <v>150</v>
      </c>
      <c r="V185" s="2">
        <v>33.14</v>
      </c>
      <c r="W185" s="2">
        <v>74.81</v>
      </c>
      <c r="X185" s="2">
        <v>1163.23</v>
      </c>
      <c r="Y185" s="2">
        <v>731.78</v>
      </c>
      <c r="Z185" s="2">
        <v>1125.81</v>
      </c>
      <c r="AA185" s="2">
        <v>956.94</v>
      </c>
      <c r="AB185" s="2">
        <v>1407.27</v>
      </c>
      <c r="AC185" s="2">
        <v>3414.9799999999996</v>
      </c>
    </row>
    <row r="186" spans="1:29" x14ac:dyDescent="0.3">
      <c r="A186" t="s">
        <v>31</v>
      </c>
      <c r="B186">
        <v>11</v>
      </c>
      <c r="C186" t="s">
        <v>45</v>
      </c>
      <c r="D186">
        <v>16.100000000000001</v>
      </c>
      <c r="E186" t="s">
        <v>47</v>
      </c>
      <c r="F186" t="s">
        <v>50</v>
      </c>
      <c r="G186" s="2">
        <v>3781.13</v>
      </c>
      <c r="H186" t="s">
        <v>57</v>
      </c>
      <c r="I186" s="1">
        <v>154.22</v>
      </c>
      <c r="J186" s="1">
        <v>460.11</v>
      </c>
      <c r="K186" s="1">
        <v>53.95</v>
      </c>
      <c r="L186" s="1">
        <v>263.39999999999998</v>
      </c>
      <c r="M186" s="1">
        <v>124.09</v>
      </c>
      <c r="N186" s="1">
        <v>44.99</v>
      </c>
      <c r="O186" s="1">
        <v>107.47</v>
      </c>
      <c r="P186" s="1">
        <v>9.39</v>
      </c>
      <c r="Q186" t="s">
        <v>69</v>
      </c>
      <c r="R186" s="6">
        <v>628</v>
      </c>
      <c r="S186" s="6">
        <v>367</v>
      </c>
      <c r="T186" s="2">
        <v>10.3</v>
      </c>
      <c r="U186" s="2">
        <v>150</v>
      </c>
      <c r="V186" s="2">
        <v>39.29</v>
      </c>
      <c r="W186" s="2">
        <v>59.88</v>
      </c>
      <c r="X186" s="2">
        <v>1217.6199999999999</v>
      </c>
      <c r="Y186" s="2">
        <v>491.55</v>
      </c>
      <c r="Z186" s="2">
        <v>756.23</v>
      </c>
      <c r="AA186" s="2">
        <v>642.79</v>
      </c>
      <c r="AB186" s="2">
        <v>945.28</v>
      </c>
      <c r="AC186" s="2">
        <v>1518.8000000000002</v>
      </c>
    </row>
    <row r="187" spans="1:29" x14ac:dyDescent="0.3">
      <c r="A187" t="s">
        <v>30</v>
      </c>
      <c r="B187">
        <v>23</v>
      </c>
      <c r="C187" t="s">
        <v>41</v>
      </c>
      <c r="D187">
        <v>17.399999999999999</v>
      </c>
      <c r="E187" t="s">
        <v>46</v>
      </c>
      <c r="F187" t="s">
        <v>49</v>
      </c>
      <c r="G187" s="2">
        <v>4506.54</v>
      </c>
      <c r="H187" t="s">
        <v>56</v>
      </c>
      <c r="I187" s="1">
        <v>146.93</v>
      </c>
      <c r="J187" s="1">
        <v>369.52</v>
      </c>
      <c r="K187" s="1">
        <v>58.19</v>
      </c>
      <c r="L187" s="1">
        <v>278.35000000000002</v>
      </c>
      <c r="M187" s="1">
        <v>125</v>
      </c>
      <c r="N187" s="1">
        <v>42.91</v>
      </c>
      <c r="O187" s="1">
        <v>124.22</v>
      </c>
      <c r="P187" s="1">
        <v>7.88</v>
      </c>
      <c r="Q187" t="s">
        <v>81</v>
      </c>
      <c r="R187" s="6">
        <v>540</v>
      </c>
      <c r="S187" s="6">
        <v>362</v>
      </c>
      <c r="T187" s="2">
        <v>12.45</v>
      </c>
      <c r="U187" s="2">
        <v>50</v>
      </c>
      <c r="V187" s="2">
        <v>31.36</v>
      </c>
      <c r="W187" s="2">
        <v>79.59</v>
      </c>
      <c r="X187" s="2">
        <v>1153</v>
      </c>
      <c r="Y187" s="2">
        <v>585.85</v>
      </c>
      <c r="Z187" s="2">
        <v>901.31</v>
      </c>
      <c r="AA187" s="2">
        <v>766.11</v>
      </c>
      <c r="AB187" s="2">
        <v>1126.6300000000001</v>
      </c>
      <c r="AC187" s="2">
        <v>2200.9</v>
      </c>
    </row>
    <row r="188" spans="1:29" x14ac:dyDescent="0.3">
      <c r="A188" t="s">
        <v>29</v>
      </c>
      <c r="B188">
        <v>8</v>
      </c>
      <c r="C188" t="s">
        <v>45</v>
      </c>
      <c r="D188">
        <v>20.7</v>
      </c>
      <c r="E188" t="s">
        <v>47</v>
      </c>
      <c r="F188" t="s">
        <v>51</v>
      </c>
      <c r="G188" s="2">
        <v>4024.42</v>
      </c>
      <c r="H188" t="s">
        <v>54</v>
      </c>
      <c r="I188" s="1">
        <v>182.68</v>
      </c>
      <c r="J188" s="1">
        <v>415.12</v>
      </c>
      <c r="K188" s="1">
        <v>52.74</v>
      </c>
      <c r="L188" s="1">
        <v>267.79000000000002</v>
      </c>
      <c r="M188" s="1">
        <v>123.56</v>
      </c>
      <c r="N188" s="1">
        <v>58.93</v>
      </c>
      <c r="O188" s="1">
        <v>103.77</v>
      </c>
      <c r="P188" s="1">
        <v>7.14</v>
      </c>
      <c r="Q188" t="s">
        <v>83</v>
      </c>
      <c r="R188" s="6">
        <v>313</v>
      </c>
      <c r="S188" s="6">
        <v>366</v>
      </c>
      <c r="T188" s="2">
        <v>11</v>
      </c>
      <c r="U188" s="2">
        <v>150</v>
      </c>
      <c r="V188" s="2">
        <v>26.87</v>
      </c>
      <c r="W188" s="2">
        <v>57.84</v>
      </c>
      <c r="X188" s="2">
        <v>1211.73</v>
      </c>
      <c r="Y188" s="2">
        <v>523.16999999999996</v>
      </c>
      <c r="Z188" s="2">
        <v>804.88</v>
      </c>
      <c r="AA188" s="2">
        <v>684.15</v>
      </c>
      <c r="AB188" s="2">
        <v>1006.11</v>
      </c>
      <c r="AC188" s="2">
        <v>1755.56</v>
      </c>
    </row>
    <row r="189" spans="1:29" x14ac:dyDescent="0.3">
      <c r="A189" t="s">
        <v>34</v>
      </c>
      <c r="B189">
        <v>16</v>
      </c>
      <c r="C189" t="s">
        <v>45</v>
      </c>
      <c r="D189">
        <v>27</v>
      </c>
      <c r="E189" t="s">
        <v>46</v>
      </c>
      <c r="F189" t="s">
        <v>51</v>
      </c>
      <c r="G189" s="2">
        <v>3231.25</v>
      </c>
      <c r="H189" t="s">
        <v>57</v>
      </c>
      <c r="I189" s="1">
        <v>166.62</v>
      </c>
      <c r="J189" s="1">
        <v>320.87</v>
      </c>
      <c r="K189" s="1">
        <v>54.3</v>
      </c>
      <c r="L189" s="1">
        <v>234.71</v>
      </c>
      <c r="M189" s="1">
        <v>119.03</v>
      </c>
      <c r="N189" s="1">
        <v>47.91</v>
      </c>
      <c r="O189" s="1">
        <v>147.72</v>
      </c>
      <c r="P189" s="1">
        <v>9.33</v>
      </c>
      <c r="Q189" t="s">
        <v>82</v>
      </c>
      <c r="R189" s="6">
        <v>489</v>
      </c>
      <c r="S189" s="6">
        <v>396</v>
      </c>
      <c r="T189" s="2">
        <v>8.16</v>
      </c>
      <c r="U189" s="2">
        <v>150</v>
      </c>
      <c r="V189" s="2">
        <v>35.380000000000003</v>
      </c>
      <c r="W189" s="2">
        <v>75.400000000000006</v>
      </c>
      <c r="X189" s="2">
        <v>1100.48999999999</v>
      </c>
      <c r="Y189" s="2">
        <v>420.06</v>
      </c>
      <c r="Z189" s="2">
        <v>646.25</v>
      </c>
      <c r="AA189" s="2">
        <v>549.30999999999995</v>
      </c>
      <c r="AB189" s="2">
        <v>807.81</v>
      </c>
      <c r="AC189" s="2">
        <v>1082.1399999999999</v>
      </c>
    </row>
    <row r="190" spans="1:29" x14ac:dyDescent="0.3">
      <c r="A190" t="s">
        <v>40</v>
      </c>
      <c r="B190">
        <v>24</v>
      </c>
      <c r="C190" t="s">
        <v>41</v>
      </c>
      <c r="D190">
        <v>10.199999999999999</v>
      </c>
      <c r="E190" t="s">
        <v>47</v>
      </c>
      <c r="F190" t="s">
        <v>48</v>
      </c>
      <c r="G190" s="2">
        <v>3915.46</v>
      </c>
      <c r="H190" t="s">
        <v>56</v>
      </c>
      <c r="I190" s="1">
        <v>133.69999999999999</v>
      </c>
      <c r="J190" s="1">
        <v>483.53</v>
      </c>
      <c r="K190" s="1">
        <v>50.85</v>
      </c>
      <c r="L190" s="1">
        <v>207.82</v>
      </c>
      <c r="M190" s="1">
        <v>132.38</v>
      </c>
      <c r="N190" s="1">
        <v>66.650000000000006</v>
      </c>
      <c r="O190" s="1">
        <v>136.07</v>
      </c>
      <c r="P190" s="1">
        <v>8.4</v>
      </c>
      <c r="Q190" t="s">
        <v>82</v>
      </c>
      <c r="R190" s="6">
        <v>915</v>
      </c>
      <c r="S190" s="6">
        <v>309</v>
      </c>
      <c r="T190" s="2">
        <v>12.67</v>
      </c>
      <c r="U190" s="2">
        <v>150</v>
      </c>
      <c r="V190" s="2">
        <v>29.1</v>
      </c>
      <c r="W190" s="2">
        <v>66.400000000000006</v>
      </c>
      <c r="X190" s="2">
        <v>1219.4000000000001</v>
      </c>
      <c r="Y190" s="2">
        <v>509.01</v>
      </c>
      <c r="Z190" s="2">
        <v>783.09</v>
      </c>
      <c r="AA190" s="2">
        <v>665.63</v>
      </c>
      <c r="AB190" s="2">
        <v>978.87</v>
      </c>
      <c r="AC190" s="2">
        <v>1641.1599999999999</v>
      </c>
    </row>
    <row r="191" spans="1:29" x14ac:dyDescent="0.3">
      <c r="A191" t="s">
        <v>40</v>
      </c>
      <c r="B191">
        <v>13</v>
      </c>
      <c r="C191" t="s">
        <v>42</v>
      </c>
      <c r="D191">
        <v>25.6</v>
      </c>
      <c r="E191" t="s">
        <v>46</v>
      </c>
      <c r="F191" t="s">
        <v>48</v>
      </c>
      <c r="G191" s="2">
        <v>4974.6099999999997</v>
      </c>
      <c r="H191" t="s">
        <v>57</v>
      </c>
      <c r="I191" s="1">
        <v>127.3</v>
      </c>
      <c r="J191" s="1">
        <v>331.15</v>
      </c>
      <c r="K191" s="1">
        <v>56.02</v>
      </c>
      <c r="L191" s="1">
        <v>262.64999999999998</v>
      </c>
      <c r="M191" s="1">
        <v>124.02</v>
      </c>
      <c r="N191" s="1">
        <v>36.71</v>
      </c>
      <c r="O191" s="1">
        <v>123.31</v>
      </c>
      <c r="P191" s="1">
        <v>7.06</v>
      </c>
      <c r="Q191" t="s">
        <v>73</v>
      </c>
      <c r="R191" s="6">
        <v>192</v>
      </c>
      <c r="S191" s="6">
        <v>339</v>
      </c>
      <c r="T191" s="2">
        <v>14.67</v>
      </c>
      <c r="U191" s="2">
        <v>0</v>
      </c>
      <c r="V191" s="2">
        <v>33.299999999999997</v>
      </c>
      <c r="W191" s="2">
        <v>67.03</v>
      </c>
      <c r="X191" s="2">
        <v>1068.22</v>
      </c>
      <c r="Y191" s="2">
        <v>646.70000000000005</v>
      </c>
      <c r="Z191" s="2">
        <v>994.92</v>
      </c>
      <c r="AA191" s="2">
        <v>845.68</v>
      </c>
      <c r="AB191" s="2">
        <v>1243.6500000000001</v>
      </c>
      <c r="AC191" s="2">
        <v>2705.69</v>
      </c>
    </row>
    <row r="192" spans="1:29" x14ac:dyDescent="0.3">
      <c r="A192" t="s">
        <v>34</v>
      </c>
      <c r="B192">
        <v>16</v>
      </c>
      <c r="C192" t="s">
        <v>42</v>
      </c>
      <c r="D192">
        <v>15.6</v>
      </c>
      <c r="E192" t="s">
        <v>46</v>
      </c>
      <c r="F192" t="s">
        <v>50</v>
      </c>
      <c r="G192" s="2">
        <v>5595.75</v>
      </c>
      <c r="H192" t="s">
        <v>56</v>
      </c>
      <c r="I192" s="1">
        <v>170.31</v>
      </c>
      <c r="J192" s="1">
        <v>494.32</v>
      </c>
      <c r="K192" s="1">
        <v>59.98</v>
      </c>
      <c r="L192" s="1">
        <v>223.86</v>
      </c>
      <c r="M192" s="1">
        <v>106.29</v>
      </c>
      <c r="N192" s="1">
        <v>40.729999999999997</v>
      </c>
      <c r="O192" s="1">
        <v>131.41</v>
      </c>
      <c r="P192" s="1">
        <v>5.0199999999999996</v>
      </c>
      <c r="Q192" t="s">
        <v>70</v>
      </c>
      <c r="R192" s="6">
        <v>710</v>
      </c>
      <c r="S192" s="6">
        <v>312</v>
      </c>
      <c r="T192" s="2">
        <v>17.940000000000001</v>
      </c>
      <c r="U192" s="2">
        <v>150</v>
      </c>
      <c r="V192" s="2">
        <v>30.5</v>
      </c>
      <c r="W192" s="2">
        <v>65.42</v>
      </c>
      <c r="X192" s="2">
        <v>1231.92</v>
      </c>
      <c r="Y192" s="2">
        <v>727.45</v>
      </c>
      <c r="Z192" s="2">
        <v>1119.1500000000001</v>
      </c>
      <c r="AA192" s="2">
        <v>951.28</v>
      </c>
      <c r="AB192" s="2">
        <v>1398.94</v>
      </c>
      <c r="AC192" s="2">
        <v>3310.33</v>
      </c>
    </row>
    <row r="193" spans="1:29" x14ac:dyDescent="0.3">
      <c r="A193" t="s">
        <v>40</v>
      </c>
      <c r="B193">
        <v>23</v>
      </c>
      <c r="C193" t="s">
        <v>41</v>
      </c>
      <c r="D193">
        <v>12.7</v>
      </c>
      <c r="E193" t="s">
        <v>47</v>
      </c>
      <c r="F193" t="s">
        <v>50</v>
      </c>
      <c r="G193" s="2">
        <v>4521.7700000000004</v>
      </c>
      <c r="H193" t="s">
        <v>55</v>
      </c>
      <c r="I193" s="1">
        <v>125.44</v>
      </c>
      <c r="J193" s="1">
        <v>311.85000000000002</v>
      </c>
      <c r="K193" s="1">
        <v>53.06</v>
      </c>
      <c r="L193" s="1">
        <v>257.95</v>
      </c>
      <c r="M193" s="1">
        <v>100.15</v>
      </c>
      <c r="N193" s="1">
        <v>50.33</v>
      </c>
      <c r="O193" s="1">
        <v>143.61000000000001</v>
      </c>
      <c r="P193" s="1">
        <v>9.6199999999999992</v>
      </c>
      <c r="Q193" t="s">
        <v>69</v>
      </c>
      <c r="R193" s="6">
        <v>775</v>
      </c>
      <c r="S193" s="6">
        <v>398</v>
      </c>
      <c r="T193" s="2">
        <v>11.36</v>
      </c>
      <c r="U193" s="2">
        <v>50</v>
      </c>
      <c r="V193" s="2">
        <v>39.840000000000003</v>
      </c>
      <c r="W193" s="2">
        <v>60.36</v>
      </c>
      <c r="X193" s="2">
        <v>1052.00999999999</v>
      </c>
      <c r="Y193" s="2">
        <v>587.83000000000004</v>
      </c>
      <c r="Z193" s="2">
        <v>904.35</v>
      </c>
      <c r="AA193" s="2">
        <v>768.7</v>
      </c>
      <c r="AB193" s="2">
        <v>1130.44</v>
      </c>
      <c r="AC193" s="2">
        <v>2325.6</v>
      </c>
    </row>
    <row r="194" spans="1:29" x14ac:dyDescent="0.3">
      <c r="A194" t="s">
        <v>39</v>
      </c>
      <c r="B194">
        <v>14</v>
      </c>
      <c r="C194" t="s">
        <v>43</v>
      </c>
      <c r="D194">
        <v>25.9</v>
      </c>
      <c r="E194" t="s">
        <v>46</v>
      </c>
      <c r="F194" t="s">
        <v>52</v>
      </c>
      <c r="G194" s="2">
        <v>3182.08</v>
      </c>
      <c r="H194" t="s">
        <v>56</v>
      </c>
      <c r="I194" s="1">
        <v>176.82</v>
      </c>
      <c r="J194" s="1">
        <v>428.69</v>
      </c>
      <c r="K194" s="1">
        <v>57.8</v>
      </c>
      <c r="L194" s="1">
        <v>210.95</v>
      </c>
      <c r="M194" s="1">
        <v>119.59</v>
      </c>
      <c r="N194" s="1">
        <v>65.22</v>
      </c>
      <c r="O194" s="1">
        <v>149.66</v>
      </c>
      <c r="P194" s="1">
        <v>7.94</v>
      </c>
      <c r="Q194" t="s">
        <v>76</v>
      </c>
      <c r="R194" s="6">
        <v>157</v>
      </c>
      <c r="S194" s="6">
        <v>318</v>
      </c>
      <c r="T194" s="2">
        <v>10.01</v>
      </c>
      <c r="U194" s="2">
        <v>0</v>
      </c>
      <c r="V194" s="2">
        <v>23.28</v>
      </c>
      <c r="W194" s="2">
        <v>97.13</v>
      </c>
      <c r="X194" s="2">
        <v>1216.67</v>
      </c>
      <c r="Y194" s="2">
        <v>413.67</v>
      </c>
      <c r="Z194" s="2">
        <v>636.41999999999996</v>
      </c>
      <c r="AA194" s="2">
        <v>540.95000000000005</v>
      </c>
      <c r="AB194" s="2">
        <v>795.52</v>
      </c>
      <c r="AC194" s="2">
        <v>754.69</v>
      </c>
    </row>
    <row r="195" spans="1:29" x14ac:dyDescent="0.3">
      <c r="A195" t="s">
        <v>29</v>
      </c>
      <c r="B195">
        <v>21</v>
      </c>
      <c r="C195" t="s">
        <v>44</v>
      </c>
      <c r="D195">
        <v>29.1</v>
      </c>
      <c r="E195" t="s">
        <v>46</v>
      </c>
      <c r="F195" t="s">
        <v>48</v>
      </c>
      <c r="G195" s="2">
        <v>5570.65</v>
      </c>
      <c r="H195" t="s">
        <v>55</v>
      </c>
      <c r="I195" s="1">
        <v>122.74</v>
      </c>
      <c r="J195" s="1">
        <v>356.84</v>
      </c>
      <c r="K195" s="1">
        <v>54.86</v>
      </c>
      <c r="L195" s="1">
        <v>264.74</v>
      </c>
      <c r="M195" s="1">
        <v>145.71</v>
      </c>
      <c r="N195" s="1">
        <v>40.549999999999997</v>
      </c>
      <c r="O195" s="1">
        <v>136.88</v>
      </c>
      <c r="P195" s="1">
        <v>8.8800000000000008</v>
      </c>
      <c r="Q195" t="s">
        <v>64</v>
      </c>
      <c r="R195" s="6">
        <v>105</v>
      </c>
      <c r="S195" s="6">
        <v>311</v>
      </c>
      <c r="T195" s="2">
        <v>17.91</v>
      </c>
      <c r="U195" s="2">
        <v>0</v>
      </c>
      <c r="V195" s="2">
        <v>39.56</v>
      </c>
      <c r="W195" s="2">
        <v>64.989999999999995</v>
      </c>
      <c r="X195" s="2">
        <v>1131.2</v>
      </c>
      <c r="Y195" s="2">
        <v>724.18</v>
      </c>
      <c r="Z195" s="2">
        <v>1114.1300000000001</v>
      </c>
      <c r="AA195" s="2">
        <v>947.01</v>
      </c>
      <c r="AB195" s="2">
        <v>1392.66</v>
      </c>
      <c r="AC195" s="2">
        <v>3245.01</v>
      </c>
    </row>
    <row r="196" spans="1:29" x14ac:dyDescent="0.3">
      <c r="A196" t="s">
        <v>35</v>
      </c>
      <c r="B196">
        <v>12</v>
      </c>
      <c r="C196" t="s">
        <v>43</v>
      </c>
      <c r="D196">
        <v>27.3</v>
      </c>
      <c r="E196" t="s">
        <v>47</v>
      </c>
      <c r="F196" t="s">
        <v>48</v>
      </c>
      <c r="G196" s="2">
        <v>5486.48</v>
      </c>
      <c r="H196" t="s">
        <v>56</v>
      </c>
      <c r="I196" s="1">
        <v>181.62</v>
      </c>
      <c r="J196" s="1">
        <v>400.21</v>
      </c>
      <c r="K196" s="1">
        <v>51.19</v>
      </c>
      <c r="L196" s="1">
        <v>237.25</v>
      </c>
      <c r="M196" s="1">
        <v>101.87</v>
      </c>
      <c r="N196" s="1">
        <v>37.22</v>
      </c>
      <c r="O196" s="1">
        <v>137.94</v>
      </c>
      <c r="P196" s="1">
        <v>9.58</v>
      </c>
      <c r="Q196" t="s">
        <v>79</v>
      </c>
      <c r="R196" s="6">
        <v>814</v>
      </c>
      <c r="S196" s="6">
        <v>351</v>
      </c>
      <c r="T196" s="2">
        <v>15.63</v>
      </c>
      <c r="U196" s="2">
        <v>150</v>
      </c>
      <c r="V196" s="2">
        <v>39.049999999999997</v>
      </c>
      <c r="W196" s="2">
        <v>69.959999999999994</v>
      </c>
      <c r="X196" s="2">
        <v>1156.8799999999901</v>
      </c>
      <c r="Y196" s="2">
        <v>713.24</v>
      </c>
      <c r="Z196" s="2">
        <v>1097.3</v>
      </c>
      <c r="AA196" s="2">
        <v>932.7</v>
      </c>
      <c r="AB196" s="2">
        <v>1371.62</v>
      </c>
      <c r="AC196" s="2">
        <v>3284.6499999999996</v>
      </c>
    </row>
    <row r="197" spans="1:29" x14ac:dyDescent="0.3">
      <c r="A197" t="s">
        <v>33</v>
      </c>
      <c r="B197">
        <v>13</v>
      </c>
      <c r="C197" t="s">
        <v>41</v>
      </c>
      <c r="D197">
        <v>30</v>
      </c>
      <c r="E197" t="s">
        <v>47</v>
      </c>
      <c r="F197" t="s">
        <v>50</v>
      </c>
      <c r="G197" s="2">
        <v>3057.04</v>
      </c>
      <c r="H197" t="s">
        <v>55</v>
      </c>
      <c r="I197" s="1">
        <v>153.52000000000001</v>
      </c>
      <c r="J197" s="1">
        <v>436.5</v>
      </c>
      <c r="K197" s="1">
        <v>50.73</v>
      </c>
      <c r="L197" s="1">
        <v>232.57</v>
      </c>
      <c r="M197" s="1">
        <v>100.45</v>
      </c>
      <c r="N197" s="1">
        <v>43.27</v>
      </c>
      <c r="O197" s="1">
        <v>131.22999999999999</v>
      </c>
      <c r="P197" s="1">
        <v>7.48</v>
      </c>
      <c r="Q197" t="s">
        <v>79</v>
      </c>
      <c r="R197" s="6">
        <v>510</v>
      </c>
      <c r="S197" s="6">
        <v>323</v>
      </c>
      <c r="T197" s="2">
        <v>9.4600000000000009</v>
      </c>
      <c r="U197" s="2">
        <v>0</v>
      </c>
      <c r="V197" s="2">
        <v>30.86</v>
      </c>
      <c r="W197" s="2">
        <v>97.12</v>
      </c>
      <c r="X197" s="2">
        <v>1155.75</v>
      </c>
      <c r="Y197" s="2">
        <v>397.42</v>
      </c>
      <c r="Z197" s="2">
        <v>611.41</v>
      </c>
      <c r="AA197" s="2">
        <v>519.70000000000005</v>
      </c>
      <c r="AB197" s="2">
        <v>764.26</v>
      </c>
      <c r="AC197" s="2">
        <v>698.15000000000009</v>
      </c>
    </row>
    <row r="198" spans="1:29" x14ac:dyDescent="0.3">
      <c r="A198" t="s">
        <v>29</v>
      </c>
      <c r="B198">
        <v>18</v>
      </c>
      <c r="C198" t="s">
        <v>41</v>
      </c>
      <c r="D198">
        <v>29.2</v>
      </c>
      <c r="E198" t="s">
        <v>46</v>
      </c>
      <c r="F198" t="s">
        <v>51</v>
      </c>
      <c r="G198" s="2">
        <v>5032.45</v>
      </c>
      <c r="H198" t="s">
        <v>57</v>
      </c>
      <c r="I198" s="1">
        <v>134.62</v>
      </c>
      <c r="J198" s="1">
        <v>359.44</v>
      </c>
      <c r="K198" s="1">
        <v>59.93</v>
      </c>
      <c r="L198" s="1">
        <v>215.19</v>
      </c>
      <c r="M198" s="1">
        <v>109.59</v>
      </c>
      <c r="N198" s="1">
        <v>45.08</v>
      </c>
      <c r="O198" s="1">
        <v>100.7</v>
      </c>
      <c r="P198" s="1">
        <v>5.89</v>
      </c>
      <c r="Q198" t="s">
        <v>59</v>
      </c>
      <c r="R198" s="6">
        <v>227</v>
      </c>
      <c r="S198" s="6">
        <v>394</v>
      </c>
      <c r="T198" s="2">
        <v>12.77</v>
      </c>
      <c r="U198" s="2">
        <v>150</v>
      </c>
      <c r="V198" s="2">
        <v>34.94</v>
      </c>
      <c r="W198" s="2">
        <v>92.49</v>
      </c>
      <c r="X198" s="2">
        <v>1030.44</v>
      </c>
      <c r="Y198" s="2">
        <v>654.22</v>
      </c>
      <c r="Z198" s="2">
        <v>1006.49</v>
      </c>
      <c r="AA198" s="2">
        <v>855.52</v>
      </c>
      <c r="AB198" s="2">
        <v>1258.1099999999999</v>
      </c>
      <c r="AC198" s="2">
        <v>2952.95</v>
      </c>
    </row>
    <row r="199" spans="1:29" x14ac:dyDescent="0.3">
      <c r="A199" t="s">
        <v>33</v>
      </c>
      <c r="B199">
        <v>20</v>
      </c>
      <c r="C199" t="s">
        <v>45</v>
      </c>
      <c r="D199">
        <v>12.5</v>
      </c>
      <c r="E199" t="s">
        <v>46</v>
      </c>
      <c r="F199" t="s">
        <v>48</v>
      </c>
      <c r="G199" s="2">
        <v>5009.7700000000004</v>
      </c>
      <c r="H199" t="s">
        <v>55</v>
      </c>
      <c r="I199" s="1">
        <v>140.62</v>
      </c>
      <c r="J199" s="1">
        <v>327.76</v>
      </c>
      <c r="K199" s="1">
        <v>50.61</v>
      </c>
      <c r="L199" s="1">
        <v>221.8</v>
      </c>
      <c r="M199" s="1">
        <v>119.59</v>
      </c>
      <c r="N199" s="1">
        <v>49.59</v>
      </c>
      <c r="O199" s="1">
        <v>106.98</v>
      </c>
      <c r="P199" s="1">
        <v>6.09</v>
      </c>
      <c r="Q199" t="s">
        <v>61</v>
      </c>
      <c r="R199" s="6">
        <v>960</v>
      </c>
      <c r="S199" s="6">
        <v>397</v>
      </c>
      <c r="T199" s="2">
        <v>12.62</v>
      </c>
      <c r="U199" s="2">
        <v>100</v>
      </c>
      <c r="V199" s="2">
        <v>23.34</v>
      </c>
      <c r="W199" s="2">
        <v>66.209999999999994</v>
      </c>
      <c r="X199" s="2">
        <v>1023.04</v>
      </c>
      <c r="Y199" s="2">
        <v>651.27</v>
      </c>
      <c r="Z199" s="2">
        <v>1001.95</v>
      </c>
      <c r="AA199" s="2">
        <v>851.66</v>
      </c>
      <c r="AB199" s="2">
        <v>1252.44</v>
      </c>
      <c r="AC199" s="2">
        <v>2876.0699999999997</v>
      </c>
    </row>
    <row r="200" spans="1:29" x14ac:dyDescent="0.3">
      <c r="A200" t="s">
        <v>37</v>
      </c>
      <c r="B200">
        <v>28</v>
      </c>
      <c r="C200" t="s">
        <v>41</v>
      </c>
      <c r="D200">
        <v>18.399999999999999</v>
      </c>
      <c r="E200" t="s">
        <v>47</v>
      </c>
      <c r="F200" t="s">
        <v>50</v>
      </c>
      <c r="G200" s="2">
        <v>4775.6899999999996</v>
      </c>
      <c r="H200" t="s">
        <v>56</v>
      </c>
      <c r="I200" s="1">
        <v>130.13</v>
      </c>
      <c r="J200" s="1">
        <v>422.87</v>
      </c>
      <c r="K200" s="1">
        <v>50.03</v>
      </c>
      <c r="L200" s="1">
        <v>228.61</v>
      </c>
      <c r="M200" s="1">
        <v>108.24</v>
      </c>
      <c r="N200" s="1">
        <v>51.76</v>
      </c>
      <c r="O200" s="1">
        <v>109.63</v>
      </c>
      <c r="P200" s="1">
        <v>7.4</v>
      </c>
      <c r="Q200" t="s">
        <v>60</v>
      </c>
      <c r="R200" s="6">
        <v>824</v>
      </c>
      <c r="S200" s="6">
        <v>383</v>
      </c>
      <c r="T200" s="2">
        <v>12.47</v>
      </c>
      <c r="U200" s="2">
        <v>100</v>
      </c>
      <c r="V200" s="2">
        <v>25.77</v>
      </c>
      <c r="W200" s="2">
        <v>92.46</v>
      </c>
      <c r="X200" s="2">
        <v>1108.67</v>
      </c>
      <c r="Y200" s="2">
        <v>620.84</v>
      </c>
      <c r="Z200" s="2">
        <v>955.14</v>
      </c>
      <c r="AA200" s="2">
        <v>811.87</v>
      </c>
      <c r="AB200" s="2">
        <v>1193.92</v>
      </c>
      <c r="AC200" s="2">
        <v>2558.79</v>
      </c>
    </row>
    <row r="201" spans="1:29" x14ac:dyDescent="0.3">
      <c r="A201" t="s">
        <v>40</v>
      </c>
      <c r="B201">
        <v>14</v>
      </c>
      <c r="C201" t="s">
        <v>41</v>
      </c>
      <c r="D201">
        <v>25.6</v>
      </c>
      <c r="E201" t="s">
        <v>47</v>
      </c>
      <c r="F201" t="s">
        <v>48</v>
      </c>
      <c r="G201" s="2">
        <v>3493.89</v>
      </c>
      <c r="H201" t="s">
        <v>56</v>
      </c>
      <c r="I201" s="1">
        <v>124.35</v>
      </c>
      <c r="J201" s="1">
        <v>319.82</v>
      </c>
      <c r="K201" s="1">
        <v>53.95</v>
      </c>
      <c r="L201" s="1">
        <v>290.76</v>
      </c>
      <c r="M201" s="1">
        <v>119.6</v>
      </c>
      <c r="N201" s="1">
        <v>53.34</v>
      </c>
      <c r="O201" s="1">
        <v>113.37</v>
      </c>
      <c r="P201" s="1">
        <v>9.57</v>
      </c>
      <c r="Q201" t="s">
        <v>68</v>
      </c>
      <c r="R201" s="6">
        <v>747</v>
      </c>
      <c r="S201" s="6">
        <v>387</v>
      </c>
      <c r="T201" s="2">
        <v>9.0299999999999994</v>
      </c>
      <c r="U201" s="2">
        <v>150</v>
      </c>
      <c r="V201" s="2">
        <v>32.44</v>
      </c>
      <c r="W201" s="2">
        <v>90.89</v>
      </c>
      <c r="X201" s="2">
        <v>1084.76</v>
      </c>
      <c r="Y201" s="2">
        <v>454.21</v>
      </c>
      <c r="Z201" s="2">
        <v>698.78</v>
      </c>
      <c r="AA201" s="2">
        <v>593.96</v>
      </c>
      <c r="AB201" s="2">
        <v>873.47</v>
      </c>
      <c r="AC201" s="2">
        <v>1357.5700000000002</v>
      </c>
    </row>
    <row r="202" spans="1:29" x14ac:dyDescent="0.3">
      <c r="A202" t="s">
        <v>34</v>
      </c>
      <c r="B202">
        <v>9</v>
      </c>
      <c r="C202" t="s">
        <v>45</v>
      </c>
      <c r="D202">
        <v>27.7</v>
      </c>
      <c r="E202" t="s">
        <v>47</v>
      </c>
      <c r="F202" t="s">
        <v>52</v>
      </c>
      <c r="G202" s="2">
        <v>4169.9799999999996</v>
      </c>
      <c r="H202" t="s">
        <v>55</v>
      </c>
      <c r="I202" s="1">
        <v>141.63999999999999</v>
      </c>
      <c r="J202" s="1">
        <v>351.8</v>
      </c>
      <c r="K202" s="1">
        <v>51.3</v>
      </c>
      <c r="L202" s="1">
        <v>250.93</v>
      </c>
      <c r="M202" s="1">
        <v>147.31</v>
      </c>
      <c r="N202" s="1">
        <v>49.93</v>
      </c>
      <c r="O202" s="1">
        <v>101.4</v>
      </c>
      <c r="P202" s="1">
        <v>6.19</v>
      </c>
      <c r="Q202" t="s">
        <v>76</v>
      </c>
      <c r="R202" s="6">
        <v>544</v>
      </c>
      <c r="S202" s="6">
        <v>309</v>
      </c>
      <c r="T202" s="2">
        <v>13.5</v>
      </c>
      <c r="U202" s="2">
        <v>150</v>
      </c>
      <c r="V202" s="2">
        <v>30.74</v>
      </c>
      <c r="W202" s="2">
        <v>85.51</v>
      </c>
      <c r="X202" s="2">
        <v>1100.5</v>
      </c>
      <c r="Y202" s="2">
        <v>542.1</v>
      </c>
      <c r="Z202" s="2">
        <v>834</v>
      </c>
      <c r="AA202" s="2">
        <v>708.9</v>
      </c>
      <c r="AB202" s="2">
        <v>1042.49</v>
      </c>
      <c r="AC202" s="2">
        <v>2016.2199999999998</v>
      </c>
    </row>
    <row r="203" spans="1:29" x14ac:dyDescent="0.3">
      <c r="A203" t="s">
        <v>32</v>
      </c>
      <c r="B203">
        <v>8</v>
      </c>
      <c r="C203" t="s">
        <v>45</v>
      </c>
      <c r="D203">
        <v>23.7</v>
      </c>
      <c r="E203" t="s">
        <v>46</v>
      </c>
      <c r="F203" t="s">
        <v>50</v>
      </c>
      <c r="G203" s="2">
        <v>4875.3</v>
      </c>
      <c r="H203" t="s">
        <v>54</v>
      </c>
      <c r="I203" s="1">
        <v>153</v>
      </c>
      <c r="J203" s="1">
        <v>433.52</v>
      </c>
      <c r="K203" s="1">
        <v>58.84</v>
      </c>
      <c r="L203" s="1">
        <v>254.74</v>
      </c>
      <c r="M203" s="1">
        <v>101.62</v>
      </c>
      <c r="N203" s="1">
        <v>33.380000000000003</v>
      </c>
      <c r="O203" s="1">
        <v>137.69999999999999</v>
      </c>
      <c r="P203" s="1">
        <v>6.78</v>
      </c>
      <c r="Q203" t="s">
        <v>77</v>
      </c>
      <c r="R203" s="6">
        <v>367</v>
      </c>
      <c r="S203" s="6">
        <v>386</v>
      </c>
      <c r="T203" s="2">
        <v>12.63</v>
      </c>
      <c r="U203" s="2">
        <v>50</v>
      </c>
      <c r="V203" s="2">
        <v>22.13</v>
      </c>
      <c r="W203" s="2">
        <v>81.349999999999994</v>
      </c>
      <c r="X203" s="2">
        <v>1179.58</v>
      </c>
      <c r="Y203" s="2">
        <v>633.79</v>
      </c>
      <c r="Z203" s="2">
        <v>975.06</v>
      </c>
      <c r="AA203" s="2">
        <v>828.8</v>
      </c>
      <c r="AB203" s="2">
        <v>1218.83</v>
      </c>
      <c r="AC203" s="2">
        <v>2533.85</v>
      </c>
    </row>
    <row r="204" spans="1:29" x14ac:dyDescent="0.3">
      <c r="A204" t="s">
        <v>30</v>
      </c>
      <c r="B204">
        <v>12</v>
      </c>
      <c r="C204" t="s">
        <v>41</v>
      </c>
      <c r="D204">
        <v>13.7</v>
      </c>
      <c r="E204" t="s">
        <v>47</v>
      </c>
      <c r="F204" t="s">
        <v>53</v>
      </c>
      <c r="G204" s="2">
        <v>3675.76</v>
      </c>
      <c r="H204" t="s">
        <v>56</v>
      </c>
      <c r="I204" s="1">
        <v>172.18</v>
      </c>
      <c r="J204" s="1">
        <v>359.71</v>
      </c>
      <c r="K204" s="1">
        <v>56.92</v>
      </c>
      <c r="L204" s="1">
        <v>232.76</v>
      </c>
      <c r="M204" s="1">
        <v>106.49</v>
      </c>
      <c r="N204" s="1">
        <v>60.37</v>
      </c>
      <c r="O204" s="1">
        <v>103.67</v>
      </c>
      <c r="P204" s="1">
        <v>8.4499999999999993</v>
      </c>
      <c r="Q204" t="s">
        <v>58</v>
      </c>
      <c r="R204" s="6">
        <v>412</v>
      </c>
      <c r="S204" s="6">
        <v>319</v>
      </c>
      <c r="T204" s="2">
        <v>11.52</v>
      </c>
      <c r="U204" s="2">
        <v>0</v>
      </c>
      <c r="V204" s="2">
        <v>32.72</v>
      </c>
      <c r="W204" s="2">
        <v>67.599999999999994</v>
      </c>
      <c r="X204" s="2">
        <v>1100.55</v>
      </c>
      <c r="Y204" s="2">
        <v>477.85</v>
      </c>
      <c r="Z204" s="2">
        <v>735.15</v>
      </c>
      <c r="AA204" s="2">
        <v>624.88</v>
      </c>
      <c r="AB204" s="2">
        <v>918.94</v>
      </c>
      <c r="AC204" s="2">
        <v>1373.9299999999998</v>
      </c>
    </row>
    <row r="205" spans="1:29" x14ac:dyDescent="0.3">
      <c r="A205" t="s">
        <v>36</v>
      </c>
      <c r="B205">
        <v>26</v>
      </c>
      <c r="C205" t="s">
        <v>44</v>
      </c>
      <c r="D205">
        <v>15.5</v>
      </c>
      <c r="E205" t="s">
        <v>46</v>
      </c>
      <c r="F205" t="s">
        <v>53</v>
      </c>
      <c r="G205" s="2">
        <v>5535.26</v>
      </c>
      <c r="H205" t="s">
        <v>57</v>
      </c>
      <c r="I205" s="1">
        <v>173.59</v>
      </c>
      <c r="J205" s="1">
        <v>487.89</v>
      </c>
      <c r="K205" s="1">
        <v>50.29</v>
      </c>
      <c r="L205" s="1">
        <v>270.92</v>
      </c>
      <c r="M205" s="1">
        <v>133.37</v>
      </c>
      <c r="N205" s="1">
        <v>55.06</v>
      </c>
      <c r="O205" s="1">
        <v>136.83000000000001</v>
      </c>
      <c r="P205" s="1">
        <v>5.38</v>
      </c>
      <c r="Q205" t="s">
        <v>70</v>
      </c>
      <c r="R205" s="6">
        <v>209</v>
      </c>
      <c r="S205" s="6">
        <v>357</v>
      </c>
      <c r="T205" s="2">
        <v>15.5</v>
      </c>
      <c r="U205" s="2">
        <v>100</v>
      </c>
      <c r="V205" s="2">
        <v>35.32</v>
      </c>
      <c r="W205" s="2">
        <v>98.38</v>
      </c>
      <c r="X205" s="2">
        <v>1313.33</v>
      </c>
      <c r="Y205" s="2">
        <v>719.58</v>
      </c>
      <c r="Z205" s="2">
        <v>1107.05</v>
      </c>
      <c r="AA205" s="2">
        <v>940.99</v>
      </c>
      <c r="AB205" s="2">
        <v>1383.82</v>
      </c>
      <c r="AC205" s="2">
        <v>3123.25</v>
      </c>
    </row>
    <row r="206" spans="1:29" x14ac:dyDescent="0.3">
      <c r="A206" t="s">
        <v>31</v>
      </c>
      <c r="B206">
        <v>3</v>
      </c>
      <c r="C206" t="s">
        <v>42</v>
      </c>
      <c r="D206">
        <v>26.2</v>
      </c>
      <c r="E206" t="s">
        <v>47</v>
      </c>
      <c r="F206" t="s">
        <v>51</v>
      </c>
      <c r="G206" s="2">
        <v>4525.83</v>
      </c>
      <c r="H206" t="s">
        <v>55</v>
      </c>
      <c r="I206" s="1">
        <v>193.69</v>
      </c>
      <c r="J206" s="1">
        <v>499.24</v>
      </c>
      <c r="K206" s="1">
        <v>52.98</v>
      </c>
      <c r="L206" s="1">
        <v>274.48</v>
      </c>
      <c r="M206" s="1">
        <v>118.84</v>
      </c>
      <c r="N206" s="1">
        <v>36.17</v>
      </c>
      <c r="O206" s="1">
        <v>126.25</v>
      </c>
      <c r="P206" s="1">
        <v>8.6999999999999993</v>
      </c>
      <c r="Q206" t="s">
        <v>72</v>
      </c>
      <c r="R206" s="6">
        <v>672</v>
      </c>
      <c r="S206" s="6">
        <v>384</v>
      </c>
      <c r="T206" s="2">
        <v>11.79</v>
      </c>
      <c r="U206" s="2">
        <v>0</v>
      </c>
      <c r="V206" s="2">
        <v>23.78</v>
      </c>
      <c r="W206" s="2">
        <v>84.54</v>
      </c>
      <c r="X206" s="2">
        <v>1310.3499999999999</v>
      </c>
      <c r="Y206" s="2">
        <v>588.36</v>
      </c>
      <c r="Z206" s="2">
        <v>905.17</v>
      </c>
      <c r="AA206" s="2">
        <v>769.39</v>
      </c>
      <c r="AB206" s="2">
        <v>1131.46</v>
      </c>
      <c r="AC206" s="2">
        <v>2005.2600000000002</v>
      </c>
    </row>
    <row r="207" spans="1:29" x14ac:dyDescent="0.3">
      <c r="A207" t="s">
        <v>37</v>
      </c>
      <c r="B207">
        <v>11</v>
      </c>
      <c r="C207" t="s">
        <v>44</v>
      </c>
      <c r="D207">
        <v>24.3</v>
      </c>
      <c r="E207" t="s">
        <v>47</v>
      </c>
      <c r="F207" t="s">
        <v>49</v>
      </c>
      <c r="G207" s="2">
        <v>5596.44</v>
      </c>
      <c r="H207" t="s">
        <v>55</v>
      </c>
      <c r="I207" s="1">
        <v>164.21</v>
      </c>
      <c r="J207" s="1">
        <v>461.53</v>
      </c>
      <c r="K207" s="1">
        <v>55.38</v>
      </c>
      <c r="L207" s="1">
        <v>266.79000000000002</v>
      </c>
      <c r="M207" s="1">
        <v>138.19</v>
      </c>
      <c r="N207" s="1">
        <v>45.21</v>
      </c>
      <c r="O207" s="1">
        <v>146.09</v>
      </c>
      <c r="P207" s="1">
        <v>8.02</v>
      </c>
      <c r="Q207" t="s">
        <v>61</v>
      </c>
      <c r="R207" s="6">
        <v>735</v>
      </c>
      <c r="S207" s="6">
        <v>377</v>
      </c>
      <c r="T207" s="2">
        <v>14.84</v>
      </c>
      <c r="U207" s="2">
        <v>150</v>
      </c>
      <c r="V207" s="2">
        <v>28.69</v>
      </c>
      <c r="W207" s="2">
        <v>51.09</v>
      </c>
      <c r="X207" s="2">
        <v>1285.42</v>
      </c>
      <c r="Y207" s="2">
        <v>727.54</v>
      </c>
      <c r="Z207" s="2">
        <v>1119.29</v>
      </c>
      <c r="AA207" s="2">
        <v>951.39</v>
      </c>
      <c r="AB207" s="2">
        <v>1399.11</v>
      </c>
      <c r="AC207" s="2">
        <v>3255.71</v>
      </c>
    </row>
    <row r="208" spans="1:29" x14ac:dyDescent="0.3">
      <c r="A208" t="s">
        <v>40</v>
      </c>
      <c r="B208">
        <v>7</v>
      </c>
      <c r="C208" t="s">
        <v>42</v>
      </c>
      <c r="D208">
        <v>20.2</v>
      </c>
      <c r="E208" t="s">
        <v>46</v>
      </c>
      <c r="F208" t="s">
        <v>50</v>
      </c>
      <c r="G208" s="2">
        <v>3851.12</v>
      </c>
      <c r="H208" t="s">
        <v>57</v>
      </c>
      <c r="I208" s="1">
        <v>122.18</v>
      </c>
      <c r="J208" s="1">
        <v>337.16</v>
      </c>
      <c r="K208" s="1">
        <v>55.13</v>
      </c>
      <c r="L208" s="1">
        <v>241.88</v>
      </c>
      <c r="M208" s="1">
        <v>108.22</v>
      </c>
      <c r="N208" s="1">
        <v>40.07</v>
      </c>
      <c r="O208" s="1">
        <v>144.08000000000001</v>
      </c>
      <c r="P208" s="1">
        <v>9.17</v>
      </c>
      <c r="Q208" t="s">
        <v>60</v>
      </c>
      <c r="R208" s="6">
        <v>762</v>
      </c>
      <c r="S208" s="6">
        <v>361</v>
      </c>
      <c r="T208" s="2">
        <v>10.67</v>
      </c>
      <c r="U208" s="2">
        <v>150</v>
      </c>
      <c r="V208" s="2">
        <v>30.76</v>
      </c>
      <c r="W208" s="2">
        <v>52.46</v>
      </c>
      <c r="X208" s="2">
        <v>1057.8900000000001</v>
      </c>
      <c r="Y208" s="2">
        <v>500.65</v>
      </c>
      <c r="Z208" s="2">
        <v>770.22</v>
      </c>
      <c r="AA208" s="2">
        <v>654.69000000000005</v>
      </c>
      <c r="AB208" s="2">
        <v>962.78</v>
      </c>
      <c r="AC208" s="2">
        <v>1739.9899999999998</v>
      </c>
    </row>
    <row r="209" spans="1:29" x14ac:dyDescent="0.3">
      <c r="A209" t="s">
        <v>29</v>
      </c>
      <c r="B209">
        <v>26</v>
      </c>
      <c r="C209" t="s">
        <v>45</v>
      </c>
      <c r="D209">
        <v>13.8</v>
      </c>
      <c r="E209" t="s">
        <v>47</v>
      </c>
      <c r="F209" t="s">
        <v>50</v>
      </c>
      <c r="G209" s="2">
        <v>3889.51</v>
      </c>
      <c r="H209" t="s">
        <v>56</v>
      </c>
      <c r="I209" s="1">
        <v>181.2</v>
      </c>
      <c r="J209" s="1">
        <v>435.24</v>
      </c>
      <c r="K209" s="1">
        <v>56.58</v>
      </c>
      <c r="L209" s="1">
        <v>265.64999999999998</v>
      </c>
      <c r="M209" s="1">
        <v>134.30000000000001</v>
      </c>
      <c r="N209" s="1">
        <v>53.98</v>
      </c>
      <c r="O209" s="1">
        <v>118.11</v>
      </c>
      <c r="P209" s="1">
        <v>7.79</v>
      </c>
      <c r="Q209" t="s">
        <v>77</v>
      </c>
      <c r="R209" s="6">
        <v>442</v>
      </c>
      <c r="S209" s="6">
        <v>383</v>
      </c>
      <c r="T209" s="2">
        <v>10.16</v>
      </c>
      <c r="U209" s="2">
        <v>150</v>
      </c>
      <c r="V209" s="2">
        <v>22.47</v>
      </c>
      <c r="W209" s="2">
        <v>99.52</v>
      </c>
      <c r="X209" s="2">
        <v>1252.8499999999999</v>
      </c>
      <c r="Y209" s="2">
        <v>505.64</v>
      </c>
      <c r="Z209" s="2">
        <v>777.9</v>
      </c>
      <c r="AA209" s="2">
        <v>661.22</v>
      </c>
      <c r="AB209" s="2">
        <v>972.38</v>
      </c>
      <c r="AC209" s="2">
        <v>1575.13</v>
      </c>
    </row>
    <row r="210" spans="1:29" x14ac:dyDescent="0.3">
      <c r="A210" t="s">
        <v>33</v>
      </c>
      <c r="B210">
        <v>19</v>
      </c>
      <c r="C210" t="s">
        <v>42</v>
      </c>
      <c r="D210">
        <v>23.7</v>
      </c>
      <c r="E210" t="s">
        <v>46</v>
      </c>
      <c r="F210" t="s">
        <v>48</v>
      </c>
      <c r="G210" s="2">
        <v>5855.07</v>
      </c>
      <c r="H210" t="s">
        <v>54</v>
      </c>
      <c r="I210" s="1">
        <v>119</v>
      </c>
      <c r="J210" s="1">
        <v>458.32</v>
      </c>
      <c r="K210" s="1">
        <v>57.56</v>
      </c>
      <c r="L210" s="1">
        <v>240.52</v>
      </c>
      <c r="M210" s="1">
        <v>139.78</v>
      </c>
      <c r="N210" s="1">
        <v>38.29</v>
      </c>
      <c r="O210" s="1">
        <v>129.63</v>
      </c>
      <c r="P210" s="1">
        <v>6.3</v>
      </c>
      <c r="Q210" t="s">
        <v>72</v>
      </c>
      <c r="R210" s="6">
        <v>580</v>
      </c>
      <c r="S210" s="6">
        <v>379</v>
      </c>
      <c r="T210" s="2">
        <v>15.45</v>
      </c>
      <c r="U210" s="2">
        <v>50</v>
      </c>
      <c r="V210" s="2">
        <v>26.21</v>
      </c>
      <c r="W210" s="2">
        <v>92.17</v>
      </c>
      <c r="X210" s="2">
        <v>1189.3999999999901</v>
      </c>
      <c r="Y210" s="2">
        <v>761.16</v>
      </c>
      <c r="Z210" s="2">
        <v>1171.01</v>
      </c>
      <c r="AA210" s="2">
        <v>995.36</v>
      </c>
      <c r="AB210" s="2">
        <v>1463.77</v>
      </c>
      <c r="AC210" s="2">
        <v>3507.88</v>
      </c>
    </row>
    <row r="211" spans="1:29" x14ac:dyDescent="0.3">
      <c r="A211" t="s">
        <v>36</v>
      </c>
      <c r="B211">
        <v>3</v>
      </c>
      <c r="C211" t="s">
        <v>41</v>
      </c>
      <c r="D211">
        <v>26.4</v>
      </c>
      <c r="E211" t="s">
        <v>47</v>
      </c>
      <c r="F211" t="s">
        <v>53</v>
      </c>
      <c r="G211" s="2">
        <v>3077.47</v>
      </c>
      <c r="H211" t="s">
        <v>57</v>
      </c>
      <c r="I211" s="1">
        <v>158.93</v>
      </c>
      <c r="J211" s="1">
        <v>456.6</v>
      </c>
      <c r="K211" s="1">
        <v>52.12</v>
      </c>
      <c r="L211" s="1">
        <v>203.29</v>
      </c>
      <c r="M211" s="1">
        <v>126.96</v>
      </c>
      <c r="N211" s="1">
        <v>64.209999999999994</v>
      </c>
      <c r="O211" s="1">
        <v>106.95</v>
      </c>
      <c r="P211" s="1">
        <v>6.56</v>
      </c>
      <c r="Q211" t="s">
        <v>80</v>
      </c>
      <c r="R211" s="6">
        <v>418</v>
      </c>
      <c r="S211" s="6">
        <v>347</v>
      </c>
      <c r="T211" s="2">
        <v>8.8699999999999992</v>
      </c>
      <c r="U211" s="2">
        <v>100</v>
      </c>
      <c r="V211" s="2">
        <v>21.73</v>
      </c>
      <c r="W211" s="2">
        <v>90.94</v>
      </c>
      <c r="X211" s="2">
        <v>1175.6199999999999</v>
      </c>
      <c r="Y211" s="2">
        <v>400.07</v>
      </c>
      <c r="Z211" s="2">
        <v>615.49</v>
      </c>
      <c r="AA211" s="2">
        <v>523.16999999999996</v>
      </c>
      <c r="AB211" s="2">
        <v>769.37</v>
      </c>
      <c r="AC211" s="2">
        <v>789.57999999999993</v>
      </c>
    </row>
    <row r="212" spans="1:29" x14ac:dyDescent="0.3">
      <c r="A212" t="s">
        <v>31</v>
      </c>
      <c r="B212">
        <v>18</v>
      </c>
      <c r="C212" t="s">
        <v>44</v>
      </c>
      <c r="D212">
        <v>22.3</v>
      </c>
      <c r="E212" t="s">
        <v>46</v>
      </c>
      <c r="F212" t="s">
        <v>49</v>
      </c>
      <c r="G212" s="2">
        <v>5906.83</v>
      </c>
      <c r="H212" t="s">
        <v>55</v>
      </c>
      <c r="I212" s="1">
        <v>142.77000000000001</v>
      </c>
      <c r="J212" s="1">
        <v>490.72</v>
      </c>
      <c r="K212" s="1">
        <v>59.09</v>
      </c>
      <c r="L212" s="1">
        <v>298.08999999999997</v>
      </c>
      <c r="M212" s="1">
        <v>119.78</v>
      </c>
      <c r="N212" s="1">
        <v>48.75</v>
      </c>
      <c r="O212" s="1">
        <v>105.13</v>
      </c>
      <c r="P212" s="1">
        <v>7.57</v>
      </c>
      <c r="Q212" t="s">
        <v>81</v>
      </c>
      <c r="R212" s="6">
        <v>221</v>
      </c>
      <c r="S212" s="6">
        <v>354</v>
      </c>
      <c r="T212" s="2">
        <v>16.690000000000001</v>
      </c>
      <c r="U212" s="2">
        <v>50</v>
      </c>
      <c r="V212" s="2">
        <v>26.52</v>
      </c>
      <c r="W212" s="2">
        <v>65.22</v>
      </c>
      <c r="X212" s="2">
        <v>1271.8999999999901</v>
      </c>
      <c r="Y212" s="2">
        <v>767.89</v>
      </c>
      <c r="Z212" s="2">
        <v>1181.3699999999999</v>
      </c>
      <c r="AA212" s="2">
        <v>1004.16</v>
      </c>
      <c r="AB212" s="2">
        <v>1476.71</v>
      </c>
      <c r="AC212" s="2">
        <v>3477.45</v>
      </c>
    </row>
    <row r="213" spans="1:29" x14ac:dyDescent="0.3">
      <c r="A213" t="s">
        <v>34</v>
      </c>
      <c r="B213">
        <v>10</v>
      </c>
      <c r="C213" t="s">
        <v>45</v>
      </c>
      <c r="D213">
        <v>27.2</v>
      </c>
      <c r="E213" t="s">
        <v>47</v>
      </c>
      <c r="F213" t="s">
        <v>53</v>
      </c>
      <c r="G213" s="2">
        <v>4173.95</v>
      </c>
      <c r="H213" t="s">
        <v>54</v>
      </c>
      <c r="I213" s="1">
        <v>121.93</v>
      </c>
      <c r="J213" s="1">
        <v>328.43</v>
      </c>
      <c r="K213" s="1">
        <v>53.26</v>
      </c>
      <c r="L213" s="1">
        <v>281.86</v>
      </c>
      <c r="M213" s="1">
        <v>103.5</v>
      </c>
      <c r="N213" s="1">
        <v>40.47</v>
      </c>
      <c r="O213" s="1">
        <v>104.49</v>
      </c>
      <c r="P213" s="1">
        <v>6.12</v>
      </c>
      <c r="Q213" t="s">
        <v>63</v>
      </c>
      <c r="R213" s="6">
        <v>755</v>
      </c>
      <c r="S213" s="6">
        <v>306</v>
      </c>
      <c r="T213" s="2">
        <v>13.64</v>
      </c>
      <c r="U213" s="2">
        <v>50</v>
      </c>
      <c r="V213" s="2">
        <v>36.85</v>
      </c>
      <c r="W213" s="2">
        <v>77.69</v>
      </c>
      <c r="X213" s="2">
        <v>1040.06</v>
      </c>
      <c r="Y213" s="2">
        <v>542.61</v>
      </c>
      <c r="Z213" s="2">
        <v>834.79</v>
      </c>
      <c r="AA213" s="2">
        <v>709.57</v>
      </c>
      <c r="AB213" s="2">
        <v>1043.49</v>
      </c>
      <c r="AC213" s="2">
        <v>1986.7399999999998</v>
      </c>
    </row>
    <row r="214" spans="1:29" x14ac:dyDescent="0.3">
      <c r="A214" t="s">
        <v>32</v>
      </c>
      <c r="B214">
        <v>22</v>
      </c>
      <c r="C214" t="s">
        <v>45</v>
      </c>
      <c r="D214">
        <v>18</v>
      </c>
      <c r="E214" t="s">
        <v>46</v>
      </c>
      <c r="F214" t="s">
        <v>50</v>
      </c>
      <c r="G214" s="2">
        <v>5512.59</v>
      </c>
      <c r="H214" t="s">
        <v>54</v>
      </c>
      <c r="I214" s="1">
        <v>106.1</v>
      </c>
      <c r="J214" s="1">
        <v>302.63</v>
      </c>
      <c r="K214" s="1">
        <v>59.87</v>
      </c>
      <c r="L214" s="1">
        <v>274.77999999999997</v>
      </c>
      <c r="M214" s="1">
        <v>148.12</v>
      </c>
      <c r="N214" s="1">
        <v>62.15</v>
      </c>
      <c r="O214" s="1">
        <v>137.96</v>
      </c>
      <c r="P214" s="1">
        <v>6.82</v>
      </c>
      <c r="Q214" t="s">
        <v>65</v>
      </c>
      <c r="R214" s="6">
        <v>922</v>
      </c>
      <c r="S214" s="6">
        <v>360</v>
      </c>
      <c r="T214" s="2">
        <v>15.31</v>
      </c>
      <c r="U214" s="2">
        <v>0</v>
      </c>
      <c r="V214" s="2">
        <v>34.85</v>
      </c>
      <c r="W214" s="2">
        <v>86.92</v>
      </c>
      <c r="X214" s="2">
        <v>1098.4299999999901</v>
      </c>
      <c r="Y214" s="2">
        <v>716.64</v>
      </c>
      <c r="Z214" s="2">
        <v>1102.52</v>
      </c>
      <c r="AA214" s="2">
        <v>937.14</v>
      </c>
      <c r="AB214" s="2">
        <v>1378.15</v>
      </c>
      <c r="AC214" s="2">
        <v>3215.01</v>
      </c>
    </row>
    <row r="215" spans="1:29" x14ac:dyDescent="0.3">
      <c r="A215" t="s">
        <v>35</v>
      </c>
      <c r="B215">
        <v>4</v>
      </c>
      <c r="C215" t="s">
        <v>42</v>
      </c>
      <c r="D215">
        <v>22</v>
      </c>
      <c r="E215" t="s">
        <v>47</v>
      </c>
      <c r="F215" t="s">
        <v>50</v>
      </c>
      <c r="G215" s="2">
        <v>5330.4</v>
      </c>
      <c r="H215" t="s">
        <v>54</v>
      </c>
      <c r="I215" s="1">
        <v>179.9</v>
      </c>
      <c r="J215" s="1">
        <v>390.69</v>
      </c>
      <c r="K215" s="1">
        <v>56.22</v>
      </c>
      <c r="L215" s="1">
        <v>284.89999999999998</v>
      </c>
      <c r="M215" s="1">
        <v>102.11</v>
      </c>
      <c r="N215" s="1">
        <v>67.77</v>
      </c>
      <c r="O215" s="1">
        <v>144.07</v>
      </c>
      <c r="P215" s="1">
        <v>9.16</v>
      </c>
      <c r="Q215" t="s">
        <v>83</v>
      </c>
      <c r="R215" s="6">
        <v>928</v>
      </c>
      <c r="S215" s="6">
        <v>367</v>
      </c>
      <c r="T215" s="2">
        <v>14.52</v>
      </c>
      <c r="U215" s="2">
        <v>100</v>
      </c>
      <c r="V215" s="2">
        <v>30.66</v>
      </c>
      <c r="W215" s="2">
        <v>94.22</v>
      </c>
      <c r="X215" s="2">
        <v>1234.82</v>
      </c>
      <c r="Y215" s="2">
        <v>692.95</v>
      </c>
      <c r="Z215" s="2">
        <v>1066.08</v>
      </c>
      <c r="AA215" s="2">
        <v>906.17</v>
      </c>
      <c r="AB215" s="2">
        <v>1332.6</v>
      </c>
      <c r="AC215" s="2">
        <v>2992.24</v>
      </c>
    </row>
    <row r="216" spans="1:29" x14ac:dyDescent="0.3">
      <c r="A216" t="s">
        <v>32</v>
      </c>
      <c r="B216">
        <v>15</v>
      </c>
      <c r="C216" t="s">
        <v>45</v>
      </c>
      <c r="D216">
        <v>24.7</v>
      </c>
      <c r="E216" t="s">
        <v>46</v>
      </c>
      <c r="F216" t="s">
        <v>52</v>
      </c>
      <c r="G216" s="2">
        <v>3738.06</v>
      </c>
      <c r="H216" t="s">
        <v>55</v>
      </c>
      <c r="I216" s="1">
        <v>177.45</v>
      </c>
      <c r="J216" s="1">
        <v>399.03</v>
      </c>
      <c r="K216" s="1">
        <v>59.6</v>
      </c>
      <c r="L216" s="1">
        <v>260.04000000000002</v>
      </c>
      <c r="M216" s="1">
        <v>124.72</v>
      </c>
      <c r="N216" s="1">
        <v>52.91</v>
      </c>
      <c r="O216" s="1">
        <v>148.36000000000001</v>
      </c>
      <c r="P216" s="1">
        <v>7.44</v>
      </c>
      <c r="Q216" t="s">
        <v>82</v>
      </c>
      <c r="R216" s="6">
        <v>556</v>
      </c>
      <c r="S216" s="6">
        <v>308</v>
      </c>
      <c r="T216" s="2">
        <v>12.14</v>
      </c>
      <c r="U216" s="2">
        <v>150</v>
      </c>
      <c r="V216" s="2">
        <v>30.56</v>
      </c>
      <c r="W216" s="2">
        <v>69.599999999999994</v>
      </c>
      <c r="X216" s="2">
        <v>1229.55</v>
      </c>
      <c r="Y216" s="2">
        <v>485.95</v>
      </c>
      <c r="Z216" s="2">
        <v>747.61</v>
      </c>
      <c r="AA216" s="2">
        <v>635.47</v>
      </c>
      <c r="AB216" s="2">
        <v>934.51</v>
      </c>
      <c r="AC216" s="2">
        <v>1455.0700000000002</v>
      </c>
    </row>
    <row r="217" spans="1:29" x14ac:dyDescent="0.3">
      <c r="A217" t="s">
        <v>33</v>
      </c>
      <c r="B217">
        <v>6</v>
      </c>
      <c r="C217" t="s">
        <v>44</v>
      </c>
      <c r="D217">
        <v>11.3</v>
      </c>
      <c r="E217" t="s">
        <v>46</v>
      </c>
      <c r="F217" t="s">
        <v>48</v>
      </c>
      <c r="G217" s="2">
        <v>5422.65</v>
      </c>
      <c r="H217" t="s">
        <v>55</v>
      </c>
      <c r="I217" s="1">
        <v>124.84</v>
      </c>
      <c r="J217" s="1">
        <v>377.93</v>
      </c>
      <c r="K217" s="1">
        <v>54.67</v>
      </c>
      <c r="L217" s="1">
        <v>247.6</v>
      </c>
      <c r="M217" s="1">
        <v>106.93</v>
      </c>
      <c r="N217" s="1">
        <v>65.569999999999993</v>
      </c>
      <c r="O217" s="1">
        <v>137.91</v>
      </c>
      <c r="P217" s="1">
        <v>8.25</v>
      </c>
      <c r="Q217" t="s">
        <v>66</v>
      </c>
      <c r="R217" s="6">
        <v>530</v>
      </c>
      <c r="S217" s="6">
        <v>323</v>
      </c>
      <c r="T217" s="2">
        <v>16.79</v>
      </c>
      <c r="U217" s="2">
        <v>150</v>
      </c>
      <c r="V217" s="2">
        <v>20.66</v>
      </c>
      <c r="W217" s="2">
        <v>88.94</v>
      </c>
      <c r="X217" s="2">
        <v>1123.7</v>
      </c>
      <c r="Y217" s="2">
        <v>704.94</v>
      </c>
      <c r="Z217" s="2">
        <v>1084.53</v>
      </c>
      <c r="AA217" s="2">
        <v>921.85</v>
      </c>
      <c r="AB217" s="2">
        <v>1355.66</v>
      </c>
      <c r="AC217" s="2">
        <v>3235.6099999999997</v>
      </c>
    </row>
    <row r="218" spans="1:29" x14ac:dyDescent="0.3">
      <c r="A218" t="s">
        <v>32</v>
      </c>
      <c r="B218">
        <v>19</v>
      </c>
      <c r="C218" t="s">
        <v>44</v>
      </c>
      <c r="D218">
        <v>24.1</v>
      </c>
      <c r="E218" t="s">
        <v>47</v>
      </c>
      <c r="F218" t="s">
        <v>52</v>
      </c>
      <c r="G218" s="2">
        <v>5808.74</v>
      </c>
      <c r="H218" t="s">
        <v>57</v>
      </c>
      <c r="I218" s="1">
        <v>136.09</v>
      </c>
      <c r="J218" s="1">
        <v>330.2</v>
      </c>
      <c r="K218" s="1">
        <v>51.87</v>
      </c>
      <c r="L218" s="1">
        <v>299.44</v>
      </c>
      <c r="M218" s="1">
        <v>105.17</v>
      </c>
      <c r="N218" s="1">
        <v>62.35</v>
      </c>
      <c r="O218" s="1">
        <v>148.52000000000001</v>
      </c>
      <c r="P218" s="1">
        <v>8.1</v>
      </c>
      <c r="Q218" t="s">
        <v>67</v>
      </c>
      <c r="R218" s="6">
        <v>144</v>
      </c>
      <c r="S218" s="6">
        <v>367</v>
      </c>
      <c r="T218" s="2">
        <v>15.83</v>
      </c>
      <c r="U218" s="2">
        <v>0</v>
      </c>
      <c r="V218" s="2">
        <v>20.54</v>
      </c>
      <c r="W218" s="2">
        <v>78.31</v>
      </c>
      <c r="X218" s="2">
        <v>1141.73999999999</v>
      </c>
      <c r="Y218" s="2">
        <v>755.14</v>
      </c>
      <c r="Z218" s="2">
        <v>1161.75</v>
      </c>
      <c r="AA218" s="2">
        <v>987.49</v>
      </c>
      <c r="AB218" s="2">
        <v>1452.18</v>
      </c>
      <c r="AC218" s="2">
        <v>3453.54</v>
      </c>
    </row>
    <row r="219" spans="1:29" x14ac:dyDescent="0.3">
      <c r="A219" t="s">
        <v>40</v>
      </c>
      <c r="B219">
        <v>8</v>
      </c>
      <c r="C219" t="s">
        <v>43</v>
      </c>
      <c r="D219">
        <v>12.2</v>
      </c>
      <c r="E219" t="s">
        <v>46</v>
      </c>
      <c r="F219" t="s">
        <v>50</v>
      </c>
      <c r="G219" s="2">
        <v>5628.4</v>
      </c>
      <c r="H219" t="s">
        <v>54</v>
      </c>
      <c r="I219" s="1">
        <v>177.31</v>
      </c>
      <c r="J219" s="1">
        <v>317.37</v>
      </c>
      <c r="K219" s="1">
        <v>51.96</v>
      </c>
      <c r="L219" s="1">
        <v>242.89</v>
      </c>
      <c r="M219" s="1">
        <v>123.63</v>
      </c>
      <c r="N219" s="1">
        <v>68.760000000000005</v>
      </c>
      <c r="O219" s="1">
        <v>140.44999999999999</v>
      </c>
      <c r="P219" s="1">
        <v>5.45</v>
      </c>
      <c r="Q219" t="s">
        <v>66</v>
      </c>
      <c r="R219" s="6">
        <v>667</v>
      </c>
      <c r="S219" s="6">
        <v>385</v>
      </c>
      <c r="T219" s="2">
        <v>14.62</v>
      </c>
      <c r="U219" s="2">
        <v>0</v>
      </c>
      <c r="V219" s="2">
        <v>31.83</v>
      </c>
      <c r="W219" s="2">
        <v>68.05</v>
      </c>
      <c r="X219" s="2">
        <v>1127.82</v>
      </c>
      <c r="Y219" s="2">
        <v>731.69</v>
      </c>
      <c r="Z219" s="2">
        <v>1125.68</v>
      </c>
      <c r="AA219" s="2">
        <v>956.83</v>
      </c>
      <c r="AB219" s="2">
        <v>1407.1</v>
      </c>
      <c r="AC219" s="2">
        <v>3298.41</v>
      </c>
    </row>
    <row r="220" spans="1:29" x14ac:dyDescent="0.3">
      <c r="A220" t="s">
        <v>31</v>
      </c>
      <c r="B220">
        <v>15</v>
      </c>
      <c r="C220" t="s">
        <v>41</v>
      </c>
      <c r="D220">
        <v>22.7</v>
      </c>
      <c r="E220" t="s">
        <v>46</v>
      </c>
      <c r="F220" t="s">
        <v>52</v>
      </c>
      <c r="G220" s="2">
        <v>5461.74</v>
      </c>
      <c r="H220" t="s">
        <v>55</v>
      </c>
      <c r="I220" s="1">
        <v>174.65</v>
      </c>
      <c r="J220" s="1">
        <v>402.37</v>
      </c>
      <c r="K220" s="1">
        <v>56.03</v>
      </c>
      <c r="L220" s="1">
        <v>277.36</v>
      </c>
      <c r="M220" s="1">
        <v>108.56</v>
      </c>
      <c r="N220" s="1">
        <v>63.57</v>
      </c>
      <c r="O220" s="1">
        <v>130.36000000000001</v>
      </c>
      <c r="P220" s="1">
        <v>8.6999999999999993</v>
      </c>
      <c r="Q220" t="s">
        <v>58</v>
      </c>
      <c r="R220" s="6">
        <v>848</v>
      </c>
      <c r="S220" s="6">
        <v>345</v>
      </c>
      <c r="T220" s="2">
        <v>15.83</v>
      </c>
      <c r="U220" s="2">
        <v>50</v>
      </c>
      <c r="V220" s="2">
        <v>38.24</v>
      </c>
      <c r="W220" s="2">
        <v>61.69</v>
      </c>
      <c r="X220" s="2">
        <v>1221.5999999999999</v>
      </c>
      <c r="Y220" s="2">
        <v>710.03</v>
      </c>
      <c r="Z220" s="2">
        <v>1092.3499999999999</v>
      </c>
      <c r="AA220" s="2">
        <v>928.5</v>
      </c>
      <c r="AB220" s="2">
        <v>1365.43</v>
      </c>
      <c r="AC220" s="2">
        <v>3094.38</v>
      </c>
    </row>
    <row r="221" spans="1:29" x14ac:dyDescent="0.3">
      <c r="A221" t="s">
        <v>37</v>
      </c>
      <c r="B221">
        <v>7</v>
      </c>
      <c r="C221" t="s">
        <v>45</v>
      </c>
      <c r="D221">
        <v>28.5</v>
      </c>
      <c r="E221" t="s">
        <v>46</v>
      </c>
      <c r="F221" t="s">
        <v>53</v>
      </c>
      <c r="G221" s="2">
        <v>5367.99</v>
      </c>
      <c r="H221" t="s">
        <v>54</v>
      </c>
      <c r="I221" s="1">
        <v>116.86</v>
      </c>
      <c r="J221" s="1">
        <v>300.70999999999998</v>
      </c>
      <c r="K221" s="1">
        <v>57.77</v>
      </c>
      <c r="L221" s="1">
        <v>273.36</v>
      </c>
      <c r="M221" s="1">
        <v>144.63999999999999</v>
      </c>
      <c r="N221" s="1">
        <v>39.39</v>
      </c>
      <c r="O221" s="1">
        <v>139.88</v>
      </c>
      <c r="P221" s="1">
        <v>7.25</v>
      </c>
      <c r="Q221" t="s">
        <v>83</v>
      </c>
      <c r="R221" s="6">
        <v>637</v>
      </c>
      <c r="S221" s="6">
        <v>321</v>
      </c>
      <c r="T221" s="2">
        <v>16.72</v>
      </c>
      <c r="U221" s="2">
        <v>100</v>
      </c>
      <c r="V221" s="2">
        <v>29.44</v>
      </c>
      <c r="W221" s="2">
        <v>56.9</v>
      </c>
      <c r="X221" s="2">
        <v>1079.8599999999999</v>
      </c>
      <c r="Y221" s="2">
        <v>697.84</v>
      </c>
      <c r="Z221" s="2">
        <v>1073.5999999999999</v>
      </c>
      <c r="AA221" s="2">
        <v>912.56</v>
      </c>
      <c r="AB221" s="2">
        <v>1342</v>
      </c>
      <c r="AC221" s="2">
        <v>3183.5699999999997</v>
      </c>
    </row>
    <row r="222" spans="1:29" x14ac:dyDescent="0.3">
      <c r="A222" t="s">
        <v>34</v>
      </c>
      <c r="B222">
        <v>26</v>
      </c>
      <c r="C222" t="s">
        <v>42</v>
      </c>
      <c r="D222">
        <v>18.100000000000001</v>
      </c>
      <c r="E222" t="s">
        <v>47</v>
      </c>
      <c r="F222" t="s">
        <v>53</v>
      </c>
      <c r="G222" s="2">
        <v>5955.51</v>
      </c>
      <c r="H222" t="s">
        <v>54</v>
      </c>
      <c r="I222" s="1">
        <v>125.5</v>
      </c>
      <c r="J222" s="1">
        <v>378.16</v>
      </c>
      <c r="K222" s="1">
        <v>54.42</v>
      </c>
      <c r="L222" s="1">
        <v>278.49</v>
      </c>
      <c r="M222" s="1">
        <v>103.35</v>
      </c>
      <c r="N222" s="1">
        <v>59.29</v>
      </c>
      <c r="O222" s="1">
        <v>145.15</v>
      </c>
      <c r="P222" s="1">
        <v>8.27</v>
      </c>
      <c r="Q222" t="s">
        <v>71</v>
      </c>
      <c r="R222" s="6">
        <v>269</v>
      </c>
      <c r="S222" s="6">
        <v>383</v>
      </c>
      <c r="T222" s="2">
        <v>15.55</v>
      </c>
      <c r="U222" s="2">
        <v>100</v>
      </c>
      <c r="V222" s="2">
        <v>32.340000000000003</v>
      </c>
      <c r="W222" s="2">
        <v>69.94</v>
      </c>
      <c r="X222" s="2">
        <v>1152.6300000000001</v>
      </c>
      <c r="Y222" s="2">
        <v>774.22</v>
      </c>
      <c r="Z222" s="2">
        <v>1191.0999999999999</v>
      </c>
      <c r="AA222" s="2">
        <v>1012.44</v>
      </c>
      <c r="AB222" s="2">
        <v>1488.88</v>
      </c>
      <c r="AC222" s="2">
        <v>3701.2200000000003</v>
      </c>
    </row>
    <row r="223" spans="1:29" x14ac:dyDescent="0.3">
      <c r="A223" t="s">
        <v>30</v>
      </c>
      <c r="B223">
        <v>3</v>
      </c>
      <c r="C223" t="s">
        <v>42</v>
      </c>
      <c r="D223">
        <v>29.9</v>
      </c>
      <c r="E223" t="s">
        <v>47</v>
      </c>
      <c r="F223" t="s">
        <v>49</v>
      </c>
      <c r="G223" s="2">
        <v>5351.34</v>
      </c>
      <c r="H223" t="s">
        <v>55</v>
      </c>
      <c r="I223" s="1">
        <v>131.72</v>
      </c>
      <c r="J223" s="1">
        <v>327.08999999999997</v>
      </c>
      <c r="K223" s="1">
        <v>58.4</v>
      </c>
      <c r="L223" s="1">
        <v>205.21</v>
      </c>
      <c r="M223" s="1">
        <v>107.8</v>
      </c>
      <c r="N223" s="1">
        <v>68.040000000000006</v>
      </c>
      <c r="O223" s="1">
        <v>122.37</v>
      </c>
      <c r="P223" s="1">
        <v>5.17</v>
      </c>
      <c r="Q223" t="s">
        <v>67</v>
      </c>
      <c r="R223" s="6">
        <v>479</v>
      </c>
      <c r="S223" s="6">
        <v>338</v>
      </c>
      <c r="T223" s="2">
        <v>15.83</v>
      </c>
      <c r="U223" s="2">
        <v>150</v>
      </c>
      <c r="V223" s="2">
        <v>23.76</v>
      </c>
      <c r="W223" s="2">
        <v>81.3</v>
      </c>
      <c r="X223" s="2">
        <v>1025.8</v>
      </c>
      <c r="Y223" s="2">
        <v>695.67</v>
      </c>
      <c r="Z223" s="2">
        <v>1070.27</v>
      </c>
      <c r="AA223" s="2">
        <v>909.73</v>
      </c>
      <c r="AB223" s="2">
        <v>1337.84</v>
      </c>
      <c r="AC223" s="2">
        <v>3265.3</v>
      </c>
    </row>
    <row r="224" spans="1:29" x14ac:dyDescent="0.3">
      <c r="A224" t="s">
        <v>37</v>
      </c>
      <c r="B224">
        <v>10</v>
      </c>
      <c r="C224" t="s">
        <v>44</v>
      </c>
      <c r="D224">
        <v>19.600000000000001</v>
      </c>
      <c r="E224" t="s">
        <v>46</v>
      </c>
      <c r="F224" t="s">
        <v>51</v>
      </c>
      <c r="G224" s="2">
        <v>5606.12</v>
      </c>
      <c r="H224" t="s">
        <v>55</v>
      </c>
      <c r="I224" s="1">
        <v>110.52</v>
      </c>
      <c r="J224" s="1">
        <v>407.77</v>
      </c>
      <c r="K224" s="1">
        <v>55.08</v>
      </c>
      <c r="L224" s="1">
        <v>294.95999999999998</v>
      </c>
      <c r="M224" s="1">
        <v>123.91</v>
      </c>
      <c r="N224" s="1">
        <v>55.97</v>
      </c>
      <c r="O224" s="1">
        <v>149.82</v>
      </c>
      <c r="P224" s="1">
        <v>9.2899999999999991</v>
      </c>
      <c r="Q224" t="s">
        <v>66</v>
      </c>
      <c r="R224" s="6">
        <v>234</v>
      </c>
      <c r="S224" s="6">
        <v>314</v>
      </c>
      <c r="T224" s="2">
        <v>17.850000000000001</v>
      </c>
      <c r="U224" s="2">
        <v>50</v>
      </c>
      <c r="V224" s="2">
        <v>22.43</v>
      </c>
      <c r="W224" s="2">
        <v>50.28</v>
      </c>
      <c r="X224" s="2">
        <v>1207.3199999999899</v>
      </c>
      <c r="Y224" s="2">
        <v>728.8</v>
      </c>
      <c r="Z224" s="2">
        <v>1121.22</v>
      </c>
      <c r="AA224" s="2">
        <v>953.04</v>
      </c>
      <c r="AB224" s="2">
        <v>1401.53</v>
      </c>
      <c r="AC224" s="2">
        <v>3237.2299999999996</v>
      </c>
    </row>
    <row r="225" spans="1:29" x14ac:dyDescent="0.3">
      <c r="A225" t="s">
        <v>31</v>
      </c>
      <c r="B225">
        <v>14</v>
      </c>
      <c r="C225" t="s">
        <v>44</v>
      </c>
      <c r="D225">
        <v>27.4</v>
      </c>
      <c r="E225" t="s">
        <v>46</v>
      </c>
      <c r="F225" t="s">
        <v>52</v>
      </c>
      <c r="G225" s="2">
        <v>4611.25</v>
      </c>
      <c r="H225" t="s">
        <v>54</v>
      </c>
      <c r="I225" s="1">
        <v>157.28</v>
      </c>
      <c r="J225" s="1">
        <v>350.54</v>
      </c>
      <c r="K225" s="1">
        <v>56.76</v>
      </c>
      <c r="L225" s="1">
        <v>248.8</v>
      </c>
      <c r="M225" s="1">
        <v>104.97</v>
      </c>
      <c r="N225" s="1">
        <v>40.07</v>
      </c>
      <c r="O225" s="1">
        <v>124.82</v>
      </c>
      <c r="P225" s="1">
        <v>9.56</v>
      </c>
      <c r="Q225" t="s">
        <v>63</v>
      </c>
      <c r="R225" s="6">
        <v>424</v>
      </c>
      <c r="S225" s="6">
        <v>312</v>
      </c>
      <c r="T225" s="2">
        <v>14.78</v>
      </c>
      <c r="U225" s="2">
        <v>150</v>
      </c>
      <c r="V225" s="2">
        <v>36.729999999999997</v>
      </c>
      <c r="W225" s="2">
        <v>54.09</v>
      </c>
      <c r="X225" s="2">
        <v>1092.8</v>
      </c>
      <c r="Y225" s="2">
        <v>599.46</v>
      </c>
      <c r="Z225" s="2">
        <v>922.25</v>
      </c>
      <c r="AA225" s="2">
        <v>783.91</v>
      </c>
      <c r="AB225" s="2">
        <v>1152.81</v>
      </c>
      <c r="AC225" s="2">
        <v>2471.1799999999998</v>
      </c>
    </row>
    <row r="226" spans="1:29" x14ac:dyDescent="0.3">
      <c r="A226" t="s">
        <v>31</v>
      </c>
      <c r="B226">
        <v>27</v>
      </c>
      <c r="C226" t="s">
        <v>45</v>
      </c>
      <c r="D226">
        <v>28.2</v>
      </c>
      <c r="E226" t="s">
        <v>47</v>
      </c>
      <c r="F226" t="s">
        <v>50</v>
      </c>
      <c r="G226" s="2">
        <v>3476.28</v>
      </c>
      <c r="H226" t="s">
        <v>57</v>
      </c>
      <c r="I226" s="1">
        <v>198.61</v>
      </c>
      <c r="J226" s="1">
        <v>344.12</v>
      </c>
      <c r="K226" s="1">
        <v>57.86</v>
      </c>
      <c r="L226" s="1">
        <v>236.56</v>
      </c>
      <c r="M226" s="1">
        <v>127.91</v>
      </c>
      <c r="N226" s="1">
        <v>33.4</v>
      </c>
      <c r="O226" s="1">
        <v>122.93</v>
      </c>
      <c r="P226" s="1">
        <v>9.16</v>
      </c>
      <c r="Q226" t="s">
        <v>82</v>
      </c>
      <c r="R226" s="6">
        <v>677</v>
      </c>
      <c r="S226" s="6">
        <v>312</v>
      </c>
      <c r="T226" s="2">
        <v>11.14</v>
      </c>
      <c r="U226" s="2">
        <v>150</v>
      </c>
      <c r="V226" s="2">
        <v>39.119999999999997</v>
      </c>
      <c r="W226" s="2">
        <v>79.25</v>
      </c>
      <c r="X226" s="2">
        <v>1130.55</v>
      </c>
      <c r="Y226" s="2">
        <v>451.92</v>
      </c>
      <c r="Z226" s="2">
        <v>695.26</v>
      </c>
      <c r="AA226" s="2">
        <v>590.97</v>
      </c>
      <c r="AB226" s="2">
        <v>869.07</v>
      </c>
      <c r="AC226" s="2">
        <v>1300.8499999999999</v>
      </c>
    </row>
    <row r="227" spans="1:29" x14ac:dyDescent="0.3">
      <c r="A227" t="s">
        <v>29</v>
      </c>
      <c r="B227">
        <v>22</v>
      </c>
      <c r="C227" t="s">
        <v>43</v>
      </c>
      <c r="D227">
        <v>17</v>
      </c>
      <c r="E227" t="s">
        <v>46</v>
      </c>
      <c r="F227" t="s">
        <v>52</v>
      </c>
      <c r="G227" s="2">
        <v>4341.7700000000004</v>
      </c>
      <c r="H227" t="s">
        <v>56</v>
      </c>
      <c r="I227" s="1">
        <v>112.24</v>
      </c>
      <c r="J227" s="1">
        <v>411.22</v>
      </c>
      <c r="K227" s="1">
        <v>52.88</v>
      </c>
      <c r="L227" s="1">
        <v>212.98</v>
      </c>
      <c r="M227" s="1">
        <v>115.99</v>
      </c>
      <c r="N227" s="1">
        <v>52.8</v>
      </c>
      <c r="O227" s="1">
        <v>137.19999999999999</v>
      </c>
      <c r="P227" s="1">
        <v>8.86</v>
      </c>
      <c r="Q227" t="s">
        <v>66</v>
      </c>
      <c r="R227" s="6">
        <v>831</v>
      </c>
      <c r="S227" s="6">
        <v>323</v>
      </c>
      <c r="T227" s="2">
        <v>13.44</v>
      </c>
      <c r="U227" s="2">
        <v>0</v>
      </c>
      <c r="V227" s="2">
        <v>28.03</v>
      </c>
      <c r="W227" s="2">
        <v>69.33</v>
      </c>
      <c r="X227" s="2">
        <v>1104.1699999999901</v>
      </c>
      <c r="Y227" s="2">
        <v>564.42999999999995</v>
      </c>
      <c r="Z227" s="2">
        <v>868.35</v>
      </c>
      <c r="AA227" s="2">
        <v>738.1</v>
      </c>
      <c r="AB227" s="2">
        <v>1085.44</v>
      </c>
      <c r="AC227" s="2">
        <v>2031.63</v>
      </c>
    </row>
    <row r="228" spans="1:29" x14ac:dyDescent="0.3">
      <c r="A228" t="s">
        <v>37</v>
      </c>
      <c r="B228">
        <v>10</v>
      </c>
      <c r="C228" t="s">
        <v>43</v>
      </c>
      <c r="D228">
        <v>26.2</v>
      </c>
      <c r="E228" t="s">
        <v>47</v>
      </c>
      <c r="F228" t="s">
        <v>49</v>
      </c>
      <c r="G228" s="2">
        <v>3364.84</v>
      </c>
      <c r="H228" t="s">
        <v>55</v>
      </c>
      <c r="I228" s="1">
        <v>119.17</v>
      </c>
      <c r="J228" s="1">
        <v>329.15</v>
      </c>
      <c r="K228" s="1">
        <v>50.45</v>
      </c>
      <c r="L228" s="1">
        <v>287.77</v>
      </c>
      <c r="M228" s="1">
        <v>118.26</v>
      </c>
      <c r="N228" s="1">
        <v>66.349999999999994</v>
      </c>
      <c r="O228" s="1">
        <v>101.1</v>
      </c>
      <c r="P228" s="1">
        <v>7</v>
      </c>
      <c r="Q228" t="s">
        <v>58</v>
      </c>
      <c r="R228" s="6">
        <v>510</v>
      </c>
      <c r="S228" s="6">
        <v>314</v>
      </c>
      <c r="T228" s="2">
        <v>10.72</v>
      </c>
      <c r="U228" s="2">
        <v>0</v>
      </c>
      <c r="V228" s="2">
        <v>36.36</v>
      </c>
      <c r="W228" s="2">
        <v>60.13</v>
      </c>
      <c r="X228" s="2">
        <v>1079.25</v>
      </c>
      <c r="Y228" s="2">
        <v>437.43</v>
      </c>
      <c r="Z228" s="2">
        <v>672.97</v>
      </c>
      <c r="AA228" s="2">
        <v>572.02</v>
      </c>
      <c r="AB228" s="2">
        <v>841.21</v>
      </c>
      <c r="AC228" s="2">
        <v>1087.9499999999998</v>
      </c>
    </row>
    <row r="229" spans="1:29" x14ac:dyDescent="0.3">
      <c r="A229" t="s">
        <v>33</v>
      </c>
      <c r="B229">
        <v>18</v>
      </c>
      <c r="C229" t="s">
        <v>44</v>
      </c>
      <c r="D229">
        <v>12.1</v>
      </c>
      <c r="E229" t="s">
        <v>47</v>
      </c>
      <c r="F229" t="s">
        <v>51</v>
      </c>
      <c r="G229" s="2">
        <v>4132.9399999999996</v>
      </c>
      <c r="H229" t="s">
        <v>56</v>
      </c>
      <c r="I229" s="1">
        <v>171.35</v>
      </c>
      <c r="J229" s="1">
        <v>363.47</v>
      </c>
      <c r="K229" s="1">
        <v>50.82</v>
      </c>
      <c r="L229" s="1">
        <v>205.84</v>
      </c>
      <c r="M229" s="1">
        <v>138.01</v>
      </c>
      <c r="N229" s="1">
        <v>31.52</v>
      </c>
      <c r="O229" s="1">
        <v>121.39</v>
      </c>
      <c r="P229" s="1">
        <v>9.42</v>
      </c>
      <c r="Q229" t="s">
        <v>78</v>
      </c>
      <c r="R229" s="6">
        <v>114</v>
      </c>
      <c r="S229" s="6">
        <v>379</v>
      </c>
      <c r="T229" s="2">
        <v>10.9</v>
      </c>
      <c r="U229" s="2">
        <v>100</v>
      </c>
      <c r="V229" s="2">
        <v>30.45</v>
      </c>
      <c r="W229" s="2">
        <v>60.76</v>
      </c>
      <c r="X229" s="2">
        <v>1091.82</v>
      </c>
      <c r="Y229" s="2">
        <v>537.28</v>
      </c>
      <c r="Z229" s="2">
        <v>826.59</v>
      </c>
      <c r="AA229" s="2">
        <v>702.6</v>
      </c>
      <c r="AB229" s="2">
        <v>1033.23</v>
      </c>
      <c r="AC229" s="2">
        <v>1937.5700000000002</v>
      </c>
    </row>
    <row r="230" spans="1:29" x14ac:dyDescent="0.3">
      <c r="A230" t="s">
        <v>29</v>
      </c>
      <c r="B230">
        <v>28</v>
      </c>
      <c r="C230" t="s">
        <v>41</v>
      </c>
      <c r="D230">
        <v>16.5</v>
      </c>
      <c r="E230" t="s">
        <v>46</v>
      </c>
      <c r="F230" t="s">
        <v>50</v>
      </c>
      <c r="G230" s="2">
        <v>5673.98</v>
      </c>
      <c r="H230" t="s">
        <v>54</v>
      </c>
      <c r="I230" s="1">
        <v>122.56</v>
      </c>
      <c r="J230" s="1">
        <v>470.65</v>
      </c>
      <c r="K230" s="1">
        <v>56.23</v>
      </c>
      <c r="L230" s="1">
        <v>278.77</v>
      </c>
      <c r="M230" s="1">
        <v>120.95</v>
      </c>
      <c r="N230" s="1">
        <v>61.48</v>
      </c>
      <c r="O230" s="1">
        <v>108.32</v>
      </c>
      <c r="P230" s="1">
        <v>6.31</v>
      </c>
      <c r="Q230" t="s">
        <v>63</v>
      </c>
      <c r="R230" s="6">
        <v>501</v>
      </c>
      <c r="S230" s="6">
        <v>314</v>
      </c>
      <c r="T230" s="2">
        <v>18.07</v>
      </c>
      <c r="U230" s="2">
        <v>0</v>
      </c>
      <c r="V230" s="2">
        <v>36.4</v>
      </c>
      <c r="W230" s="2">
        <v>61.91</v>
      </c>
      <c r="X230" s="2">
        <v>1225.27</v>
      </c>
      <c r="Y230" s="2">
        <v>737.62</v>
      </c>
      <c r="Z230" s="2">
        <v>1134.8</v>
      </c>
      <c r="AA230" s="2">
        <v>964.58</v>
      </c>
      <c r="AB230" s="2">
        <v>1418.49</v>
      </c>
      <c r="AC230" s="2">
        <v>3251.1099999999997</v>
      </c>
    </row>
    <row r="231" spans="1:29" x14ac:dyDescent="0.3">
      <c r="A231" t="s">
        <v>29</v>
      </c>
      <c r="B231">
        <v>13</v>
      </c>
      <c r="C231" t="s">
        <v>45</v>
      </c>
      <c r="D231">
        <v>14.7</v>
      </c>
      <c r="E231" t="s">
        <v>47</v>
      </c>
      <c r="F231" t="s">
        <v>50</v>
      </c>
      <c r="G231" s="2">
        <v>3749.03</v>
      </c>
      <c r="H231" t="s">
        <v>56</v>
      </c>
      <c r="I231" s="1">
        <v>185.47</v>
      </c>
      <c r="J231" s="1">
        <v>415.59</v>
      </c>
      <c r="K231" s="1">
        <v>58.62</v>
      </c>
      <c r="L231" s="1">
        <v>206.59</v>
      </c>
      <c r="M231" s="1">
        <v>122.57</v>
      </c>
      <c r="N231" s="1">
        <v>39.35</v>
      </c>
      <c r="O231" s="1">
        <v>100.78</v>
      </c>
      <c r="P231" s="1">
        <v>7.08</v>
      </c>
      <c r="Q231" t="s">
        <v>58</v>
      </c>
      <c r="R231" s="6">
        <v>462</v>
      </c>
      <c r="S231" s="6">
        <v>368</v>
      </c>
      <c r="T231" s="2">
        <v>10.19</v>
      </c>
      <c r="U231" s="2">
        <v>100</v>
      </c>
      <c r="V231" s="2">
        <v>28.61</v>
      </c>
      <c r="W231" s="2">
        <v>59.23</v>
      </c>
      <c r="X231" s="2">
        <v>1136.04999999999</v>
      </c>
      <c r="Y231" s="2">
        <v>487.37</v>
      </c>
      <c r="Z231" s="2">
        <v>749.81</v>
      </c>
      <c r="AA231" s="2">
        <v>637.34</v>
      </c>
      <c r="AB231" s="2">
        <v>937.26</v>
      </c>
      <c r="AC231" s="2">
        <v>1507.5900000000001</v>
      </c>
    </row>
    <row r="232" spans="1:29" x14ac:dyDescent="0.3">
      <c r="A232" t="s">
        <v>34</v>
      </c>
      <c r="B232">
        <v>5</v>
      </c>
      <c r="C232" t="s">
        <v>41</v>
      </c>
      <c r="D232">
        <v>10.7</v>
      </c>
      <c r="E232" t="s">
        <v>46</v>
      </c>
      <c r="F232" t="s">
        <v>51</v>
      </c>
      <c r="G232" s="2">
        <v>4087.15</v>
      </c>
      <c r="H232" t="s">
        <v>54</v>
      </c>
      <c r="I232" s="1">
        <v>139.61000000000001</v>
      </c>
      <c r="J232" s="1">
        <v>425.98</v>
      </c>
      <c r="K232" s="1">
        <v>57.19</v>
      </c>
      <c r="L232" s="1">
        <v>279.02999999999997</v>
      </c>
      <c r="M232" s="1">
        <v>147.09</v>
      </c>
      <c r="N232" s="1">
        <v>56.15</v>
      </c>
      <c r="O232" s="1">
        <v>101.92</v>
      </c>
      <c r="P232" s="1">
        <v>6.93</v>
      </c>
      <c r="Q232" t="s">
        <v>77</v>
      </c>
      <c r="R232" s="6">
        <v>977</v>
      </c>
      <c r="S232" s="6">
        <v>368</v>
      </c>
      <c r="T232" s="2">
        <v>11.11</v>
      </c>
      <c r="U232" s="2">
        <v>50</v>
      </c>
      <c r="V232" s="2">
        <v>28.89</v>
      </c>
      <c r="W232" s="2">
        <v>65.680000000000007</v>
      </c>
      <c r="X232" s="2">
        <v>1213.9000000000001</v>
      </c>
      <c r="Y232" s="2">
        <v>531.33000000000004</v>
      </c>
      <c r="Z232" s="2">
        <v>817.43</v>
      </c>
      <c r="AA232" s="2">
        <v>694.82</v>
      </c>
      <c r="AB232" s="2">
        <v>1021.79</v>
      </c>
      <c r="AC232" s="2">
        <v>1718.1399999999999</v>
      </c>
    </row>
    <row r="233" spans="1:29" x14ac:dyDescent="0.3">
      <c r="A233" t="s">
        <v>32</v>
      </c>
      <c r="B233">
        <v>14</v>
      </c>
      <c r="C233" t="s">
        <v>42</v>
      </c>
      <c r="D233">
        <v>14.1</v>
      </c>
      <c r="E233" t="s">
        <v>47</v>
      </c>
      <c r="F233" t="s">
        <v>50</v>
      </c>
      <c r="G233" s="2">
        <v>4363.2700000000004</v>
      </c>
      <c r="H233" t="s">
        <v>56</v>
      </c>
      <c r="I233" s="1">
        <v>128.29</v>
      </c>
      <c r="J233" s="1">
        <v>340.12</v>
      </c>
      <c r="K233" s="1">
        <v>54.54</v>
      </c>
      <c r="L233" s="1">
        <v>205.83</v>
      </c>
      <c r="M233" s="1">
        <v>117.62</v>
      </c>
      <c r="N233" s="1">
        <v>30.67</v>
      </c>
      <c r="O233" s="1">
        <v>145.54</v>
      </c>
      <c r="P233" s="1">
        <v>9.1300000000000008</v>
      </c>
      <c r="Q233" t="s">
        <v>72</v>
      </c>
      <c r="R233" s="6">
        <v>345</v>
      </c>
      <c r="S233" s="6">
        <v>306</v>
      </c>
      <c r="T233" s="2">
        <v>14.26</v>
      </c>
      <c r="U233" s="2">
        <v>100</v>
      </c>
      <c r="V233" s="2">
        <v>26.33</v>
      </c>
      <c r="W233" s="2">
        <v>68.349999999999994</v>
      </c>
      <c r="X233" s="2">
        <v>1031.74</v>
      </c>
      <c r="Y233" s="2">
        <v>567.23</v>
      </c>
      <c r="Z233" s="2">
        <v>872.65</v>
      </c>
      <c r="AA233" s="2">
        <v>741.76</v>
      </c>
      <c r="AB233" s="2">
        <v>1090.82</v>
      </c>
      <c r="AC233" s="2">
        <v>2223.86</v>
      </c>
    </row>
    <row r="234" spans="1:29" x14ac:dyDescent="0.3">
      <c r="A234" t="s">
        <v>40</v>
      </c>
      <c r="B234">
        <v>15</v>
      </c>
      <c r="C234" t="s">
        <v>45</v>
      </c>
      <c r="D234">
        <v>25.2</v>
      </c>
      <c r="E234" t="s">
        <v>47</v>
      </c>
      <c r="F234" t="s">
        <v>51</v>
      </c>
      <c r="G234" s="2">
        <v>5786.71</v>
      </c>
      <c r="H234" t="s">
        <v>55</v>
      </c>
      <c r="I234" s="1">
        <v>194.88</v>
      </c>
      <c r="J234" s="1">
        <v>317.08999999999997</v>
      </c>
      <c r="K234" s="1">
        <v>57.48</v>
      </c>
      <c r="L234" s="1">
        <v>299.60000000000002</v>
      </c>
      <c r="M234" s="1">
        <v>141.6</v>
      </c>
      <c r="N234" s="1">
        <v>38.68</v>
      </c>
      <c r="O234" s="1">
        <v>140.61000000000001</v>
      </c>
      <c r="P234" s="1">
        <v>5.1100000000000003</v>
      </c>
      <c r="Q234" t="s">
        <v>62</v>
      </c>
      <c r="R234" s="6">
        <v>503</v>
      </c>
      <c r="S234" s="6">
        <v>361</v>
      </c>
      <c r="T234" s="2">
        <v>16.03</v>
      </c>
      <c r="U234" s="2">
        <v>50</v>
      </c>
      <c r="V234" s="2">
        <v>39.450000000000003</v>
      </c>
      <c r="W234" s="2">
        <v>64.73</v>
      </c>
      <c r="X234" s="2">
        <v>1195.05</v>
      </c>
      <c r="Y234" s="2">
        <v>752.27</v>
      </c>
      <c r="Z234" s="2">
        <v>1157.3399999999999</v>
      </c>
      <c r="AA234" s="2">
        <v>983.74</v>
      </c>
      <c r="AB234" s="2">
        <v>1446.68</v>
      </c>
      <c r="AC234" s="2">
        <v>3447.1099999999997</v>
      </c>
    </row>
    <row r="235" spans="1:29" x14ac:dyDescent="0.3">
      <c r="A235" t="s">
        <v>35</v>
      </c>
      <c r="B235">
        <v>24</v>
      </c>
      <c r="C235" t="s">
        <v>42</v>
      </c>
      <c r="D235">
        <v>28.4</v>
      </c>
      <c r="E235" t="s">
        <v>46</v>
      </c>
      <c r="F235" t="s">
        <v>48</v>
      </c>
      <c r="G235" s="2">
        <v>4353.04</v>
      </c>
      <c r="H235" t="s">
        <v>57</v>
      </c>
      <c r="I235" s="1">
        <v>169.03</v>
      </c>
      <c r="J235" s="1">
        <v>349.02</v>
      </c>
      <c r="K235" s="1">
        <v>53.49</v>
      </c>
      <c r="L235" s="1">
        <v>238.95</v>
      </c>
      <c r="M235" s="1">
        <v>135.28</v>
      </c>
      <c r="N235" s="1">
        <v>37.950000000000003</v>
      </c>
      <c r="O235" s="1">
        <v>142.36000000000001</v>
      </c>
      <c r="P235" s="1">
        <v>6.1</v>
      </c>
      <c r="Q235" t="s">
        <v>81</v>
      </c>
      <c r="R235" s="6">
        <v>888</v>
      </c>
      <c r="S235" s="6">
        <v>322</v>
      </c>
      <c r="T235" s="2">
        <v>13.52</v>
      </c>
      <c r="U235" s="2">
        <v>0</v>
      </c>
      <c r="V235" s="2">
        <v>29.87</v>
      </c>
      <c r="W235" s="2">
        <v>75.540000000000006</v>
      </c>
      <c r="X235" s="2">
        <v>1132.1799999999901</v>
      </c>
      <c r="Y235" s="2">
        <v>565.9</v>
      </c>
      <c r="Z235" s="2">
        <v>870.61</v>
      </c>
      <c r="AA235" s="2">
        <v>740.02</v>
      </c>
      <c r="AB235" s="2">
        <v>1088.26</v>
      </c>
      <c r="AC235" s="2">
        <v>2016.73</v>
      </c>
    </row>
    <row r="236" spans="1:29" x14ac:dyDescent="0.3">
      <c r="A236" t="s">
        <v>34</v>
      </c>
      <c r="B236">
        <v>26</v>
      </c>
      <c r="C236" t="s">
        <v>42</v>
      </c>
      <c r="D236">
        <v>15</v>
      </c>
      <c r="E236" t="s">
        <v>46</v>
      </c>
      <c r="F236" t="s">
        <v>49</v>
      </c>
      <c r="G236" s="2">
        <v>4163.58</v>
      </c>
      <c r="H236" t="s">
        <v>54</v>
      </c>
      <c r="I236" s="1">
        <v>167.13</v>
      </c>
      <c r="J236" s="1">
        <v>342.45</v>
      </c>
      <c r="K236" s="1">
        <v>53.91</v>
      </c>
      <c r="L236" s="1">
        <v>226.09</v>
      </c>
      <c r="M236" s="1">
        <v>110.52</v>
      </c>
      <c r="N236" s="1">
        <v>46.95</v>
      </c>
      <c r="O236" s="1">
        <v>120.61</v>
      </c>
      <c r="P236" s="1">
        <v>5.65</v>
      </c>
      <c r="Q236" t="s">
        <v>73</v>
      </c>
      <c r="R236" s="6">
        <v>235</v>
      </c>
      <c r="S236" s="6">
        <v>312</v>
      </c>
      <c r="T236" s="2">
        <v>13.34</v>
      </c>
      <c r="U236" s="2">
        <v>150</v>
      </c>
      <c r="V236" s="2">
        <v>27.48</v>
      </c>
      <c r="W236" s="2">
        <v>89.17</v>
      </c>
      <c r="X236" s="2">
        <v>1073.31</v>
      </c>
      <c r="Y236" s="2">
        <v>541.27</v>
      </c>
      <c r="Z236" s="2">
        <v>832.72</v>
      </c>
      <c r="AA236" s="2">
        <v>707.81</v>
      </c>
      <c r="AB236" s="2">
        <v>1040.8900000000001</v>
      </c>
      <c r="AC236" s="2">
        <v>2033.75</v>
      </c>
    </row>
    <row r="237" spans="1:29" x14ac:dyDescent="0.3">
      <c r="A237" t="s">
        <v>38</v>
      </c>
      <c r="B237">
        <v>2</v>
      </c>
      <c r="C237" t="s">
        <v>41</v>
      </c>
      <c r="D237">
        <v>15</v>
      </c>
      <c r="E237" t="s">
        <v>46</v>
      </c>
      <c r="F237" t="s">
        <v>50</v>
      </c>
      <c r="G237" s="2">
        <v>5423.8</v>
      </c>
      <c r="H237" t="s">
        <v>54</v>
      </c>
      <c r="I237" s="1">
        <v>163.35</v>
      </c>
      <c r="J237" s="1">
        <v>373.93</v>
      </c>
      <c r="K237" s="1">
        <v>54.37</v>
      </c>
      <c r="L237" s="1">
        <v>289.24</v>
      </c>
      <c r="M237" s="1">
        <v>124.13</v>
      </c>
      <c r="N237" s="1">
        <v>67.849999999999994</v>
      </c>
      <c r="O237" s="1">
        <v>110.89</v>
      </c>
      <c r="P237" s="1">
        <v>5.43</v>
      </c>
      <c r="Q237" t="s">
        <v>65</v>
      </c>
      <c r="R237" s="6">
        <v>591</v>
      </c>
      <c r="S237" s="6">
        <v>325</v>
      </c>
      <c r="T237" s="2">
        <v>16.690000000000001</v>
      </c>
      <c r="U237" s="2">
        <v>150</v>
      </c>
      <c r="V237" s="2">
        <v>21.57</v>
      </c>
      <c r="W237" s="2">
        <v>69.739999999999995</v>
      </c>
      <c r="X237" s="2">
        <v>1189.19</v>
      </c>
      <c r="Y237" s="2">
        <v>705.09</v>
      </c>
      <c r="Z237" s="2">
        <v>1084.76</v>
      </c>
      <c r="AA237" s="2">
        <v>922.05</v>
      </c>
      <c r="AB237" s="2">
        <v>1355.95</v>
      </c>
      <c r="AC237" s="2">
        <v>3172.1800000000003</v>
      </c>
    </row>
    <row r="238" spans="1:29" x14ac:dyDescent="0.3">
      <c r="A238" t="s">
        <v>32</v>
      </c>
      <c r="B238">
        <v>3</v>
      </c>
      <c r="C238" t="s">
        <v>43</v>
      </c>
      <c r="D238">
        <v>22.2</v>
      </c>
      <c r="E238" t="s">
        <v>47</v>
      </c>
      <c r="F238" t="s">
        <v>53</v>
      </c>
      <c r="G238" s="2">
        <v>5432.02</v>
      </c>
      <c r="H238" t="s">
        <v>55</v>
      </c>
      <c r="I238" s="1">
        <v>160.13999999999999</v>
      </c>
      <c r="J238" s="1">
        <v>496.28</v>
      </c>
      <c r="K238" s="1">
        <v>59.08</v>
      </c>
      <c r="L238" s="1">
        <v>277.54000000000002</v>
      </c>
      <c r="M238" s="1">
        <v>148.5</v>
      </c>
      <c r="N238" s="1">
        <v>50.88</v>
      </c>
      <c r="O238" s="1">
        <v>105.46</v>
      </c>
      <c r="P238" s="1">
        <v>9.98</v>
      </c>
      <c r="Q238" t="s">
        <v>76</v>
      </c>
      <c r="R238" s="6">
        <v>120</v>
      </c>
      <c r="S238" s="6">
        <v>344</v>
      </c>
      <c r="T238" s="2">
        <v>15.79</v>
      </c>
      <c r="U238" s="2">
        <v>50</v>
      </c>
      <c r="V238" s="2">
        <v>28.73</v>
      </c>
      <c r="W238" s="2">
        <v>51.5</v>
      </c>
      <c r="X238" s="2">
        <v>1307.8599999999999</v>
      </c>
      <c r="Y238" s="2">
        <v>706.16</v>
      </c>
      <c r="Z238" s="2">
        <v>1086.4000000000001</v>
      </c>
      <c r="AA238" s="2">
        <v>923.44</v>
      </c>
      <c r="AB238" s="2">
        <v>1358.01</v>
      </c>
      <c r="AC238" s="2">
        <v>2968.8900000000003</v>
      </c>
    </row>
    <row r="239" spans="1:29" x14ac:dyDescent="0.3">
      <c r="A239" t="s">
        <v>40</v>
      </c>
      <c r="B239">
        <v>18</v>
      </c>
      <c r="C239" t="s">
        <v>42</v>
      </c>
      <c r="D239">
        <v>15.2</v>
      </c>
      <c r="E239" t="s">
        <v>46</v>
      </c>
      <c r="F239" t="s">
        <v>48</v>
      </c>
      <c r="G239" s="2">
        <v>3870.02</v>
      </c>
      <c r="H239" t="s">
        <v>57</v>
      </c>
      <c r="I239" s="1">
        <v>119.79</v>
      </c>
      <c r="J239" s="1">
        <v>442.89</v>
      </c>
      <c r="K239" s="1">
        <v>56.63</v>
      </c>
      <c r="L239" s="1">
        <v>290.70999999999998</v>
      </c>
      <c r="M239" s="1">
        <v>106.42</v>
      </c>
      <c r="N239" s="1">
        <v>36.71</v>
      </c>
      <c r="O239" s="1">
        <v>114.84</v>
      </c>
      <c r="P239" s="1">
        <v>8.41</v>
      </c>
      <c r="Q239" t="s">
        <v>66</v>
      </c>
      <c r="R239" s="6">
        <v>120</v>
      </c>
      <c r="S239" s="6">
        <v>341</v>
      </c>
      <c r="T239" s="2">
        <v>11.35</v>
      </c>
      <c r="U239" s="2">
        <v>0</v>
      </c>
      <c r="V239" s="2">
        <v>22</v>
      </c>
      <c r="W239" s="2">
        <v>60.52</v>
      </c>
      <c r="X239" s="2">
        <v>1176.3999999999901</v>
      </c>
      <c r="Y239" s="2">
        <v>503.1</v>
      </c>
      <c r="Z239" s="2">
        <v>774</v>
      </c>
      <c r="AA239" s="2">
        <v>657.9</v>
      </c>
      <c r="AB239" s="2">
        <v>967.5</v>
      </c>
      <c r="AC239" s="2">
        <v>1481.62</v>
      </c>
    </row>
    <row r="240" spans="1:29" x14ac:dyDescent="0.3">
      <c r="A240" t="s">
        <v>34</v>
      </c>
      <c r="B240">
        <v>10</v>
      </c>
      <c r="C240" t="s">
        <v>44</v>
      </c>
      <c r="D240">
        <v>18.899999999999999</v>
      </c>
      <c r="E240" t="s">
        <v>47</v>
      </c>
      <c r="F240" t="s">
        <v>51</v>
      </c>
      <c r="G240" s="2">
        <v>5069.25</v>
      </c>
      <c r="H240" t="s">
        <v>57</v>
      </c>
      <c r="I240" s="1">
        <v>134.07</v>
      </c>
      <c r="J240" s="1">
        <v>430.25</v>
      </c>
      <c r="K240" s="1">
        <v>50.83</v>
      </c>
      <c r="L240" s="1">
        <v>210.72</v>
      </c>
      <c r="M240" s="1">
        <v>136.47</v>
      </c>
      <c r="N240" s="1">
        <v>55.86</v>
      </c>
      <c r="O240" s="1">
        <v>103.53</v>
      </c>
      <c r="P240" s="1">
        <v>5.49</v>
      </c>
      <c r="Q240" t="s">
        <v>82</v>
      </c>
      <c r="R240" s="6">
        <v>450</v>
      </c>
      <c r="S240" s="6">
        <v>362</v>
      </c>
      <c r="T240" s="2">
        <v>14</v>
      </c>
      <c r="U240" s="2">
        <v>0</v>
      </c>
      <c r="V240" s="2">
        <v>20.149999999999999</v>
      </c>
      <c r="W240" s="2">
        <v>58.69</v>
      </c>
      <c r="X240" s="2">
        <v>1127.22</v>
      </c>
      <c r="Y240" s="2">
        <v>659</v>
      </c>
      <c r="Z240" s="2">
        <v>1013.85</v>
      </c>
      <c r="AA240" s="2">
        <v>861.77</v>
      </c>
      <c r="AB240" s="2">
        <v>1267.31</v>
      </c>
      <c r="AC240" s="2">
        <v>2728.18</v>
      </c>
    </row>
    <row r="241" spans="1:29" x14ac:dyDescent="0.3">
      <c r="A241" t="s">
        <v>31</v>
      </c>
      <c r="B241">
        <v>14</v>
      </c>
      <c r="C241" t="s">
        <v>45</v>
      </c>
      <c r="D241">
        <v>22.4</v>
      </c>
      <c r="E241" t="s">
        <v>47</v>
      </c>
      <c r="F241" t="s">
        <v>48</v>
      </c>
      <c r="G241" s="2">
        <v>5205.07</v>
      </c>
      <c r="H241" t="s">
        <v>57</v>
      </c>
      <c r="I241" s="1">
        <v>185.77</v>
      </c>
      <c r="J241" s="1">
        <v>306.97000000000003</v>
      </c>
      <c r="K241" s="1">
        <v>52.26</v>
      </c>
      <c r="L241" s="1">
        <v>211.88</v>
      </c>
      <c r="M241" s="1">
        <v>133.36000000000001</v>
      </c>
      <c r="N241" s="1">
        <v>63.63</v>
      </c>
      <c r="O241" s="1">
        <v>134.01</v>
      </c>
      <c r="P241" s="1">
        <v>5.76</v>
      </c>
      <c r="Q241" t="s">
        <v>59</v>
      </c>
      <c r="R241" s="6">
        <v>745</v>
      </c>
      <c r="S241" s="6">
        <v>335</v>
      </c>
      <c r="T241" s="2">
        <v>15.54</v>
      </c>
      <c r="U241" s="2">
        <v>150</v>
      </c>
      <c r="V241" s="2">
        <v>27.36</v>
      </c>
      <c r="W241" s="2">
        <v>90.5</v>
      </c>
      <c r="X241" s="2">
        <v>1093.6400000000001</v>
      </c>
      <c r="Y241" s="2">
        <v>676.66</v>
      </c>
      <c r="Z241" s="2">
        <v>1041.01</v>
      </c>
      <c r="AA241" s="2">
        <v>884.86</v>
      </c>
      <c r="AB241" s="2">
        <v>1301.27</v>
      </c>
      <c r="AC241" s="2">
        <v>3054.79</v>
      </c>
    </row>
    <row r="242" spans="1:29" x14ac:dyDescent="0.3">
      <c r="A242" t="s">
        <v>34</v>
      </c>
      <c r="B242">
        <v>22</v>
      </c>
      <c r="C242" t="s">
        <v>43</v>
      </c>
      <c r="D242">
        <v>18.3</v>
      </c>
      <c r="E242" t="s">
        <v>47</v>
      </c>
      <c r="F242" t="s">
        <v>49</v>
      </c>
      <c r="G242" s="2">
        <v>4501.01</v>
      </c>
      <c r="H242" t="s">
        <v>56</v>
      </c>
      <c r="I242" s="1">
        <v>182.38</v>
      </c>
      <c r="J242" s="1">
        <v>479.94</v>
      </c>
      <c r="K242" s="1">
        <v>52.94</v>
      </c>
      <c r="L242" s="1">
        <v>294.69</v>
      </c>
      <c r="M242" s="1">
        <v>108.34</v>
      </c>
      <c r="N242" s="1">
        <v>69.8</v>
      </c>
      <c r="O242" s="1">
        <v>122.49</v>
      </c>
      <c r="P242" s="1">
        <v>9.6300000000000008</v>
      </c>
      <c r="Q242" t="s">
        <v>59</v>
      </c>
      <c r="R242" s="6">
        <v>390</v>
      </c>
      <c r="S242" s="6">
        <v>330</v>
      </c>
      <c r="T242" s="2">
        <v>13.64</v>
      </c>
      <c r="U242" s="2">
        <v>100</v>
      </c>
      <c r="V242" s="2">
        <v>34.659999999999997</v>
      </c>
      <c r="W242" s="2">
        <v>74.95</v>
      </c>
      <c r="X242" s="2">
        <v>1320.21</v>
      </c>
      <c r="Y242" s="2">
        <v>585.13</v>
      </c>
      <c r="Z242" s="2">
        <v>900.2</v>
      </c>
      <c r="AA242" s="2">
        <v>765.17</v>
      </c>
      <c r="AB242" s="2">
        <v>1125.25</v>
      </c>
      <c r="AC242" s="2">
        <v>2081.46</v>
      </c>
    </row>
    <row r="243" spans="1:29" x14ac:dyDescent="0.3">
      <c r="A243" t="s">
        <v>33</v>
      </c>
      <c r="B243">
        <v>27</v>
      </c>
      <c r="C243" t="s">
        <v>45</v>
      </c>
      <c r="D243">
        <v>26.2</v>
      </c>
      <c r="E243" t="s">
        <v>46</v>
      </c>
      <c r="F243" t="s">
        <v>49</v>
      </c>
      <c r="G243" s="2">
        <v>4923.8</v>
      </c>
      <c r="H243" t="s">
        <v>56</v>
      </c>
      <c r="I243" s="1">
        <v>190.94</v>
      </c>
      <c r="J243" s="1">
        <v>361.13</v>
      </c>
      <c r="K243" s="1">
        <v>58.74</v>
      </c>
      <c r="L243" s="1">
        <v>224.04</v>
      </c>
      <c r="M243" s="1">
        <v>132.38999999999999</v>
      </c>
      <c r="N243" s="1">
        <v>69.67</v>
      </c>
      <c r="O243" s="1">
        <v>111.38</v>
      </c>
      <c r="P243" s="1">
        <v>7.45</v>
      </c>
      <c r="Q243" t="s">
        <v>78</v>
      </c>
      <c r="R243" s="6">
        <v>270</v>
      </c>
      <c r="S243" s="6">
        <v>322</v>
      </c>
      <c r="T243" s="2">
        <v>15.29</v>
      </c>
      <c r="U243" s="2">
        <v>50</v>
      </c>
      <c r="V243" s="2">
        <v>25.34</v>
      </c>
      <c r="W243" s="2">
        <v>90.84</v>
      </c>
      <c r="X243" s="2">
        <v>1155.74</v>
      </c>
      <c r="Y243" s="2">
        <v>640.09</v>
      </c>
      <c r="Z243" s="2">
        <v>984.76</v>
      </c>
      <c r="AA243" s="2">
        <v>837.05</v>
      </c>
      <c r="AB243" s="2">
        <v>1230.95</v>
      </c>
      <c r="AC243" s="2">
        <v>2609.4</v>
      </c>
    </row>
    <row r="244" spans="1:29" x14ac:dyDescent="0.3">
      <c r="A244" t="s">
        <v>29</v>
      </c>
      <c r="B244">
        <v>28</v>
      </c>
      <c r="C244" t="s">
        <v>41</v>
      </c>
      <c r="D244">
        <v>11.1</v>
      </c>
      <c r="E244" t="s">
        <v>47</v>
      </c>
      <c r="F244" t="s">
        <v>48</v>
      </c>
      <c r="G244" s="2">
        <v>3768.74</v>
      </c>
      <c r="H244" t="s">
        <v>54</v>
      </c>
      <c r="I244" s="1">
        <v>117.41</v>
      </c>
      <c r="J244" s="1">
        <v>484.78</v>
      </c>
      <c r="K244" s="1">
        <v>57.49</v>
      </c>
      <c r="L244" s="1">
        <v>277.16000000000003</v>
      </c>
      <c r="M244" s="1">
        <v>138.71</v>
      </c>
      <c r="N244" s="1">
        <v>54.84</v>
      </c>
      <c r="O244" s="1">
        <v>108.34</v>
      </c>
      <c r="P244" s="1">
        <v>7.36</v>
      </c>
      <c r="Q244" t="s">
        <v>66</v>
      </c>
      <c r="R244" s="6">
        <v>966</v>
      </c>
      <c r="S244" s="6">
        <v>388</v>
      </c>
      <c r="T244" s="2">
        <v>9.7100000000000009</v>
      </c>
      <c r="U244" s="2">
        <v>50</v>
      </c>
      <c r="V244" s="2">
        <v>21.29</v>
      </c>
      <c r="W244" s="2">
        <v>53.88</v>
      </c>
      <c r="X244" s="2">
        <v>1246.0899999999899</v>
      </c>
      <c r="Y244" s="2">
        <v>489.94</v>
      </c>
      <c r="Z244" s="2">
        <v>753.75</v>
      </c>
      <c r="AA244" s="2">
        <v>640.69000000000005</v>
      </c>
      <c r="AB244" s="2">
        <v>942.18</v>
      </c>
      <c r="AC244" s="2">
        <v>1359.94</v>
      </c>
    </row>
    <row r="245" spans="1:29" x14ac:dyDescent="0.3">
      <c r="A245" t="s">
        <v>32</v>
      </c>
      <c r="B245">
        <v>22</v>
      </c>
      <c r="C245" t="s">
        <v>42</v>
      </c>
      <c r="D245">
        <v>11.1</v>
      </c>
      <c r="E245" t="s">
        <v>47</v>
      </c>
      <c r="F245" t="s">
        <v>50</v>
      </c>
      <c r="G245" s="2">
        <v>3257.12</v>
      </c>
      <c r="H245" t="s">
        <v>57</v>
      </c>
      <c r="I245" s="1">
        <v>144.46</v>
      </c>
      <c r="J245" s="1">
        <v>357.51</v>
      </c>
      <c r="K245" s="1">
        <v>53.31</v>
      </c>
      <c r="L245" s="1">
        <v>228.68</v>
      </c>
      <c r="M245" s="1">
        <v>147.5</v>
      </c>
      <c r="N245" s="1">
        <v>48.55</v>
      </c>
      <c r="O245" s="1">
        <v>112.05</v>
      </c>
      <c r="P245" s="1">
        <v>7.46</v>
      </c>
      <c r="Q245" t="s">
        <v>78</v>
      </c>
      <c r="R245" s="6">
        <v>422</v>
      </c>
      <c r="S245" s="6">
        <v>345</v>
      </c>
      <c r="T245" s="2">
        <v>9.44</v>
      </c>
      <c r="U245" s="2">
        <v>150</v>
      </c>
      <c r="V245" s="2">
        <v>30.4</v>
      </c>
      <c r="W245" s="2">
        <v>77.510000000000005</v>
      </c>
      <c r="X245" s="2">
        <v>1099.52</v>
      </c>
      <c r="Y245" s="2">
        <v>423.43</v>
      </c>
      <c r="Z245" s="2">
        <v>651.41999999999996</v>
      </c>
      <c r="AA245" s="2">
        <v>553.71</v>
      </c>
      <c r="AB245" s="2">
        <v>814.28</v>
      </c>
      <c r="AC245" s="2">
        <v>1104</v>
      </c>
    </row>
    <row r="246" spans="1:29" x14ac:dyDescent="0.3">
      <c r="A246" t="s">
        <v>40</v>
      </c>
      <c r="B246">
        <v>22</v>
      </c>
      <c r="C246" t="s">
        <v>42</v>
      </c>
      <c r="D246">
        <v>24.1</v>
      </c>
      <c r="E246" t="s">
        <v>46</v>
      </c>
      <c r="F246" t="s">
        <v>49</v>
      </c>
      <c r="G246" s="2">
        <v>3464.3</v>
      </c>
      <c r="H246" t="s">
        <v>54</v>
      </c>
      <c r="I246" s="1">
        <v>153.05000000000001</v>
      </c>
      <c r="J246" s="1">
        <v>425.65</v>
      </c>
      <c r="K246" s="1">
        <v>52.32</v>
      </c>
      <c r="L246" s="1">
        <v>288.12</v>
      </c>
      <c r="M246" s="1">
        <v>145.99</v>
      </c>
      <c r="N246" s="1">
        <v>48.72</v>
      </c>
      <c r="O246" s="1">
        <v>136.27000000000001</v>
      </c>
      <c r="P246" s="1">
        <v>9.7799999999999994</v>
      </c>
      <c r="Q246" t="s">
        <v>69</v>
      </c>
      <c r="R246" s="6">
        <v>288</v>
      </c>
      <c r="S246" s="6">
        <v>350</v>
      </c>
      <c r="T246" s="2">
        <v>9.9</v>
      </c>
      <c r="U246" s="2">
        <v>150</v>
      </c>
      <c r="V246" s="2">
        <v>20.04</v>
      </c>
      <c r="W246" s="2">
        <v>51.58</v>
      </c>
      <c r="X246" s="2">
        <v>1259.9000000000001</v>
      </c>
      <c r="Y246" s="2">
        <v>450.36</v>
      </c>
      <c r="Z246" s="2">
        <v>692.86</v>
      </c>
      <c r="AA246" s="2">
        <v>588.92999999999995</v>
      </c>
      <c r="AB246" s="2">
        <v>866.08</v>
      </c>
      <c r="AC246" s="2">
        <v>1140.44</v>
      </c>
    </row>
    <row r="247" spans="1:29" x14ac:dyDescent="0.3">
      <c r="A247" t="s">
        <v>37</v>
      </c>
      <c r="B247">
        <v>7</v>
      </c>
      <c r="C247" t="s">
        <v>42</v>
      </c>
      <c r="D247">
        <v>22.7</v>
      </c>
      <c r="E247" t="s">
        <v>46</v>
      </c>
      <c r="F247" t="s">
        <v>50</v>
      </c>
      <c r="G247" s="2">
        <v>3534.67</v>
      </c>
      <c r="H247" t="s">
        <v>56</v>
      </c>
      <c r="I247" s="1">
        <v>101.83</v>
      </c>
      <c r="J247" s="1">
        <v>478.33</v>
      </c>
      <c r="K247" s="1">
        <v>59.3</v>
      </c>
      <c r="L247" s="1">
        <v>298.47000000000003</v>
      </c>
      <c r="M247" s="1">
        <v>106.84</v>
      </c>
      <c r="N247" s="1">
        <v>67.28</v>
      </c>
      <c r="O247" s="1">
        <v>131.61000000000001</v>
      </c>
      <c r="P247" s="1">
        <v>5.12</v>
      </c>
      <c r="Q247" t="s">
        <v>75</v>
      </c>
      <c r="R247" s="6">
        <v>943</v>
      </c>
      <c r="S247" s="6">
        <v>304</v>
      </c>
      <c r="T247" s="2">
        <v>11.63</v>
      </c>
      <c r="U247" s="2">
        <v>0</v>
      </c>
      <c r="V247" s="2">
        <v>37.46</v>
      </c>
      <c r="W247" s="2">
        <v>73.22</v>
      </c>
      <c r="X247" s="2">
        <v>1248.77999999999</v>
      </c>
      <c r="Y247" s="2">
        <v>459.51</v>
      </c>
      <c r="Z247" s="2">
        <v>706.93</v>
      </c>
      <c r="AA247" s="2">
        <v>600.89</v>
      </c>
      <c r="AB247" s="2">
        <v>883.67</v>
      </c>
      <c r="AC247" s="2">
        <v>1089.3499999999999</v>
      </c>
    </row>
    <row r="248" spans="1:29" x14ac:dyDescent="0.3">
      <c r="A248" t="s">
        <v>40</v>
      </c>
      <c r="B248">
        <v>10</v>
      </c>
      <c r="C248" t="s">
        <v>41</v>
      </c>
      <c r="D248">
        <v>22.6</v>
      </c>
      <c r="E248" t="s">
        <v>46</v>
      </c>
      <c r="F248" t="s">
        <v>52</v>
      </c>
      <c r="G248" s="2">
        <v>4843.6899999999996</v>
      </c>
      <c r="H248" t="s">
        <v>56</v>
      </c>
      <c r="I248" s="1">
        <v>124.98</v>
      </c>
      <c r="J248" s="1">
        <v>481.5</v>
      </c>
      <c r="K248" s="1">
        <v>54.8</v>
      </c>
      <c r="L248" s="1">
        <v>246.32</v>
      </c>
      <c r="M248" s="1">
        <v>128.41</v>
      </c>
      <c r="N248" s="1">
        <v>33.33</v>
      </c>
      <c r="O248" s="1">
        <v>101.35</v>
      </c>
      <c r="P248" s="1">
        <v>5.09</v>
      </c>
      <c r="Q248" t="s">
        <v>59</v>
      </c>
      <c r="R248" s="6">
        <v>307</v>
      </c>
      <c r="S248" s="6">
        <v>392</v>
      </c>
      <c r="T248" s="2">
        <v>12.36</v>
      </c>
      <c r="U248" s="2">
        <v>100</v>
      </c>
      <c r="V248" s="2">
        <v>35.71</v>
      </c>
      <c r="W248" s="2">
        <v>80.52</v>
      </c>
      <c r="X248" s="2">
        <v>1175.77999999999</v>
      </c>
      <c r="Y248" s="2">
        <v>629.67999999999995</v>
      </c>
      <c r="Z248" s="2">
        <v>968.74</v>
      </c>
      <c r="AA248" s="2">
        <v>823.43</v>
      </c>
      <c r="AB248" s="2">
        <v>1210.92</v>
      </c>
      <c r="AC248" s="2">
        <v>2569.62</v>
      </c>
    </row>
    <row r="249" spans="1:29" x14ac:dyDescent="0.3">
      <c r="A249" t="s">
        <v>32</v>
      </c>
      <c r="B249">
        <v>10</v>
      </c>
      <c r="C249" t="s">
        <v>42</v>
      </c>
      <c r="D249">
        <v>26.4</v>
      </c>
      <c r="E249" t="s">
        <v>47</v>
      </c>
      <c r="F249" t="s">
        <v>51</v>
      </c>
      <c r="G249" s="2">
        <v>5503.75</v>
      </c>
      <c r="H249" t="s">
        <v>57</v>
      </c>
      <c r="I249" s="1">
        <v>136.63999999999999</v>
      </c>
      <c r="J249" s="1">
        <v>426.8</v>
      </c>
      <c r="K249" s="1">
        <v>50.63</v>
      </c>
      <c r="L249" s="1">
        <v>208.79</v>
      </c>
      <c r="M249" s="1">
        <v>146.22</v>
      </c>
      <c r="N249" s="1">
        <v>61.17</v>
      </c>
      <c r="O249" s="1">
        <v>133.99</v>
      </c>
      <c r="P249" s="1">
        <v>9.24</v>
      </c>
      <c r="Q249" t="s">
        <v>65</v>
      </c>
      <c r="R249" s="6">
        <v>813</v>
      </c>
      <c r="S249" s="6">
        <v>351</v>
      </c>
      <c r="T249" s="2">
        <v>15.68</v>
      </c>
      <c r="U249" s="2">
        <v>100</v>
      </c>
      <c r="V249" s="2">
        <v>31.05</v>
      </c>
      <c r="W249" s="2">
        <v>71.13</v>
      </c>
      <c r="X249" s="2">
        <v>1173.48</v>
      </c>
      <c r="Y249" s="2">
        <v>715.49</v>
      </c>
      <c r="Z249" s="2">
        <v>1100.75</v>
      </c>
      <c r="AA249" s="2">
        <v>935.64</v>
      </c>
      <c r="AB249" s="2">
        <v>1375.94</v>
      </c>
      <c r="AC249" s="2">
        <v>3227.3199999999997</v>
      </c>
    </row>
    <row r="250" spans="1:29" x14ac:dyDescent="0.3">
      <c r="A250" t="s">
        <v>40</v>
      </c>
      <c r="B250">
        <v>5</v>
      </c>
      <c r="C250" t="s">
        <v>42</v>
      </c>
      <c r="D250">
        <v>12.6</v>
      </c>
      <c r="E250" t="s">
        <v>47</v>
      </c>
      <c r="F250" t="s">
        <v>52</v>
      </c>
      <c r="G250" s="2">
        <v>5762.85</v>
      </c>
      <c r="H250" t="s">
        <v>55</v>
      </c>
      <c r="I250" s="1">
        <v>154.56</v>
      </c>
      <c r="J250" s="1">
        <v>412.56</v>
      </c>
      <c r="K250" s="1">
        <v>50.19</v>
      </c>
      <c r="L250" s="1">
        <v>257.06</v>
      </c>
      <c r="M250" s="1">
        <v>106.99</v>
      </c>
      <c r="N250" s="1">
        <v>39.03</v>
      </c>
      <c r="O250" s="1">
        <v>136.66999999999999</v>
      </c>
      <c r="P250" s="1">
        <v>6.42</v>
      </c>
      <c r="Q250" t="s">
        <v>82</v>
      </c>
      <c r="R250" s="6">
        <v>444</v>
      </c>
      <c r="S250" s="6">
        <v>385</v>
      </c>
      <c r="T250" s="2">
        <v>14.97</v>
      </c>
      <c r="U250" s="2">
        <v>50</v>
      </c>
      <c r="V250" s="2">
        <v>25.21</v>
      </c>
      <c r="W250" s="2">
        <v>91.7</v>
      </c>
      <c r="X250" s="2">
        <v>1163.48</v>
      </c>
      <c r="Y250" s="2">
        <v>749.17</v>
      </c>
      <c r="Z250" s="2">
        <v>1152.57</v>
      </c>
      <c r="AA250" s="2">
        <v>979.68</v>
      </c>
      <c r="AB250" s="2">
        <v>1440.71</v>
      </c>
      <c r="AC250" s="2">
        <v>3440.58</v>
      </c>
    </row>
    <row r="251" spans="1:29" x14ac:dyDescent="0.3">
      <c r="A251" t="s">
        <v>31</v>
      </c>
      <c r="B251">
        <v>6</v>
      </c>
      <c r="C251" t="s">
        <v>42</v>
      </c>
      <c r="D251">
        <v>29.6</v>
      </c>
      <c r="E251" t="s">
        <v>46</v>
      </c>
      <c r="F251" t="s">
        <v>48</v>
      </c>
      <c r="G251" s="2">
        <v>5613.01</v>
      </c>
      <c r="H251" t="s">
        <v>55</v>
      </c>
      <c r="I251" s="1">
        <v>191.06</v>
      </c>
      <c r="J251" s="1">
        <v>390.42</v>
      </c>
      <c r="K251" s="1">
        <v>57.93</v>
      </c>
      <c r="L251" s="1">
        <v>229.94</v>
      </c>
      <c r="M251" s="1">
        <v>119.31</v>
      </c>
      <c r="N251" s="1">
        <v>65.42</v>
      </c>
      <c r="O251" s="1">
        <v>146.63</v>
      </c>
      <c r="P251" s="1">
        <v>6.35</v>
      </c>
      <c r="Q251" t="s">
        <v>62</v>
      </c>
      <c r="R251" s="6">
        <v>341</v>
      </c>
      <c r="S251" s="6">
        <v>306</v>
      </c>
      <c r="T251" s="2">
        <v>18.34</v>
      </c>
      <c r="U251" s="2">
        <v>50</v>
      </c>
      <c r="V251" s="2">
        <v>20.18</v>
      </c>
      <c r="W251" s="2">
        <v>84.81</v>
      </c>
      <c r="X251" s="2">
        <v>1207.06</v>
      </c>
      <c r="Y251" s="2">
        <v>729.69</v>
      </c>
      <c r="Z251" s="2">
        <v>1122.5999999999999</v>
      </c>
      <c r="AA251" s="2">
        <v>954.21</v>
      </c>
      <c r="AB251" s="2">
        <v>1403.25</v>
      </c>
      <c r="AC251" s="2">
        <v>3242.13</v>
      </c>
    </row>
    <row r="252" spans="1:29" x14ac:dyDescent="0.3">
      <c r="A252" t="s">
        <v>40</v>
      </c>
      <c r="B252">
        <v>8</v>
      </c>
      <c r="C252" t="s">
        <v>42</v>
      </c>
      <c r="D252">
        <v>28.4</v>
      </c>
      <c r="E252" t="s">
        <v>47</v>
      </c>
      <c r="F252" t="s">
        <v>49</v>
      </c>
      <c r="G252" s="2">
        <v>4891.3599999999997</v>
      </c>
      <c r="H252" t="s">
        <v>54</v>
      </c>
      <c r="I252" s="1">
        <v>117.07</v>
      </c>
      <c r="J252" s="1">
        <v>346.55</v>
      </c>
      <c r="K252" s="1">
        <v>51.22</v>
      </c>
      <c r="L252" s="1">
        <v>249.19</v>
      </c>
      <c r="M252" s="1">
        <v>102.62</v>
      </c>
      <c r="N252" s="1">
        <v>57.63</v>
      </c>
      <c r="O252" s="1">
        <v>127.31</v>
      </c>
      <c r="P252" s="1">
        <v>6.15</v>
      </c>
      <c r="Q252" t="s">
        <v>78</v>
      </c>
      <c r="R252" s="6">
        <v>375</v>
      </c>
      <c r="S252" s="6">
        <v>347</v>
      </c>
      <c r="T252" s="2">
        <v>14.1</v>
      </c>
      <c r="U252" s="2">
        <v>150</v>
      </c>
      <c r="V252" s="2">
        <v>21.63</v>
      </c>
      <c r="W252" s="2">
        <v>69.319999999999993</v>
      </c>
      <c r="X252" s="2">
        <v>1057.74</v>
      </c>
      <c r="Y252" s="2">
        <v>635.88</v>
      </c>
      <c r="Z252" s="2">
        <v>978.27</v>
      </c>
      <c r="AA252" s="2">
        <v>831.53</v>
      </c>
      <c r="AB252" s="2">
        <v>1222.8399999999999</v>
      </c>
      <c r="AC252" s="2">
        <v>2771.25</v>
      </c>
    </row>
    <row r="253" spans="1:29" x14ac:dyDescent="0.3">
      <c r="A253" t="s">
        <v>33</v>
      </c>
      <c r="B253">
        <v>19</v>
      </c>
      <c r="C253" t="s">
        <v>42</v>
      </c>
      <c r="D253">
        <v>10.7</v>
      </c>
      <c r="E253" t="s">
        <v>47</v>
      </c>
      <c r="F253" t="s">
        <v>51</v>
      </c>
      <c r="G253" s="2">
        <v>3236.09</v>
      </c>
      <c r="H253" t="s">
        <v>54</v>
      </c>
      <c r="I253" s="1">
        <v>145.88</v>
      </c>
      <c r="J253" s="1">
        <v>312.86</v>
      </c>
      <c r="K253" s="1">
        <v>59.5</v>
      </c>
      <c r="L253" s="1">
        <v>236.47</v>
      </c>
      <c r="M253" s="1">
        <v>105.95</v>
      </c>
      <c r="N253" s="1">
        <v>68.75</v>
      </c>
      <c r="O253" s="1">
        <v>132.66</v>
      </c>
      <c r="P253" s="1">
        <v>7.86</v>
      </c>
      <c r="Q253" t="s">
        <v>61</v>
      </c>
      <c r="R253" s="6">
        <v>254</v>
      </c>
      <c r="S253" s="6">
        <v>361</v>
      </c>
      <c r="T253" s="2">
        <v>8.9600000000000009</v>
      </c>
      <c r="U253" s="2">
        <v>150</v>
      </c>
      <c r="V253" s="2">
        <v>34.94</v>
      </c>
      <c r="W253" s="2">
        <v>89.99</v>
      </c>
      <c r="X253" s="2">
        <v>1069.93</v>
      </c>
      <c r="Y253" s="2">
        <v>420.69</v>
      </c>
      <c r="Z253" s="2">
        <v>647.22</v>
      </c>
      <c r="AA253" s="2">
        <v>550.14</v>
      </c>
      <c r="AB253" s="2">
        <v>809.02</v>
      </c>
      <c r="AC253" s="2">
        <v>1117.0999999999999</v>
      </c>
    </row>
    <row r="254" spans="1:29" x14ac:dyDescent="0.3">
      <c r="A254" t="s">
        <v>36</v>
      </c>
      <c r="B254">
        <v>24</v>
      </c>
      <c r="C254" t="s">
        <v>41</v>
      </c>
      <c r="D254">
        <v>13.1</v>
      </c>
      <c r="E254" t="s">
        <v>46</v>
      </c>
      <c r="F254" t="s">
        <v>49</v>
      </c>
      <c r="G254" s="2">
        <v>4473.5200000000004</v>
      </c>
      <c r="H254" t="s">
        <v>57</v>
      </c>
      <c r="I254" s="1">
        <v>192.62</v>
      </c>
      <c r="J254" s="1">
        <v>373.05</v>
      </c>
      <c r="K254" s="1">
        <v>51.85</v>
      </c>
      <c r="L254" s="1">
        <v>200.24</v>
      </c>
      <c r="M254" s="1">
        <v>128.21</v>
      </c>
      <c r="N254" s="1">
        <v>52.88</v>
      </c>
      <c r="O254" s="1">
        <v>118.62</v>
      </c>
      <c r="P254" s="1">
        <v>5.4</v>
      </c>
      <c r="Q254" t="s">
        <v>66</v>
      </c>
      <c r="R254" s="6">
        <v>930</v>
      </c>
      <c r="S254" s="6">
        <v>331</v>
      </c>
      <c r="T254" s="2">
        <v>13.52</v>
      </c>
      <c r="U254" s="2">
        <v>50</v>
      </c>
      <c r="V254" s="2">
        <v>25.77</v>
      </c>
      <c r="W254" s="2">
        <v>72.69</v>
      </c>
      <c r="X254" s="2">
        <v>1122.8699999999999</v>
      </c>
      <c r="Y254" s="2">
        <v>581.55999999999995</v>
      </c>
      <c r="Z254" s="2">
        <v>894.7</v>
      </c>
      <c r="AA254" s="2">
        <v>760.5</v>
      </c>
      <c r="AB254" s="2">
        <v>1118.3800000000001</v>
      </c>
      <c r="AC254" s="2">
        <v>2192.42</v>
      </c>
    </row>
    <row r="255" spans="1:29" x14ac:dyDescent="0.3">
      <c r="A255" t="s">
        <v>33</v>
      </c>
      <c r="B255">
        <v>24</v>
      </c>
      <c r="C255" t="s">
        <v>44</v>
      </c>
      <c r="D255">
        <v>26.9</v>
      </c>
      <c r="E255" t="s">
        <v>46</v>
      </c>
      <c r="F255" t="s">
        <v>50</v>
      </c>
      <c r="G255" s="2">
        <v>5670.38</v>
      </c>
      <c r="H255" t="s">
        <v>54</v>
      </c>
      <c r="I255" s="1">
        <v>181.68</v>
      </c>
      <c r="J255" s="1">
        <v>452.09</v>
      </c>
      <c r="K255" s="1">
        <v>59.05</v>
      </c>
      <c r="L255" s="1">
        <v>253.36</v>
      </c>
      <c r="M255" s="1">
        <v>101.57</v>
      </c>
      <c r="N255" s="1">
        <v>47.51</v>
      </c>
      <c r="O255" s="1">
        <v>143.96</v>
      </c>
      <c r="P255" s="1">
        <v>8.73</v>
      </c>
      <c r="Q255" t="s">
        <v>81</v>
      </c>
      <c r="R255" s="6">
        <v>898</v>
      </c>
      <c r="S255" s="6">
        <v>363</v>
      </c>
      <c r="T255" s="2">
        <v>15.62</v>
      </c>
      <c r="U255" s="2">
        <v>100</v>
      </c>
      <c r="V255" s="2">
        <v>36.93</v>
      </c>
      <c r="W255" s="2">
        <v>52.93</v>
      </c>
      <c r="X255" s="2">
        <v>1247.95</v>
      </c>
      <c r="Y255" s="2">
        <v>737.15</v>
      </c>
      <c r="Z255" s="2">
        <v>1134.08</v>
      </c>
      <c r="AA255" s="2">
        <v>963.96</v>
      </c>
      <c r="AB255" s="2">
        <v>1417.6</v>
      </c>
      <c r="AC255" s="2">
        <v>3325.3599999999997</v>
      </c>
    </row>
    <row r="256" spans="1:29" x14ac:dyDescent="0.3">
      <c r="A256" t="s">
        <v>36</v>
      </c>
      <c r="B256">
        <v>13</v>
      </c>
      <c r="C256" t="s">
        <v>44</v>
      </c>
      <c r="D256">
        <v>17.8</v>
      </c>
      <c r="E256" t="s">
        <v>46</v>
      </c>
      <c r="F256" t="s">
        <v>49</v>
      </c>
      <c r="G256" s="2">
        <v>5901.15</v>
      </c>
      <c r="H256" t="s">
        <v>55</v>
      </c>
      <c r="I256" s="1">
        <v>146.41999999999999</v>
      </c>
      <c r="J256" s="1">
        <v>339.69</v>
      </c>
      <c r="K256" s="1">
        <v>57.13</v>
      </c>
      <c r="L256" s="1">
        <v>221.28</v>
      </c>
      <c r="M256" s="1">
        <v>128.36000000000001</v>
      </c>
      <c r="N256" s="1">
        <v>42.21</v>
      </c>
      <c r="O256" s="1">
        <v>149.55000000000001</v>
      </c>
      <c r="P256" s="1">
        <v>9.5500000000000007</v>
      </c>
      <c r="Q256" t="s">
        <v>66</v>
      </c>
      <c r="R256" s="6">
        <v>174</v>
      </c>
      <c r="S256" s="6">
        <v>359</v>
      </c>
      <c r="T256" s="2">
        <v>16.440000000000001</v>
      </c>
      <c r="U256" s="2">
        <v>100</v>
      </c>
      <c r="V256" s="2">
        <v>21.58</v>
      </c>
      <c r="W256" s="2">
        <v>59.11</v>
      </c>
      <c r="X256" s="2">
        <v>1094.19</v>
      </c>
      <c r="Y256" s="2">
        <v>767.15</v>
      </c>
      <c r="Z256" s="2">
        <v>1180.23</v>
      </c>
      <c r="AA256" s="2">
        <v>1003.2</v>
      </c>
      <c r="AB256" s="2">
        <v>1475.29</v>
      </c>
      <c r="AC256" s="2">
        <v>3694.54</v>
      </c>
    </row>
    <row r="257" spans="1:29" x14ac:dyDescent="0.3">
      <c r="A257" t="s">
        <v>36</v>
      </c>
      <c r="B257">
        <v>17</v>
      </c>
      <c r="C257" t="s">
        <v>42</v>
      </c>
      <c r="D257">
        <v>25.5</v>
      </c>
      <c r="E257" t="s">
        <v>46</v>
      </c>
      <c r="F257" t="s">
        <v>50</v>
      </c>
      <c r="G257" s="2">
        <v>3592.69</v>
      </c>
      <c r="H257" t="s">
        <v>57</v>
      </c>
      <c r="I257" s="1">
        <v>104.79</v>
      </c>
      <c r="J257" s="1">
        <v>429.76</v>
      </c>
      <c r="K257" s="1">
        <v>57.34</v>
      </c>
      <c r="L257" s="1">
        <v>250.41</v>
      </c>
      <c r="M257" s="1">
        <v>142.46</v>
      </c>
      <c r="N257" s="1">
        <v>48.47</v>
      </c>
      <c r="O257" s="1">
        <v>127.24</v>
      </c>
      <c r="P257" s="1">
        <v>5.4</v>
      </c>
      <c r="Q257" t="s">
        <v>64</v>
      </c>
      <c r="R257" s="6">
        <v>302</v>
      </c>
      <c r="S257" s="6">
        <v>345</v>
      </c>
      <c r="T257" s="2">
        <v>10.41</v>
      </c>
      <c r="U257" s="2">
        <v>0</v>
      </c>
      <c r="V257" s="2">
        <v>24.65</v>
      </c>
      <c r="W257" s="2">
        <v>51.6</v>
      </c>
      <c r="X257" s="2">
        <v>1165.8699999999999</v>
      </c>
      <c r="Y257" s="2">
        <v>467.05</v>
      </c>
      <c r="Z257" s="2">
        <v>718.54</v>
      </c>
      <c r="AA257" s="2">
        <v>610.76</v>
      </c>
      <c r="AB257" s="2">
        <v>898.17</v>
      </c>
      <c r="AC257" s="2">
        <v>1217.4699999999998</v>
      </c>
    </row>
    <row r="258" spans="1:29" x14ac:dyDescent="0.3">
      <c r="A258" t="s">
        <v>33</v>
      </c>
      <c r="B258">
        <v>19</v>
      </c>
      <c r="C258" t="s">
        <v>41</v>
      </c>
      <c r="D258">
        <v>17.5</v>
      </c>
      <c r="E258" t="s">
        <v>47</v>
      </c>
      <c r="F258" t="s">
        <v>48</v>
      </c>
      <c r="G258" s="2">
        <v>4934.1899999999996</v>
      </c>
      <c r="H258" t="s">
        <v>54</v>
      </c>
      <c r="I258" s="1">
        <v>141.65</v>
      </c>
      <c r="J258" s="1">
        <v>477.18</v>
      </c>
      <c r="K258" s="1">
        <v>59.69</v>
      </c>
      <c r="L258" s="1">
        <v>220.95</v>
      </c>
      <c r="M258" s="1">
        <v>120.07</v>
      </c>
      <c r="N258" s="1">
        <v>30</v>
      </c>
      <c r="O258" s="1">
        <v>128.47</v>
      </c>
      <c r="P258" s="1">
        <v>5.8</v>
      </c>
      <c r="Q258" t="s">
        <v>72</v>
      </c>
      <c r="R258" s="6">
        <v>341</v>
      </c>
      <c r="S258" s="6">
        <v>375</v>
      </c>
      <c r="T258" s="2">
        <v>13.16</v>
      </c>
      <c r="U258" s="2">
        <v>50</v>
      </c>
      <c r="V258" s="2">
        <v>23.98</v>
      </c>
      <c r="W258" s="2">
        <v>72.39</v>
      </c>
      <c r="X258" s="2">
        <v>1183.81</v>
      </c>
      <c r="Y258" s="2">
        <v>641.44000000000005</v>
      </c>
      <c r="Z258" s="2">
        <v>986.84</v>
      </c>
      <c r="AA258" s="2">
        <v>838.81</v>
      </c>
      <c r="AB258" s="2">
        <v>1233.55</v>
      </c>
      <c r="AC258" s="2">
        <v>2590.36</v>
      </c>
    </row>
    <row r="259" spans="1:29" x14ac:dyDescent="0.3">
      <c r="A259" t="s">
        <v>39</v>
      </c>
      <c r="B259">
        <v>17</v>
      </c>
      <c r="C259" t="s">
        <v>43</v>
      </c>
      <c r="D259">
        <v>10.3</v>
      </c>
      <c r="E259" t="s">
        <v>46</v>
      </c>
      <c r="F259" t="s">
        <v>50</v>
      </c>
      <c r="G259" s="2">
        <v>4707.12</v>
      </c>
      <c r="H259" t="s">
        <v>55</v>
      </c>
      <c r="I259" s="1">
        <v>191.55</v>
      </c>
      <c r="J259" s="1">
        <v>483.49</v>
      </c>
      <c r="K259" s="1">
        <v>51.56</v>
      </c>
      <c r="L259" s="1">
        <v>267.14</v>
      </c>
      <c r="M259" s="1">
        <v>117.78</v>
      </c>
      <c r="N259" s="1">
        <v>54.73</v>
      </c>
      <c r="O259" s="1">
        <v>143.25</v>
      </c>
      <c r="P259" s="1">
        <v>6.41</v>
      </c>
      <c r="Q259" t="s">
        <v>69</v>
      </c>
      <c r="R259" s="6">
        <v>660</v>
      </c>
      <c r="S259" s="6">
        <v>326</v>
      </c>
      <c r="T259" s="2">
        <v>14.44</v>
      </c>
      <c r="U259" s="2">
        <v>50</v>
      </c>
      <c r="V259" s="2">
        <v>38.76</v>
      </c>
      <c r="W259" s="2">
        <v>62.48</v>
      </c>
      <c r="X259" s="2">
        <v>1315.91</v>
      </c>
      <c r="Y259" s="2">
        <v>611.92999999999995</v>
      </c>
      <c r="Z259" s="2">
        <v>941.42</v>
      </c>
      <c r="AA259" s="2">
        <v>800.21</v>
      </c>
      <c r="AB259" s="2">
        <v>1176.78</v>
      </c>
      <c r="AC259" s="2">
        <v>2245.9699999999998</v>
      </c>
    </row>
    <row r="260" spans="1:29" x14ac:dyDescent="0.3">
      <c r="A260" t="s">
        <v>33</v>
      </c>
      <c r="B260">
        <v>24</v>
      </c>
      <c r="C260" t="s">
        <v>43</v>
      </c>
      <c r="D260">
        <v>15.5</v>
      </c>
      <c r="E260" t="s">
        <v>46</v>
      </c>
      <c r="F260" t="s">
        <v>53</v>
      </c>
      <c r="G260" s="2">
        <v>5132.59</v>
      </c>
      <c r="H260" t="s">
        <v>55</v>
      </c>
      <c r="I260" s="1">
        <v>175.78</v>
      </c>
      <c r="J260" s="1">
        <v>347.17</v>
      </c>
      <c r="K260" s="1">
        <v>55.51</v>
      </c>
      <c r="L260" s="1">
        <v>257.27999999999997</v>
      </c>
      <c r="M260" s="1">
        <v>114.08</v>
      </c>
      <c r="N260" s="1">
        <v>51.49</v>
      </c>
      <c r="O260" s="1">
        <v>149.6</v>
      </c>
      <c r="P260" s="1">
        <v>5.62</v>
      </c>
      <c r="Q260" t="s">
        <v>77</v>
      </c>
      <c r="R260" s="6">
        <v>733</v>
      </c>
      <c r="S260" s="6">
        <v>303</v>
      </c>
      <c r="T260" s="2">
        <v>16.940000000000001</v>
      </c>
      <c r="U260" s="2">
        <v>150</v>
      </c>
      <c r="V260" s="2">
        <v>30.9</v>
      </c>
      <c r="W260" s="2">
        <v>72.739999999999995</v>
      </c>
      <c r="X260" s="2">
        <v>1156.53</v>
      </c>
      <c r="Y260" s="2">
        <v>667.24</v>
      </c>
      <c r="Z260" s="2">
        <v>1026.52</v>
      </c>
      <c r="AA260" s="2">
        <v>872.54</v>
      </c>
      <c r="AB260" s="2">
        <v>1283.1500000000001</v>
      </c>
      <c r="AC260" s="2">
        <v>2922.96</v>
      </c>
    </row>
    <row r="261" spans="1:29" x14ac:dyDescent="0.3">
      <c r="A261" t="s">
        <v>36</v>
      </c>
      <c r="B261">
        <v>17</v>
      </c>
      <c r="C261" t="s">
        <v>44</v>
      </c>
      <c r="D261">
        <v>11.1</v>
      </c>
      <c r="E261" t="s">
        <v>46</v>
      </c>
      <c r="F261" t="s">
        <v>52</v>
      </c>
      <c r="G261" s="2">
        <v>5835.95</v>
      </c>
      <c r="H261" t="s">
        <v>54</v>
      </c>
      <c r="I261" s="1">
        <v>162.1</v>
      </c>
      <c r="J261" s="1">
        <v>484.42</v>
      </c>
      <c r="K261" s="1">
        <v>53.57</v>
      </c>
      <c r="L261" s="1">
        <v>215.65</v>
      </c>
      <c r="M261" s="1">
        <v>133.30000000000001</v>
      </c>
      <c r="N261" s="1">
        <v>63.76</v>
      </c>
      <c r="O261" s="1">
        <v>134.01</v>
      </c>
      <c r="P261" s="1">
        <v>5.03</v>
      </c>
      <c r="Q261" t="s">
        <v>67</v>
      </c>
      <c r="R261" s="6">
        <v>782</v>
      </c>
      <c r="S261" s="6">
        <v>381</v>
      </c>
      <c r="T261" s="2">
        <v>15.32</v>
      </c>
      <c r="U261" s="2">
        <v>100</v>
      </c>
      <c r="V261" s="2">
        <v>35.61</v>
      </c>
      <c r="W261" s="2">
        <v>86.14</v>
      </c>
      <c r="X261" s="2">
        <v>1251.8399999999999</v>
      </c>
      <c r="Y261" s="2">
        <v>758.67</v>
      </c>
      <c r="Z261" s="2">
        <v>1167.19</v>
      </c>
      <c r="AA261" s="2">
        <v>992.11</v>
      </c>
      <c r="AB261" s="2">
        <v>1458.99</v>
      </c>
      <c r="AC261" s="2">
        <v>3485.7200000000003</v>
      </c>
    </row>
    <row r="262" spans="1:29" x14ac:dyDescent="0.3">
      <c r="A262" t="s">
        <v>40</v>
      </c>
      <c r="B262">
        <v>14</v>
      </c>
      <c r="C262" t="s">
        <v>44</v>
      </c>
      <c r="D262">
        <v>18.899999999999999</v>
      </c>
      <c r="E262" t="s">
        <v>46</v>
      </c>
      <c r="F262" t="s">
        <v>49</v>
      </c>
      <c r="G262" s="2">
        <v>5456.28</v>
      </c>
      <c r="H262" t="s">
        <v>54</v>
      </c>
      <c r="I262" s="1">
        <v>199.43</v>
      </c>
      <c r="J262" s="1">
        <v>361.57</v>
      </c>
      <c r="K262" s="1">
        <v>57.69</v>
      </c>
      <c r="L262" s="1">
        <v>261.32</v>
      </c>
      <c r="M262" s="1">
        <v>101.8</v>
      </c>
      <c r="N262" s="1">
        <v>67.05</v>
      </c>
      <c r="O262" s="1">
        <v>120.64</v>
      </c>
      <c r="P262" s="1">
        <v>5.92</v>
      </c>
      <c r="Q262" t="s">
        <v>78</v>
      </c>
      <c r="R262" s="6">
        <v>408</v>
      </c>
      <c r="S262" s="6">
        <v>363</v>
      </c>
      <c r="T262" s="2">
        <v>15.03</v>
      </c>
      <c r="U262" s="2">
        <v>0</v>
      </c>
      <c r="V262" s="2">
        <v>23.99</v>
      </c>
      <c r="W262" s="2">
        <v>69.28</v>
      </c>
      <c r="X262" s="2">
        <v>1175.42</v>
      </c>
      <c r="Y262" s="2">
        <v>709.32</v>
      </c>
      <c r="Z262" s="2">
        <v>1091.26</v>
      </c>
      <c r="AA262" s="2">
        <v>927.57</v>
      </c>
      <c r="AB262" s="2">
        <v>1364.07</v>
      </c>
      <c r="AC262" s="2">
        <v>3070.8500000000004</v>
      </c>
    </row>
    <row r="263" spans="1:29" x14ac:dyDescent="0.3">
      <c r="A263" t="s">
        <v>32</v>
      </c>
      <c r="B263">
        <v>5</v>
      </c>
      <c r="C263" t="s">
        <v>42</v>
      </c>
      <c r="D263">
        <v>17.5</v>
      </c>
      <c r="E263" t="s">
        <v>47</v>
      </c>
      <c r="F263" t="s">
        <v>48</v>
      </c>
      <c r="G263" s="2">
        <v>3745.18</v>
      </c>
      <c r="H263" t="s">
        <v>55</v>
      </c>
      <c r="I263" s="1">
        <v>168.02</v>
      </c>
      <c r="J263" s="1">
        <v>343.96</v>
      </c>
      <c r="K263" s="1">
        <v>50.55</v>
      </c>
      <c r="L263" s="1">
        <v>277.06</v>
      </c>
      <c r="M263" s="1">
        <v>114.39</v>
      </c>
      <c r="N263" s="1">
        <v>59.39</v>
      </c>
      <c r="O263" s="1">
        <v>133.47999999999999</v>
      </c>
      <c r="P263" s="1">
        <v>8.58</v>
      </c>
      <c r="Q263" t="s">
        <v>74</v>
      </c>
      <c r="R263" s="6">
        <v>519</v>
      </c>
      <c r="S263" s="6">
        <v>384</v>
      </c>
      <c r="T263" s="2">
        <v>9.75</v>
      </c>
      <c r="U263" s="2">
        <v>0</v>
      </c>
      <c r="V263" s="2">
        <v>29.32</v>
      </c>
      <c r="W263" s="2">
        <v>61.11</v>
      </c>
      <c r="X263" s="2">
        <v>1155.4299999999901</v>
      </c>
      <c r="Y263" s="2">
        <v>486.87</v>
      </c>
      <c r="Z263" s="2">
        <v>749.04</v>
      </c>
      <c r="AA263" s="2">
        <v>636.67999999999995</v>
      </c>
      <c r="AB263" s="2">
        <v>936.29</v>
      </c>
      <c r="AC263" s="2">
        <v>1385.0700000000002</v>
      </c>
    </row>
    <row r="264" spans="1:29" x14ac:dyDescent="0.3">
      <c r="A264" t="s">
        <v>40</v>
      </c>
      <c r="B264">
        <v>24</v>
      </c>
      <c r="C264" t="s">
        <v>42</v>
      </c>
      <c r="D264">
        <v>23.6</v>
      </c>
      <c r="E264" t="s">
        <v>47</v>
      </c>
      <c r="F264" t="s">
        <v>52</v>
      </c>
      <c r="G264" s="2">
        <v>3518.33</v>
      </c>
      <c r="H264" t="s">
        <v>56</v>
      </c>
      <c r="I264" s="1">
        <v>113.61</v>
      </c>
      <c r="J264" s="1">
        <v>397.83</v>
      </c>
      <c r="K264" s="1">
        <v>54.04</v>
      </c>
      <c r="L264" s="1">
        <v>276.95</v>
      </c>
      <c r="M264" s="1">
        <v>131.72</v>
      </c>
      <c r="N264" s="1">
        <v>36.24</v>
      </c>
      <c r="O264" s="1">
        <v>148.6</v>
      </c>
      <c r="P264" s="1">
        <v>5.78</v>
      </c>
      <c r="Q264" t="s">
        <v>78</v>
      </c>
      <c r="R264" s="6">
        <v>472</v>
      </c>
      <c r="S264" s="6">
        <v>337</v>
      </c>
      <c r="T264" s="2">
        <v>10.44</v>
      </c>
      <c r="U264" s="2">
        <v>150</v>
      </c>
      <c r="V264" s="2">
        <v>34.57</v>
      </c>
      <c r="W264" s="2">
        <v>81.88</v>
      </c>
      <c r="X264" s="2">
        <v>1164.77</v>
      </c>
      <c r="Y264" s="2">
        <v>457.38</v>
      </c>
      <c r="Z264" s="2">
        <v>703.67</v>
      </c>
      <c r="AA264" s="2">
        <v>598.12</v>
      </c>
      <c r="AB264" s="2">
        <v>879.58</v>
      </c>
      <c r="AC264" s="2">
        <v>1304.1300000000001</v>
      </c>
    </row>
    <row r="265" spans="1:29" x14ac:dyDescent="0.3">
      <c r="A265" t="s">
        <v>33</v>
      </c>
      <c r="B265">
        <v>17</v>
      </c>
      <c r="C265" t="s">
        <v>42</v>
      </c>
      <c r="D265">
        <v>24.3</v>
      </c>
      <c r="E265" t="s">
        <v>47</v>
      </c>
      <c r="F265" t="s">
        <v>48</v>
      </c>
      <c r="G265" s="2">
        <v>4767.3900000000003</v>
      </c>
      <c r="H265" t="s">
        <v>55</v>
      </c>
      <c r="I265" s="1">
        <v>194.18</v>
      </c>
      <c r="J265" s="1">
        <v>379.75</v>
      </c>
      <c r="K265" s="1">
        <v>51.94</v>
      </c>
      <c r="L265" s="1">
        <v>208.9</v>
      </c>
      <c r="M265" s="1">
        <v>143.88</v>
      </c>
      <c r="N265" s="1">
        <v>54.85</v>
      </c>
      <c r="O265" s="1">
        <v>105.36</v>
      </c>
      <c r="P265" s="1">
        <v>7.11</v>
      </c>
      <c r="Q265" t="s">
        <v>73</v>
      </c>
      <c r="R265" s="6">
        <v>333</v>
      </c>
      <c r="S265" s="6">
        <v>380</v>
      </c>
      <c r="T265" s="2">
        <v>12.55</v>
      </c>
      <c r="U265" s="2">
        <v>150</v>
      </c>
      <c r="V265" s="2">
        <v>36.75</v>
      </c>
      <c r="W265" s="2">
        <v>79.400000000000006</v>
      </c>
      <c r="X265" s="2">
        <v>1145.96999999999</v>
      </c>
      <c r="Y265" s="2">
        <v>619.76</v>
      </c>
      <c r="Z265" s="2">
        <v>953.48</v>
      </c>
      <c r="AA265" s="2">
        <v>810.46</v>
      </c>
      <c r="AB265" s="2">
        <v>1191.8499999999999</v>
      </c>
      <c r="AC265" s="2">
        <v>2574.17</v>
      </c>
    </row>
    <row r="266" spans="1:29" x14ac:dyDescent="0.3">
      <c r="A266" t="s">
        <v>30</v>
      </c>
      <c r="B266">
        <v>25</v>
      </c>
      <c r="C266" t="s">
        <v>41</v>
      </c>
      <c r="D266">
        <v>15.1</v>
      </c>
      <c r="E266" t="s">
        <v>47</v>
      </c>
      <c r="F266" t="s">
        <v>53</v>
      </c>
      <c r="G266" s="2">
        <v>5677.42</v>
      </c>
      <c r="H266" t="s">
        <v>56</v>
      </c>
      <c r="I266" s="1">
        <v>106.19</v>
      </c>
      <c r="J266" s="1">
        <v>463.41</v>
      </c>
      <c r="K266" s="1">
        <v>51.41</v>
      </c>
      <c r="L266" s="1">
        <v>286.89999999999998</v>
      </c>
      <c r="M266" s="1">
        <v>116.47</v>
      </c>
      <c r="N266" s="1">
        <v>64.989999999999995</v>
      </c>
      <c r="O266" s="1">
        <v>127.6</v>
      </c>
      <c r="P266" s="1">
        <v>9.32</v>
      </c>
      <c r="Q266" t="s">
        <v>66</v>
      </c>
      <c r="R266" s="6">
        <v>744</v>
      </c>
      <c r="S266" s="6">
        <v>339</v>
      </c>
      <c r="T266" s="2">
        <v>16.75</v>
      </c>
      <c r="U266" s="2">
        <v>150</v>
      </c>
      <c r="V266" s="2">
        <v>26.22</v>
      </c>
      <c r="W266" s="2">
        <v>68.53</v>
      </c>
      <c r="X266" s="2">
        <v>1226.28999999999</v>
      </c>
      <c r="Y266" s="2">
        <v>738.06</v>
      </c>
      <c r="Z266" s="2">
        <v>1135.48</v>
      </c>
      <c r="AA266" s="2">
        <v>965.16</v>
      </c>
      <c r="AB266" s="2">
        <v>1419.36</v>
      </c>
      <c r="AC266" s="2">
        <v>3393.3500000000004</v>
      </c>
    </row>
    <row r="267" spans="1:29" x14ac:dyDescent="0.3">
      <c r="A267" t="s">
        <v>39</v>
      </c>
      <c r="B267">
        <v>20</v>
      </c>
      <c r="C267" t="s">
        <v>42</v>
      </c>
      <c r="D267">
        <v>19.600000000000001</v>
      </c>
      <c r="E267" t="s">
        <v>46</v>
      </c>
      <c r="F267" t="s">
        <v>51</v>
      </c>
      <c r="G267" s="2">
        <v>3845.95</v>
      </c>
      <c r="H267" t="s">
        <v>55</v>
      </c>
      <c r="I267" s="1">
        <v>143.86000000000001</v>
      </c>
      <c r="J267" s="1">
        <v>461.15</v>
      </c>
      <c r="K267" s="1">
        <v>59.43</v>
      </c>
      <c r="L267" s="1">
        <v>285.83</v>
      </c>
      <c r="M267" s="1">
        <v>132.91999999999999</v>
      </c>
      <c r="N267" s="1">
        <v>37.700000000000003</v>
      </c>
      <c r="O267" s="1">
        <v>134.93</v>
      </c>
      <c r="P267" s="1">
        <v>5.92</v>
      </c>
      <c r="Q267" t="s">
        <v>64</v>
      </c>
      <c r="R267" s="6">
        <v>472</v>
      </c>
      <c r="S267" s="6">
        <v>340</v>
      </c>
      <c r="T267" s="2">
        <v>11.31</v>
      </c>
      <c r="U267" s="2">
        <v>150</v>
      </c>
      <c r="V267" s="2">
        <v>32.46</v>
      </c>
      <c r="W267" s="2">
        <v>71.42</v>
      </c>
      <c r="X267" s="2">
        <v>1261.74</v>
      </c>
      <c r="Y267" s="2">
        <v>499.97</v>
      </c>
      <c r="Z267" s="2">
        <v>769.19</v>
      </c>
      <c r="AA267" s="2">
        <v>653.80999999999995</v>
      </c>
      <c r="AB267" s="2">
        <v>961.49</v>
      </c>
      <c r="AC267" s="2">
        <v>1532.67</v>
      </c>
    </row>
    <row r="268" spans="1:29" x14ac:dyDescent="0.3">
      <c r="A268" t="s">
        <v>31</v>
      </c>
      <c r="B268">
        <v>4</v>
      </c>
      <c r="C268" t="s">
        <v>44</v>
      </c>
      <c r="D268">
        <v>18.2</v>
      </c>
      <c r="E268" t="s">
        <v>46</v>
      </c>
      <c r="F268" t="s">
        <v>49</v>
      </c>
      <c r="G268" s="2">
        <v>4838.47</v>
      </c>
      <c r="H268" t="s">
        <v>56</v>
      </c>
      <c r="I268" s="1">
        <v>147.88999999999999</v>
      </c>
      <c r="J268" s="1">
        <v>330.11</v>
      </c>
      <c r="K268" s="1">
        <v>51.02</v>
      </c>
      <c r="L268" s="1">
        <v>280.11</v>
      </c>
      <c r="M268" s="1">
        <v>127.84</v>
      </c>
      <c r="N268" s="1">
        <v>50.69</v>
      </c>
      <c r="O268" s="1">
        <v>121.36</v>
      </c>
      <c r="P268" s="1">
        <v>8.3699999999999992</v>
      </c>
      <c r="Q268" t="s">
        <v>65</v>
      </c>
      <c r="R268" s="6">
        <v>787</v>
      </c>
      <c r="S268" s="6">
        <v>390</v>
      </c>
      <c r="T268" s="2">
        <v>12.41</v>
      </c>
      <c r="U268" s="2">
        <v>150</v>
      </c>
      <c r="V268" s="2">
        <v>31.97</v>
      </c>
      <c r="W268" s="2">
        <v>99.76</v>
      </c>
      <c r="X268" s="2">
        <v>1117.3899999999901</v>
      </c>
      <c r="Y268" s="2">
        <v>629</v>
      </c>
      <c r="Z268" s="2">
        <v>967.69</v>
      </c>
      <c r="AA268" s="2">
        <v>822.54</v>
      </c>
      <c r="AB268" s="2">
        <v>1209.6199999999999</v>
      </c>
      <c r="AC268" s="2">
        <v>2669.05</v>
      </c>
    </row>
    <row r="269" spans="1:29" x14ac:dyDescent="0.3">
      <c r="A269" t="s">
        <v>33</v>
      </c>
      <c r="B269">
        <v>3</v>
      </c>
      <c r="C269" t="s">
        <v>42</v>
      </c>
      <c r="D269">
        <v>27.6</v>
      </c>
      <c r="E269" t="s">
        <v>47</v>
      </c>
      <c r="F269" t="s">
        <v>50</v>
      </c>
      <c r="G269" s="2">
        <v>4494.16</v>
      </c>
      <c r="H269" t="s">
        <v>54</v>
      </c>
      <c r="I269" s="1">
        <v>183.81</v>
      </c>
      <c r="J269" s="1">
        <v>333.71</v>
      </c>
      <c r="K269" s="1">
        <v>52.8</v>
      </c>
      <c r="L269" s="1">
        <v>273.58999999999997</v>
      </c>
      <c r="M269" s="1">
        <v>147.29</v>
      </c>
      <c r="N269" s="1">
        <v>43.7</v>
      </c>
      <c r="O269" s="1">
        <v>139.38</v>
      </c>
      <c r="P269" s="1">
        <v>8.9499999999999993</v>
      </c>
      <c r="Q269" t="s">
        <v>62</v>
      </c>
      <c r="R269" s="6">
        <v>962</v>
      </c>
      <c r="S269" s="6">
        <v>385</v>
      </c>
      <c r="T269" s="2">
        <v>11.67</v>
      </c>
      <c r="U269" s="2">
        <v>50</v>
      </c>
      <c r="V269" s="2">
        <v>38.79</v>
      </c>
      <c r="W269" s="2">
        <v>97.32</v>
      </c>
      <c r="X269" s="2">
        <v>1183.22999999999</v>
      </c>
      <c r="Y269" s="2">
        <v>584.24</v>
      </c>
      <c r="Z269" s="2">
        <v>898.83</v>
      </c>
      <c r="AA269" s="2">
        <v>764.01</v>
      </c>
      <c r="AB269" s="2">
        <v>1123.54</v>
      </c>
      <c r="AC269" s="2">
        <v>2165.7199999999998</v>
      </c>
    </row>
    <row r="270" spans="1:29" x14ac:dyDescent="0.3">
      <c r="A270" t="s">
        <v>40</v>
      </c>
      <c r="B270">
        <v>10</v>
      </c>
      <c r="C270" t="s">
        <v>45</v>
      </c>
      <c r="D270">
        <v>16.3</v>
      </c>
      <c r="E270" t="s">
        <v>46</v>
      </c>
      <c r="F270" t="s">
        <v>52</v>
      </c>
      <c r="G270" s="2">
        <v>4250.7299999999996</v>
      </c>
      <c r="H270" t="s">
        <v>54</v>
      </c>
      <c r="I270" s="1">
        <v>155.22</v>
      </c>
      <c r="J270" s="1">
        <v>460.84</v>
      </c>
      <c r="K270" s="1">
        <v>59.97</v>
      </c>
      <c r="L270" s="1">
        <v>234.34</v>
      </c>
      <c r="M270" s="1">
        <v>120.04</v>
      </c>
      <c r="N270" s="1">
        <v>38.22</v>
      </c>
      <c r="O270" s="1">
        <v>132.11000000000001</v>
      </c>
      <c r="P270" s="1">
        <v>8.14</v>
      </c>
      <c r="Q270" t="s">
        <v>77</v>
      </c>
      <c r="R270" s="6">
        <v>429</v>
      </c>
      <c r="S270" s="6">
        <v>394</v>
      </c>
      <c r="T270" s="2">
        <v>10.79</v>
      </c>
      <c r="U270" s="2">
        <v>50</v>
      </c>
      <c r="V270" s="2">
        <v>37.6</v>
      </c>
      <c r="W270" s="2">
        <v>59.79</v>
      </c>
      <c r="X270" s="2">
        <v>1208.8800000000001</v>
      </c>
      <c r="Y270" s="2">
        <v>552.59</v>
      </c>
      <c r="Z270" s="2">
        <v>850.15</v>
      </c>
      <c r="AA270" s="2">
        <v>722.62</v>
      </c>
      <c r="AB270" s="2">
        <v>1062.68</v>
      </c>
      <c r="AC270" s="2">
        <v>1895.4499999999998</v>
      </c>
    </row>
    <row r="271" spans="1:29" x14ac:dyDescent="0.3">
      <c r="A271" t="s">
        <v>38</v>
      </c>
      <c r="B271">
        <v>5</v>
      </c>
      <c r="C271" t="s">
        <v>41</v>
      </c>
      <c r="D271">
        <v>11.1</v>
      </c>
      <c r="E271" t="s">
        <v>47</v>
      </c>
      <c r="F271" t="s">
        <v>49</v>
      </c>
      <c r="G271" s="2">
        <v>5290.91</v>
      </c>
      <c r="H271" t="s">
        <v>54</v>
      </c>
      <c r="I271" s="1">
        <v>136.6</v>
      </c>
      <c r="J271" s="1">
        <v>332.49</v>
      </c>
      <c r="K271" s="1">
        <v>58.9</v>
      </c>
      <c r="L271" s="1">
        <v>233.32</v>
      </c>
      <c r="M271" s="1">
        <v>134.43</v>
      </c>
      <c r="N271" s="1">
        <v>59.89</v>
      </c>
      <c r="O271" s="1">
        <v>148.11000000000001</v>
      </c>
      <c r="P271" s="1">
        <v>9.07</v>
      </c>
      <c r="Q271" t="s">
        <v>65</v>
      </c>
      <c r="R271" s="6">
        <v>467</v>
      </c>
      <c r="S271" s="6">
        <v>333</v>
      </c>
      <c r="T271" s="2">
        <v>15.89</v>
      </c>
      <c r="U271" s="2">
        <v>0</v>
      </c>
      <c r="V271" s="2">
        <v>20.11</v>
      </c>
      <c r="W271" s="2">
        <v>89.8</v>
      </c>
      <c r="X271" s="2">
        <v>1112.81</v>
      </c>
      <c r="Y271" s="2">
        <v>687.82</v>
      </c>
      <c r="Z271" s="2">
        <v>1058.18</v>
      </c>
      <c r="AA271" s="2">
        <v>899.45</v>
      </c>
      <c r="AB271" s="2">
        <v>1322.73</v>
      </c>
      <c r="AC271" s="2">
        <v>2964.21</v>
      </c>
    </row>
    <row r="272" spans="1:29" x14ac:dyDescent="0.3">
      <c r="A272" t="s">
        <v>33</v>
      </c>
      <c r="B272">
        <v>2</v>
      </c>
      <c r="C272" t="s">
        <v>45</v>
      </c>
      <c r="D272">
        <v>24.6</v>
      </c>
      <c r="E272" t="s">
        <v>47</v>
      </c>
      <c r="F272" t="s">
        <v>52</v>
      </c>
      <c r="G272" s="2">
        <v>5022.2</v>
      </c>
      <c r="H272" t="s">
        <v>54</v>
      </c>
      <c r="I272" s="1">
        <v>180.28</v>
      </c>
      <c r="J272" s="1">
        <v>472.54</v>
      </c>
      <c r="K272" s="1">
        <v>53.14</v>
      </c>
      <c r="L272" s="1">
        <v>228.87</v>
      </c>
      <c r="M272" s="1">
        <v>132.38999999999999</v>
      </c>
      <c r="N272" s="1">
        <v>32.5</v>
      </c>
      <c r="O272" s="1">
        <v>144.25</v>
      </c>
      <c r="P272" s="1">
        <v>6.77</v>
      </c>
      <c r="Q272" t="s">
        <v>76</v>
      </c>
      <c r="R272" s="6">
        <v>276</v>
      </c>
      <c r="S272" s="6">
        <v>390</v>
      </c>
      <c r="T272" s="2">
        <v>12.88</v>
      </c>
      <c r="U272" s="2">
        <v>100</v>
      </c>
      <c r="V272" s="2">
        <v>34.17</v>
      </c>
      <c r="W272" s="2">
        <v>76.37</v>
      </c>
      <c r="X272" s="2">
        <v>1250.74</v>
      </c>
      <c r="Y272" s="2">
        <v>652.89</v>
      </c>
      <c r="Z272" s="2">
        <v>1004.44</v>
      </c>
      <c r="AA272" s="2">
        <v>853.77</v>
      </c>
      <c r="AB272" s="2">
        <v>1255.55</v>
      </c>
      <c r="AC272" s="2">
        <v>2671.63</v>
      </c>
    </row>
    <row r="273" spans="1:29" x14ac:dyDescent="0.3">
      <c r="A273" t="s">
        <v>40</v>
      </c>
      <c r="B273">
        <v>22</v>
      </c>
      <c r="C273" t="s">
        <v>45</v>
      </c>
      <c r="D273">
        <v>29.5</v>
      </c>
      <c r="E273" t="s">
        <v>46</v>
      </c>
      <c r="F273" t="s">
        <v>48</v>
      </c>
      <c r="G273" s="2">
        <v>5202.0600000000004</v>
      </c>
      <c r="H273" t="s">
        <v>55</v>
      </c>
      <c r="I273" s="1">
        <v>148.05000000000001</v>
      </c>
      <c r="J273" s="1">
        <v>390.16</v>
      </c>
      <c r="K273" s="1">
        <v>54.02</v>
      </c>
      <c r="L273" s="1">
        <v>294.68</v>
      </c>
      <c r="M273" s="1">
        <v>145.43</v>
      </c>
      <c r="N273" s="1">
        <v>56.27</v>
      </c>
      <c r="O273" s="1">
        <v>107.38</v>
      </c>
      <c r="P273" s="1">
        <v>7.98</v>
      </c>
      <c r="Q273" t="s">
        <v>62</v>
      </c>
      <c r="R273" s="6">
        <v>129</v>
      </c>
      <c r="S273" s="6">
        <v>391</v>
      </c>
      <c r="T273" s="2">
        <v>13.3</v>
      </c>
      <c r="U273" s="2">
        <v>0</v>
      </c>
      <c r="V273" s="2">
        <v>30.76</v>
      </c>
      <c r="W273" s="2">
        <v>56.06</v>
      </c>
      <c r="X273" s="2">
        <v>1203.97</v>
      </c>
      <c r="Y273" s="2">
        <v>676.27</v>
      </c>
      <c r="Z273" s="2">
        <v>1040.4100000000001</v>
      </c>
      <c r="AA273" s="2">
        <v>884.35</v>
      </c>
      <c r="AB273" s="2">
        <v>1300.52</v>
      </c>
      <c r="AC273" s="2">
        <v>2794.85</v>
      </c>
    </row>
    <row r="274" spans="1:29" x14ac:dyDescent="0.3">
      <c r="A274" t="s">
        <v>32</v>
      </c>
      <c r="B274">
        <v>18</v>
      </c>
      <c r="C274" t="s">
        <v>44</v>
      </c>
      <c r="D274">
        <v>25.1</v>
      </c>
      <c r="E274" t="s">
        <v>47</v>
      </c>
      <c r="F274" t="s">
        <v>50</v>
      </c>
      <c r="G274" s="2">
        <v>3950.95</v>
      </c>
      <c r="H274" t="s">
        <v>56</v>
      </c>
      <c r="I274" s="1">
        <v>145.38</v>
      </c>
      <c r="J274" s="1">
        <v>317.70999999999998</v>
      </c>
      <c r="K274" s="1">
        <v>53.59</v>
      </c>
      <c r="L274" s="1">
        <v>268.18</v>
      </c>
      <c r="M274" s="1">
        <v>148.44999999999999</v>
      </c>
      <c r="N274" s="1">
        <v>53.52</v>
      </c>
      <c r="O274" s="1">
        <v>126.08</v>
      </c>
      <c r="P274" s="1">
        <v>8.42</v>
      </c>
      <c r="Q274" t="s">
        <v>59</v>
      </c>
      <c r="R274" s="6">
        <v>468</v>
      </c>
      <c r="S274" s="6">
        <v>335</v>
      </c>
      <c r="T274" s="2">
        <v>11.79</v>
      </c>
      <c r="U274" s="2">
        <v>150</v>
      </c>
      <c r="V274" s="2">
        <v>26.06</v>
      </c>
      <c r="W274" s="2">
        <v>97.54</v>
      </c>
      <c r="X274" s="2">
        <v>1121.33</v>
      </c>
      <c r="Y274" s="2">
        <v>513.62</v>
      </c>
      <c r="Z274" s="2">
        <v>790.19</v>
      </c>
      <c r="AA274" s="2">
        <v>671.66</v>
      </c>
      <c r="AB274" s="2">
        <v>987.74</v>
      </c>
      <c r="AC274" s="2">
        <v>1771.6799999999998</v>
      </c>
    </row>
    <row r="275" spans="1:29" x14ac:dyDescent="0.3">
      <c r="A275" t="s">
        <v>30</v>
      </c>
      <c r="B275">
        <v>8</v>
      </c>
      <c r="C275" t="s">
        <v>44</v>
      </c>
      <c r="D275">
        <v>14.4</v>
      </c>
      <c r="E275" t="s">
        <v>47</v>
      </c>
      <c r="F275" t="s">
        <v>48</v>
      </c>
      <c r="G275" s="2">
        <v>3480.03</v>
      </c>
      <c r="H275" t="s">
        <v>54</v>
      </c>
      <c r="I275" s="1">
        <v>195.25</v>
      </c>
      <c r="J275" s="1">
        <v>433.01</v>
      </c>
      <c r="K275" s="1">
        <v>56.64</v>
      </c>
      <c r="L275" s="1">
        <v>243.73</v>
      </c>
      <c r="M275" s="1">
        <v>108.7</v>
      </c>
      <c r="N275" s="1">
        <v>31.89</v>
      </c>
      <c r="O275" s="1">
        <v>131.75</v>
      </c>
      <c r="P275" s="1">
        <v>5.29</v>
      </c>
      <c r="Q275" t="s">
        <v>72</v>
      </c>
      <c r="R275" s="6">
        <v>841</v>
      </c>
      <c r="S275" s="6">
        <v>361</v>
      </c>
      <c r="T275" s="2">
        <v>9.64</v>
      </c>
      <c r="U275" s="2">
        <v>100</v>
      </c>
      <c r="V275" s="2">
        <v>20.58</v>
      </c>
      <c r="W275" s="2">
        <v>55.82</v>
      </c>
      <c r="X275" s="2">
        <v>1206.26</v>
      </c>
      <c r="Y275" s="2">
        <v>452.4</v>
      </c>
      <c r="Z275" s="2">
        <v>696.01</v>
      </c>
      <c r="AA275" s="2">
        <v>591.61</v>
      </c>
      <c r="AB275" s="2">
        <v>870.01</v>
      </c>
      <c r="AC275" s="2">
        <v>1160.3499999999999</v>
      </c>
    </row>
    <row r="276" spans="1:29" x14ac:dyDescent="0.3">
      <c r="A276" t="s">
        <v>36</v>
      </c>
      <c r="B276">
        <v>12</v>
      </c>
      <c r="C276" t="s">
        <v>41</v>
      </c>
      <c r="D276">
        <v>14.3</v>
      </c>
      <c r="E276" t="s">
        <v>46</v>
      </c>
      <c r="F276" t="s">
        <v>48</v>
      </c>
      <c r="G276" s="2">
        <v>3619.97</v>
      </c>
      <c r="H276" t="s">
        <v>55</v>
      </c>
      <c r="I276" s="1">
        <v>153.51</v>
      </c>
      <c r="J276" s="1">
        <v>439.62</v>
      </c>
      <c r="K276" s="1">
        <v>51.79</v>
      </c>
      <c r="L276" s="1">
        <v>259.33</v>
      </c>
      <c r="M276" s="1">
        <v>111.55</v>
      </c>
      <c r="N276" s="1">
        <v>52.03</v>
      </c>
      <c r="O276" s="1">
        <v>144.75</v>
      </c>
      <c r="P276" s="1">
        <v>7.98</v>
      </c>
      <c r="Q276" t="s">
        <v>76</v>
      </c>
      <c r="R276" s="6">
        <v>240</v>
      </c>
      <c r="S276" s="6">
        <v>389</v>
      </c>
      <c r="T276" s="2">
        <v>9.31</v>
      </c>
      <c r="U276" s="2">
        <v>150</v>
      </c>
      <c r="V276" s="2">
        <v>30.33</v>
      </c>
      <c r="W276" s="2">
        <v>58.46</v>
      </c>
      <c r="X276" s="2">
        <v>1220.56</v>
      </c>
      <c r="Y276" s="2">
        <v>470.6</v>
      </c>
      <c r="Z276" s="2">
        <v>723.99</v>
      </c>
      <c r="AA276" s="2">
        <v>615.39</v>
      </c>
      <c r="AB276" s="2">
        <v>904.99</v>
      </c>
      <c r="AC276" s="2">
        <v>1345.7399999999998</v>
      </c>
    </row>
    <row r="277" spans="1:29" x14ac:dyDescent="0.3">
      <c r="A277" t="s">
        <v>35</v>
      </c>
      <c r="B277">
        <v>22</v>
      </c>
      <c r="C277" t="s">
        <v>42</v>
      </c>
      <c r="D277">
        <v>22.4</v>
      </c>
      <c r="E277" t="s">
        <v>46</v>
      </c>
      <c r="F277" t="s">
        <v>49</v>
      </c>
      <c r="G277" s="2">
        <v>4242.5200000000004</v>
      </c>
      <c r="H277" t="s">
        <v>57</v>
      </c>
      <c r="I277" s="1">
        <v>166.52</v>
      </c>
      <c r="J277" s="1">
        <v>455.28</v>
      </c>
      <c r="K277" s="1">
        <v>54.94</v>
      </c>
      <c r="L277" s="1">
        <v>240.94</v>
      </c>
      <c r="M277" s="1">
        <v>109.8</v>
      </c>
      <c r="N277" s="1">
        <v>44.23</v>
      </c>
      <c r="O277" s="1">
        <v>113.37</v>
      </c>
      <c r="P277" s="1">
        <v>9.2899999999999991</v>
      </c>
      <c r="Q277" t="s">
        <v>77</v>
      </c>
      <c r="R277" s="6">
        <v>315</v>
      </c>
      <c r="S277" s="6">
        <v>330</v>
      </c>
      <c r="T277" s="2">
        <v>12.86</v>
      </c>
      <c r="U277" s="2">
        <v>50</v>
      </c>
      <c r="V277" s="2">
        <v>20.69</v>
      </c>
      <c r="W277" s="2">
        <v>57.68</v>
      </c>
      <c r="X277" s="2">
        <v>1194.3699999999999</v>
      </c>
      <c r="Y277" s="2">
        <v>551.53</v>
      </c>
      <c r="Z277" s="2">
        <v>848.5</v>
      </c>
      <c r="AA277" s="2">
        <v>721.23</v>
      </c>
      <c r="AB277" s="2">
        <v>1060.6300000000001</v>
      </c>
      <c r="AC277" s="2">
        <v>1884.8400000000001</v>
      </c>
    </row>
    <row r="278" spans="1:29" x14ac:dyDescent="0.3">
      <c r="A278" t="s">
        <v>35</v>
      </c>
      <c r="B278">
        <v>23</v>
      </c>
      <c r="C278" t="s">
        <v>45</v>
      </c>
      <c r="D278">
        <v>24.4</v>
      </c>
      <c r="E278" t="s">
        <v>47</v>
      </c>
      <c r="F278" t="s">
        <v>50</v>
      </c>
      <c r="G278" s="2">
        <v>3663.86</v>
      </c>
      <c r="H278" t="s">
        <v>56</v>
      </c>
      <c r="I278" s="1">
        <v>142.69</v>
      </c>
      <c r="J278" s="1">
        <v>278.39999999999998</v>
      </c>
      <c r="K278" s="1">
        <v>52.42</v>
      </c>
      <c r="L278" s="1">
        <v>294.49</v>
      </c>
      <c r="M278" s="1">
        <v>118.81</v>
      </c>
      <c r="N278" s="1">
        <v>59.3</v>
      </c>
      <c r="O278" s="1">
        <v>105.82</v>
      </c>
      <c r="P278" s="1">
        <v>9.8000000000000007</v>
      </c>
      <c r="Q278" t="s">
        <v>81</v>
      </c>
      <c r="R278" s="6">
        <v>162</v>
      </c>
      <c r="S278" s="6">
        <v>355</v>
      </c>
      <c r="T278" s="2">
        <v>10.32</v>
      </c>
      <c r="U278" s="2">
        <v>100</v>
      </c>
      <c r="V278" s="2">
        <v>25.51</v>
      </c>
      <c r="W278" s="2">
        <v>72.28</v>
      </c>
      <c r="X278" s="2">
        <v>1261.72999999999</v>
      </c>
      <c r="Y278" s="2">
        <v>476.3</v>
      </c>
      <c r="Z278" s="2">
        <v>732.77</v>
      </c>
      <c r="AA278" s="2">
        <v>622.86</v>
      </c>
      <c r="AB278" s="2">
        <v>915.97</v>
      </c>
      <c r="AC278" s="2">
        <v>1293.6399999999999</v>
      </c>
    </row>
    <row r="279" spans="1:29" x14ac:dyDescent="0.3">
      <c r="A279" t="s">
        <v>36</v>
      </c>
      <c r="B279">
        <v>9</v>
      </c>
      <c r="C279" t="s">
        <v>43</v>
      </c>
      <c r="D279">
        <v>17.3</v>
      </c>
      <c r="E279" t="s">
        <v>46</v>
      </c>
      <c r="F279" t="s">
        <v>50</v>
      </c>
      <c r="G279" s="2">
        <v>4816.4399999999996</v>
      </c>
      <c r="H279" t="s">
        <v>55</v>
      </c>
      <c r="I279" s="1">
        <v>112.18</v>
      </c>
      <c r="J279" s="1">
        <v>435.15</v>
      </c>
      <c r="K279" s="1">
        <v>51.37</v>
      </c>
      <c r="L279" s="1">
        <v>205.94</v>
      </c>
      <c r="M279" s="1">
        <v>104.8</v>
      </c>
      <c r="N279" s="1">
        <v>66.930000000000007</v>
      </c>
      <c r="O279" s="1">
        <v>121.52</v>
      </c>
      <c r="P279" s="1">
        <v>6.59</v>
      </c>
      <c r="Q279" t="s">
        <v>66</v>
      </c>
      <c r="R279" s="6">
        <v>885</v>
      </c>
      <c r="S279" s="6">
        <v>342</v>
      </c>
      <c r="T279" s="2">
        <v>14.08</v>
      </c>
      <c r="U279" s="2">
        <v>100</v>
      </c>
      <c r="V279" s="2">
        <v>32.19</v>
      </c>
      <c r="W279" s="2">
        <v>78.28</v>
      </c>
      <c r="X279" s="2">
        <v>1104.47999999999</v>
      </c>
      <c r="Y279" s="2">
        <v>626.14</v>
      </c>
      <c r="Z279" s="2">
        <v>963.29</v>
      </c>
      <c r="AA279" s="2">
        <v>818.79</v>
      </c>
      <c r="AB279" s="2">
        <v>1204.1099999999999</v>
      </c>
      <c r="AC279" s="2">
        <v>2610.15</v>
      </c>
    </row>
    <row r="280" spans="1:29" x14ac:dyDescent="0.3">
      <c r="A280" t="s">
        <v>30</v>
      </c>
      <c r="B280">
        <v>25</v>
      </c>
      <c r="C280" t="s">
        <v>41</v>
      </c>
      <c r="D280">
        <v>23.4</v>
      </c>
      <c r="E280" t="s">
        <v>47</v>
      </c>
      <c r="F280" t="s">
        <v>48</v>
      </c>
      <c r="G280" s="2">
        <v>3324.46</v>
      </c>
      <c r="H280" t="s">
        <v>56</v>
      </c>
      <c r="I280" s="1">
        <v>124.02</v>
      </c>
      <c r="J280" s="1">
        <v>307.02</v>
      </c>
      <c r="K280" s="1">
        <v>56.25</v>
      </c>
      <c r="L280" s="1">
        <v>253.19</v>
      </c>
      <c r="M280" s="1">
        <v>116.93</v>
      </c>
      <c r="N280" s="1">
        <v>33.92</v>
      </c>
      <c r="O280" s="1">
        <v>146.37</v>
      </c>
      <c r="P280" s="1">
        <v>5.81</v>
      </c>
      <c r="Q280" t="s">
        <v>82</v>
      </c>
      <c r="R280" s="6">
        <v>180</v>
      </c>
      <c r="S280" s="6">
        <v>339</v>
      </c>
      <c r="T280" s="2">
        <v>9.81</v>
      </c>
      <c r="U280" s="2">
        <v>50</v>
      </c>
      <c r="V280" s="2">
        <v>27.38</v>
      </c>
      <c r="W280" s="2">
        <v>65.75</v>
      </c>
      <c r="X280" s="2">
        <v>1043.51</v>
      </c>
      <c r="Y280" s="2">
        <v>432.18</v>
      </c>
      <c r="Z280" s="2">
        <v>664.89</v>
      </c>
      <c r="AA280" s="2">
        <v>565.16</v>
      </c>
      <c r="AB280" s="2">
        <v>831.12</v>
      </c>
      <c r="AC280" s="2">
        <v>1124.33</v>
      </c>
    </row>
    <row r="281" spans="1:29" x14ac:dyDescent="0.3">
      <c r="A281" t="s">
        <v>38</v>
      </c>
      <c r="B281">
        <v>28</v>
      </c>
      <c r="C281" t="s">
        <v>44</v>
      </c>
      <c r="D281">
        <v>27.1</v>
      </c>
      <c r="E281" t="s">
        <v>47</v>
      </c>
      <c r="F281" t="s">
        <v>53</v>
      </c>
      <c r="G281" s="2">
        <v>4687.45</v>
      </c>
      <c r="H281" t="s">
        <v>54</v>
      </c>
      <c r="I281" s="1">
        <v>133.54</v>
      </c>
      <c r="J281" s="1">
        <v>302.7</v>
      </c>
      <c r="K281" s="1">
        <v>55.5</v>
      </c>
      <c r="L281" s="1">
        <v>228.4</v>
      </c>
      <c r="M281" s="1">
        <v>111.27</v>
      </c>
      <c r="N281" s="1">
        <v>61.29</v>
      </c>
      <c r="O281" s="1">
        <v>119.52</v>
      </c>
      <c r="P281" s="1">
        <v>10</v>
      </c>
      <c r="Q281" t="s">
        <v>58</v>
      </c>
      <c r="R281" s="6">
        <v>954</v>
      </c>
      <c r="S281" s="6">
        <v>315</v>
      </c>
      <c r="T281" s="2">
        <v>14.88</v>
      </c>
      <c r="U281" s="2">
        <v>0</v>
      </c>
      <c r="V281" s="2">
        <v>36.82</v>
      </c>
      <c r="W281" s="2">
        <v>56.68</v>
      </c>
      <c r="X281" s="2">
        <v>1022.21999999999</v>
      </c>
      <c r="Y281" s="2">
        <v>609.37</v>
      </c>
      <c r="Z281" s="2">
        <v>937.49</v>
      </c>
      <c r="AA281" s="2">
        <v>796.87</v>
      </c>
      <c r="AB281" s="2">
        <v>1171.8599999999999</v>
      </c>
      <c r="AC281" s="2">
        <v>2468.0500000000002</v>
      </c>
    </row>
    <row r="282" spans="1:29" x14ac:dyDescent="0.3">
      <c r="A282" t="s">
        <v>32</v>
      </c>
      <c r="B282">
        <v>13</v>
      </c>
      <c r="C282" t="s">
        <v>43</v>
      </c>
      <c r="D282">
        <v>22.6</v>
      </c>
      <c r="E282" t="s">
        <v>46</v>
      </c>
      <c r="F282" t="s">
        <v>53</v>
      </c>
      <c r="G282" s="2">
        <v>4413.22</v>
      </c>
      <c r="H282" t="s">
        <v>57</v>
      </c>
      <c r="I282" s="1">
        <v>153.75</v>
      </c>
      <c r="J282" s="1">
        <v>408.89</v>
      </c>
      <c r="K282" s="1">
        <v>57.06</v>
      </c>
      <c r="L282" s="1">
        <v>272.73</v>
      </c>
      <c r="M282" s="1">
        <v>120.56</v>
      </c>
      <c r="N282" s="1">
        <v>52.34</v>
      </c>
      <c r="O282" s="1">
        <v>130.78</v>
      </c>
      <c r="P282" s="1">
        <v>7.77</v>
      </c>
      <c r="Q282" t="s">
        <v>81</v>
      </c>
      <c r="R282" s="6">
        <v>859</v>
      </c>
      <c r="S282" s="6">
        <v>323</v>
      </c>
      <c r="T282" s="2">
        <v>13.66</v>
      </c>
      <c r="U282" s="2">
        <v>150</v>
      </c>
      <c r="V282" s="2">
        <v>27.95</v>
      </c>
      <c r="W282" s="2">
        <v>60.07</v>
      </c>
      <c r="X282" s="2">
        <v>1203.8799999999901</v>
      </c>
      <c r="Y282" s="2">
        <v>573.72</v>
      </c>
      <c r="Z282" s="2">
        <v>882.64</v>
      </c>
      <c r="AA282" s="2">
        <v>750.25</v>
      </c>
      <c r="AB282" s="2">
        <v>1103.31</v>
      </c>
      <c r="AC282" s="2">
        <v>2153.29</v>
      </c>
    </row>
    <row r="283" spans="1:29" x14ac:dyDescent="0.3">
      <c r="A283" t="s">
        <v>36</v>
      </c>
      <c r="B283">
        <v>19</v>
      </c>
      <c r="C283" t="s">
        <v>42</v>
      </c>
      <c r="D283">
        <v>18</v>
      </c>
      <c r="E283" t="s">
        <v>46</v>
      </c>
      <c r="F283" t="s">
        <v>50</v>
      </c>
      <c r="G283" s="2">
        <v>4628.6899999999996</v>
      </c>
      <c r="H283" t="s">
        <v>57</v>
      </c>
      <c r="I283" s="1">
        <v>108.29</v>
      </c>
      <c r="J283" s="1">
        <v>460.74</v>
      </c>
      <c r="K283" s="1">
        <v>59.58</v>
      </c>
      <c r="L283" s="1">
        <v>202.94</v>
      </c>
      <c r="M283" s="1">
        <v>149.71</v>
      </c>
      <c r="N283" s="1">
        <v>39.99</v>
      </c>
      <c r="O283" s="1">
        <v>106.02</v>
      </c>
      <c r="P283" s="1">
        <v>9.0399999999999991</v>
      </c>
      <c r="Q283" t="s">
        <v>74</v>
      </c>
      <c r="R283" s="6">
        <v>829</v>
      </c>
      <c r="S283" s="6">
        <v>342</v>
      </c>
      <c r="T283" s="2">
        <v>13.53</v>
      </c>
      <c r="U283" s="2">
        <v>100</v>
      </c>
      <c r="V283" s="2">
        <v>34.520000000000003</v>
      </c>
      <c r="W283" s="2">
        <v>73.7</v>
      </c>
      <c r="X283" s="2">
        <v>1136.31</v>
      </c>
      <c r="Y283" s="2">
        <v>601.73</v>
      </c>
      <c r="Z283" s="2">
        <v>925.74</v>
      </c>
      <c r="AA283" s="2">
        <v>786.88</v>
      </c>
      <c r="AB283" s="2">
        <v>1157.17</v>
      </c>
      <c r="AC283" s="2">
        <v>2392.9</v>
      </c>
    </row>
    <row r="284" spans="1:29" x14ac:dyDescent="0.3">
      <c r="A284" t="s">
        <v>36</v>
      </c>
      <c r="B284">
        <v>23</v>
      </c>
      <c r="C284" t="s">
        <v>42</v>
      </c>
      <c r="D284">
        <v>23.7</v>
      </c>
      <c r="E284" t="s">
        <v>46</v>
      </c>
      <c r="F284" t="s">
        <v>48</v>
      </c>
      <c r="G284" s="2">
        <v>3020.25</v>
      </c>
      <c r="H284" t="s">
        <v>57</v>
      </c>
      <c r="I284" s="1">
        <v>119.8</v>
      </c>
      <c r="J284" s="1">
        <v>382.24</v>
      </c>
      <c r="K284" s="1">
        <v>57.92</v>
      </c>
      <c r="L284" s="1">
        <v>268.11</v>
      </c>
      <c r="M284" s="1">
        <v>125.66</v>
      </c>
      <c r="N284" s="1">
        <v>37.090000000000003</v>
      </c>
      <c r="O284" s="1">
        <v>123.7</v>
      </c>
      <c r="P284" s="1">
        <v>9.2799999999999994</v>
      </c>
      <c r="Q284" t="s">
        <v>63</v>
      </c>
      <c r="R284" s="6">
        <v>298</v>
      </c>
      <c r="S284" s="6">
        <v>398</v>
      </c>
      <c r="T284" s="2">
        <v>7.59</v>
      </c>
      <c r="U284" s="2">
        <v>100</v>
      </c>
      <c r="V284" s="2">
        <v>36.82</v>
      </c>
      <c r="W284" s="2">
        <v>87.54</v>
      </c>
      <c r="X284" s="2">
        <v>1123.8</v>
      </c>
      <c r="Y284" s="2">
        <v>392.63</v>
      </c>
      <c r="Z284" s="2">
        <v>604.04999999999995</v>
      </c>
      <c r="AA284" s="2">
        <v>513.44000000000005</v>
      </c>
      <c r="AB284" s="2">
        <v>755.06</v>
      </c>
      <c r="AC284" s="2">
        <v>799.27</v>
      </c>
    </row>
    <row r="285" spans="1:29" x14ac:dyDescent="0.3">
      <c r="A285" t="s">
        <v>33</v>
      </c>
      <c r="B285">
        <v>25</v>
      </c>
      <c r="C285" t="s">
        <v>42</v>
      </c>
      <c r="D285">
        <v>10.6</v>
      </c>
      <c r="E285" t="s">
        <v>46</v>
      </c>
      <c r="F285" t="s">
        <v>48</v>
      </c>
      <c r="G285" s="2">
        <v>4326.83</v>
      </c>
      <c r="H285" t="s">
        <v>54</v>
      </c>
      <c r="I285" s="1">
        <v>117.39</v>
      </c>
      <c r="J285" s="1">
        <v>376.51</v>
      </c>
      <c r="K285" s="1">
        <v>51.87</v>
      </c>
      <c r="L285" s="1">
        <v>243.12</v>
      </c>
      <c r="M285" s="1">
        <v>146.22999999999999</v>
      </c>
      <c r="N285" s="1">
        <v>43.13</v>
      </c>
      <c r="O285" s="1">
        <v>117.09</v>
      </c>
      <c r="P285" s="1">
        <v>9.4</v>
      </c>
      <c r="Q285" t="s">
        <v>80</v>
      </c>
      <c r="R285" s="6">
        <v>567</v>
      </c>
      <c r="S285" s="6">
        <v>375</v>
      </c>
      <c r="T285" s="2">
        <v>11.54</v>
      </c>
      <c r="U285" s="2">
        <v>150</v>
      </c>
      <c r="V285" s="2">
        <v>25.48</v>
      </c>
      <c r="W285" s="2">
        <v>66.599999999999994</v>
      </c>
      <c r="X285" s="2">
        <v>1104.74</v>
      </c>
      <c r="Y285" s="2">
        <v>562.49</v>
      </c>
      <c r="Z285" s="2">
        <v>865.37</v>
      </c>
      <c r="AA285" s="2">
        <v>735.56</v>
      </c>
      <c r="AB285" s="2">
        <v>1081.71</v>
      </c>
      <c r="AC285" s="2">
        <v>2163.5700000000002</v>
      </c>
    </row>
    <row r="286" spans="1:29" x14ac:dyDescent="0.3">
      <c r="A286" t="s">
        <v>40</v>
      </c>
      <c r="B286">
        <v>28</v>
      </c>
      <c r="C286" t="s">
        <v>43</v>
      </c>
      <c r="D286">
        <v>26.9</v>
      </c>
      <c r="E286" t="s">
        <v>47</v>
      </c>
      <c r="F286" t="s">
        <v>48</v>
      </c>
      <c r="G286" s="2">
        <v>3621.01</v>
      </c>
      <c r="H286" t="s">
        <v>54</v>
      </c>
      <c r="I286" s="1">
        <v>100.54</v>
      </c>
      <c r="J286" s="1">
        <v>433.24</v>
      </c>
      <c r="K286" s="1">
        <v>53.13</v>
      </c>
      <c r="L286" s="1">
        <v>292.39</v>
      </c>
      <c r="M286" s="1">
        <v>119.36</v>
      </c>
      <c r="N286" s="1">
        <v>36.61</v>
      </c>
      <c r="O286" s="1">
        <v>100.2</v>
      </c>
      <c r="P286" s="1">
        <v>5.35</v>
      </c>
      <c r="Q286" t="s">
        <v>65</v>
      </c>
      <c r="R286" s="6">
        <v>123</v>
      </c>
      <c r="S286" s="6">
        <v>303</v>
      </c>
      <c r="T286" s="2">
        <v>11.95</v>
      </c>
      <c r="U286" s="2">
        <v>50</v>
      </c>
      <c r="V286" s="2">
        <v>29.52</v>
      </c>
      <c r="W286" s="2">
        <v>83.81</v>
      </c>
      <c r="X286" s="2">
        <v>1140.82</v>
      </c>
      <c r="Y286" s="2">
        <v>470.73</v>
      </c>
      <c r="Z286" s="2">
        <v>724.2</v>
      </c>
      <c r="AA286" s="2">
        <v>615.57000000000005</v>
      </c>
      <c r="AB286" s="2">
        <v>905.25</v>
      </c>
      <c r="AC286" s="2">
        <v>1325.71</v>
      </c>
    </row>
    <row r="287" spans="1:29" x14ac:dyDescent="0.3">
      <c r="A287" t="s">
        <v>34</v>
      </c>
      <c r="B287">
        <v>21</v>
      </c>
      <c r="C287" t="s">
        <v>41</v>
      </c>
      <c r="D287">
        <v>12.1</v>
      </c>
      <c r="E287" t="s">
        <v>47</v>
      </c>
      <c r="F287" t="s">
        <v>49</v>
      </c>
      <c r="G287" s="2">
        <v>5319.18</v>
      </c>
      <c r="H287" t="s">
        <v>54</v>
      </c>
      <c r="I287" s="1">
        <v>173.27</v>
      </c>
      <c r="J287" s="1">
        <v>303.56</v>
      </c>
      <c r="K287" s="1">
        <v>57.46</v>
      </c>
      <c r="L287" s="1">
        <v>233.05</v>
      </c>
      <c r="M287" s="1">
        <v>119.57</v>
      </c>
      <c r="N287" s="1">
        <v>66.58</v>
      </c>
      <c r="O287" s="1">
        <v>127.16</v>
      </c>
      <c r="P287" s="1">
        <v>8.1</v>
      </c>
      <c r="Q287" t="s">
        <v>77</v>
      </c>
      <c r="R287" s="6">
        <v>310</v>
      </c>
      <c r="S287" s="6">
        <v>372</v>
      </c>
      <c r="T287" s="2">
        <v>14.3</v>
      </c>
      <c r="U287" s="2">
        <v>150</v>
      </c>
      <c r="V287" s="2">
        <v>34.85</v>
      </c>
      <c r="W287" s="2">
        <v>96.6</v>
      </c>
      <c r="X287" s="2">
        <v>1088.75</v>
      </c>
      <c r="Y287" s="2">
        <v>691.49</v>
      </c>
      <c r="Z287" s="2">
        <v>1063.8399999999999</v>
      </c>
      <c r="AA287" s="2">
        <v>904.26</v>
      </c>
      <c r="AB287" s="2">
        <v>1329.8</v>
      </c>
      <c r="AC287" s="2">
        <v>3181.2799999999997</v>
      </c>
    </row>
    <row r="288" spans="1:29" x14ac:dyDescent="0.3">
      <c r="A288" t="s">
        <v>39</v>
      </c>
      <c r="B288">
        <v>22</v>
      </c>
      <c r="C288" t="s">
        <v>41</v>
      </c>
      <c r="D288">
        <v>20.399999999999999</v>
      </c>
      <c r="E288" t="s">
        <v>47</v>
      </c>
      <c r="F288" t="s">
        <v>48</v>
      </c>
      <c r="G288" s="2">
        <v>5718.13</v>
      </c>
      <c r="H288" t="s">
        <v>56</v>
      </c>
      <c r="I288" s="1">
        <v>144.62</v>
      </c>
      <c r="J288" s="1">
        <v>499.03</v>
      </c>
      <c r="K288" s="1">
        <v>59.36</v>
      </c>
      <c r="L288" s="1">
        <v>203.75</v>
      </c>
      <c r="M288" s="1">
        <v>101.65</v>
      </c>
      <c r="N288" s="1">
        <v>63.92</v>
      </c>
      <c r="O288" s="1">
        <v>132.43</v>
      </c>
      <c r="P288" s="1">
        <v>8.08</v>
      </c>
      <c r="Q288" t="s">
        <v>78</v>
      </c>
      <c r="R288" s="6">
        <v>297</v>
      </c>
      <c r="S288" s="6">
        <v>331</v>
      </c>
      <c r="T288" s="2">
        <v>17.28</v>
      </c>
      <c r="U288" s="2">
        <v>150</v>
      </c>
      <c r="V288" s="2">
        <v>29.36</v>
      </c>
      <c r="W288" s="2">
        <v>79.510000000000005</v>
      </c>
      <c r="X288" s="2">
        <v>1212.8399999999999</v>
      </c>
      <c r="Y288" s="2">
        <v>743.36</v>
      </c>
      <c r="Z288" s="2">
        <v>1143.6300000000001</v>
      </c>
      <c r="AA288" s="2">
        <v>972.08</v>
      </c>
      <c r="AB288" s="2">
        <v>1429.53</v>
      </c>
      <c r="AC288" s="2">
        <v>3450.6499999999996</v>
      </c>
    </row>
    <row r="289" spans="1:29" x14ac:dyDescent="0.3">
      <c r="A289" t="s">
        <v>32</v>
      </c>
      <c r="B289">
        <v>24</v>
      </c>
      <c r="C289" t="s">
        <v>42</v>
      </c>
      <c r="D289">
        <v>14.2</v>
      </c>
      <c r="E289" t="s">
        <v>47</v>
      </c>
      <c r="F289" t="s">
        <v>49</v>
      </c>
      <c r="G289" s="2">
        <v>3794.94</v>
      </c>
      <c r="H289" t="s">
        <v>56</v>
      </c>
      <c r="I289" s="1">
        <v>164.87</v>
      </c>
      <c r="J289" s="1">
        <v>438.69</v>
      </c>
      <c r="K289" s="1">
        <v>53.21</v>
      </c>
      <c r="L289" s="1">
        <v>241.51</v>
      </c>
      <c r="M289" s="1">
        <v>117.63</v>
      </c>
      <c r="N289" s="1">
        <v>58.71</v>
      </c>
      <c r="O289" s="1">
        <v>109.77</v>
      </c>
      <c r="P289" s="1">
        <v>7.75</v>
      </c>
      <c r="Q289" t="s">
        <v>79</v>
      </c>
      <c r="R289" s="6">
        <v>520</v>
      </c>
      <c r="S289" s="6">
        <v>305</v>
      </c>
      <c r="T289" s="2">
        <v>12.44</v>
      </c>
      <c r="U289" s="2">
        <v>150</v>
      </c>
      <c r="V289" s="2">
        <v>22.67</v>
      </c>
      <c r="W289" s="2">
        <v>55.66</v>
      </c>
      <c r="X289" s="2">
        <v>1192.1399999999901</v>
      </c>
      <c r="Y289" s="2">
        <v>493.34</v>
      </c>
      <c r="Z289" s="2">
        <v>758.99</v>
      </c>
      <c r="AA289" s="2">
        <v>645.14</v>
      </c>
      <c r="AB289" s="2">
        <v>948.74</v>
      </c>
      <c r="AC289" s="2">
        <v>1541.4699999999998</v>
      </c>
    </row>
    <row r="290" spans="1:29" x14ac:dyDescent="0.3">
      <c r="A290" t="s">
        <v>31</v>
      </c>
      <c r="B290">
        <v>6</v>
      </c>
      <c r="C290" t="s">
        <v>44</v>
      </c>
      <c r="D290">
        <v>29.2</v>
      </c>
      <c r="E290" t="s">
        <v>47</v>
      </c>
      <c r="F290" t="s">
        <v>50</v>
      </c>
      <c r="G290" s="2">
        <v>5613.94</v>
      </c>
      <c r="H290" t="s">
        <v>55</v>
      </c>
      <c r="I290" s="1">
        <v>100.67</v>
      </c>
      <c r="J290" s="1">
        <v>317.98</v>
      </c>
      <c r="K290" s="1">
        <v>56.47</v>
      </c>
      <c r="L290" s="1">
        <v>232.25</v>
      </c>
      <c r="M290" s="1">
        <v>142.19</v>
      </c>
      <c r="N290" s="1">
        <v>50.87</v>
      </c>
      <c r="O290" s="1">
        <v>147.47999999999999</v>
      </c>
      <c r="P290" s="1">
        <v>8.01</v>
      </c>
      <c r="Q290" t="s">
        <v>73</v>
      </c>
      <c r="R290" s="6">
        <v>765</v>
      </c>
      <c r="S290" s="6">
        <v>366</v>
      </c>
      <c r="T290" s="2">
        <v>15.34</v>
      </c>
      <c r="U290" s="2">
        <v>150</v>
      </c>
      <c r="V290" s="2">
        <v>34.85</v>
      </c>
      <c r="W290" s="2">
        <v>91.66</v>
      </c>
      <c r="X290" s="2">
        <v>1055.9199999999901</v>
      </c>
      <c r="Y290" s="2">
        <v>729.81</v>
      </c>
      <c r="Z290" s="2">
        <v>1122.79</v>
      </c>
      <c r="AA290" s="2">
        <v>954.37</v>
      </c>
      <c r="AB290" s="2">
        <v>1403.48</v>
      </c>
      <c r="AC290" s="2">
        <v>3508.87</v>
      </c>
    </row>
    <row r="291" spans="1:29" x14ac:dyDescent="0.3">
      <c r="A291" t="s">
        <v>36</v>
      </c>
      <c r="B291">
        <v>12</v>
      </c>
      <c r="C291" t="s">
        <v>45</v>
      </c>
      <c r="D291">
        <v>23.5</v>
      </c>
      <c r="E291" t="s">
        <v>46</v>
      </c>
      <c r="F291" t="s">
        <v>50</v>
      </c>
      <c r="G291" s="2">
        <v>3437.9</v>
      </c>
      <c r="H291" t="s">
        <v>54</v>
      </c>
      <c r="I291" s="1">
        <v>151.94999999999999</v>
      </c>
      <c r="J291" s="1">
        <v>313.04000000000002</v>
      </c>
      <c r="K291" s="1">
        <v>55.19</v>
      </c>
      <c r="L291" s="1">
        <v>211.78</v>
      </c>
      <c r="M291" s="1">
        <v>147.79</v>
      </c>
      <c r="N291" s="1">
        <v>39.17</v>
      </c>
      <c r="O291" s="1">
        <v>108.64</v>
      </c>
      <c r="P291" s="1">
        <v>6.02</v>
      </c>
      <c r="Q291" t="s">
        <v>71</v>
      </c>
      <c r="R291" s="6">
        <v>223</v>
      </c>
      <c r="S291" s="6">
        <v>352</v>
      </c>
      <c r="T291" s="2">
        <v>9.77</v>
      </c>
      <c r="U291" s="2">
        <v>150</v>
      </c>
      <c r="V291" s="2">
        <v>39.090000000000003</v>
      </c>
      <c r="W291" s="2">
        <v>87.88</v>
      </c>
      <c r="X291" s="2">
        <v>1033.58</v>
      </c>
      <c r="Y291" s="2">
        <v>446.93</v>
      </c>
      <c r="Z291" s="2">
        <v>687.58</v>
      </c>
      <c r="AA291" s="2">
        <v>584.44000000000005</v>
      </c>
      <c r="AB291" s="2">
        <v>859.48</v>
      </c>
      <c r="AC291" s="2">
        <v>1359.4099999999999</v>
      </c>
    </row>
    <row r="292" spans="1:29" x14ac:dyDescent="0.3">
      <c r="A292" t="s">
        <v>37</v>
      </c>
      <c r="B292">
        <v>14</v>
      </c>
      <c r="C292" t="s">
        <v>45</v>
      </c>
      <c r="D292">
        <v>19.600000000000001</v>
      </c>
      <c r="E292" t="s">
        <v>46</v>
      </c>
      <c r="F292" t="s">
        <v>48</v>
      </c>
      <c r="G292" s="2">
        <v>4620.41</v>
      </c>
      <c r="H292" t="s">
        <v>57</v>
      </c>
      <c r="I292" s="1">
        <v>161.38999999999999</v>
      </c>
      <c r="J292" s="1">
        <v>352.51</v>
      </c>
      <c r="K292" s="1">
        <v>51.34</v>
      </c>
      <c r="L292" s="1">
        <v>218.1</v>
      </c>
      <c r="M292" s="1">
        <v>121.35</v>
      </c>
      <c r="N292" s="1">
        <v>33.83</v>
      </c>
      <c r="O292" s="1">
        <v>136.68</v>
      </c>
      <c r="P292" s="1">
        <v>7.65</v>
      </c>
      <c r="Q292" t="s">
        <v>76</v>
      </c>
      <c r="R292" s="6">
        <v>791</v>
      </c>
      <c r="S292" s="6">
        <v>397</v>
      </c>
      <c r="T292" s="2">
        <v>11.64</v>
      </c>
      <c r="U292" s="2">
        <v>50</v>
      </c>
      <c r="V292" s="2">
        <v>23.79</v>
      </c>
      <c r="W292" s="2">
        <v>87.55</v>
      </c>
      <c r="X292" s="2">
        <v>1082.8499999999999</v>
      </c>
      <c r="Y292" s="2">
        <v>600.65</v>
      </c>
      <c r="Z292" s="2">
        <v>924.08</v>
      </c>
      <c r="AA292" s="2">
        <v>785.47</v>
      </c>
      <c r="AB292" s="2">
        <v>1155.0999999999999</v>
      </c>
      <c r="AC292" s="2">
        <v>2377.35</v>
      </c>
    </row>
    <row r="293" spans="1:29" x14ac:dyDescent="0.3">
      <c r="A293" t="s">
        <v>37</v>
      </c>
      <c r="B293">
        <v>11</v>
      </c>
      <c r="C293" t="s">
        <v>43</v>
      </c>
      <c r="D293">
        <v>10.9</v>
      </c>
      <c r="E293" t="s">
        <v>47</v>
      </c>
      <c r="F293" t="s">
        <v>52</v>
      </c>
      <c r="G293" s="2">
        <v>5130.62</v>
      </c>
      <c r="H293" t="s">
        <v>56</v>
      </c>
      <c r="I293" s="1">
        <v>135.12</v>
      </c>
      <c r="J293" s="1">
        <v>203.43</v>
      </c>
      <c r="K293" s="1">
        <v>56.15</v>
      </c>
      <c r="L293" s="1">
        <v>237.73</v>
      </c>
      <c r="M293" s="1">
        <v>128.65</v>
      </c>
      <c r="N293" s="1">
        <v>39.11</v>
      </c>
      <c r="O293" s="1">
        <v>107.17</v>
      </c>
      <c r="P293" s="1">
        <v>7.53</v>
      </c>
      <c r="Q293" t="s">
        <v>68</v>
      </c>
      <c r="R293" s="6">
        <v>135</v>
      </c>
      <c r="S293" s="6">
        <v>324</v>
      </c>
      <c r="T293" s="2">
        <v>15.84</v>
      </c>
      <c r="U293" s="2">
        <v>0</v>
      </c>
      <c r="V293" s="2">
        <v>31.2</v>
      </c>
      <c r="W293" s="2">
        <v>81.150000000000006</v>
      </c>
      <c r="X293" s="2">
        <v>1114.8899999999901</v>
      </c>
      <c r="Y293" s="2">
        <v>666.98</v>
      </c>
      <c r="Z293" s="2">
        <v>1026.1199999999999</v>
      </c>
      <c r="AA293" s="2">
        <v>872.21</v>
      </c>
      <c r="AB293" s="2">
        <v>1282.6500000000001</v>
      </c>
      <c r="AC293" s="2">
        <v>2812.93</v>
      </c>
    </row>
    <row r="294" spans="1:29" x14ac:dyDescent="0.3">
      <c r="A294" t="s">
        <v>39</v>
      </c>
      <c r="B294">
        <v>7</v>
      </c>
      <c r="C294" t="s">
        <v>44</v>
      </c>
      <c r="D294">
        <v>15.2</v>
      </c>
      <c r="E294" t="s">
        <v>46</v>
      </c>
      <c r="F294" t="s">
        <v>53</v>
      </c>
      <c r="G294" s="2">
        <v>5799.07</v>
      </c>
      <c r="H294" t="s">
        <v>55</v>
      </c>
      <c r="I294" s="1">
        <v>142.52000000000001</v>
      </c>
      <c r="J294" s="1">
        <v>384.19</v>
      </c>
      <c r="K294" s="1">
        <v>55.82</v>
      </c>
      <c r="L294" s="1">
        <v>243.66</v>
      </c>
      <c r="M294" s="1">
        <v>126.66</v>
      </c>
      <c r="N294" s="1">
        <v>55.32</v>
      </c>
      <c r="O294" s="1">
        <v>113.12</v>
      </c>
      <c r="P294" s="1">
        <v>6.21</v>
      </c>
      <c r="Q294" t="s">
        <v>75</v>
      </c>
      <c r="R294" s="6">
        <v>110</v>
      </c>
      <c r="S294" s="6">
        <v>309</v>
      </c>
      <c r="T294" s="2">
        <v>18.77</v>
      </c>
      <c r="U294" s="2">
        <v>0</v>
      </c>
      <c r="V294" s="2">
        <v>34.880000000000003</v>
      </c>
      <c r="W294" s="2">
        <v>93.61</v>
      </c>
      <c r="X294" s="2">
        <v>1127.5</v>
      </c>
      <c r="Y294" s="2">
        <v>753.88</v>
      </c>
      <c r="Z294" s="2">
        <v>1159.81</v>
      </c>
      <c r="AA294" s="2">
        <v>985.84</v>
      </c>
      <c r="AB294" s="2">
        <v>1449.77</v>
      </c>
      <c r="AC294" s="2">
        <v>3472.45</v>
      </c>
    </row>
    <row r="295" spans="1:29" x14ac:dyDescent="0.3">
      <c r="A295" t="s">
        <v>31</v>
      </c>
      <c r="B295">
        <v>24</v>
      </c>
      <c r="C295" t="s">
        <v>41</v>
      </c>
      <c r="D295">
        <v>29.5</v>
      </c>
      <c r="E295" t="s">
        <v>47</v>
      </c>
      <c r="F295" t="s">
        <v>52</v>
      </c>
      <c r="G295" s="2">
        <v>3012.52</v>
      </c>
      <c r="H295" t="s">
        <v>57</v>
      </c>
      <c r="I295" s="1">
        <v>112.05</v>
      </c>
      <c r="J295" s="1">
        <v>324</v>
      </c>
      <c r="K295" s="1">
        <v>57.65</v>
      </c>
      <c r="L295" s="1">
        <v>245.08</v>
      </c>
      <c r="M295" s="1">
        <v>129.94999999999999</v>
      </c>
      <c r="N295" s="1">
        <v>63.63</v>
      </c>
      <c r="O295" s="1">
        <v>117.4</v>
      </c>
      <c r="P295" s="1">
        <v>6.24</v>
      </c>
      <c r="Q295" t="s">
        <v>65</v>
      </c>
      <c r="R295" s="6">
        <v>183</v>
      </c>
      <c r="S295" s="6">
        <v>346</v>
      </c>
      <c r="T295" s="2">
        <v>8.7100000000000009</v>
      </c>
      <c r="U295" s="2">
        <v>150</v>
      </c>
      <c r="V295" s="2">
        <v>22.11</v>
      </c>
      <c r="W295" s="2">
        <v>59.41</v>
      </c>
      <c r="X295" s="2">
        <v>1056</v>
      </c>
      <c r="Y295" s="2">
        <v>391.63</v>
      </c>
      <c r="Z295" s="2">
        <v>602.5</v>
      </c>
      <c r="AA295" s="2">
        <v>512.13</v>
      </c>
      <c r="AB295" s="2">
        <v>753.13</v>
      </c>
      <c r="AC295" s="2">
        <v>894.63000000000011</v>
      </c>
    </row>
    <row r="296" spans="1:29" x14ac:dyDescent="0.3">
      <c r="A296" t="s">
        <v>40</v>
      </c>
      <c r="B296">
        <v>14</v>
      </c>
      <c r="C296" t="s">
        <v>45</v>
      </c>
      <c r="D296">
        <v>14.7</v>
      </c>
      <c r="E296" t="s">
        <v>46</v>
      </c>
      <c r="F296" t="s">
        <v>48</v>
      </c>
      <c r="G296" s="2">
        <v>3238.78</v>
      </c>
      <c r="H296" t="s">
        <v>54</v>
      </c>
      <c r="I296" s="1">
        <v>187.22</v>
      </c>
      <c r="J296" s="1">
        <v>327.19</v>
      </c>
      <c r="K296" s="1">
        <v>51.89</v>
      </c>
      <c r="L296" s="1">
        <v>295.04000000000002</v>
      </c>
      <c r="M296" s="1">
        <v>133.91</v>
      </c>
      <c r="N296" s="1">
        <v>32.92</v>
      </c>
      <c r="O296" s="1">
        <v>126.35</v>
      </c>
      <c r="P296" s="1">
        <v>5.07</v>
      </c>
      <c r="Q296" t="s">
        <v>77</v>
      </c>
      <c r="R296" s="6">
        <v>769</v>
      </c>
      <c r="S296" s="6">
        <v>310</v>
      </c>
      <c r="T296" s="2">
        <v>10.45</v>
      </c>
      <c r="U296" s="2">
        <v>100</v>
      </c>
      <c r="V296" s="2">
        <v>34.33</v>
      </c>
      <c r="W296" s="2">
        <v>57.42</v>
      </c>
      <c r="X296" s="2">
        <v>1159.5899999999899</v>
      </c>
      <c r="Y296" s="2">
        <v>421.04</v>
      </c>
      <c r="Z296" s="2">
        <v>647.76</v>
      </c>
      <c r="AA296" s="2">
        <v>550.59</v>
      </c>
      <c r="AB296" s="2">
        <v>809.7</v>
      </c>
      <c r="AC296" s="2">
        <v>979.52</v>
      </c>
    </row>
    <row r="297" spans="1:29" x14ac:dyDescent="0.3">
      <c r="A297" t="s">
        <v>39</v>
      </c>
      <c r="B297">
        <v>17</v>
      </c>
      <c r="C297" t="s">
        <v>43</v>
      </c>
      <c r="D297">
        <v>19</v>
      </c>
      <c r="E297" t="s">
        <v>47</v>
      </c>
      <c r="F297" t="s">
        <v>50</v>
      </c>
      <c r="G297" s="2">
        <v>4019.96</v>
      </c>
      <c r="H297" t="s">
        <v>54</v>
      </c>
      <c r="I297" s="1">
        <v>134.38</v>
      </c>
      <c r="J297" s="1">
        <v>303.41000000000003</v>
      </c>
      <c r="K297" s="1">
        <v>58.57</v>
      </c>
      <c r="L297" s="1">
        <v>221.42</v>
      </c>
      <c r="M297" s="1">
        <v>148.82</v>
      </c>
      <c r="N297" s="1">
        <v>66.900000000000006</v>
      </c>
      <c r="O297" s="1">
        <v>145.06</v>
      </c>
      <c r="P297" s="1">
        <v>9.4600000000000009</v>
      </c>
      <c r="Q297" t="s">
        <v>72</v>
      </c>
      <c r="R297" s="6">
        <v>662</v>
      </c>
      <c r="S297" s="6">
        <v>304</v>
      </c>
      <c r="T297" s="2">
        <v>13.22</v>
      </c>
      <c r="U297" s="2">
        <v>50</v>
      </c>
      <c r="V297" s="2">
        <v>35.86</v>
      </c>
      <c r="W297" s="2">
        <v>95.7</v>
      </c>
      <c r="X297" s="2">
        <v>1088.02</v>
      </c>
      <c r="Y297" s="2">
        <v>522.59</v>
      </c>
      <c r="Z297" s="2">
        <v>803.99</v>
      </c>
      <c r="AA297" s="2">
        <v>683.39</v>
      </c>
      <c r="AB297" s="2">
        <v>1004.99</v>
      </c>
      <c r="AC297" s="2">
        <v>1783.8000000000002</v>
      </c>
    </row>
    <row r="298" spans="1:29" x14ac:dyDescent="0.3">
      <c r="A298" t="s">
        <v>35</v>
      </c>
      <c r="B298">
        <v>9</v>
      </c>
      <c r="C298" t="s">
        <v>43</v>
      </c>
      <c r="D298">
        <v>29.7</v>
      </c>
      <c r="E298" t="s">
        <v>47</v>
      </c>
      <c r="F298" t="s">
        <v>53</v>
      </c>
      <c r="G298" s="2">
        <v>4515.07</v>
      </c>
      <c r="H298" t="s">
        <v>57</v>
      </c>
      <c r="I298" s="1">
        <v>174.5</v>
      </c>
      <c r="J298" s="1">
        <v>491.94</v>
      </c>
      <c r="K298" s="1">
        <v>56.37</v>
      </c>
      <c r="L298" s="1">
        <v>226.06</v>
      </c>
      <c r="M298" s="1">
        <v>140.62</v>
      </c>
      <c r="N298" s="1">
        <v>39.25</v>
      </c>
      <c r="O298" s="1">
        <v>129.78</v>
      </c>
      <c r="P298" s="1">
        <v>7.93</v>
      </c>
      <c r="Q298" t="s">
        <v>62</v>
      </c>
      <c r="R298" s="6">
        <v>384</v>
      </c>
      <c r="S298" s="6">
        <v>365</v>
      </c>
      <c r="T298" s="2">
        <v>12.37</v>
      </c>
      <c r="U298" s="2">
        <v>150</v>
      </c>
      <c r="V298" s="2">
        <v>21.46</v>
      </c>
      <c r="W298" s="2">
        <v>92.42</v>
      </c>
      <c r="X298" s="2">
        <v>1266.45</v>
      </c>
      <c r="Y298" s="2">
        <v>586.96</v>
      </c>
      <c r="Z298" s="2">
        <v>903.01</v>
      </c>
      <c r="AA298" s="2">
        <v>767.56</v>
      </c>
      <c r="AB298" s="2">
        <v>1128.77</v>
      </c>
      <c r="AC298" s="2">
        <v>2186.08</v>
      </c>
    </row>
    <row r="299" spans="1:29" x14ac:dyDescent="0.3">
      <c r="A299" t="s">
        <v>33</v>
      </c>
      <c r="B299">
        <v>10</v>
      </c>
      <c r="C299" t="s">
        <v>43</v>
      </c>
      <c r="D299">
        <v>26.6</v>
      </c>
      <c r="E299" t="s">
        <v>46</v>
      </c>
      <c r="F299" t="s">
        <v>51</v>
      </c>
      <c r="G299" s="2">
        <v>5250.12</v>
      </c>
      <c r="H299" t="s">
        <v>57</v>
      </c>
      <c r="I299" s="1">
        <v>178.43</v>
      </c>
      <c r="J299" s="1">
        <v>356.9</v>
      </c>
      <c r="K299" s="1">
        <v>57.86</v>
      </c>
      <c r="L299" s="1">
        <v>229.37</v>
      </c>
      <c r="M299" s="1">
        <v>148.15</v>
      </c>
      <c r="N299" s="1">
        <v>32.28</v>
      </c>
      <c r="O299" s="1">
        <v>131.34</v>
      </c>
      <c r="P299" s="1">
        <v>7.72</v>
      </c>
      <c r="Q299" t="s">
        <v>81</v>
      </c>
      <c r="R299" s="6">
        <v>907</v>
      </c>
      <c r="S299" s="6">
        <v>349</v>
      </c>
      <c r="T299" s="2">
        <v>15.04</v>
      </c>
      <c r="U299" s="2">
        <v>50</v>
      </c>
      <c r="V299" s="2">
        <v>21.07</v>
      </c>
      <c r="W299" s="2">
        <v>68.89</v>
      </c>
      <c r="X299" s="2">
        <v>1142.05</v>
      </c>
      <c r="Y299" s="2">
        <v>682.52</v>
      </c>
      <c r="Z299" s="2">
        <v>1050.02</v>
      </c>
      <c r="AA299" s="2">
        <v>892.52</v>
      </c>
      <c r="AB299" s="2">
        <v>1312.53</v>
      </c>
      <c r="AC299" s="2">
        <v>2945.1400000000003</v>
      </c>
    </row>
    <row r="300" spans="1:29" x14ac:dyDescent="0.3">
      <c r="A300" t="s">
        <v>32</v>
      </c>
      <c r="B300">
        <v>3</v>
      </c>
      <c r="C300" t="s">
        <v>45</v>
      </c>
      <c r="D300">
        <v>24.7</v>
      </c>
      <c r="E300" t="s">
        <v>46</v>
      </c>
      <c r="F300" t="s">
        <v>49</v>
      </c>
      <c r="G300" s="2">
        <v>5867.63</v>
      </c>
      <c r="H300" t="s">
        <v>57</v>
      </c>
      <c r="I300" s="1">
        <v>144.32</v>
      </c>
      <c r="J300" s="1">
        <v>350.56</v>
      </c>
      <c r="K300" s="1">
        <v>55.77</v>
      </c>
      <c r="L300" s="1">
        <v>222.3</v>
      </c>
      <c r="M300" s="1">
        <v>119.1</v>
      </c>
      <c r="N300" s="1">
        <v>59.75</v>
      </c>
      <c r="O300" s="1">
        <v>111.2</v>
      </c>
      <c r="P300" s="1">
        <v>9.9</v>
      </c>
      <c r="Q300" t="s">
        <v>59</v>
      </c>
      <c r="R300" s="6">
        <v>332</v>
      </c>
      <c r="S300" s="6">
        <v>389</v>
      </c>
      <c r="T300" s="2">
        <v>15.08</v>
      </c>
      <c r="U300" s="2">
        <v>100</v>
      </c>
      <c r="V300" s="2">
        <v>24.78</v>
      </c>
      <c r="W300" s="2">
        <v>87.9</v>
      </c>
      <c r="X300" s="2">
        <v>1072.9000000000001</v>
      </c>
      <c r="Y300" s="2">
        <v>762.79</v>
      </c>
      <c r="Z300" s="2">
        <v>1173.53</v>
      </c>
      <c r="AA300" s="2">
        <v>997.5</v>
      </c>
      <c r="AB300" s="2">
        <v>1466.91</v>
      </c>
      <c r="AC300" s="2">
        <v>3685.51</v>
      </c>
    </row>
    <row r="301" spans="1:29" x14ac:dyDescent="0.3">
      <c r="A301" t="s">
        <v>32</v>
      </c>
      <c r="B301">
        <v>2</v>
      </c>
      <c r="C301" t="s">
        <v>43</v>
      </c>
      <c r="D301">
        <v>26.8</v>
      </c>
      <c r="E301" t="s">
        <v>47</v>
      </c>
      <c r="F301" t="s">
        <v>53</v>
      </c>
      <c r="G301" s="2">
        <v>5744.97</v>
      </c>
      <c r="H301" t="s">
        <v>55</v>
      </c>
      <c r="I301" s="1">
        <v>166.67</v>
      </c>
      <c r="J301" s="1">
        <v>406.08</v>
      </c>
      <c r="K301" s="1">
        <v>51.94</v>
      </c>
      <c r="L301" s="1">
        <v>227.67</v>
      </c>
      <c r="M301" s="1">
        <v>142.77000000000001</v>
      </c>
      <c r="N301" s="1">
        <v>30.83</v>
      </c>
      <c r="O301" s="1">
        <v>129.65</v>
      </c>
      <c r="P301" s="1">
        <v>5.59</v>
      </c>
      <c r="Q301" t="s">
        <v>78</v>
      </c>
      <c r="R301" s="6">
        <v>337</v>
      </c>
      <c r="S301" s="6">
        <v>345</v>
      </c>
      <c r="T301" s="2">
        <v>16.649999999999999</v>
      </c>
      <c r="U301" s="2">
        <v>150</v>
      </c>
      <c r="V301" s="2">
        <v>33.65</v>
      </c>
      <c r="W301" s="2">
        <v>82.11</v>
      </c>
      <c r="X301" s="2">
        <v>1161.2</v>
      </c>
      <c r="Y301" s="2">
        <v>746.85</v>
      </c>
      <c r="Z301" s="2">
        <v>1148.99</v>
      </c>
      <c r="AA301" s="2">
        <v>976.64</v>
      </c>
      <c r="AB301" s="2">
        <v>1436.24</v>
      </c>
      <c r="AC301" s="2">
        <v>3533.42</v>
      </c>
    </row>
    <row r="302" spans="1:29" x14ac:dyDescent="0.3">
      <c r="A302" t="s">
        <v>31</v>
      </c>
      <c r="B302">
        <v>27</v>
      </c>
      <c r="C302" t="s">
        <v>42</v>
      </c>
      <c r="D302">
        <v>27.9</v>
      </c>
      <c r="E302" t="s">
        <v>46</v>
      </c>
      <c r="F302" t="s">
        <v>48</v>
      </c>
      <c r="G302" s="2">
        <v>5675.81</v>
      </c>
      <c r="H302" t="s">
        <v>55</v>
      </c>
      <c r="I302" s="1">
        <v>182.68</v>
      </c>
      <c r="J302" s="1">
        <v>472.04</v>
      </c>
      <c r="K302" s="1">
        <v>56.2</v>
      </c>
      <c r="L302" s="1">
        <v>296.44</v>
      </c>
      <c r="M302" s="1">
        <v>123.36</v>
      </c>
      <c r="N302" s="1">
        <v>33</v>
      </c>
      <c r="O302" s="1">
        <v>117.82</v>
      </c>
      <c r="P302" s="1">
        <v>8.74</v>
      </c>
      <c r="Q302" t="s">
        <v>81</v>
      </c>
      <c r="R302" s="6">
        <v>818</v>
      </c>
      <c r="S302" s="6">
        <v>398</v>
      </c>
      <c r="T302" s="2">
        <v>14.26</v>
      </c>
      <c r="U302" s="2">
        <v>100</v>
      </c>
      <c r="V302" s="2">
        <v>30.83</v>
      </c>
      <c r="W302" s="2">
        <v>94</v>
      </c>
      <c r="X302" s="2">
        <v>1290.28</v>
      </c>
      <c r="Y302" s="2">
        <v>737.86</v>
      </c>
      <c r="Z302" s="2">
        <v>1135.1600000000001</v>
      </c>
      <c r="AA302" s="2">
        <v>964.89</v>
      </c>
      <c r="AB302" s="2">
        <v>1418.95</v>
      </c>
      <c r="AC302" s="2">
        <v>3282.3599999999997</v>
      </c>
    </row>
    <row r="303" spans="1:29" x14ac:dyDescent="0.3">
      <c r="A303" t="s">
        <v>30</v>
      </c>
      <c r="B303">
        <v>23</v>
      </c>
      <c r="C303" t="s">
        <v>44</v>
      </c>
      <c r="D303">
        <v>16.3</v>
      </c>
      <c r="E303" t="s">
        <v>47</v>
      </c>
      <c r="F303" t="s">
        <v>48</v>
      </c>
      <c r="G303" s="2">
        <v>5786.95</v>
      </c>
      <c r="H303" t="s">
        <v>55</v>
      </c>
      <c r="I303" s="1">
        <v>101.3</v>
      </c>
      <c r="J303" s="1">
        <v>354.67</v>
      </c>
      <c r="K303" s="1">
        <v>56.03</v>
      </c>
      <c r="L303" s="1">
        <v>253.14</v>
      </c>
      <c r="M303" s="1">
        <v>142.57</v>
      </c>
      <c r="N303" s="1">
        <v>56.88</v>
      </c>
      <c r="O303" s="1">
        <v>100.82</v>
      </c>
      <c r="P303" s="1">
        <v>6.92</v>
      </c>
      <c r="Q303" t="s">
        <v>70</v>
      </c>
      <c r="R303" s="6">
        <v>669</v>
      </c>
      <c r="S303" s="6">
        <v>326</v>
      </c>
      <c r="T303" s="2">
        <v>17.75</v>
      </c>
      <c r="U303" s="2">
        <v>0</v>
      </c>
      <c r="V303" s="2">
        <v>23.46</v>
      </c>
      <c r="W303" s="2">
        <v>63.56</v>
      </c>
      <c r="X303" s="2">
        <v>1072.33</v>
      </c>
      <c r="Y303" s="2">
        <v>752.3</v>
      </c>
      <c r="Z303" s="2">
        <v>1157.3900000000001</v>
      </c>
      <c r="AA303" s="2">
        <v>983.78</v>
      </c>
      <c r="AB303" s="2">
        <v>1446.74</v>
      </c>
      <c r="AC303" s="2">
        <v>3504.08</v>
      </c>
    </row>
    <row r="304" spans="1:29" x14ac:dyDescent="0.3">
      <c r="A304" t="s">
        <v>31</v>
      </c>
      <c r="B304">
        <v>13</v>
      </c>
      <c r="C304" t="s">
        <v>45</v>
      </c>
      <c r="D304">
        <v>26.2</v>
      </c>
      <c r="E304" t="s">
        <v>46</v>
      </c>
      <c r="F304" t="s">
        <v>51</v>
      </c>
      <c r="G304" s="2">
        <v>5785.32</v>
      </c>
      <c r="H304" t="s">
        <v>57</v>
      </c>
      <c r="I304" s="1">
        <v>173.39</v>
      </c>
      <c r="J304" s="1">
        <v>347.05</v>
      </c>
      <c r="K304" s="1">
        <v>51.54</v>
      </c>
      <c r="L304" s="1">
        <v>202.95</v>
      </c>
      <c r="M304" s="1">
        <v>149.77000000000001</v>
      </c>
      <c r="N304" s="1">
        <v>65.260000000000005</v>
      </c>
      <c r="O304" s="1">
        <v>147.63</v>
      </c>
      <c r="P304" s="1">
        <v>8.8800000000000008</v>
      </c>
      <c r="Q304" t="s">
        <v>66</v>
      </c>
      <c r="R304" s="6">
        <v>479</v>
      </c>
      <c r="S304" s="6">
        <v>342</v>
      </c>
      <c r="T304" s="2">
        <v>16.920000000000002</v>
      </c>
      <c r="U304" s="2">
        <v>100</v>
      </c>
      <c r="V304" s="2">
        <v>24</v>
      </c>
      <c r="W304" s="2">
        <v>69.260000000000005</v>
      </c>
      <c r="X304" s="2">
        <v>1146.47</v>
      </c>
      <c r="Y304" s="2">
        <v>752.09</v>
      </c>
      <c r="Z304" s="2">
        <v>1157.06</v>
      </c>
      <c r="AA304" s="2">
        <v>983.5</v>
      </c>
      <c r="AB304" s="2">
        <v>1446.33</v>
      </c>
      <c r="AC304" s="2">
        <v>3528.8500000000004</v>
      </c>
    </row>
    <row r="305" spans="1:29" x14ac:dyDescent="0.3">
      <c r="A305" t="s">
        <v>31</v>
      </c>
      <c r="B305">
        <v>11</v>
      </c>
      <c r="C305" t="s">
        <v>45</v>
      </c>
      <c r="D305">
        <v>15.5</v>
      </c>
      <c r="E305" t="s">
        <v>47</v>
      </c>
      <c r="F305" t="s">
        <v>50</v>
      </c>
      <c r="G305" s="2">
        <v>3911.43</v>
      </c>
      <c r="H305" t="s">
        <v>56</v>
      </c>
      <c r="I305" s="1">
        <v>189.9</v>
      </c>
      <c r="J305" s="1">
        <v>282.58</v>
      </c>
      <c r="K305" s="1">
        <v>58.95</v>
      </c>
      <c r="L305" s="1">
        <v>289.42</v>
      </c>
      <c r="M305" s="1">
        <v>137.16</v>
      </c>
      <c r="N305" s="1">
        <v>63.6</v>
      </c>
      <c r="O305" s="1">
        <v>102.03</v>
      </c>
      <c r="P305" s="1">
        <v>5.0999999999999996</v>
      </c>
      <c r="Q305" t="s">
        <v>62</v>
      </c>
      <c r="R305" s="6">
        <v>485</v>
      </c>
      <c r="S305" s="6">
        <v>399</v>
      </c>
      <c r="T305" s="2">
        <v>9.8000000000000007</v>
      </c>
      <c r="U305" s="2">
        <v>50</v>
      </c>
      <c r="V305" s="2">
        <v>28.87</v>
      </c>
      <c r="W305" s="2">
        <v>63.69</v>
      </c>
      <c r="X305" s="2">
        <v>1328.74</v>
      </c>
      <c r="Y305" s="2">
        <v>508.49</v>
      </c>
      <c r="Z305" s="2">
        <v>782.29</v>
      </c>
      <c r="AA305" s="2">
        <v>664.94</v>
      </c>
      <c r="AB305" s="2">
        <v>977.86</v>
      </c>
      <c r="AC305" s="2">
        <v>1427.56</v>
      </c>
    </row>
    <row r="306" spans="1:29" x14ac:dyDescent="0.3">
      <c r="A306" t="s">
        <v>39</v>
      </c>
      <c r="B306">
        <v>1</v>
      </c>
      <c r="C306" t="s">
        <v>43</v>
      </c>
      <c r="D306">
        <v>11.5</v>
      </c>
      <c r="E306" t="s">
        <v>47</v>
      </c>
      <c r="F306" t="s">
        <v>50</v>
      </c>
      <c r="G306" s="2">
        <v>3752.6</v>
      </c>
      <c r="H306" t="s">
        <v>56</v>
      </c>
      <c r="I306" s="1">
        <v>121.61</v>
      </c>
      <c r="J306" s="1">
        <v>389.11</v>
      </c>
      <c r="K306" s="1">
        <v>56.63</v>
      </c>
      <c r="L306" s="1">
        <v>270.31</v>
      </c>
      <c r="M306" s="1">
        <v>133.37</v>
      </c>
      <c r="N306" s="1">
        <v>62.28</v>
      </c>
      <c r="O306" s="1">
        <v>136.19</v>
      </c>
      <c r="P306" s="1">
        <v>6.23</v>
      </c>
      <c r="Q306" t="s">
        <v>72</v>
      </c>
      <c r="R306" s="6">
        <v>806</v>
      </c>
      <c r="S306" s="6">
        <v>381</v>
      </c>
      <c r="T306" s="2">
        <v>9.85</v>
      </c>
      <c r="U306" s="2">
        <v>0</v>
      </c>
      <c r="V306" s="2">
        <v>37.090000000000003</v>
      </c>
      <c r="W306" s="2">
        <v>68.81</v>
      </c>
      <c r="X306" s="2">
        <v>1175.73</v>
      </c>
      <c r="Y306" s="2">
        <v>487.84</v>
      </c>
      <c r="Z306" s="2">
        <v>750.52</v>
      </c>
      <c r="AA306" s="2">
        <v>637.94000000000005</v>
      </c>
      <c r="AB306" s="2">
        <v>938.15</v>
      </c>
      <c r="AC306" s="2">
        <v>1379.96</v>
      </c>
    </row>
    <row r="307" spans="1:29" x14ac:dyDescent="0.3">
      <c r="A307" t="s">
        <v>34</v>
      </c>
      <c r="B307">
        <v>8</v>
      </c>
      <c r="C307" t="s">
        <v>41</v>
      </c>
      <c r="D307">
        <v>11.1</v>
      </c>
      <c r="E307" t="s">
        <v>46</v>
      </c>
      <c r="F307" t="s">
        <v>51</v>
      </c>
      <c r="G307" s="2">
        <v>3633.6</v>
      </c>
      <c r="H307" t="s">
        <v>57</v>
      </c>
      <c r="I307" s="1">
        <v>176.8</v>
      </c>
      <c r="J307" s="1">
        <v>358.33</v>
      </c>
      <c r="K307" s="1">
        <v>56.71</v>
      </c>
      <c r="L307" s="1">
        <v>293.51</v>
      </c>
      <c r="M307" s="1">
        <v>132.52000000000001</v>
      </c>
      <c r="N307" s="1">
        <v>66.16</v>
      </c>
      <c r="O307" s="1">
        <v>137.36000000000001</v>
      </c>
      <c r="P307" s="1">
        <v>5.79</v>
      </c>
      <c r="Q307" t="s">
        <v>67</v>
      </c>
      <c r="R307" s="6">
        <v>799</v>
      </c>
      <c r="S307" s="6">
        <v>386</v>
      </c>
      <c r="T307" s="2">
        <v>9.41</v>
      </c>
      <c r="U307" s="2">
        <v>50</v>
      </c>
      <c r="V307" s="2">
        <v>27.42</v>
      </c>
      <c r="W307" s="2">
        <v>75.290000000000006</v>
      </c>
      <c r="X307" s="2">
        <v>1227.1799999999901</v>
      </c>
      <c r="Y307" s="2">
        <v>472.37</v>
      </c>
      <c r="Z307" s="2">
        <v>726.72</v>
      </c>
      <c r="AA307" s="2">
        <v>617.71</v>
      </c>
      <c r="AB307" s="2">
        <v>908.4</v>
      </c>
      <c r="AC307" s="2">
        <v>1249.8400000000001</v>
      </c>
    </row>
    <row r="308" spans="1:29" x14ac:dyDescent="0.3">
      <c r="A308" t="s">
        <v>36</v>
      </c>
      <c r="B308">
        <v>10</v>
      </c>
      <c r="C308" t="s">
        <v>44</v>
      </c>
      <c r="D308">
        <v>21.4</v>
      </c>
      <c r="E308" t="s">
        <v>46</v>
      </c>
      <c r="F308" t="s">
        <v>50</v>
      </c>
      <c r="G308" s="2">
        <v>4079.39</v>
      </c>
      <c r="H308" t="s">
        <v>54</v>
      </c>
      <c r="I308" s="1">
        <v>172.63</v>
      </c>
      <c r="J308" s="1">
        <v>358.03</v>
      </c>
      <c r="K308" s="1">
        <v>51.1</v>
      </c>
      <c r="L308" s="1">
        <v>289.27</v>
      </c>
      <c r="M308" s="1">
        <v>117.75</v>
      </c>
      <c r="N308" s="1">
        <v>48.3</v>
      </c>
      <c r="O308" s="1">
        <v>101.92</v>
      </c>
      <c r="P308" s="1">
        <v>6.23</v>
      </c>
      <c r="Q308" t="s">
        <v>61</v>
      </c>
      <c r="R308" s="6">
        <v>878</v>
      </c>
      <c r="S308" s="6">
        <v>350</v>
      </c>
      <c r="T308" s="2">
        <v>11.66</v>
      </c>
      <c r="U308" s="2">
        <v>0</v>
      </c>
      <c r="V308" s="2">
        <v>27.35</v>
      </c>
      <c r="W308" s="2">
        <v>99.29</v>
      </c>
      <c r="X308" s="2">
        <v>1145.23</v>
      </c>
      <c r="Y308" s="2">
        <v>530.32000000000005</v>
      </c>
      <c r="Z308" s="2">
        <v>815.88</v>
      </c>
      <c r="AA308" s="2">
        <v>693.5</v>
      </c>
      <c r="AB308" s="2">
        <v>1019.85</v>
      </c>
      <c r="AC308" s="2">
        <v>1727.5100000000002</v>
      </c>
    </row>
    <row r="309" spans="1:29" x14ac:dyDescent="0.3">
      <c r="A309" t="s">
        <v>37</v>
      </c>
      <c r="B309">
        <v>8</v>
      </c>
      <c r="C309" t="s">
        <v>44</v>
      </c>
      <c r="D309">
        <v>14</v>
      </c>
      <c r="E309" t="s">
        <v>47</v>
      </c>
      <c r="F309" t="s">
        <v>52</v>
      </c>
      <c r="G309" s="2">
        <v>4144.18</v>
      </c>
      <c r="H309" t="s">
        <v>56</v>
      </c>
      <c r="I309" s="1">
        <v>106.58</v>
      </c>
      <c r="J309" s="1">
        <v>287.08999999999997</v>
      </c>
      <c r="K309" s="1">
        <v>57.26</v>
      </c>
      <c r="L309" s="1">
        <v>296.51</v>
      </c>
      <c r="M309" s="1">
        <v>122.76</v>
      </c>
      <c r="N309" s="1">
        <v>56.34</v>
      </c>
      <c r="O309" s="1">
        <v>136.91999999999999</v>
      </c>
      <c r="P309" s="1">
        <v>6.76</v>
      </c>
      <c r="Q309" t="s">
        <v>58</v>
      </c>
      <c r="R309" s="6">
        <v>127</v>
      </c>
      <c r="S309" s="6">
        <v>384</v>
      </c>
      <c r="T309" s="2">
        <v>10.79</v>
      </c>
      <c r="U309" s="2">
        <v>150</v>
      </c>
      <c r="V309" s="2">
        <v>34.81</v>
      </c>
      <c r="W309" s="2">
        <v>97.48</v>
      </c>
      <c r="X309" s="2">
        <v>1270.22</v>
      </c>
      <c r="Y309" s="2">
        <v>538.74</v>
      </c>
      <c r="Z309" s="2">
        <v>828.84</v>
      </c>
      <c r="AA309" s="2">
        <v>704.51</v>
      </c>
      <c r="AB309" s="2">
        <v>1036.05</v>
      </c>
      <c r="AC309" s="2">
        <v>1824.77</v>
      </c>
    </row>
    <row r="310" spans="1:29" x14ac:dyDescent="0.3">
      <c r="A310" t="s">
        <v>33</v>
      </c>
      <c r="B310">
        <v>12</v>
      </c>
      <c r="C310" t="s">
        <v>44</v>
      </c>
      <c r="D310">
        <v>12.4</v>
      </c>
      <c r="E310" t="s">
        <v>47</v>
      </c>
      <c r="F310" t="s">
        <v>52</v>
      </c>
      <c r="G310" s="2">
        <v>4291.93</v>
      </c>
      <c r="H310" t="s">
        <v>54</v>
      </c>
      <c r="I310" s="1">
        <v>169.4</v>
      </c>
      <c r="J310" s="1">
        <v>352.4</v>
      </c>
      <c r="K310" s="1">
        <v>53.77</v>
      </c>
      <c r="L310" s="1">
        <v>256.23</v>
      </c>
      <c r="M310" s="1">
        <v>146.35</v>
      </c>
      <c r="N310" s="1">
        <v>44.46</v>
      </c>
      <c r="O310" s="1">
        <v>148.77000000000001</v>
      </c>
      <c r="P310" s="1">
        <v>6.4</v>
      </c>
      <c r="Q310" t="s">
        <v>59</v>
      </c>
      <c r="R310" s="6">
        <v>754</v>
      </c>
      <c r="S310" s="6">
        <v>323</v>
      </c>
      <c r="T310" s="2">
        <v>13.29</v>
      </c>
      <c r="U310" s="2">
        <v>150</v>
      </c>
      <c r="V310" s="2">
        <v>30.06</v>
      </c>
      <c r="W310" s="2">
        <v>62.86</v>
      </c>
      <c r="X310" s="2">
        <v>1177.78</v>
      </c>
      <c r="Y310" s="2">
        <v>557.95000000000005</v>
      </c>
      <c r="Z310" s="2">
        <v>858.39</v>
      </c>
      <c r="AA310" s="2">
        <v>729.63</v>
      </c>
      <c r="AB310" s="2">
        <v>1072.98</v>
      </c>
      <c r="AC310" s="2">
        <v>2060.21</v>
      </c>
    </row>
    <row r="311" spans="1:29" x14ac:dyDescent="0.3">
      <c r="A311" t="s">
        <v>40</v>
      </c>
      <c r="B311">
        <v>27</v>
      </c>
      <c r="C311" t="s">
        <v>44</v>
      </c>
      <c r="D311">
        <v>20.9</v>
      </c>
      <c r="E311" t="s">
        <v>46</v>
      </c>
      <c r="F311" t="s">
        <v>48</v>
      </c>
      <c r="G311" s="2">
        <v>5826.27</v>
      </c>
      <c r="H311" t="s">
        <v>57</v>
      </c>
      <c r="I311" s="1">
        <v>133.57</v>
      </c>
      <c r="J311" s="1">
        <v>421.96</v>
      </c>
      <c r="K311" s="1">
        <v>54.94</v>
      </c>
      <c r="L311" s="1">
        <v>293.55</v>
      </c>
      <c r="M311" s="1">
        <v>111.7</v>
      </c>
      <c r="N311" s="1">
        <v>67.19</v>
      </c>
      <c r="O311" s="1">
        <v>120.49</v>
      </c>
      <c r="P311" s="1">
        <v>5.09</v>
      </c>
      <c r="Q311" t="s">
        <v>77</v>
      </c>
      <c r="R311" s="6">
        <v>269</v>
      </c>
      <c r="S311" s="6">
        <v>324</v>
      </c>
      <c r="T311" s="2">
        <v>17.98</v>
      </c>
      <c r="U311" s="2">
        <v>100</v>
      </c>
      <c r="V311" s="2">
        <v>34.96</v>
      </c>
      <c r="W311" s="2">
        <v>84</v>
      </c>
      <c r="X311" s="2">
        <v>1208.49</v>
      </c>
      <c r="Y311" s="2">
        <v>757.42</v>
      </c>
      <c r="Z311" s="2">
        <v>1165.25</v>
      </c>
      <c r="AA311" s="2">
        <v>990.47</v>
      </c>
      <c r="AB311" s="2">
        <v>1456.57</v>
      </c>
      <c r="AC311" s="2">
        <v>3518.74</v>
      </c>
    </row>
    <row r="312" spans="1:29" x14ac:dyDescent="0.3">
      <c r="A312" t="s">
        <v>31</v>
      </c>
      <c r="B312">
        <v>13</v>
      </c>
      <c r="C312" t="s">
        <v>44</v>
      </c>
      <c r="D312">
        <v>27.8</v>
      </c>
      <c r="E312" t="s">
        <v>46</v>
      </c>
      <c r="F312" t="s">
        <v>53</v>
      </c>
      <c r="G312" s="2">
        <v>3620.35</v>
      </c>
      <c r="H312" t="s">
        <v>54</v>
      </c>
      <c r="I312" s="1">
        <v>188.44</v>
      </c>
      <c r="J312" s="1">
        <v>485.19</v>
      </c>
      <c r="K312" s="1">
        <v>58.63</v>
      </c>
      <c r="L312" s="1">
        <v>298.38</v>
      </c>
      <c r="M312" s="1">
        <v>144.46</v>
      </c>
      <c r="N312" s="1">
        <v>46.63</v>
      </c>
      <c r="O312" s="1">
        <v>147.93</v>
      </c>
      <c r="P312" s="1">
        <v>9.4700000000000006</v>
      </c>
      <c r="Q312" t="s">
        <v>69</v>
      </c>
      <c r="R312" s="6">
        <v>772</v>
      </c>
      <c r="S312" s="6">
        <v>354</v>
      </c>
      <c r="T312" s="2">
        <v>10.23</v>
      </c>
      <c r="U312" s="2">
        <v>100</v>
      </c>
      <c r="V312" s="2">
        <v>29.04</v>
      </c>
      <c r="W312" s="2">
        <v>98.27</v>
      </c>
      <c r="X312" s="2">
        <v>1379.13</v>
      </c>
      <c r="Y312" s="2">
        <v>470.65</v>
      </c>
      <c r="Z312" s="2">
        <v>724.07</v>
      </c>
      <c r="AA312" s="2">
        <v>615.46</v>
      </c>
      <c r="AB312" s="2">
        <v>905.09</v>
      </c>
      <c r="AC312" s="2">
        <v>1136.2600000000002</v>
      </c>
    </row>
    <row r="313" spans="1:29" x14ac:dyDescent="0.3">
      <c r="A313" t="s">
        <v>32</v>
      </c>
      <c r="B313">
        <v>14</v>
      </c>
      <c r="C313" t="s">
        <v>44</v>
      </c>
      <c r="D313">
        <v>20.5</v>
      </c>
      <c r="E313" t="s">
        <v>47</v>
      </c>
      <c r="F313" t="s">
        <v>52</v>
      </c>
      <c r="G313" s="2">
        <v>3375.83</v>
      </c>
      <c r="H313" t="s">
        <v>54</v>
      </c>
      <c r="I313" s="1">
        <v>180.43</v>
      </c>
      <c r="J313" s="1">
        <v>304.07</v>
      </c>
      <c r="K313" s="1">
        <v>51.12</v>
      </c>
      <c r="L313" s="1">
        <v>235.59</v>
      </c>
      <c r="M313" s="1">
        <v>133.16</v>
      </c>
      <c r="N313" s="1">
        <v>56.06</v>
      </c>
      <c r="O313" s="1">
        <v>124.27</v>
      </c>
      <c r="P313" s="1">
        <v>5.16</v>
      </c>
      <c r="Q313" t="s">
        <v>78</v>
      </c>
      <c r="R313" s="6">
        <v>341</v>
      </c>
      <c r="S313" s="6">
        <v>336</v>
      </c>
      <c r="T313" s="2">
        <v>10.050000000000001</v>
      </c>
      <c r="U313" s="2">
        <v>0</v>
      </c>
      <c r="V313" s="2">
        <v>34.04</v>
      </c>
      <c r="W313" s="2">
        <v>82.94</v>
      </c>
      <c r="X313" s="2">
        <v>1089.8599999999999</v>
      </c>
      <c r="Y313" s="2">
        <v>438.86</v>
      </c>
      <c r="Z313" s="2">
        <v>675.17</v>
      </c>
      <c r="AA313" s="2">
        <v>573.89</v>
      </c>
      <c r="AB313" s="2">
        <v>843.96</v>
      </c>
      <c r="AC313" s="2">
        <v>1086.0100000000002</v>
      </c>
    </row>
    <row r="314" spans="1:29" x14ac:dyDescent="0.3">
      <c r="A314" t="s">
        <v>37</v>
      </c>
      <c r="B314">
        <v>8</v>
      </c>
      <c r="C314" t="s">
        <v>41</v>
      </c>
      <c r="D314">
        <v>11.1</v>
      </c>
      <c r="E314" t="s">
        <v>47</v>
      </c>
      <c r="F314" t="s">
        <v>52</v>
      </c>
      <c r="G314" s="2">
        <v>5197.53</v>
      </c>
      <c r="H314" t="s">
        <v>57</v>
      </c>
      <c r="I314" s="1">
        <v>105.87</v>
      </c>
      <c r="J314" s="1">
        <v>398.99</v>
      </c>
      <c r="K314" s="1">
        <v>59.32</v>
      </c>
      <c r="L314" s="1">
        <v>235.21</v>
      </c>
      <c r="M314" s="1">
        <v>134.97999999999999</v>
      </c>
      <c r="N314" s="1">
        <v>55.09</v>
      </c>
      <c r="O314" s="1">
        <v>134.6</v>
      </c>
      <c r="P314" s="1">
        <v>7.12</v>
      </c>
      <c r="Q314" t="s">
        <v>65</v>
      </c>
      <c r="R314" s="6">
        <v>351</v>
      </c>
      <c r="S314" s="6">
        <v>351</v>
      </c>
      <c r="T314" s="2">
        <v>14.81</v>
      </c>
      <c r="U314" s="2">
        <v>100</v>
      </c>
      <c r="V314" s="2">
        <v>31.7</v>
      </c>
      <c r="W314" s="2">
        <v>79.38</v>
      </c>
      <c r="X314" s="2">
        <v>1131.18</v>
      </c>
      <c r="Y314" s="2">
        <v>675.68</v>
      </c>
      <c r="Z314" s="2">
        <v>1039.51</v>
      </c>
      <c r="AA314" s="2">
        <v>883.58</v>
      </c>
      <c r="AB314" s="2">
        <v>1299.3800000000001</v>
      </c>
      <c r="AC314" s="2">
        <v>2964.05</v>
      </c>
    </row>
    <row r="315" spans="1:29" x14ac:dyDescent="0.3">
      <c r="A315" t="s">
        <v>39</v>
      </c>
      <c r="B315">
        <v>14</v>
      </c>
      <c r="C315" t="s">
        <v>41</v>
      </c>
      <c r="D315">
        <v>18.5</v>
      </c>
      <c r="E315" t="s">
        <v>46</v>
      </c>
      <c r="F315" t="s">
        <v>50</v>
      </c>
      <c r="G315" s="2">
        <v>3485.75</v>
      </c>
      <c r="H315" t="s">
        <v>56</v>
      </c>
      <c r="I315" s="1">
        <v>111.97</v>
      </c>
      <c r="J315" s="1">
        <v>208.9</v>
      </c>
      <c r="K315" s="1">
        <v>50.91</v>
      </c>
      <c r="L315" s="1">
        <v>258.89999999999998</v>
      </c>
      <c r="M315" s="1">
        <v>123.48</v>
      </c>
      <c r="N315" s="1">
        <v>65.03</v>
      </c>
      <c r="O315" s="1">
        <v>108.73</v>
      </c>
      <c r="P315" s="1">
        <v>5.45</v>
      </c>
      <c r="Q315" t="s">
        <v>59</v>
      </c>
      <c r="R315" s="6">
        <v>194</v>
      </c>
      <c r="S315" s="6">
        <v>337</v>
      </c>
      <c r="T315" s="2">
        <v>10.34</v>
      </c>
      <c r="U315" s="2">
        <v>0</v>
      </c>
      <c r="V315" s="2">
        <v>29.21</v>
      </c>
      <c r="W315" s="2">
        <v>77.760000000000005</v>
      </c>
      <c r="X315" s="2">
        <v>1133.3699999999999</v>
      </c>
      <c r="Y315" s="2">
        <v>453.15</v>
      </c>
      <c r="Z315" s="2">
        <v>697.15</v>
      </c>
      <c r="AA315" s="2">
        <v>592.58000000000004</v>
      </c>
      <c r="AB315" s="2">
        <v>871.44</v>
      </c>
      <c r="AC315" s="2">
        <v>1147.5900000000001</v>
      </c>
    </row>
    <row r="316" spans="1:29" x14ac:dyDescent="0.3">
      <c r="A316" t="s">
        <v>33</v>
      </c>
      <c r="B316">
        <v>16</v>
      </c>
      <c r="C316" t="s">
        <v>45</v>
      </c>
      <c r="D316">
        <v>12.6</v>
      </c>
      <c r="E316" t="s">
        <v>47</v>
      </c>
      <c r="F316" t="s">
        <v>48</v>
      </c>
      <c r="G316" s="2">
        <v>4338.37</v>
      </c>
      <c r="H316" t="s">
        <v>57</v>
      </c>
      <c r="I316" s="1">
        <v>191</v>
      </c>
      <c r="J316" s="1">
        <v>448.3</v>
      </c>
      <c r="K316" s="1">
        <v>59.96</v>
      </c>
      <c r="L316" s="1">
        <v>290.73</v>
      </c>
      <c r="M316" s="1">
        <v>119.58</v>
      </c>
      <c r="N316" s="1">
        <v>31.27</v>
      </c>
      <c r="O316" s="1">
        <v>132.58000000000001</v>
      </c>
      <c r="P316" s="1">
        <v>9.11</v>
      </c>
      <c r="Q316" t="s">
        <v>68</v>
      </c>
      <c r="R316" s="6">
        <v>889</v>
      </c>
      <c r="S316" s="6">
        <v>313</v>
      </c>
      <c r="T316" s="2">
        <v>13.86</v>
      </c>
      <c r="U316" s="2">
        <v>50</v>
      </c>
      <c r="V316" s="2">
        <v>28.18</v>
      </c>
      <c r="W316" s="2">
        <v>91.36</v>
      </c>
      <c r="X316" s="2">
        <v>1282.52999999999</v>
      </c>
      <c r="Y316" s="2">
        <v>563.99</v>
      </c>
      <c r="Z316" s="2">
        <v>867.67</v>
      </c>
      <c r="AA316" s="2">
        <v>737.52</v>
      </c>
      <c r="AB316" s="2">
        <v>1084.5899999999999</v>
      </c>
      <c r="AC316" s="2">
        <v>1900.02</v>
      </c>
    </row>
    <row r="317" spans="1:29" x14ac:dyDescent="0.3">
      <c r="A317" t="s">
        <v>36</v>
      </c>
      <c r="B317">
        <v>5</v>
      </c>
      <c r="C317" t="s">
        <v>41</v>
      </c>
      <c r="D317">
        <v>23.5</v>
      </c>
      <c r="E317" t="s">
        <v>47</v>
      </c>
      <c r="F317" t="s">
        <v>49</v>
      </c>
      <c r="G317" s="2">
        <v>3696.79</v>
      </c>
      <c r="H317" t="s">
        <v>56</v>
      </c>
      <c r="I317" s="1">
        <v>100.88</v>
      </c>
      <c r="J317" s="1">
        <v>230.02</v>
      </c>
      <c r="K317" s="1">
        <v>52.38</v>
      </c>
      <c r="L317" s="1">
        <v>212.4</v>
      </c>
      <c r="M317" s="1">
        <v>116.36</v>
      </c>
      <c r="N317" s="1">
        <v>30.53</v>
      </c>
      <c r="O317" s="1">
        <v>132.22999999999999</v>
      </c>
      <c r="P317" s="1">
        <v>8.7799999999999994</v>
      </c>
      <c r="Q317" t="s">
        <v>70</v>
      </c>
      <c r="R317" s="6">
        <v>747</v>
      </c>
      <c r="S317" s="6">
        <v>389</v>
      </c>
      <c r="T317" s="2">
        <v>9.5</v>
      </c>
      <c r="U317" s="2">
        <v>150</v>
      </c>
      <c r="V317" s="2">
        <v>30.72</v>
      </c>
      <c r="W317" s="2">
        <v>55.97</v>
      </c>
      <c r="X317" s="2">
        <v>1083.58</v>
      </c>
      <c r="Y317" s="2">
        <v>480.58</v>
      </c>
      <c r="Z317" s="2">
        <v>739.36</v>
      </c>
      <c r="AA317" s="2">
        <v>628.45000000000005</v>
      </c>
      <c r="AB317" s="2">
        <v>924.2</v>
      </c>
      <c r="AC317" s="2">
        <v>1559.9299999999998</v>
      </c>
    </row>
    <row r="318" spans="1:29" x14ac:dyDescent="0.3">
      <c r="A318" t="s">
        <v>37</v>
      </c>
      <c r="B318">
        <v>22</v>
      </c>
      <c r="C318" t="s">
        <v>41</v>
      </c>
      <c r="D318">
        <v>17.899999999999999</v>
      </c>
      <c r="E318" t="s">
        <v>46</v>
      </c>
      <c r="F318" t="s">
        <v>51</v>
      </c>
      <c r="G318" s="2">
        <v>5216.7299999999996</v>
      </c>
      <c r="H318" t="s">
        <v>57</v>
      </c>
      <c r="I318" s="1">
        <v>123.86</v>
      </c>
      <c r="J318" s="1">
        <v>427.99</v>
      </c>
      <c r="K318" s="1">
        <v>52.02</v>
      </c>
      <c r="L318" s="1">
        <v>271.67</v>
      </c>
      <c r="M318" s="1">
        <v>140.28</v>
      </c>
      <c r="N318" s="1">
        <v>30.55</v>
      </c>
      <c r="O318" s="1">
        <v>110.85</v>
      </c>
      <c r="P318" s="1">
        <v>9.5399999999999991</v>
      </c>
      <c r="Q318" t="s">
        <v>81</v>
      </c>
      <c r="R318" s="6">
        <v>329</v>
      </c>
      <c r="S318" s="6">
        <v>372</v>
      </c>
      <c r="T318" s="2">
        <v>14.02</v>
      </c>
      <c r="U318" s="2">
        <v>50</v>
      </c>
      <c r="V318" s="2">
        <v>39.79</v>
      </c>
      <c r="W318" s="2">
        <v>50.84</v>
      </c>
      <c r="X318" s="2">
        <v>1166.75999999999</v>
      </c>
      <c r="Y318" s="2">
        <v>678.17</v>
      </c>
      <c r="Z318" s="2">
        <v>1043.3499999999999</v>
      </c>
      <c r="AA318" s="2">
        <v>886.84</v>
      </c>
      <c r="AB318" s="2">
        <v>1304.18</v>
      </c>
      <c r="AC318" s="2">
        <v>2905.76</v>
      </c>
    </row>
    <row r="319" spans="1:29" x14ac:dyDescent="0.3">
      <c r="A319" t="s">
        <v>35</v>
      </c>
      <c r="B319">
        <v>27</v>
      </c>
      <c r="C319" t="s">
        <v>42</v>
      </c>
      <c r="D319">
        <v>24.5</v>
      </c>
      <c r="E319" t="s">
        <v>46</v>
      </c>
      <c r="F319" t="s">
        <v>49</v>
      </c>
      <c r="G319" s="2">
        <v>5289.25</v>
      </c>
      <c r="H319" t="s">
        <v>57</v>
      </c>
      <c r="I319" s="1">
        <v>160.57</v>
      </c>
      <c r="J319" s="1">
        <v>303.08999999999997</v>
      </c>
      <c r="K319" s="1">
        <v>50.37</v>
      </c>
      <c r="L319" s="1">
        <v>264.52</v>
      </c>
      <c r="M319" s="1">
        <v>132.66</v>
      </c>
      <c r="N319" s="1">
        <v>47.27</v>
      </c>
      <c r="O319" s="1">
        <v>122.6</v>
      </c>
      <c r="P319" s="1">
        <v>7.94</v>
      </c>
      <c r="Q319" t="s">
        <v>65</v>
      </c>
      <c r="R319" s="6">
        <v>671</v>
      </c>
      <c r="S319" s="6">
        <v>308</v>
      </c>
      <c r="T319" s="2">
        <v>17.170000000000002</v>
      </c>
      <c r="U319" s="2">
        <v>150</v>
      </c>
      <c r="V319" s="2">
        <v>30.36</v>
      </c>
      <c r="W319" s="2">
        <v>80.22</v>
      </c>
      <c r="X319" s="2">
        <v>1089.02</v>
      </c>
      <c r="Y319" s="2">
        <v>687.6</v>
      </c>
      <c r="Z319" s="2">
        <v>1057.8499999999999</v>
      </c>
      <c r="AA319" s="2">
        <v>899.17</v>
      </c>
      <c r="AB319" s="2">
        <v>1322.31</v>
      </c>
      <c r="AC319" s="2">
        <v>3146.59</v>
      </c>
    </row>
    <row r="320" spans="1:29" x14ac:dyDescent="0.3">
      <c r="A320" t="s">
        <v>30</v>
      </c>
      <c r="B320">
        <v>25</v>
      </c>
      <c r="C320" t="s">
        <v>45</v>
      </c>
      <c r="D320">
        <v>13.8</v>
      </c>
      <c r="E320" t="s">
        <v>47</v>
      </c>
      <c r="F320" t="s">
        <v>53</v>
      </c>
      <c r="G320" s="2">
        <v>3612.23</v>
      </c>
      <c r="H320" t="s">
        <v>55</v>
      </c>
      <c r="I320" s="1">
        <v>174.15</v>
      </c>
      <c r="J320" s="1">
        <v>302.81</v>
      </c>
      <c r="K320" s="1">
        <v>59.3</v>
      </c>
      <c r="L320" s="1">
        <v>227.17</v>
      </c>
      <c r="M320" s="1">
        <v>115.32</v>
      </c>
      <c r="N320" s="1">
        <v>59.31</v>
      </c>
      <c r="O320" s="1">
        <v>148.57</v>
      </c>
      <c r="P320" s="1">
        <v>7.72</v>
      </c>
      <c r="Q320" t="s">
        <v>78</v>
      </c>
      <c r="R320" s="6">
        <v>264</v>
      </c>
      <c r="S320" s="6">
        <v>333</v>
      </c>
      <c r="T320" s="2">
        <v>10.85</v>
      </c>
      <c r="U320" s="2">
        <v>50</v>
      </c>
      <c r="V320" s="2">
        <v>23.06</v>
      </c>
      <c r="W320" s="2">
        <v>64.489999999999995</v>
      </c>
      <c r="X320" s="2">
        <v>1094.3499999999999</v>
      </c>
      <c r="Y320" s="2">
        <v>469.59</v>
      </c>
      <c r="Z320" s="2">
        <v>722.45</v>
      </c>
      <c r="AA320" s="2">
        <v>614.08000000000004</v>
      </c>
      <c r="AB320" s="2">
        <v>903.06</v>
      </c>
      <c r="AC320" s="2">
        <v>1356.94</v>
      </c>
    </row>
    <row r="321" spans="1:29" x14ac:dyDescent="0.3">
      <c r="A321" t="s">
        <v>37</v>
      </c>
      <c r="B321">
        <v>17</v>
      </c>
      <c r="C321" t="s">
        <v>43</v>
      </c>
      <c r="D321">
        <v>19.100000000000001</v>
      </c>
      <c r="E321" t="s">
        <v>46</v>
      </c>
      <c r="F321" t="s">
        <v>50</v>
      </c>
      <c r="G321" s="2">
        <v>5340.97</v>
      </c>
      <c r="H321" t="s">
        <v>55</v>
      </c>
      <c r="I321" s="1">
        <v>127.84</v>
      </c>
      <c r="J321" s="1">
        <v>462.44</v>
      </c>
      <c r="K321" s="1">
        <v>52.25</v>
      </c>
      <c r="L321" s="1">
        <v>248.96</v>
      </c>
      <c r="M321" s="1">
        <v>109.42</v>
      </c>
      <c r="N321" s="1">
        <v>65.17</v>
      </c>
      <c r="O321" s="1">
        <v>138.31</v>
      </c>
      <c r="P321" s="1">
        <v>6.53</v>
      </c>
      <c r="Q321" t="s">
        <v>76</v>
      </c>
      <c r="R321" s="6">
        <v>456</v>
      </c>
      <c r="S321" s="6">
        <v>350</v>
      </c>
      <c r="T321" s="2">
        <v>15.26</v>
      </c>
      <c r="U321" s="2">
        <v>100</v>
      </c>
      <c r="V321" s="2">
        <v>32.74</v>
      </c>
      <c r="W321" s="2">
        <v>77.849999999999994</v>
      </c>
      <c r="X321" s="2">
        <v>1210.9199999999901</v>
      </c>
      <c r="Y321" s="2">
        <v>694.33</v>
      </c>
      <c r="Z321" s="2">
        <v>1068.19</v>
      </c>
      <c r="AA321" s="2">
        <v>907.96</v>
      </c>
      <c r="AB321" s="2">
        <v>1335.24</v>
      </c>
      <c r="AC321" s="2">
        <v>3028.79</v>
      </c>
    </row>
    <row r="322" spans="1:29" x14ac:dyDescent="0.3">
      <c r="A322" t="s">
        <v>33</v>
      </c>
      <c r="B322">
        <v>4</v>
      </c>
      <c r="C322" t="s">
        <v>44</v>
      </c>
      <c r="D322">
        <v>14.4</v>
      </c>
      <c r="E322" t="s">
        <v>46</v>
      </c>
      <c r="F322" t="s">
        <v>52</v>
      </c>
      <c r="G322" s="2">
        <v>4695.1499999999996</v>
      </c>
      <c r="H322" t="s">
        <v>57</v>
      </c>
      <c r="I322" s="1">
        <v>160.97</v>
      </c>
      <c r="J322" s="1">
        <v>372.6</v>
      </c>
      <c r="K322" s="1">
        <v>58.85</v>
      </c>
      <c r="L322" s="1">
        <v>269.58999999999997</v>
      </c>
      <c r="M322" s="1">
        <v>113.12</v>
      </c>
      <c r="N322" s="1">
        <v>39.119999999999997</v>
      </c>
      <c r="O322" s="1">
        <v>148.74</v>
      </c>
      <c r="P322" s="1">
        <v>5.08</v>
      </c>
      <c r="Q322" t="s">
        <v>60</v>
      </c>
      <c r="R322" s="6">
        <v>757</v>
      </c>
      <c r="S322" s="6">
        <v>389</v>
      </c>
      <c r="T322" s="2">
        <v>12.07</v>
      </c>
      <c r="U322" s="2">
        <v>150</v>
      </c>
      <c r="V322" s="2">
        <v>27.38</v>
      </c>
      <c r="W322" s="2">
        <v>65.94</v>
      </c>
      <c r="X322" s="2">
        <v>1168.07</v>
      </c>
      <c r="Y322" s="2">
        <v>610.37</v>
      </c>
      <c r="Z322" s="2">
        <v>939.03</v>
      </c>
      <c r="AA322" s="2">
        <v>798.18</v>
      </c>
      <c r="AB322" s="2">
        <v>1173.79</v>
      </c>
      <c r="AC322" s="2">
        <v>2470.46</v>
      </c>
    </row>
    <row r="323" spans="1:29" x14ac:dyDescent="0.3">
      <c r="A323" t="s">
        <v>39</v>
      </c>
      <c r="B323">
        <v>15</v>
      </c>
      <c r="C323" t="s">
        <v>45</v>
      </c>
      <c r="D323">
        <v>27.9</v>
      </c>
      <c r="E323" t="s">
        <v>47</v>
      </c>
      <c r="F323" t="s">
        <v>49</v>
      </c>
      <c r="G323" s="2">
        <v>4217.12</v>
      </c>
      <c r="H323" t="s">
        <v>54</v>
      </c>
      <c r="I323" s="1">
        <v>139.41</v>
      </c>
      <c r="J323" s="1">
        <v>494.01</v>
      </c>
      <c r="K323" s="1">
        <v>52.15</v>
      </c>
      <c r="L323" s="1">
        <v>258.47000000000003</v>
      </c>
      <c r="M323" s="1">
        <v>127.57</v>
      </c>
      <c r="N323" s="1">
        <v>48.2</v>
      </c>
      <c r="O323" s="1">
        <v>143.75</v>
      </c>
      <c r="P323" s="1">
        <v>6.47</v>
      </c>
      <c r="Q323" t="s">
        <v>64</v>
      </c>
      <c r="R323" s="6">
        <v>385</v>
      </c>
      <c r="S323" s="6">
        <v>323</v>
      </c>
      <c r="T323" s="2">
        <v>13.06</v>
      </c>
      <c r="U323" s="2">
        <v>100</v>
      </c>
      <c r="V323" s="2">
        <v>30.37</v>
      </c>
      <c r="W323" s="2">
        <v>68.05</v>
      </c>
      <c r="X323" s="2">
        <v>1270.03</v>
      </c>
      <c r="Y323" s="2">
        <v>548.23</v>
      </c>
      <c r="Z323" s="2">
        <v>843.42</v>
      </c>
      <c r="AA323" s="2">
        <v>716.91</v>
      </c>
      <c r="AB323" s="2">
        <v>1054.28</v>
      </c>
      <c r="AC323" s="2">
        <v>1843.46</v>
      </c>
    </row>
    <row r="324" spans="1:29" x14ac:dyDescent="0.3">
      <c r="A324" t="s">
        <v>30</v>
      </c>
      <c r="B324">
        <v>5</v>
      </c>
      <c r="C324" t="s">
        <v>43</v>
      </c>
      <c r="D324">
        <v>22.6</v>
      </c>
      <c r="E324" t="s">
        <v>46</v>
      </c>
      <c r="F324" t="s">
        <v>49</v>
      </c>
      <c r="G324" s="2">
        <v>3882.56</v>
      </c>
      <c r="H324" t="s">
        <v>56</v>
      </c>
      <c r="I324" s="1">
        <v>158.57</v>
      </c>
      <c r="J324" s="1">
        <v>301.04000000000002</v>
      </c>
      <c r="K324" s="1">
        <v>57.01</v>
      </c>
      <c r="L324" s="1">
        <v>255.62</v>
      </c>
      <c r="M324" s="1">
        <v>103.29</v>
      </c>
      <c r="N324" s="1">
        <v>66.33</v>
      </c>
      <c r="O324" s="1">
        <v>106.15</v>
      </c>
      <c r="P324" s="1">
        <v>9.8000000000000007</v>
      </c>
      <c r="Q324" t="s">
        <v>78</v>
      </c>
      <c r="R324" s="6">
        <v>375</v>
      </c>
      <c r="S324" s="6">
        <v>364</v>
      </c>
      <c r="T324" s="2">
        <v>10.67</v>
      </c>
      <c r="U324" s="2">
        <v>150</v>
      </c>
      <c r="V324" s="2">
        <v>20.69</v>
      </c>
      <c r="W324" s="2">
        <v>59.04</v>
      </c>
      <c r="X324" s="2">
        <v>1057.81</v>
      </c>
      <c r="Y324" s="2">
        <v>504.73</v>
      </c>
      <c r="Z324" s="2">
        <v>776.51</v>
      </c>
      <c r="AA324" s="2">
        <v>660.04</v>
      </c>
      <c r="AB324" s="2">
        <v>970.64</v>
      </c>
      <c r="AC324" s="2">
        <v>1761.44</v>
      </c>
    </row>
    <row r="325" spans="1:29" x14ac:dyDescent="0.3">
      <c r="A325" t="s">
        <v>29</v>
      </c>
      <c r="B325">
        <v>26</v>
      </c>
      <c r="C325" t="s">
        <v>41</v>
      </c>
      <c r="D325">
        <v>20.9</v>
      </c>
      <c r="E325" t="s">
        <v>46</v>
      </c>
      <c r="F325" t="s">
        <v>53</v>
      </c>
      <c r="G325" s="2">
        <v>5340.48</v>
      </c>
      <c r="H325" t="s">
        <v>56</v>
      </c>
      <c r="I325" s="1">
        <v>158.15</v>
      </c>
      <c r="J325" s="1">
        <v>457.55</v>
      </c>
      <c r="K325" s="1">
        <v>51.47</v>
      </c>
      <c r="L325" s="1">
        <v>284.64</v>
      </c>
      <c r="M325" s="1">
        <v>128.99</v>
      </c>
      <c r="N325" s="1">
        <v>48.68</v>
      </c>
      <c r="O325" s="1">
        <v>100.66</v>
      </c>
      <c r="P325" s="1">
        <v>9.08</v>
      </c>
      <c r="Q325" t="s">
        <v>65</v>
      </c>
      <c r="R325" s="6">
        <v>856</v>
      </c>
      <c r="S325" s="6">
        <v>366</v>
      </c>
      <c r="T325" s="2">
        <v>14.59</v>
      </c>
      <c r="U325" s="2">
        <v>100</v>
      </c>
      <c r="V325" s="2">
        <v>29.52</v>
      </c>
      <c r="W325" s="2">
        <v>99.41</v>
      </c>
      <c r="X325" s="2">
        <v>1239.22</v>
      </c>
      <c r="Y325" s="2">
        <v>694.26</v>
      </c>
      <c r="Z325" s="2">
        <v>1068.0999999999999</v>
      </c>
      <c r="AA325" s="2">
        <v>907.88</v>
      </c>
      <c r="AB325" s="2">
        <v>1335.12</v>
      </c>
      <c r="AC325" s="2">
        <v>2996.7799999999997</v>
      </c>
    </row>
    <row r="326" spans="1:29" x14ac:dyDescent="0.3">
      <c r="A326" t="s">
        <v>36</v>
      </c>
      <c r="B326">
        <v>7</v>
      </c>
      <c r="C326" t="s">
        <v>43</v>
      </c>
      <c r="D326">
        <v>29</v>
      </c>
      <c r="E326" t="s">
        <v>47</v>
      </c>
      <c r="F326" t="s">
        <v>48</v>
      </c>
      <c r="G326" s="2">
        <v>3635.07</v>
      </c>
      <c r="H326" t="s">
        <v>57</v>
      </c>
      <c r="I326" s="1">
        <v>132.74</v>
      </c>
      <c r="J326" s="1">
        <v>473.63</v>
      </c>
      <c r="K326" s="1">
        <v>56.57</v>
      </c>
      <c r="L326" s="1">
        <v>286.17</v>
      </c>
      <c r="M326" s="1">
        <v>136.63999999999999</v>
      </c>
      <c r="N326" s="1">
        <v>66.33</v>
      </c>
      <c r="O326" s="1">
        <v>117.84</v>
      </c>
      <c r="P326" s="1">
        <v>7.05</v>
      </c>
      <c r="Q326" t="s">
        <v>78</v>
      </c>
      <c r="R326" s="6">
        <v>571</v>
      </c>
      <c r="S326" s="6">
        <v>339</v>
      </c>
      <c r="T326" s="2">
        <v>10.72</v>
      </c>
      <c r="U326" s="2">
        <v>150</v>
      </c>
      <c r="V326" s="2">
        <v>25.88</v>
      </c>
      <c r="W326" s="2">
        <v>67.849999999999994</v>
      </c>
      <c r="X326" s="2">
        <v>1276.96999999999</v>
      </c>
      <c r="Y326" s="2">
        <v>472.56</v>
      </c>
      <c r="Z326" s="2">
        <v>727.01</v>
      </c>
      <c r="AA326" s="2">
        <v>617.96</v>
      </c>
      <c r="AB326" s="2">
        <v>908.77</v>
      </c>
      <c r="AC326" s="2">
        <v>1299.98</v>
      </c>
    </row>
    <row r="327" spans="1:29" x14ac:dyDescent="0.3">
      <c r="A327" t="s">
        <v>39</v>
      </c>
      <c r="B327">
        <v>12</v>
      </c>
      <c r="C327" t="s">
        <v>42</v>
      </c>
      <c r="D327">
        <v>21.2</v>
      </c>
      <c r="E327" t="s">
        <v>47</v>
      </c>
      <c r="F327" t="s">
        <v>53</v>
      </c>
      <c r="G327" s="2">
        <v>4201.71</v>
      </c>
      <c r="H327" t="s">
        <v>57</v>
      </c>
      <c r="I327" s="1">
        <v>104.69</v>
      </c>
      <c r="J327" s="1">
        <v>482.44</v>
      </c>
      <c r="K327" s="1">
        <v>50.35</v>
      </c>
      <c r="L327" s="1">
        <v>275.95</v>
      </c>
      <c r="M327" s="1">
        <v>103.87</v>
      </c>
      <c r="N327" s="1">
        <v>62.88</v>
      </c>
      <c r="O327" s="1">
        <v>134.41</v>
      </c>
      <c r="P327" s="1">
        <v>8.11</v>
      </c>
      <c r="Q327" t="s">
        <v>62</v>
      </c>
      <c r="R327" s="6">
        <v>328</v>
      </c>
      <c r="S327" s="6">
        <v>352</v>
      </c>
      <c r="T327" s="2">
        <v>11.94</v>
      </c>
      <c r="U327" s="2">
        <v>0</v>
      </c>
      <c r="V327" s="2">
        <v>39.090000000000003</v>
      </c>
      <c r="W327" s="2">
        <v>73.63</v>
      </c>
      <c r="X327" s="2">
        <v>1222.7</v>
      </c>
      <c r="Y327" s="2">
        <v>546.22</v>
      </c>
      <c r="Z327" s="2">
        <v>840.34</v>
      </c>
      <c r="AA327" s="2">
        <v>714.29</v>
      </c>
      <c r="AB327" s="2">
        <v>1050.43</v>
      </c>
      <c r="AC327" s="2">
        <v>1784.1</v>
      </c>
    </row>
    <row r="328" spans="1:29" x14ac:dyDescent="0.3">
      <c r="A328" t="s">
        <v>38</v>
      </c>
      <c r="B328">
        <v>12</v>
      </c>
      <c r="C328" t="s">
        <v>43</v>
      </c>
      <c r="D328">
        <v>21.2</v>
      </c>
      <c r="E328" t="s">
        <v>46</v>
      </c>
      <c r="F328" t="s">
        <v>51</v>
      </c>
      <c r="G328" s="2">
        <v>4321.2700000000004</v>
      </c>
      <c r="H328" t="s">
        <v>57</v>
      </c>
      <c r="I328" s="1">
        <v>145.25</v>
      </c>
      <c r="J328" s="1">
        <v>375.51</v>
      </c>
      <c r="K328" s="1">
        <v>51.46</v>
      </c>
      <c r="L328" s="1">
        <v>204.09</v>
      </c>
      <c r="M328" s="1">
        <v>112.28</v>
      </c>
      <c r="N328" s="1">
        <v>67.98</v>
      </c>
      <c r="O328" s="1">
        <v>112.71</v>
      </c>
      <c r="P328" s="1">
        <v>7.11</v>
      </c>
      <c r="Q328" t="s">
        <v>77</v>
      </c>
      <c r="R328" s="6">
        <v>221</v>
      </c>
      <c r="S328" s="6">
        <v>349</v>
      </c>
      <c r="T328" s="2">
        <v>12.38</v>
      </c>
      <c r="U328" s="2">
        <v>100</v>
      </c>
      <c r="V328" s="2">
        <v>28.5</v>
      </c>
      <c r="W328" s="2">
        <v>68.27</v>
      </c>
      <c r="X328" s="2">
        <v>1076.3899999999901</v>
      </c>
      <c r="Y328" s="2">
        <v>561.77</v>
      </c>
      <c r="Z328" s="2">
        <v>864.25</v>
      </c>
      <c r="AA328" s="2">
        <v>734.62</v>
      </c>
      <c r="AB328" s="2">
        <v>1080.32</v>
      </c>
      <c r="AC328" s="2">
        <v>2139.38</v>
      </c>
    </row>
    <row r="329" spans="1:29" x14ac:dyDescent="0.3">
      <c r="A329" t="s">
        <v>36</v>
      </c>
      <c r="B329">
        <v>20</v>
      </c>
      <c r="C329" t="s">
        <v>45</v>
      </c>
      <c r="D329">
        <v>16.899999999999999</v>
      </c>
      <c r="E329" t="s">
        <v>46</v>
      </c>
      <c r="F329" t="s">
        <v>49</v>
      </c>
      <c r="G329" s="2">
        <v>4067.2</v>
      </c>
      <c r="H329" t="s">
        <v>54</v>
      </c>
      <c r="I329" s="1">
        <v>134.07</v>
      </c>
      <c r="J329" s="1">
        <v>345.18</v>
      </c>
      <c r="K329" s="1">
        <v>51.2</v>
      </c>
      <c r="L329" s="1">
        <v>261.83999999999997</v>
      </c>
      <c r="M329" s="1">
        <v>139.94</v>
      </c>
      <c r="N329" s="1">
        <v>41.31</v>
      </c>
      <c r="O329" s="1">
        <v>140.21</v>
      </c>
      <c r="P329" s="1">
        <v>6.39</v>
      </c>
      <c r="Q329" t="s">
        <v>64</v>
      </c>
      <c r="R329" s="6">
        <v>171</v>
      </c>
      <c r="S329" s="6">
        <v>369</v>
      </c>
      <c r="T329" s="2">
        <v>11.02</v>
      </c>
      <c r="U329" s="2">
        <v>0</v>
      </c>
      <c r="V329" s="2">
        <v>33.74</v>
      </c>
      <c r="W329" s="2">
        <v>58.98</v>
      </c>
      <c r="X329" s="2">
        <v>1120.1400000000001</v>
      </c>
      <c r="Y329" s="2">
        <v>528.74</v>
      </c>
      <c r="Z329" s="2">
        <v>813.44</v>
      </c>
      <c r="AA329" s="2">
        <v>691.42</v>
      </c>
      <c r="AB329" s="2">
        <v>1016.8</v>
      </c>
      <c r="AC329" s="2">
        <v>1746.8000000000002</v>
      </c>
    </row>
    <row r="330" spans="1:29" x14ac:dyDescent="0.3">
      <c r="A330" t="s">
        <v>37</v>
      </c>
      <c r="B330">
        <v>23</v>
      </c>
      <c r="C330" t="s">
        <v>42</v>
      </c>
      <c r="D330">
        <v>11.1</v>
      </c>
      <c r="E330" t="s">
        <v>46</v>
      </c>
      <c r="F330" t="s">
        <v>48</v>
      </c>
      <c r="G330" s="2">
        <v>3550.87</v>
      </c>
      <c r="H330" t="s">
        <v>56</v>
      </c>
      <c r="I330" s="1">
        <v>140.54</v>
      </c>
      <c r="J330" s="1">
        <v>475.83</v>
      </c>
      <c r="K330" s="1">
        <v>54.92</v>
      </c>
      <c r="L330" s="1">
        <v>211.75</v>
      </c>
      <c r="M330" s="1">
        <v>129.38999999999999</v>
      </c>
      <c r="N330" s="1">
        <v>52.19</v>
      </c>
      <c r="O330" s="1">
        <v>104.07</v>
      </c>
      <c r="P330" s="1">
        <v>9.0399999999999991</v>
      </c>
      <c r="Q330" t="s">
        <v>63</v>
      </c>
      <c r="R330" s="6">
        <v>552</v>
      </c>
      <c r="S330" s="6">
        <v>358</v>
      </c>
      <c r="T330" s="2">
        <v>9.92</v>
      </c>
      <c r="U330" s="2">
        <v>100</v>
      </c>
      <c r="V330" s="2">
        <v>27.57</v>
      </c>
      <c r="W330" s="2">
        <v>63.17</v>
      </c>
      <c r="X330" s="2">
        <v>1177.72999999999</v>
      </c>
      <c r="Y330" s="2">
        <v>461.61</v>
      </c>
      <c r="Z330" s="2">
        <v>710.17</v>
      </c>
      <c r="AA330" s="2">
        <v>603.65</v>
      </c>
      <c r="AB330" s="2">
        <v>887.72</v>
      </c>
      <c r="AC330" s="2">
        <v>1266.71</v>
      </c>
    </row>
    <row r="331" spans="1:29" x14ac:dyDescent="0.3">
      <c r="A331" t="s">
        <v>36</v>
      </c>
      <c r="B331">
        <v>28</v>
      </c>
      <c r="C331" t="s">
        <v>45</v>
      </c>
      <c r="D331">
        <v>24.4</v>
      </c>
      <c r="E331" t="s">
        <v>46</v>
      </c>
      <c r="F331" t="s">
        <v>51</v>
      </c>
      <c r="G331" s="2">
        <v>3615.36</v>
      </c>
      <c r="H331" t="s">
        <v>54</v>
      </c>
      <c r="I331" s="1">
        <v>185.22</v>
      </c>
      <c r="J331" s="1">
        <v>452.65</v>
      </c>
      <c r="K331" s="1">
        <v>54.06</v>
      </c>
      <c r="L331" s="1">
        <v>241.41</v>
      </c>
      <c r="M331" s="1">
        <v>149.43</v>
      </c>
      <c r="N331" s="1">
        <v>55</v>
      </c>
      <c r="O331" s="1">
        <v>140.08000000000001</v>
      </c>
      <c r="P331" s="1">
        <v>9.81</v>
      </c>
      <c r="Q331" t="s">
        <v>76</v>
      </c>
      <c r="R331" s="6">
        <v>865</v>
      </c>
      <c r="S331" s="6">
        <v>379</v>
      </c>
      <c r="T331" s="2">
        <v>9.5399999999999991</v>
      </c>
      <c r="U331" s="2">
        <v>150</v>
      </c>
      <c r="V331" s="2">
        <v>25.36</v>
      </c>
      <c r="W331" s="2">
        <v>64.39</v>
      </c>
      <c r="X331" s="2">
        <v>1287.6599999999901</v>
      </c>
      <c r="Y331" s="2">
        <v>470</v>
      </c>
      <c r="Z331" s="2">
        <v>723.07</v>
      </c>
      <c r="AA331" s="2">
        <v>614.61</v>
      </c>
      <c r="AB331" s="2">
        <v>903.84</v>
      </c>
      <c r="AC331" s="2">
        <v>1269.06</v>
      </c>
    </row>
    <row r="332" spans="1:29" x14ac:dyDescent="0.3">
      <c r="A332" t="s">
        <v>34</v>
      </c>
      <c r="B332">
        <v>10</v>
      </c>
      <c r="C332" t="s">
        <v>43</v>
      </c>
      <c r="D332">
        <v>11.6</v>
      </c>
      <c r="E332" t="s">
        <v>46</v>
      </c>
      <c r="F332" t="s">
        <v>52</v>
      </c>
      <c r="G332" s="2">
        <v>3335.58</v>
      </c>
      <c r="H332" t="s">
        <v>54</v>
      </c>
      <c r="I332" s="1">
        <v>149.37</v>
      </c>
      <c r="J332" s="1">
        <v>306.63</v>
      </c>
      <c r="K332" s="1">
        <v>52.54</v>
      </c>
      <c r="L332" s="1">
        <v>241.58</v>
      </c>
      <c r="M332" s="1">
        <v>137.61000000000001</v>
      </c>
      <c r="N332" s="1">
        <v>54.1</v>
      </c>
      <c r="O332" s="1">
        <v>112.89</v>
      </c>
      <c r="P332" s="1">
        <v>7.7</v>
      </c>
      <c r="Q332" t="s">
        <v>61</v>
      </c>
      <c r="R332" s="6">
        <v>454</v>
      </c>
      <c r="S332" s="6">
        <v>358</v>
      </c>
      <c r="T332" s="2">
        <v>9.32</v>
      </c>
      <c r="U332" s="2">
        <v>0</v>
      </c>
      <c r="V332" s="2">
        <v>26.28</v>
      </c>
      <c r="W332" s="2">
        <v>78.17</v>
      </c>
      <c r="X332" s="2">
        <v>1062.42</v>
      </c>
      <c r="Y332" s="2">
        <v>433.63</v>
      </c>
      <c r="Z332" s="2">
        <v>667.12</v>
      </c>
      <c r="AA332" s="2">
        <v>567.04999999999995</v>
      </c>
      <c r="AB332" s="2">
        <v>833.89</v>
      </c>
      <c r="AC332" s="2">
        <v>1065.44</v>
      </c>
    </row>
    <row r="333" spans="1:29" x14ac:dyDescent="0.3">
      <c r="A333" t="s">
        <v>33</v>
      </c>
      <c r="B333">
        <v>1</v>
      </c>
      <c r="C333" t="s">
        <v>41</v>
      </c>
      <c r="D333">
        <v>22.5</v>
      </c>
      <c r="E333" t="s">
        <v>46</v>
      </c>
      <c r="F333" t="s">
        <v>52</v>
      </c>
      <c r="G333" s="2">
        <v>5454.92</v>
      </c>
      <c r="H333" t="s">
        <v>55</v>
      </c>
      <c r="I333" s="1">
        <v>143.4</v>
      </c>
      <c r="J333" s="1">
        <v>410.96</v>
      </c>
      <c r="K333" s="1">
        <v>55.79</v>
      </c>
      <c r="L333" s="1">
        <v>243.31</v>
      </c>
      <c r="M333" s="1">
        <v>146.65</v>
      </c>
      <c r="N333" s="1">
        <v>60.51</v>
      </c>
      <c r="O333" s="1">
        <v>105.93</v>
      </c>
      <c r="P333" s="1">
        <v>6.81</v>
      </c>
      <c r="Q333" t="s">
        <v>76</v>
      </c>
      <c r="R333" s="6">
        <v>483</v>
      </c>
      <c r="S333" s="6">
        <v>326</v>
      </c>
      <c r="T333" s="2">
        <v>16.73</v>
      </c>
      <c r="U333" s="2">
        <v>150</v>
      </c>
      <c r="V333" s="2">
        <v>33.85</v>
      </c>
      <c r="W333" s="2">
        <v>83.17</v>
      </c>
      <c r="X333" s="2">
        <v>1173.3599999999999</v>
      </c>
      <c r="Y333" s="2">
        <v>709.14</v>
      </c>
      <c r="Z333" s="2">
        <v>1090.98</v>
      </c>
      <c r="AA333" s="2">
        <v>927.34</v>
      </c>
      <c r="AB333" s="2">
        <v>1363.73</v>
      </c>
      <c r="AC333" s="2">
        <v>3231.41</v>
      </c>
    </row>
    <row r="334" spans="1:29" x14ac:dyDescent="0.3">
      <c r="A334" t="s">
        <v>36</v>
      </c>
      <c r="B334">
        <v>18</v>
      </c>
      <c r="C334" t="s">
        <v>45</v>
      </c>
      <c r="D334">
        <v>21</v>
      </c>
      <c r="E334" t="s">
        <v>47</v>
      </c>
      <c r="F334" t="s">
        <v>51</v>
      </c>
      <c r="G334" s="2">
        <v>5128.87</v>
      </c>
      <c r="H334" t="s">
        <v>54</v>
      </c>
      <c r="I334" s="1">
        <v>106.83</v>
      </c>
      <c r="J334" s="1">
        <v>381.22</v>
      </c>
      <c r="K334" s="1">
        <v>54.91</v>
      </c>
      <c r="L334" s="1">
        <v>237.56</v>
      </c>
      <c r="M334" s="1">
        <v>130.65</v>
      </c>
      <c r="N334" s="1">
        <v>45.75</v>
      </c>
      <c r="O334" s="1">
        <v>135.04</v>
      </c>
      <c r="P334" s="1">
        <v>5.8</v>
      </c>
      <c r="Q334" t="s">
        <v>58</v>
      </c>
      <c r="R334" s="6">
        <v>466</v>
      </c>
      <c r="S334" s="6">
        <v>302</v>
      </c>
      <c r="T334" s="2">
        <v>16.98</v>
      </c>
      <c r="U334" s="2">
        <v>100</v>
      </c>
      <c r="V334" s="2">
        <v>38.92</v>
      </c>
      <c r="W334" s="2">
        <v>86.92</v>
      </c>
      <c r="X334" s="2">
        <v>1097.76</v>
      </c>
      <c r="Y334" s="2">
        <v>666.75</v>
      </c>
      <c r="Z334" s="2">
        <v>1025.77</v>
      </c>
      <c r="AA334" s="2">
        <v>871.91</v>
      </c>
      <c r="AB334" s="2">
        <v>1282.22</v>
      </c>
      <c r="AC334" s="2">
        <v>2936.0299999999997</v>
      </c>
    </row>
    <row r="335" spans="1:29" x14ac:dyDescent="0.3">
      <c r="A335" t="s">
        <v>31</v>
      </c>
      <c r="B335">
        <v>14</v>
      </c>
      <c r="C335" t="s">
        <v>41</v>
      </c>
      <c r="D335">
        <v>28.3</v>
      </c>
      <c r="E335" t="s">
        <v>47</v>
      </c>
      <c r="F335" t="s">
        <v>50</v>
      </c>
      <c r="G335" s="2">
        <v>5112.7700000000004</v>
      </c>
      <c r="H335" t="s">
        <v>57</v>
      </c>
      <c r="I335" s="1">
        <v>177.66</v>
      </c>
      <c r="J335" s="1">
        <v>354.32</v>
      </c>
      <c r="K335" s="1">
        <v>51.99</v>
      </c>
      <c r="L335" s="1">
        <v>256.52</v>
      </c>
      <c r="M335" s="1">
        <v>104.23</v>
      </c>
      <c r="N335" s="1">
        <v>45.83</v>
      </c>
      <c r="O335" s="1">
        <v>147.85</v>
      </c>
      <c r="P335" s="1">
        <v>5.16</v>
      </c>
      <c r="Q335" t="s">
        <v>74</v>
      </c>
      <c r="R335" s="6">
        <v>474</v>
      </c>
      <c r="S335" s="6">
        <v>318</v>
      </c>
      <c r="T335" s="2">
        <v>16.079999999999998</v>
      </c>
      <c r="U335" s="2">
        <v>50</v>
      </c>
      <c r="V335" s="2">
        <v>31.32</v>
      </c>
      <c r="W335" s="2">
        <v>99.01</v>
      </c>
      <c r="X335" s="2">
        <v>1143.56</v>
      </c>
      <c r="Y335" s="2">
        <v>664.66</v>
      </c>
      <c r="Z335" s="2">
        <v>1022.55</v>
      </c>
      <c r="AA335" s="2">
        <v>869.17</v>
      </c>
      <c r="AB335" s="2">
        <v>1278.19</v>
      </c>
      <c r="AC335" s="2">
        <v>2816.53</v>
      </c>
    </row>
    <row r="336" spans="1:29" x14ac:dyDescent="0.3">
      <c r="A336" t="s">
        <v>31</v>
      </c>
      <c r="B336">
        <v>12</v>
      </c>
      <c r="C336" t="s">
        <v>41</v>
      </c>
      <c r="D336">
        <v>18.2</v>
      </c>
      <c r="E336" t="s">
        <v>46</v>
      </c>
      <c r="F336" t="s">
        <v>51</v>
      </c>
      <c r="G336" s="2">
        <v>4004.06</v>
      </c>
      <c r="H336" t="s">
        <v>55</v>
      </c>
      <c r="I336" s="1">
        <v>125.35</v>
      </c>
      <c r="J336" s="1">
        <v>349.18</v>
      </c>
      <c r="K336" s="1">
        <v>50.95</v>
      </c>
      <c r="L336" s="1">
        <v>205.43</v>
      </c>
      <c r="M336" s="1">
        <v>141.65</v>
      </c>
      <c r="N336" s="1">
        <v>54.19</v>
      </c>
      <c r="O336" s="1">
        <v>120.4</v>
      </c>
      <c r="P336" s="1">
        <v>9.16</v>
      </c>
      <c r="Q336" t="s">
        <v>78</v>
      </c>
      <c r="R336" s="6">
        <v>963</v>
      </c>
      <c r="S336" s="6">
        <v>323</v>
      </c>
      <c r="T336" s="2">
        <v>12.4</v>
      </c>
      <c r="U336" s="2">
        <v>0</v>
      </c>
      <c r="V336" s="2">
        <v>24.64</v>
      </c>
      <c r="W336" s="2">
        <v>94.94</v>
      </c>
      <c r="X336" s="2">
        <v>1056.31</v>
      </c>
      <c r="Y336" s="2">
        <v>520.53</v>
      </c>
      <c r="Z336" s="2">
        <v>800.81</v>
      </c>
      <c r="AA336" s="2">
        <v>680.69</v>
      </c>
      <c r="AB336" s="2">
        <v>1001.01</v>
      </c>
      <c r="AC336" s="2">
        <v>1738.3899999999999</v>
      </c>
    </row>
    <row r="337" spans="1:29" x14ac:dyDescent="0.3">
      <c r="A337" t="s">
        <v>33</v>
      </c>
      <c r="B337">
        <v>23</v>
      </c>
      <c r="C337" t="s">
        <v>44</v>
      </c>
      <c r="D337">
        <v>16.8</v>
      </c>
      <c r="E337" t="s">
        <v>46</v>
      </c>
      <c r="F337" t="s">
        <v>52</v>
      </c>
      <c r="G337" s="2">
        <v>3242.22</v>
      </c>
      <c r="H337" t="s">
        <v>54</v>
      </c>
      <c r="I337" s="1">
        <v>108.24</v>
      </c>
      <c r="J337" s="1">
        <v>499.22</v>
      </c>
      <c r="K337" s="1">
        <v>56.94</v>
      </c>
      <c r="L337" s="1">
        <v>216.22</v>
      </c>
      <c r="M337" s="1">
        <v>100.46</v>
      </c>
      <c r="N337" s="1">
        <v>38.68</v>
      </c>
      <c r="O337" s="1">
        <v>146.59</v>
      </c>
      <c r="P337" s="1">
        <v>5.53</v>
      </c>
      <c r="Q337" t="s">
        <v>72</v>
      </c>
      <c r="R337" s="6">
        <v>760</v>
      </c>
      <c r="S337" s="6">
        <v>353</v>
      </c>
      <c r="T337" s="2">
        <v>9.18</v>
      </c>
      <c r="U337" s="2">
        <v>0</v>
      </c>
      <c r="V337" s="2">
        <v>23.32</v>
      </c>
      <c r="W337" s="2">
        <v>73.92</v>
      </c>
      <c r="X337" s="2">
        <v>1171.8800000000001</v>
      </c>
      <c r="Y337" s="2">
        <v>421.49</v>
      </c>
      <c r="Z337" s="2">
        <v>648.44000000000005</v>
      </c>
      <c r="AA337" s="2">
        <v>551.17999999999995</v>
      </c>
      <c r="AB337" s="2">
        <v>810.55</v>
      </c>
      <c r="AC337" s="2">
        <v>859.65999999999985</v>
      </c>
    </row>
    <row r="338" spans="1:29" x14ac:dyDescent="0.3">
      <c r="A338" t="s">
        <v>29</v>
      </c>
      <c r="B338">
        <v>20</v>
      </c>
      <c r="C338" t="s">
        <v>41</v>
      </c>
      <c r="D338">
        <v>18.8</v>
      </c>
      <c r="E338" t="s">
        <v>46</v>
      </c>
      <c r="F338" t="s">
        <v>49</v>
      </c>
      <c r="G338" s="2">
        <v>4653.38</v>
      </c>
      <c r="H338" t="s">
        <v>54</v>
      </c>
      <c r="I338" s="1">
        <v>134.79</v>
      </c>
      <c r="J338" s="1">
        <v>401.89</v>
      </c>
      <c r="K338" s="1">
        <v>56.94</v>
      </c>
      <c r="L338" s="1">
        <v>260.95999999999998</v>
      </c>
      <c r="M338" s="1">
        <v>110.68</v>
      </c>
      <c r="N338" s="1">
        <v>32.33</v>
      </c>
      <c r="O338" s="1">
        <v>131.30000000000001</v>
      </c>
      <c r="P338" s="1">
        <v>6.32</v>
      </c>
      <c r="Q338" t="s">
        <v>80</v>
      </c>
      <c r="R338" s="6">
        <v>131</v>
      </c>
      <c r="S338" s="6">
        <v>389</v>
      </c>
      <c r="T338" s="2">
        <v>11.96</v>
      </c>
      <c r="U338" s="2">
        <v>0</v>
      </c>
      <c r="V338" s="2">
        <v>21.04</v>
      </c>
      <c r="W338" s="2">
        <v>85.56</v>
      </c>
      <c r="X338" s="2">
        <v>1135.21</v>
      </c>
      <c r="Y338" s="2">
        <v>604.94000000000005</v>
      </c>
      <c r="Z338" s="2">
        <v>930.68</v>
      </c>
      <c r="AA338" s="2">
        <v>791.07</v>
      </c>
      <c r="AB338" s="2">
        <v>1163.3499999999999</v>
      </c>
      <c r="AC338" s="2">
        <v>2305.21</v>
      </c>
    </row>
    <row r="339" spans="1:29" x14ac:dyDescent="0.3">
      <c r="A339" t="s">
        <v>29</v>
      </c>
      <c r="B339">
        <v>27</v>
      </c>
      <c r="C339" t="s">
        <v>41</v>
      </c>
      <c r="D339">
        <v>29.6</v>
      </c>
      <c r="E339" t="s">
        <v>46</v>
      </c>
      <c r="F339" t="s">
        <v>51</v>
      </c>
      <c r="G339" s="2">
        <v>3751.15</v>
      </c>
      <c r="H339" t="s">
        <v>55</v>
      </c>
      <c r="I339" s="1">
        <v>155.13</v>
      </c>
      <c r="J339" s="1">
        <v>390.42</v>
      </c>
      <c r="K339" s="1">
        <v>56.75</v>
      </c>
      <c r="L339" s="1">
        <v>236.35</v>
      </c>
      <c r="M339" s="1">
        <v>118.84</v>
      </c>
      <c r="N339" s="1">
        <v>61.13</v>
      </c>
      <c r="O339" s="1">
        <v>108.84</v>
      </c>
      <c r="P339" s="1">
        <v>5.47</v>
      </c>
      <c r="Q339" t="s">
        <v>83</v>
      </c>
      <c r="R339" s="6">
        <v>861</v>
      </c>
      <c r="S339" s="6">
        <v>393</v>
      </c>
      <c r="T339" s="2">
        <v>9.5399999999999991</v>
      </c>
      <c r="U339" s="2">
        <v>150</v>
      </c>
      <c r="V339" s="2">
        <v>30.84</v>
      </c>
      <c r="W339" s="2">
        <v>52.01</v>
      </c>
      <c r="X339" s="2">
        <v>1132.93</v>
      </c>
      <c r="Y339" s="2">
        <v>487.65</v>
      </c>
      <c r="Z339" s="2">
        <v>750.23</v>
      </c>
      <c r="AA339" s="2">
        <v>637.70000000000005</v>
      </c>
      <c r="AB339" s="2">
        <v>937.79</v>
      </c>
      <c r="AC339" s="2">
        <v>1565.06</v>
      </c>
    </row>
    <row r="340" spans="1:29" x14ac:dyDescent="0.3">
      <c r="A340" t="s">
        <v>36</v>
      </c>
      <c r="B340">
        <v>25</v>
      </c>
      <c r="C340" t="s">
        <v>42</v>
      </c>
      <c r="D340">
        <v>29.5</v>
      </c>
      <c r="E340" t="s">
        <v>46</v>
      </c>
      <c r="F340" t="s">
        <v>50</v>
      </c>
      <c r="G340" s="2">
        <v>4875.1000000000004</v>
      </c>
      <c r="H340" t="s">
        <v>55</v>
      </c>
      <c r="I340" s="1">
        <v>171.07</v>
      </c>
      <c r="J340" s="1">
        <v>437.77</v>
      </c>
      <c r="K340" s="1">
        <v>59.81</v>
      </c>
      <c r="L340" s="1">
        <v>285.23</v>
      </c>
      <c r="M340" s="1">
        <v>117.32</v>
      </c>
      <c r="N340" s="1">
        <v>41.86</v>
      </c>
      <c r="O340" s="1">
        <v>129.52000000000001</v>
      </c>
      <c r="P340" s="1">
        <v>7.78</v>
      </c>
      <c r="Q340" t="s">
        <v>68</v>
      </c>
      <c r="R340" s="6">
        <v>987</v>
      </c>
      <c r="S340" s="6">
        <v>366</v>
      </c>
      <c r="T340" s="2">
        <v>13.32</v>
      </c>
      <c r="U340" s="2">
        <v>50</v>
      </c>
      <c r="V340" s="2">
        <v>23.63</v>
      </c>
      <c r="W340" s="2">
        <v>77.52</v>
      </c>
      <c r="X340" s="2">
        <v>1250.3599999999899</v>
      </c>
      <c r="Y340" s="2">
        <v>633.76</v>
      </c>
      <c r="Z340" s="2">
        <v>975.02</v>
      </c>
      <c r="AA340" s="2">
        <v>828.77</v>
      </c>
      <c r="AB340" s="2">
        <v>1218.78</v>
      </c>
      <c r="AC340" s="2">
        <v>2464.37</v>
      </c>
    </row>
    <row r="341" spans="1:29" x14ac:dyDescent="0.3">
      <c r="A341" t="s">
        <v>40</v>
      </c>
      <c r="B341">
        <v>2</v>
      </c>
      <c r="C341" t="s">
        <v>45</v>
      </c>
      <c r="D341">
        <v>27.9</v>
      </c>
      <c r="E341" t="s">
        <v>47</v>
      </c>
      <c r="F341" t="s">
        <v>51</v>
      </c>
      <c r="G341" s="2">
        <v>5100.03</v>
      </c>
      <c r="H341" t="s">
        <v>57</v>
      </c>
      <c r="I341" s="1">
        <v>110.21</v>
      </c>
      <c r="J341" s="1">
        <v>372.8</v>
      </c>
      <c r="K341" s="1">
        <v>54.54</v>
      </c>
      <c r="L341" s="1">
        <v>234.59</v>
      </c>
      <c r="M341" s="1">
        <v>139.65</v>
      </c>
      <c r="N341" s="1">
        <v>47.98</v>
      </c>
      <c r="O341" s="1">
        <v>143.84</v>
      </c>
      <c r="P341" s="1">
        <v>7.43</v>
      </c>
      <c r="Q341" t="s">
        <v>79</v>
      </c>
      <c r="R341" s="6">
        <v>946</v>
      </c>
      <c r="S341" s="6">
        <v>394</v>
      </c>
      <c r="T341" s="2">
        <v>12.94</v>
      </c>
      <c r="U341" s="2">
        <v>50</v>
      </c>
      <c r="V341" s="2">
        <v>29.54</v>
      </c>
      <c r="W341" s="2">
        <v>56.51</v>
      </c>
      <c r="X341" s="2">
        <v>1111.04</v>
      </c>
      <c r="Y341" s="2">
        <v>663</v>
      </c>
      <c r="Z341" s="2">
        <v>1020.01</v>
      </c>
      <c r="AA341" s="2">
        <v>867.01</v>
      </c>
      <c r="AB341" s="2">
        <v>1275.01</v>
      </c>
      <c r="AC341" s="2">
        <v>2834.53</v>
      </c>
    </row>
    <row r="342" spans="1:29" x14ac:dyDescent="0.3">
      <c r="A342" t="s">
        <v>38</v>
      </c>
      <c r="B342">
        <v>9</v>
      </c>
      <c r="C342" t="s">
        <v>41</v>
      </c>
      <c r="D342">
        <v>24.9</v>
      </c>
      <c r="E342" t="s">
        <v>46</v>
      </c>
      <c r="F342" t="s">
        <v>48</v>
      </c>
      <c r="G342" s="2">
        <v>3296.59</v>
      </c>
      <c r="H342" t="s">
        <v>57</v>
      </c>
      <c r="I342" s="1">
        <v>157.35</v>
      </c>
      <c r="J342" s="1">
        <v>351.5</v>
      </c>
      <c r="K342" s="1">
        <v>54.15</v>
      </c>
      <c r="L342" s="1">
        <v>293.13</v>
      </c>
      <c r="M342" s="1">
        <v>141.78</v>
      </c>
      <c r="N342" s="1">
        <v>46.15</v>
      </c>
      <c r="O342" s="1">
        <v>122.38</v>
      </c>
      <c r="P342" s="1">
        <v>5.42</v>
      </c>
      <c r="Q342" t="s">
        <v>63</v>
      </c>
      <c r="R342" s="6">
        <v>458</v>
      </c>
      <c r="S342" s="6">
        <v>352</v>
      </c>
      <c r="T342" s="2">
        <v>9.3699999999999992</v>
      </c>
      <c r="U342" s="2">
        <v>0</v>
      </c>
      <c r="V342" s="2">
        <v>30.52</v>
      </c>
      <c r="W342" s="2">
        <v>61.15</v>
      </c>
      <c r="X342" s="2">
        <v>1171.8599999999999</v>
      </c>
      <c r="Y342" s="2">
        <v>428.56</v>
      </c>
      <c r="Z342" s="2">
        <v>659.32</v>
      </c>
      <c r="AA342" s="2">
        <v>560.41999999999996</v>
      </c>
      <c r="AB342" s="2">
        <v>824.15</v>
      </c>
      <c r="AC342" s="2">
        <v>921.25</v>
      </c>
    </row>
    <row r="343" spans="1:29" x14ac:dyDescent="0.3">
      <c r="A343" t="s">
        <v>32</v>
      </c>
      <c r="B343">
        <v>24</v>
      </c>
      <c r="C343" t="s">
        <v>45</v>
      </c>
      <c r="D343">
        <v>26.7</v>
      </c>
      <c r="E343" t="s">
        <v>47</v>
      </c>
      <c r="F343" t="s">
        <v>51</v>
      </c>
      <c r="G343" s="2">
        <v>5001.55</v>
      </c>
      <c r="H343" t="s">
        <v>56</v>
      </c>
      <c r="I343" s="1">
        <v>133.83000000000001</v>
      </c>
      <c r="J343" s="1">
        <v>437.34</v>
      </c>
      <c r="K343" s="1">
        <v>56.61</v>
      </c>
      <c r="L343" s="1">
        <v>265.75</v>
      </c>
      <c r="M343" s="1">
        <v>106.61</v>
      </c>
      <c r="N343" s="1">
        <v>46.18</v>
      </c>
      <c r="O343" s="1">
        <v>108.02</v>
      </c>
      <c r="P343" s="1">
        <v>9.44</v>
      </c>
      <c r="Q343" t="s">
        <v>77</v>
      </c>
      <c r="R343" s="6">
        <v>579</v>
      </c>
      <c r="S343" s="6">
        <v>319</v>
      </c>
      <c r="T343" s="2">
        <v>15.68</v>
      </c>
      <c r="U343" s="2">
        <v>150</v>
      </c>
      <c r="V343" s="2">
        <v>31.73</v>
      </c>
      <c r="W343" s="2">
        <v>65.23</v>
      </c>
      <c r="X343" s="2">
        <v>1163.78</v>
      </c>
      <c r="Y343" s="2">
        <v>650.20000000000005</v>
      </c>
      <c r="Z343" s="2">
        <v>1000.31</v>
      </c>
      <c r="AA343" s="2">
        <v>850.26</v>
      </c>
      <c r="AB343" s="2">
        <v>1250.3900000000001</v>
      </c>
      <c r="AC343" s="2">
        <v>2785.5</v>
      </c>
    </row>
    <row r="344" spans="1:29" x14ac:dyDescent="0.3">
      <c r="A344" t="s">
        <v>40</v>
      </c>
      <c r="B344">
        <v>20</v>
      </c>
      <c r="C344" t="s">
        <v>43</v>
      </c>
      <c r="D344">
        <v>25</v>
      </c>
      <c r="E344" t="s">
        <v>46</v>
      </c>
      <c r="F344" t="s">
        <v>49</v>
      </c>
      <c r="G344" s="2">
        <v>4292.3100000000004</v>
      </c>
      <c r="H344" t="s">
        <v>55</v>
      </c>
      <c r="I344" s="1">
        <v>155.16999999999999</v>
      </c>
      <c r="J344" s="1">
        <v>313.27</v>
      </c>
      <c r="K344" s="1">
        <v>51.54</v>
      </c>
      <c r="L344" s="1">
        <v>240.23</v>
      </c>
      <c r="M344" s="1">
        <v>101.8</v>
      </c>
      <c r="N344" s="1">
        <v>56.69</v>
      </c>
      <c r="O344" s="1">
        <v>117.68</v>
      </c>
      <c r="P344" s="1">
        <v>5.0199999999999996</v>
      </c>
      <c r="Q344" t="s">
        <v>81</v>
      </c>
      <c r="R344" s="6">
        <v>175</v>
      </c>
      <c r="S344" s="6">
        <v>318</v>
      </c>
      <c r="T344" s="2">
        <v>13.5</v>
      </c>
      <c r="U344" s="2">
        <v>150</v>
      </c>
      <c r="V344" s="2">
        <v>22.08</v>
      </c>
      <c r="W344" s="2">
        <v>53.18</v>
      </c>
      <c r="X344" s="2">
        <v>1041.3999999999901</v>
      </c>
      <c r="Y344" s="2">
        <v>558</v>
      </c>
      <c r="Z344" s="2">
        <v>858.46</v>
      </c>
      <c r="AA344" s="2">
        <v>729.69</v>
      </c>
      <c r="AB344" s="2">
        <v>1073.08</v>
      </c>
      <c r="AC344" s="2">
        <v>2188.9899999999998</v>
      </c>
    </row>
    <row r="345" spans="1:29" x14ac:dyDescent="0.3">
      <c r="A345" t="s">
        <v>32</v>
      </c>
      <c r="B345">
        <v>5</v>
      </c>
      <c r="C345" t="s">
        <v>45</v>
      </c>
      <c r="D345">
        <v>19</v>
      </c>
      <c r="E345" t="s">
        <v>46</v>
      </c>
      <c r="F345" t="s">
        <v>48</v>
      </c>
      <c r="G345" s="2">
        <v>5948.72</v>
      </c>
      <c r="H345" t="s">
        <v>57</v>
      </c>
      <c r="I345" s="1">
        <v>121.68</v>
      </c>
      <c r="J345" s="1">
        <v>430.37</v>
      </c>
      <c r="K345" s="1">
        <v>52.52</v>
      </c>
      <c r="L345" s="1">
        <v>248.21</v>
      </c>
      <c r="M345" s="1">
        <v>111.92</v>
      </c>
      <c r="N345" s="1">
        <v>37.72</v>
      </c>
      <c r="O345" s="1">
        <v>146.59</v>
      </c>
      <c r="P345" s="1">
        <v>6.03</v>
      </c>
      <c r="Q345" t="s">
        <v>80</v>
      </c>
      <c r="R345" s="6">
        <v>801</v>
      </c>
      <c r="S345" s="6">
        <v>303</v>
      </c>
      <c r="T345" s="2">
        <v>19.63</v>
      </c>
      <c r="U345" s="2">
        <v>100</v>
      </c>
      <c r="V345" s="2">
        <v>27.69</v>
      </c>
      <c r="W345" s="2">
        <v>53.42</v>
      </c>
      <c r="X345" s="2">
        <v>1155.04</v>
      </c>
      <c r="Y345" s="2">
        <v>773.33</v>
      </c>
      <c r="Z345" s="2">
        <v>1189.74</v>
      </c>
      <c r="AA345" s="2">
        <v>1011.28</v>
      </c>
      <c r="AB345" s="2">
        <v>1487.18</v>
      </c>
      <c r="AC345" s="2">
        <v>3687.37</v>
      </c>
    </row>
    <row r="346" spans="1:29" x14ac:dyDescent="0.3">
      <c r="A346" t="s">
        <v>29</v>
      </c>
      <c r="B346">
        <v>9</v>
      </c>
      <c r="C346" t="s">
        <v>43</v>
      </c>
      <c r="D346">
        <v>13.6</v>
      </c>
      <c r="E346" t="s">
        <v>46</v>
      </c>
      <c r="F346" t="s">
        <v>50</v>
      </c>
      <c r="G346" s="2">
        <v>4821.3999999999996</v>
      </c>
      <c r="H346" t="s">
        <v>54</v>
      </c>
      <c r="I346" s="1">
        <v>157.72999999999999</v>
      </c>
      <c r="J346" s="1">
        <v>432.39</v>
      </c>
      <c r="K346" s="1">
        <v>56.97</v>
      </c>
      <c r="L346" s="1">
        <v>254.4</v>
      </c>
      <c r="M346" s="1">
        <v>100</v>
      </c>
      <c r="N346" s="1">
        <v>69.16</v>
      </c>
      <c r="O346" s="1">
        <v>135.47999999999999</v>
      </c>
      <c r="P346" s="1">
        <v>7.05</v>
      </c>
      <c r="Q346" t="s">
        <v>67</v>
      </c>
      <c r="R346" s="6">
        <v>320</v>
      </c>
      <c r="S346" s="6">
        <v>313</v>
      </c>
      <c r="T346" s="2">
        <v>15.4</v>
      </c>
      <c r="U346" s="2">
        <v>100</v>
      </c>
      <c r="V346" s="2">
        <v>28.48</v>
      </c>
      <c r="W346" s="2">
        <v>84.58</v>
      </c>
      <c r="X346" s="2">
        <v>1213.18</v>
      </c>
      <c r="Y346" s="2">
        <v>626.78</v>
      </c>
      <c r="Z346" s="2">
        <v>964.28</v>
      </c>
      <c r="AA346" s="2">
        <v>819.64</v>
      </c>
      <c r="AB346" s="2">
        <v>1205.3499999999999</v>
      </c>
      <c r="AC346" s="2">
        <v>2502.6999999999998</v>
      </c>
    </row>
    <row r="347" spans="1:29" x14ac:dyDescent="0.3">
      <c r="A347" t="s">
        <v>36</v>
      </c>
      <c r="B347">
        <v>11</v>
      </c>
      <c r="C347" t="s">
        <v>44</v>
      </c>
      <c r="D347">
        <v>10.1</v>
      </c>
      <c r="E347" t="s">
        <v>46</v>
      </c>
      <c r="F347" t="s">
        <v>50</v>
      </c>
      <c r="G347" s="2">
        <v>5462.28</v>
      </c>
      <c r="H347" t="s">
        <v>55</v>
      </c>
      <c r="I347" s="1">
        <v>107.44</v>
      </c>
      <c r="J347" s="1">
        <v>301.42</v>
      </c>
      <c r="K347" s="1">
        <v>58.22</v>
      </c>
      <c r="L347" s="1">
        <v>274.82</v>
      </c>
      <c r="M347" s="1">
        <v>102.65</v>
      </c>
      <c r="N347" s="1">
        <v>53.26</v>
      </c>
      <c r="O347" s="1">
        <v>147.51</v>
      </c>
      <c r="P347" s="1">
        <v>5.89</v>
      </c>
      <c r="Q347" t="s">
        <v>78</v>
      </c>
      <c r="R347" s="6">
        <v>763</v>
      </c>
      <c r="S347" s="6">
        <v>397</v>
      </c>
      <c r="T347" s="2">
        <v>13.76</v>
      </c>
      <c r="U347" s="2">
        <v>100</v>
      </c>
      <c r="V347" s="2">
        <v>24.96</v>
      </c>
      <c r="W347" s="2">
        <v>91.16</v>
      </c>
      <c r="X347" s="2">
        <v>1051.21</v>
      </c>
      <c r="Y347" s="2">
        <v>710.1</v>
      </c>
      <c r="Z347" s="2">
        <v>1092.46</v>
      </c>
      <c r="AA347" s="2">
        <v>928.59</v>
      </c>
      <c r="AB347" s="2">
        <v>1365.57</v>
      </c>
      <c r="AC347" s="2">
        <v>3302.0299999999997</v>
      </c>
    </row>
    <row r="348" spans="1:29" x14ac:dyDescent="0.3">
      <c r="A348" t="s">
        <v>35</v>
      </c>
      <c r="B348">
        <v>18</v>
      </c>
      <c r="C348" t="s">
        <v>44</v>
      </c>
      <c r="D348">
        <v>13.4</v>
      </c>
      <c r="E348" t="s">
        <v>47</v>
      </c>
      <c r="F348" t="s">
        <v>48</v>
      </c>
      <c r="G348" s="2">
        <v>5042.1400000000003</v>
      </c>
      <c r="H348" t="s">
        <v>57</v>
      </c>
      <c r="I348" s="1">
        <v>121.32</v>
      </c>
      <c r="J348" s="1">
        <v>375.93</v>
      </c>
      <c r="K348" s="1">
        <v>56.25</v>
      </c>
      <c r="L348" s="1">
        <v>278.17</v>
      </c>
      <c r="M348" s="1">
        <v>143.74</v>
      </c>
      <c r="N348" s="1">
        <v>65.45</v>
      </c>
      <c r="O348" s="1">
        <v>103.53</v>
      </c>
      <c r="P348" s="1">
        <v>6.86</v>
      </c>
      <c r="Q348" t="s">
        <v>77</v>
      </c>
      <c r="R348" s="6">
        <v>644</v>
      </c>
      <c r="S348" s="6">
        <v>317</v>
      </c>
      <c r="T348" s="2">
        <v>15.91</v>
      </c>
      <c r="U348" s="2">
        <v>0</v>
      </c>
      <c r="V348" s="2">
        <v>29.72</v>
      </c>
      <c r="W348" s="2">
        <v>96.09</v>
      </c>
      <c r="X348" s="2">
        <v>1151.25</v>
      </c>
      <c r="Y348" s="2">
        <v>655.48</v>
      </c>
      <c r="Z348" s="2">
        <v>1008.43</v>
      </c>
      <c r="AA348" s="2">
        <v>857.16</v>
      </c>
      <c r="AB348" s="2">
        <v>1260.54</v>
      </c>
      <c r="AC348" s="2">
        <v>2686.61</v>
      </c>
    </row>
    <row r="349" spans="1:29" x14ac:dyDescent="0.3">
      <c r="A349" t="s">
        <v>34</v>
      </c>
      <c r="B349">
        <v>10</v>
      </c>
      <c r="C349" t="s">
        <v>41</v>
      </c>
      <c r="D349">
        <v>11.4</v>
      </c>
      <c r="E349" t="s">
        <v>47</v>
      </c>
      <c r="F349" t="s">
        <v>50</v>
      </c>
      <c r="G349" s="2">
        <v>3810.88</v>
      </c>
      <c r="H349" t="s">
        <v>57</v>
      </c>
      <c r="I349" s="1">
        <v>139.5</v>
      </c>
      <c r="J349" s="1">
        <v>307.55</v>
      </c>
      <c r="K349" s="1">
        <v>53.39</v>
      </c>
      <c r="L349" s="1">
        <v>205.85</v>
      </c>
      <c r="M349" s="1">
        <v>116.26</v>
      </c>
      <c r="N349" s="1">
        <v>65.760000000000005</v>
      </c>
      <c r="O349" s="1">
        <v>116.2</v>
      </c>
      <c r="P349" s="1">
        <v>6.61</v>
      </c>
      <c r="Q349" t="s">
        <v>65</v>
      </c>
      <c r="R349" s="6">
        <v>244</v>
      </c>
      <c r="S349" s="6">
        <v>314</v>
      </c>
      <c r="T349" s="2">
        <v>12.14</v>
      </c>
      <c r="U349" s="2">
        <v>150</v>
      </c>
      <c r="V349" s="2">
        <v>25.97</v>
      </c>
      <c r="W349" s="2">
        <v>80.569999999999993</v>
      </c>
      <c r="X349" s="2">
        <v>1011.12</v>
      </c>
      <c r="Y349" s="2">
        <v>495.41</v>
      </c>
      <c r="Z349" s="2">
        <v>762.18</v>
      </c>
      <c r="AA349" s="2">
        <v>647.85</v>
      </c>
      <c r="AB349" s="2">
        <v>952.72</v>
      </c>
      <c r="AC349" s="2">
        <v>1741.73</v>
      </c>
    </row>
    <row r="350" spans="1:29" x14ac:dyDescent="0.3">
      <c r="A350" t="s">
        <v>36</v>
      </c>
      <c r="B350">
        <v>27</v>
      </c>
      <c r="C350" t="s">
        <v>43</v>
      </c>
      <c r="D350">
        <v>14.2</v>
      </c>
      <c r="E350" t="s">
        <v>46</v>
      </c>
      <c r="F350" t="s">
        <v>48</v>
      </c>
      <c r="G350" s="2">
        <v>3803.64</v>
      </c>
      <c r="H350" t="s">
        <v>54</v>
      </c>
      <c r="I350" s="1">
        <v>156.76</v>
      </c>
      <c r="J350" s="1">
        <v>337.76</v>
      </c>
      <c r="K350" s="1">
        <v>51.75</v>
      </c>
      <c r="L350" s="1">
        <v>249.58</v>
      </c>
      <c r="M350" s="1">
        <v>107.5</v>
      </c>
      <c r="N350" s="1">
        <v>38.82</v>
      </c>
      <c r="O350" s="1">
        <v>123.13</v>
      </c>
      <c r="P350" s="1">
        <v>9.41</v>
      </c>
      <c r="Q350" t="s">
        <v>60</v>
      </c>
      <c r="R350" s="6">
        <v>857</v>
      </c>
      <c r="S350" s="6">
        <v>315</v>
      </c>
      <c r="T350" s="2">
        <v>12.08</v>
      </c>
      <c r="U350" s="2">
        <v>0</v>
      </c>
      <c r="V350" s="2">
        <v>35.76</v>
      </c>
      <c r="W350" s="2">
        <v>73.790000000000006</v>
      </c>
      <c r="X350" s="2">
        <v>1074.71</v>
      </c>
      <c r="Y350" s="2">
        <v>494.47</v>
      </c>
      <c r="Z350" s="2">
        <v>760.73</v>
      </c>
      <c r="AA350" s="2">
        <v>646.62</v>
      </c>
      <c r="AB350" s="2">
        <v>950.91</v>
      </c>
      <c r="AC350" s="2">
        <v>1530.69</v>
      </c>
    </row>
    <row r="351" spans="1:29" x14ac:dyDescent="0.3">
      <c r="A351" t="s">
        <v>39</v>
      </c>
      <c r="B351">
        <v>5</v>
      </c>
      <c r="C351" t="s">
        <v>42</v>
      </c>
      <c r="D351">
        <v>19.7</v>
      </c>
      <c r="E351" t="s">
        <v>47</v>
      </c>
      <c r="F351" t="s">
        <v>53</v>
      </c>
      <c r="G351" s="2">
        <v>3978.58</v>
      </c>
      <c r="H351" t="s">
        <v>54</v>
      </c>
      <c r="I351" s="1">
        <v>195.41</v>
      </c>
      <c r="J351" s="1">
        <v>328.84</v>
      </c>
      <c r="K351" s="1">
        <v>50.96</v>
      </c>
      <c r="L351" s="1">
        <v>206.23</v>
      </c>
      <c r="M351" s="1">
        <v>127.76</v>
      </c>
      <c r="N351" s="1">
        <v>40.479999999999997</v>
      </c>
      <c r="O351" s="1">
        <v>126.84</v>
      </c>
      <c r="P351" s="1">
        <v>7.63</v>
      </c>
      <c r="Q351" t="s">
        <v>69</v>
      </c>
      <c r="R351" s="6">
        <v>254</v>
      </c>
      <c r="S351" s="6">
        <v>301</v>
      </c>
      <c r="T351" s="2">
        <v>13.22</v>
      </c>
      <c r="U351" s="2">
        <v>150</v>
      </c>
      <c r="V351" s="2">
        <v>32.619999999999997</v>
      </c>
      <c r="W351" s="2">
        <v>63.32</v>
      </c>
      <c r="X351" s="2">
        <v>1084.1500000000001</v>
      </c>
      <c r="Y351" s="2">
        <v>517.22</v>
      </c>
      <c r="Z351" s="2">
        <v>795.72</v>
      </c>
      <c r="AA351" s="2">
        <v>676.36</v>
      </c>
      <c r="AB351" s="2">
        <v>994.64</v>
      </c>
      <c r="AC351" s="2">
        <v>1843.0500000000002</v>
      </c>
    </row>
    <row r="352" spans="1:29" x14ac:dyDescent="0.3">
      <c r="A352" t="s">
        <v>29</v>
      </c>
      <c r="B352">
        <v>21</v>
      </c>
      <c r="C352" t="s">
        <v>45</v>
      </c>
      <c r="D352">
        <v>13.8</v>
      </c>
      <c r="E352" t="s">
        <v>46</v>
      </c>
      <c r="F352" t="s">
        <v>51</v>
      </c>
      <c r="G352" s="2">
        <v>3610.39</v>
      </c>
      <c r="H352" t="s">
        <v>55</v>
      </c>
      <c r="I352" s="1">
        <v>113.16</v>
      </c>
      <c r="J352" s="1">
        <v>313.88</v>
      </c>
      <c r="K352" s="1">
        <v>58.27</v>
      </c>
      <c r="L352" s="1">
        <v>243.77</v>
      </c>
      <c r="M352" s="1">
        <v>102.56</v>
      </c>
      <c r="N352" s="1">
        <v>33.53</v>
      </c>
      <c r="O352" s="1">
        <v>139.33000000000001</v>
      </c>
      <c r="P352" s="1">
        <v>8.1300000000000008</v>
      </c>
      <c r="Q352" t="s">
        <v>77</v>
      </c>
      <c r="R352" s="6">
        <v>511</v>
      </c>
      <c r="S352" s="6">
        <v>371</v>
      </c>
      <c r="T352" s="2">
        <v>9.73</v>
      </c>
      <c r="U352" s="2">
        <v>150</v>
      </c>
      <c r="V352" s="2">
        <v>32.130000000000003</v>
      </c>
      <c r="W352" s="2">
        <v>83.37</v>
      </c>
      <c r="X352" s="2">
        <v>1012.62999999999</v>
      </c>
      <c r="Y352" s="2">
        <v>469.35</v>
      </c>
      <c r="Z352" s="2">
        <v>722.08</v>
      </c>
      <c r="AA352" s="2">
        <v>613.77</v>
      </c>
      <c r="AB352" s="2">
        <v>902.6</v>
      </c>
      <c r="AC352" s="2">
        <v>1545.8899999999999</v>
      </c>
    </row>
    <row r="353" spans="1:29" x14ac:dyDescent="0.3">
      <c r="A353" t="s">
        <v>36</v>
      </c>
      <c r="B353">
        <v>26</v>
      </c>
      <c r="C353" t="s">
        <v>42</v>
      </c>
      <c r="D353">
        <v>18.100000000000001</v>
      </c>
      <c r="E353" t="s">
        <v>47</v>
      </c>
      <c r="F353" t="s">
        <v>51</v>
      </c>
      <c r="G353" s="2">
        <v>4391.6400000000003</v>
      </c>
      <c r="H353" t="s">
        <v>54</v>
      </c>
      <c r="I353" s="1">
        <v>111.04</v>
      </c>
      <c r="J353" s="1">
        <v>330.43</v>
      </c>
      <c r="K353" s="1">
        <v>58.07</v>
      </c>
      <c r="L353" s="1">
        <v>208.09</v>
      </c>
      <c r="M353" s="1">
        <v>112.9</v>
      </c>
      <c r="N353" s="1">
        <v>69.010000000000005</v>
      </c>
      <c r="O353" s="1">
        <v>103.96</v>
      </c>
      <c r="P353" s="1">
        <v>7.87</v>
      </c>
      <c r="Q353" t="s">
        <v>66</v>
      </c>
      <c r="R353" s="6">
        <v>477</v>
      </c>
      <c r="S353" s="6">
        <v>318</v>
      </c>
      <c r="T353" s="2">
        <v>13.81</v>
      </c>
      <c r="U353" s="2">
        <v>150</v>
      </c>
      <c r="V353" s="2">
        <v>22.57</v>
      </c>
      <c r="W353" s="2">
        <v>97.14</v>
      </c>
      <c r="X353" s="2">
        <v>1001.37</v>
      </c>
      <c r="Y353" s="2">
        <v>570.91</v>
      </c>
      <c r="Z353" s="2">
        <v>878.33</v>
      </c>
      <c r="AA353" s="2">
        <v>746.58</v>
      </c>
      <c r="AB353" s="2">
        <v>1097.9100000000001</v>
      </c>
      <c r="AC353" s="2">
        <v>2328.84</v>
      </c>
    </row>
    <row r="354" spans="1:29" x14ac:dyDescent="0.3">
      <c r="A354" t="s">
        <v>33</v>
      </c>
      <c r="B354">
        <v>4</v>
      </c>
      <c r="C354" t="s">
        <v>41</v>
      </c>
      <c r="D354">
        <v>27.7</v>
      </c>
      <c r="E354" t="s">
        <v>46</v>
      </c>
      <c r="F354" t="s">
        <v>50</v>
      </c>
      <c r="G354" s="2">
        <v>4515.16</v>
      </c>
      <c r="H354" t="s">
        <v>55</v>
      </c>
      <c r="I354" s="1">
        <v>115.72</v>
      </c>
      <c r="J354" s="1">
        <v>465.61</v>
      </c>
      <c r="K354" s="1">
        <v>54.61</v>
      </c>
      <c r="L354" s="1">
        <v>245.48</v>
      </c>
      <c r="M354" s="1">
        <v>116.67</v>
      </c>
      <c r="N354" s="1">
        <v>58.11</v>
      </c>
      <c r="O354" s="1">
        <v>115.58</v>
      </c>
      <c r="P354" s="1">
        <v>9.77</v>
      </c>
      <c r="Q354" t="s">
        <v>59</v>
      </c>
      <c r="R354" s="6">
        <v>323</v>
      </c>
      <c r="S354" s="6">
        <v>391</v>
      </c>
      <c r="T354" s="2">
        <v>11.55</v>
      </c>
      <c r="U354" s="2">
        <v>100</v>
      </c>
      <c r="V354" s="2">
        <v>39.380000000000003</v>
      </c>
      <c r="W354" s="2">
        <v>62.24</v>
      </c>
      <c r="X354" s="2">
        <v>1181.55</v>
      </c>
      <c r="Y354" s="2">
        <v>586.97</v>
      </c>
      <c r="Z354" s="2">
        <v>903.03</v>
      </c>
      <c r="AA354" s="2">
        <v>767.58</v>
      </c>
      <c r="AB354" s="2">
        <v>1128.79</v>
      </c>
      <c r="AC354" s="2">
        <v>2238.9899999999998</v>
      </c>
    </row>
    <row r="355" spans="1:29" x14ac:dyDescent="0.3">
      <c r="A355" t="s">
        <v>31</v>
      </c>
      <c r="B355">
        <v>12</v>
      </c>
      <c r="C355" t="s">
        <v>44</v>
      </c>
      <c r="D355">
        <v>12.7</v>
      </c>
      <c r="E355" t="s">
        <v>47</v>
      </c>
      <c r="F355" t="s">
        <v>51</v>
      </c>
      <c r="G355" s="2">
        <v>3299.39</v>
      </c>
      <c r="H355" t="s">
        <v>54</v>
      </c>
      <c r="I355" s="1">
        <v>127.05</v>
      </c>
      <c r="J355" s="1">
        <v>335.42</v>
      </c>
      <c r="K355" s="1">
        <v>52.34</v>
      </c>
      <c r="L355" s="1">
        <v>259.27999999999997</v>
      </c>
      <c r="M355" s="1">
        <v>144.97999999999999</v>
      </c>
      <c r="N355" s="1">
        <v>35.299999999999997</v>
      </c>
      <c r="O355" s="1">
        <v>126.37</v>
      </c>
      <c r="P355" s="1">
        <v>8.43</v>
      </c>
      <c r="Q355" t="s">
        <v>59</v>
      </c>
      <c r="R355" s="6">
        <v>510</v>
      </c>
      <c r="S355" s="6">
        <v>398</v>
      </c>
      <c r="T355" s="2">
        <v>8.2899999999999991</v>
      </c>
      <c r="U355" s="2">
        <v>0</v>
      </c>
      <c r="V355" s="2">
        <v>29.51</v>
      </c>
      <c r="W355" s="2">
        <v>55.09</v>
      </c>
      <c r="X355" s="2">
        <v>1089.17</v>
      </c>
      <c r="Y355" s="2">
        <v>428.92</v>
      </c>
      <c r="Z355" s="2">
        <v>659.88</v>
      </c>
      <c r="AA355" s="2">
        <v>560.9</v>
      </c>
      <c r="AB355" s="2">
        <v>824.85</v>
      </c>
      <c r="AC355" s="2">
        <v>1005.73</v>
      </c>
    </row>
    <row r="356" spans="1:29" x14ac:dyDescent="0.3">
      <c r="A356" t="s">
        <v>29</v>
      </c>
      <c r="B356">
        <v>19</v>
      </c>
      <c r="C356" t="s">
        <v>42</v>
      </c>
      <c r="D356">
        <v>19.899999999999999</v>
      </c>
      <c r="E356" t="s">
        <v>46</v>
      </c>
      <c r="F356" t="s">
        <v>50</v>
      </c>
      <c r="G356" s="2">
        <v>4410.33</v>
      </c>
      <c r="H356" t="s">
        <v>55</v>
      </c>
      <c r="I356" s="1">
        <v>145.63</v>
      </c>
      <c r="J356" s="1">
        <v>390.72</v>
      </c>
      <c r="K356" s="1">
        <v>57.75</v>
      </c>
      <c r="L356" s="1">
        <v>271.26</v>
      </c>
      <c r="M356" s="1">
        <v>149.84</v>
      </c>
      <c r="N356" s="1">
        <v>52.74</v>
      </c>
      <c r="O356" s="1">
        <v>138.18</v>
      </c>
      <c r="P356" s="1">
        <v>9.93</v>
      </c>
      <c r="Q356" t="s">
        <v>69</v>
      </c>
      <c r="R356" s="6">
        <v>872</v>
      </c>
      <c r="S356" s="6">
        <v>331</v>
      </c>
      <c r="T356" s="2">
        <v>13.32</v>
      </c>
      <c r="U356" s="2">
        <v>100</v>
      </c>
      <c r="V356" s="2">
        <v>27.71</v>
      </c>
      <c r="W356" s="2">
        <v>56.4</v>
      </c>
      <c r="X356" s="2">
        <v>1216.05</v>
      </c>
      <c r="Y356" s="2">
        <v>573.34</v>
      </c>
      <c r="Z356" s="2">
        <v>882.07</v>
      </c>
      <c r="AA356" s="2">
        <v>749.76</v>
      </c>
      <c r="AB356" s="2">
        <v>1102.58</v>
      </c>
      <c r="AC356" s="2">
        <v>2087.9899999999998</v>
      </c>
    </row>
    <row r="357" spans="1:29" x14ac:dyDescent="0.3">
      <c r="A357" t="s">
        <v>34</v>
      </c>
      <c r="B357">
        <v>11</v>
      </c>
      <c r="C357" t="s">
        <v>44</v>
      </c>
      <c r="D357">
        <v>28.1</v>
      </c>
      <c r="E357" t="s">
        <v>46</v>
      </c>
      <c r="F357" t="s">
        <v>49</v>
      </c>
      <c r="G357" s="2">
        <v>5125.83</v>
      </c>
      <c r="H357" t="s">
        <v>56</v>
      </c>
      <c r="I357" s="1">
        <v>143.75</v>
      </c>
      <c r="J357" s="1">
        <v>476.16</v>
      </c>
      <c r="K357" s="1">
        <v>55.43</v>
      </c>
      <c r="L357" s="1">
        <v>298.27</v>
      </c>
      <c r="M357" s="1">
        <v>146.91</v>
      </c>
      <c r="N357" s="1">
        <v>68.11</v>
      </c>
      <c r="O357" s="1">
        <v>120.79</v>
      </c>
      <c r="P357" s="1">
        <v>5.69</v>
      </c>
      <c r="Q357" t="s">
        <v>63</v>
      </c>
      <c r="R357" s="6">
        <v>840</v>
      </c>
      <c r="S357" s="6">
        <v>383</v>
      </c>
      <c r="T357" s="2">
        <v>13.38</v>
      </c>
      <c r="U357" s="2">
        <v>150</v>
      </c>
      <c r="V357" s="2">
        <v>39.880000000000003</v>
      </c>
      <c r="W357" s="2">
        <v>56.08</v>
      </c>
      <c r="X357" s="2">
        <v>1315.11</v>
      </c>
      <c r="Y357" s="2">
        <v>666.36</v>
      </c>
      <c r="Z357" s="2">
        <v>1025.17</v>
      </c>
      <c r="AA357" s="2">
        <v>871.39</v>
      </c>
      <c r="AB357" s="2">
        <v>1281.46</v>
      </c>
      <c r="AC357" s="2">
        <v>2766.6</v>
      </c>
    </row>
    <row r="358" spans="1:29" x14ac:dyDescent="0.3">
      <c r="A358" t="s">
        <v>31</v>
      </c>
      <c r="B358">
        <v>7</v>
      </c>
      <c r="C358" t="s">
        <v>42</v>
      </c>
      <c r="D358">
        <v>19.5</v>
      </c>
      <c r="E358" t="s">
        <v>46</v>
      </c>
      <c r="F358" t="s">
        <v>48</v>
      </c>
      <c r="G358" s="2">
        <v>4266.51</v>
      </c>
      <c r="H358" t="s">
        <v>54</v>
      </c>
      <c r="I358" s="1">
        <v>135.55000000000001</v>
      </c>
      <c r="J358" s="1">
        <v>449.36</v>
      </c>
      <c r="K358" s="1">
        <v>56.55</v>
      </c>
      <c r="L358" s="1">
        <v>268.12</v>
      </c>
      <c r="M358" s="1">
        <v>101.88</v>
      </c>
      <c r="N358" s="1">
        <v>64.709999999999994</v>
      </c>
      <c r="O358" s="1">
        <v>115.78</v>
      </c>
      <c r="P358" s="1">
        <v>9.2799999999999994</v>
      </c>
      <c r="Q358" t="s">
        <v>76</v>
      </c>
      <c r="R358" s="6">
        <v>946</v>
      </c>
      <c r="S358" s="6">
        <v>336</v>
      </c>
      <c r="T358" s="2">
        <v>12.7</v>
      </c>
      <c r="U358" s="2">
        <v>50</v>
      </c>
      <c r="V358" s="2">
        <v>27.25</v>
      </c>
      <c r="W358" s="2">
        <v>96.56</v>
      </c>
      <c r="X358" s="2">
        <v>1201.23</v>
      </c>
      <c r="Y358" s="2">
        <v>554.65</v>
      </c>
      <c r="Z358" s="2">
        <v>853.3</v>
      </c>
      <c r="AA358" s="2">
        <v>725.31</v>
      </c>
      <c r="AB358" s="2">
        <v>1066.6300000000001</v>
      </c>
      <c r="AC358" s="2">
        <v>1908.5300000000002</v>
      </c>
    </row>
    <row r="359" spans="1:29" x14ac:dyDescent="0.3">
      <c r="A359" t="s">
        <v>33</v>
      </c>
      <c r="B359">
        <v>6</v>
      </c>
      <c r="C359" t="s">
        <v>44</v>
      </c>
      <c r="D359">
        <v>14.7</v>
      </c>
      <c r="E359" t="s">
        <v>46</v>
      </c>
      <c r="F359" t="s">
        <v>48</v>
      </c>
      <c r="G359" s="2">
        <v>5036.95</v>
      </c>
      <c r="H359" t="s">
        <v>56</v>
      </c>
      <c r="I359" s="1">
        <v>181.74</v>
      </c>
      <c r="J359" s="1">
        <v>306.88</v>
      </c>
      <c r="K359" s="1">
        <v>51.69</v>
      </c>
      <c r="L359" s="1">
        <v>211.36</v>
      </c>
      <c r="M359" s="1">
        <v>142.38</v>
      </c>
      <c r="N359" s="1">
        <v>63.4</v>
      </c>
      <c r="O359" s="1">
        <v>123.3</v>
      </c>
      <c r="P359" s="1">
        <v>7.89</v>
      </c>
      <c r="Q359" t="s">
        <v>69</v>
      </c>
      <c r="R359" s="6">
        <v>303</v>
      </c>
      <c r="S359" s="6">
        <v>316</v>
      </c>
      <c r="T359" s="2">
        <v>15.94</v>
      </c>
      <c r="U359" s="2">
        <v>100</v>
      </c>
      <c r="V359" s="2">
        <v>29.68</v>
      </c>
      <c r="W359" s="2">
        <v>82.69</v>
      </c>
      <c r="X359" s="2">
        <v>1088.6400000000001</v>
      </c>
      <c r="Y359" s="2">
        <v>654.79999999999995</v>
      </c>
      <c r="Z359" s="2">
        <v>1007.39</v>
      </c>
      <c r="AA359" s="2">
        <v>856.28</v>
      </c>
      <c r="AB359" s="2">
        <v>1259.24</v>
      </c>
      <c r="AC359" s="2">
        <v>2843.99</v>
      </c>
    </row>
    <row r="360" spans="1:29" x14ac:dyDescent="0.3">
      <c r="A360" t="s">
        <v>31</v>
      </c>
      <c r="B360">
        <v>17</v>
      </c>
      <c r="C360" t="s">
        <v>42</v>
      </c>
      <c r="D360">
        <v>13.9</v>
      </c>
      <c r="E360" t="s">
        <v>47</v>
      </c>
      <c r="F360" t="s">
        <v>51</v>
      </c>
      <c r="G360" s="2">
        <v>3050.32</v>
      </c>
      <c r="H360" t="s">
        <v>55</v>
      </c>
      <c r="I360" s="1">
        <v>108.53</v>
      </c>
      <c r="J360" s="1">
        <v>401.97</v>
      </c>
      <c r="K360" s="1">
        <v>55.12</v>
      </c>
      <c r="L360" s="1">
        <v>232.54</v>
      </c>
      <c r="M360" s="1">
        <v>140.30000000000001</v>
      </c>
      <c r="N360" s="1">
        <v>30.19</v>
      </c>
      <c r="O360" s="1">
        <v>148.87</v>
      </c>
      <c r="P360" s="1">
        <v>6.96</v>
      </c>
      <c r="Q360" t="s">
        <v>77</v>
      </c>
      <c r="R360" s="6">
        <v>459</v>
      </c>
      <c r="S360" s="6">
        <v>348</v>
      </c>
      <c r="T360" s="2">
        <v>8.77</v>
      </c>
      <c r="U360" s="2">
        <v>100</v>
      </c>
      <c r="V360" s="2">
        <v>25.69</v>
      </c>
      <c r="W360" s="2">
        <v>75.040000000000006</v>
      </c>
      <c r="X360" s="2">
        <v>1124.48</v>
      </c>
      <c r="Y360" s="2">
        <v>396.54</v>
      </c>
      <c r="Z360" s="2">
        <v>610.05999999999995</v>
      </c>
      <c r="AA360" s="2">
        <v>518.54999999999995</v>
      </c>
      <c r="AB360" s="2">
        <v>762.58</v>
      </c>
      <c r="AC360" s="2">
        <v>817.5300000000002</v>
      </c>
    </row>
    <row r="361" spans="1:29" x14ac:dyDescent="0.3">
      <c r="A361" t="s">
        <v>34</v>
      </c>
      <c r="B361">
        <v>21</v>
      </c>
      <c r="C361" t="s">
        <v>41</v>
      </c>
      <c r="D361">
        <v>12</v>
      </c>
      <c r="E361" t="s">
        <v>46</v>
      </c>
      <c r="F361" t="s">
        <v>50</v>
      </c>
      <c r="G361" s="2">
        <v>3681.84</v>
      </c>
      <c r="H361" t="s">
        <v>55</v>
      </c>
      <c r="I361" s="1">
        <v>192.73</v>
      </c>
      <c r="J361" s="1">
        <v>466.18</v>
      </c>
      <c r="K361" s="1">
        <v>53.39</v>
      </c>
      <c r="L361" s="1">
        <v>262.32</v>
      </c>
      <c r="M361" s="1">
        <v>132.07</v>
      </c>
      <c r="N361" s="1">
        <v>56.79</v>
      </c>
      <c r="O361" s="1">
        <v>121.34</v>
      </c>
      <c r="P361" s="1">
        <v>7.01</v>
      </c>
      <c r="Q361" t="s">
        <v>79</v>
      </c>
      <c r="R361" s="6">
        <v>808</v>
      </c>
      <c r="S361" s="6">
        <v>369</v>
      </c>
      <c r="T361" s="2">
        <v>9.98</v>
      </c>
      <c r="U361" s="2">
        <v>50</v>
      </c>
      <c r="V361" s="2">
        <v>35.880000000000003</v>
      </c>
      <c r="W361" s="2">
        <v>72.88</v>
      </c>
      <c r="X361" s="2">
        <v>1291.8299999999899</v>
      </c>
      <c r="Y361" s="2">
        <v>478.64</v>
      </c>
      <c r="Z361" s="2">
        <v>736.37</v>
      </c>
      <c r="AA361" s="2">
        <v>625.91</v>
      </c>
      <c r="AB361" s="2">
        <v>920.46</v>
      </c>
      <c r="AC361" s="2">
        <v>1241.8899999999999</v>
      </c>
    </row>
    <row r="362" spans="1:29" x14ac:dyDescent="0.3">
      <c r="A362" t="s">
        <v>30</v>
      </c>
      <c r="B362">
        <v>2</v>
      </c>
      <c r="C362" t="s">
        <v>44</v>
      </c>
      <c r="D362">
        <v>10.4</v>
      </c>
      <c r="E362" t="s">
        <v>46</v>
      </c>
      <c r="F362" t="s">
        <v>50</v>
      </c>
      <c r="G362" s="2">
        <v>5202.76</v>
      </c>
      <c r="H362" t="s">
        <v>56</v>
      </c>
      <c r="I362" s="1">
        <v>174.56</v>
      </c>
      <c r="J362" s="1">
        <v>432.04</v>
      </c>
      <c r="K362" s="1">
        <v>56.34</v>
      </c>
      <c r="L362" s="1">
        <v>272.91000000000003</v>
      </c>
      <c r="M362" s="1">
        <v>141.91999999999999</v>
      </c>
      <c r="N362" s="1">
        <v>31.15</v>
      </c>
      <c r="O362" s="1">
        <v>139</v>
      </c>
      <c r="P362" s="1">
        <v>7.6</v>
      </c>
      <c r="Q362" t="s">
        <v>82</v>
      </c>
      <c r="R362" s="6">
        <v>328</v>
      </c>
      <c r="S362" s="6">
        <v>305</v>
      </c>
      <c r="T362" s="2">
        <v>17.059999999999999</v>
      </c>
      <c r="U362" s="2">
        <v>150</v>
      </c>
      <c r="V362" s="2">
        <v>21.49</v>
      </c>
      <c r="W362" s="2">
        <v>70.849999999999994</v>
      </c>
      <c r="X362" s="2">
        <v>1255.52</v>
      </c>
      <c r="Y362" s="2">
        <v>676.36</v>
      </c>
      <c r="Z362" s="2">
        <v>1040.55</v>
      </c>
      <c r="AA362" s="2">
        <v>884.47</v>
      </c>
      <c r="AB362" s="2">
        <v>1300.69</v>
      </c>
      <c r="AC362" s="2">
        <v>2884.7299999999996</v>
      </c>
    </row>
    <row r="363" spans="1:29" x14ac:dyDescent="0.3">
      <c r="A363" t="s">
        <v>40</v>
      </c>
      <c r="B363">
        <v>4</v>
      </c>
      <c r="C363" t="s">
        <v>44</v>
      </c>
      <c r="D363">
        <v>19.8</v>
      </c>
      <c r="E363" t="s">
        <v>47</v>
      </c>
      <c r="F363" t="s">
        <v>49</v>
      </c>
      <c r="G363" s="2">
        <v>4239.84</v>
      </c>
      <c r="H363" t="s">
        <v>54</v>
      </c>
      <c r="I363" s="1">
        <v>161</v>
      </c>
      <c r="J363" s="1">
        <v>379.74</v>
      </c>
      <c r="K363" s="1">
        <v>52.75</v>
      </c>
      <c r="L363" s="1">
        <v>254.94</v>
      </c>
      <c r="M363" s="1">
        <v>127.58</v>
      </c>
      <c r="N363" s="1">
        <v>49.32</v>
      </c>
      <c r="O363" s="1">
        <v>117.77</v>
      </c>
      <c r="P363" s="1">
        <v>6.29</v>
      </c>
      <c r="Q363" t="s">
        <v>60</v>
      </c>
      <c r="R363" s="6">
        <v>339</v>
      </c>
      <c r="S363" s="6">
        <v>366</v>
      </c>
      <c r="T363" s="2">
        <v>11.58</v>
      </c>
      <c r="U363" s="2">
        <v>100</v>
      </c>
      <c r="V363" s="2">
        <v>30.53</v>
      </c>
      <c r="W363" s="2">
        <v>67.53</v>
      </c>
      <c r="X363" s="2">
        <v>1149.3900000000001</v>
      </c>
      <c r="Y363" s="2">
        <v>551.17999999999995</v>
      </c>
      <c r="Z363" s="2">
        <v>847.97</v>
      </c>
      <c r="AA363" s="2">
        <v>720.77</v>
      </c>
      <c r="AB363" s="2">
        <v>1059.96</v>
      </c>
      <c r="AC363" s="2">
        <v>1986.98</v>
      </c>
    </row>
    <row r="364" spans="1:29" x14ac:dyDescent="0.3">
      <c r="A364" t="s">
        <v>29</v>
      </c>
      <c r="B364">
        <v>2</v>
      </c>
      <c r="C364" t="s">
        <v>41</v>
      </c>
      <c r="D364">
        <v>14.5</v>
      </c>
      <c r="E364" t="s">
        <v>46</v>
      </c>
      <c r="F364" t="s">
        <v>50</v>
      </c>
      <c r="G364" s="2">
        <v>5072.1499999999996</v>
      </c>
      <c r="H364" t="s">
        <v>57</v>
      </c>
      <c r="I364" s="1">
        <v>154.71</v>
      </c>
      <c r="J364" s="1">
        <v>393.36</v>
      </c>
      <c r="K364" s="1">
        <v>52.2</v>
      </c>
      <c r="L364" s="1">
        <v>209.74</v>
      </c>
      <c r="M364" s="1">
        <v>132</v>
      </c>
      <c r="N364" s="1">
        <v>38.79</v>
      </c>
      <c r="O364" s="1">
        <v>134.86000000000001</v>
      </c>
      <c r="P364" s="1">
        <v>8.07</v>
      </c>
      <c r="Q364" t="s">
        <v>74</v>
      </c>
      <c r="R364" s="6">
        <v>462</v>
      </c>
      <c r="S364" s="6">
        <v>344</v>
      </c>
      <c r="T364" s="2">
        <v>14.74</v>
      </c>
      <c r="U364" s="2">
        <v>150</v>
      </c>
      <c r="V364" s="2">
        <v>36.32</v>
      </c>
      <c r="W364" s="2">
        <v>82.05</v>
      </c>
      <c r="X364" s="2">
        <v>1123.73</v>
      </c>
      <c r="Y364" s="2">
        <v>659.38</v>
      </c>
      <c r="Z364" s="2">
        <v>1014.43</v>
      </c>
      <c r="AA364" s="2">
        <v>862.27</v>
      </c>
      <c r="AB364" s="2">
        <v>1268.04</v>
      </c>
      <c r="AC364" s="2">
        <v>2900.74</v>
      </c>
    </row>
    <row r="365" spans="1:29" x14ac:dyDescent="0.3">
      <c r="A365" t="s">
        <v>37</v>
      </c>
      <c r="B365">
        <v>9</v>
      </c>
      <c r="C365" t="s">
        <v>44</v>
      </c>
      <c r="D365">
        <v>26.1</v>
      </c>
      <c r="E365" t="s">
        <v>47</v>
      </c>
      <c r="F365" t="s">
        <v>51</v>
      </c>
      <c r="G365" s="2">
        <v>4479.76</v>
      </c>
      <c r="H365" t="s">
        <v>55</v>
      </c>
      <c r="I365" s="1">
        <v>112.89</v>
      </c>
      <c r="J365" s="1">
        <v>319.17</v>
      </c>
      <c r="K365" s="1">
        <v>57.25</v>
      </c>
      <c r="L365" s="1">
        <v>246.2</v>
      </c>
      <c r="M365" s="1">
        <v>127.43</v>
      </c>
      <c r="N365" s="1">
        <v>64.930000000000007</v>
      </c>
      <c r="O365" s="1">
        <v>127.76</v>
      </c>
      <c r="P365" s="1">
        <v>8.09</v>
      </c>
      <c r="Q365" t="s">
        <v>59</v>
      </c>
      <c r="R365" s="6">
        <v>412</v>
      </c>
      <c r="S365" s="6">
        <v>377</v>
      </c>
      <c r="T365" s="2">
        <v>11.88</v>
      </c>
      <c r="U365" s="2">
        <v>100</v>
      </c>
      <c r="V365" s="2">
        <v>33.549999999999997</v>
      </c>
      <c r="W365" s="2">
        <v>79.099999999999994</v>
      </c>
      <c r="X365" s="2">
        <v>1063.72</v>
      </c>
      <c r="Y365" s="2">
        <v>582.37</v>
      </c>
      <c r="Z365" s="2">
        <v>895.95</v>
      </c>
      <c r="AA365" s="2">
        <v>761.56</v>
      </c>
      <c r="AB365" s="2">
        <v>1119.94</v>
      </c>
      <c r="AC365" s="2">
        <v>2315.59</v>
      </c>
    </row>
    <row r="366" spans="1:29" x14ac:dyDescent="0.3">
      <c r="A366" t="s">
        <v>32</v>
      </c>
      <c r="B366">
        <v>4</v>
      </c>
      <c r="C366" t="s">
        <v>44</v>
      </c>
      <c r="D366">
        <v>23.1</v>
      </c>
      <c r="E366" t="s">
        <v>47</v>
      </c>
      <c r="F366" t="s">
        <v>53</v>
      </c>
      <c r="G366" s="2">
        <v>5920.18</v>
      </c>
      <c r="H366" t="s">
        <v>57</v>
      </c>
      <c r="I366" s="1">
        <v>140.33000000000001</v>
      </c>
      <c r="J366" s="1">
        <v>470.97</v>
      </c>
      <c r="K366" s="1">
        <v>56.98</v>
      </c>
      <c r="L366" s="1">
        <v>248.06</v>
      </c>
      <c r="M366" s="1">
        <v>102.52</v>
      </c>
      <c r="N366" s="1">
        <v>64.45</v>
      </c>
      <c r="O366" s="1">
        <v>138.65</v>
      </c>
      <c r="P366" s="1">
        <v>5.25</v>
      </c>
      <c r="Q366" t="s">
        <v>58</v>
      </c>
      <c r="R366" s="6">
        <v>124</v>
      </c>
      <c r="S366" s="6">
        <v>334</v>
      </c>
      <c r="T366" s="2">
        <v>17.73</v>
      </c>
      <c r="U366" s="2">
        <v>150</v>
      </c>
      <c r="V366" s="2">
        <v>24.03</v>
      </c>
      <c r="W366" s="2">
        <v>98.96</v>
      </c>
      <c r="X366" s="2">
        <v>1227.21</v>
      </c>
      <c r="Y366" s="2">
        <v>769.62</v>
      </c>
      <c r="Z366" s="2">
        <v>1184.04</v>
      </c>
      <c r="AA366" s="2">
        <v>1006.43</v>
      </c>
      <c r="AB366" s="2">
        <v>1480.05</v>
      </c>
      <c r="AC366" s="2">
        <v>3633</v>
      </c>
    </row>
    <row r="367" spans="1:29" x14ac:dyDescent="0.3">
      <c r="A367" t="s">
        <v>38</v>
      </c>
      <c r="B367">
        <v>10</v>
      </c>
      <c r="C367" t="s">
        <v>43</v>
      </c>
      <c r="D367">
        <v>25.5</v>
      </c>
      <c r="E367" t="s">
        <v>46</v>
      </c>
      <c r="F367" t="s">
        <v>52</v>
      </c>
      <c r="G367" s="2">
        <v>5522.45</v>
      </c>
      <c r="H367" t="s">
        <v>55</v>
      </c>
      <c r="I367" s="1">
        <v>126.55</v>
      </c>
      <c r="J367" s="1">
        <v>304.93</v>
      </c>
      <c r="K367" s="1">
        <v>59.92</v>
      </c>
      <c r="L367" s="1">
        <v>283.32</v>
      </c>
      <c r="M367" s="1">
        <v>133.1</v>
      </c>
      <c r="N367" s="1">
        <v>35.590000000000003</v>
      </c>
      <c r="O367" s="1">
        <v>118.46</v>
      </c>
      <c r="P367" s="1">
        <v>6.29</v>
      </c>
      <c r="Q367" t="s">
        <v>83</v>
      </c>
      <c r="R367" s="6">
        <v>986</v>
      </c>
      <c r="S367" s="6">
        <v>367</v>
      </c>
      <c r="T367" s="2">
        <v>15.05</v>
      </c>
      <c r="U367" s="2">
        <v>150</v>
      </c>
      <c r="V367" s="2">
        <v>39.159999999999997</v>
      </c>
      <c r="W367" s="2">
        <v>95.67</v>
      </c>
      <c r="X367" s="2">
        <v>1068.1600000000001</v>
      </c>
      <c r="Y367" s="2">
        <v>717.92</v>
      </c>
      <c r="Z367" s="2">
        <v>1104.49</v>
      </c>
      <c r="AA367" s="2">
        <v>938.82</v>
      </c>
      <c r="AB367" s="2">
        <v>1380.61</v>
      </c>
      <c r="AC367" s="2">
        <v>3409.45</v>
      </c>
    </row>
    <row r="368" spans="1:29" x14ac:dyDescent="0.3">
      <c r="A368" t="s">
        <v>29</v>
      </c>
      <c r="B368">
        <v>20</v>
      </c>
      <c r="C368" t="s">
        <v>42</v>
      </c>
      <c r="D368">
        <v>15.1</v>
      </c>
      <c r="E368" t="s">
        <v>46</v>
      </c>
      <c r="F368" t="s">
        <v>53</v>
      </c>
      <c r="G368" s="2">
        <v>4425.2</v>
      </c>
      <c r="H368" t="s">
        <v>54</v>
      </c>
      <c r="I368" s="1">
        <v>117.23</v>
      </c>
      <c r="J368" s="1">
        <v>318.85000000000002</v>
      </c>
      <c r="K368" s="1">
        <v>56.77</v>
      </c>
      <c r="L368" s="1">
        <v>214.44</v>
      </c>
      <c r="M368" s="1">
        <v>124.24</v>
      </c>
      <c r="N368" s="1">
        <v>31.47</v>
      </c>
      <c r="O368" s="1">
        <v>149.31</v>
      </c>
      <c r="P368" s="1">
        <v>6.2</v>
      </c>
      <c r="Q368" t="s">
        <v>68</v>
      </c>
      <c r="R368" s="6">
        <v>917</v>
      </c>
      <c r="S368" s="6">
        <v>325</v>
      </c>
      <c r="T368" s="2">
        <v>13.62</v>
      </c>
      <c r="U368" s="2">
        <v>0</v>
      </c>
      <c r="V368" s="2">
        <v>39.17</v>
      </c>
      <c r="W368" s="2">
        <v>99.22</v>
      </c>
      <c r="X368" s="2">
        <v>1018.51</v>
      </c>
      <c r="Y368" s="2">
        <v>575.28</v>
      </c>
      <c r="Z368" s="2">
        <v>885.04</v>
      </c>
      <c r="AA368" s="2">
        <v>752.28</v>
      </c>
      <c r="AB368" s="2">
        <v>1106.3</v>
      </c>
      <c r="AC368" s="2">
        <v>2211.86</v>
      </c>
    </row>
    <row r="369" spans="1:29" x14ac:dyDescent="0.3">
      <c r="A369" t="s">
        <v>29</v>
      </c>
      <c r="B369">
        <v>2</v>
      </c>
      <c r="C369" t="s">
        <v>42</v>
      </c>
      <c r="D369">
        <v>22.8</v>
      </c>
      <c r="E369" t="s">
        <v>47</v>
      </c>
      <c r="F369" t="s">
        <v>48</v>
      </c>
      <c r="G369" s="2">
        <v>3077.11</v>
      </c>
      <c r="H369" t="s">
        <v>55</v>
      </c>
      <c r="I369" s="1">
        <v>121.51</v>
      </c>
      <c r="J369" s="1">
        <v>425.31</v>
      </c>
      <c r="K369" s="1">
        <v>56.33</v>
      </c>
      <c r="L369" s="1">
        <v>278.16000000000003</v>
      </c>
      <c r="M369" s="1">
        <v>100.17</v>
      </c>
      <c r="N369" s="1">
        <v>44.49</v>
      </c>
      <c r="O369" s="1">
        <v>128.66</v>
      </c>
      <c r="P369" s="1">
        <v>8.64</v>
      </c>
      <c r="Q369" t="s">
        <v>81</v>
      </c>
      <c r="R369" s="6">
        <v>942</v>
      </c>
      <c r="S369" s="6">
        <v>381</v>
      </c>
      <c r="T369" s="2">
        <v>8.08</v>
      </c>
      <c r="U369" s="2">
        <v>50</v>
      </c>
      <c r="V369" s="2">
        <v>29.6</v>
      </c>
      <c r="W369" s="2">
        <v>58.17</v>
      </c>
      <c r="X369" s="2">
        <v>1163.27</v>
      </c>
      <c r="Y369" s="2">
        <v>400.02</v>
      </c>
      <c r="Z369" s="2">
        <v>615.41999999999996</v>
      </c>
      <c r="AA369" s="2">
        <v>523.11</v>
      </c>
      <c r="AB369" s="2">
        <v>769.28</v>
      </c>
      <c r="AC369" s="2">
        <v>759.44</v>
      </c>
    </row>
    <row r="370" spans="1:29" x14ac:dyDescent="0.3">
      <c r="A370" t="s">
        <v>39</v>
      </c>
      <c r="B370">
        <v>3</v>
      </c>
      <c r="C370" t="s">
        <v>45</v>
      </c>
      <c r="D370">
        <v>14.3</v>
      </c>
      <c r="E370" t="s">
        <v>46</v>
      </c>
      <c r="F370" t="s">
        <v>51</v>
      </c>
      <c r="G370" s="2">
        <v>5924.33</v>
      </c>
      <c r="H370" t="s">
        <v>57</v>
      </c>
      <c r="I370" s="1">
        <v>161.19999999999999</v>
      </c>
      <c r="J370" s="1">
        <v>334.35</v>
      </c>
      <c r="K370" s="1">
        <v>54.22</v>
      </c>
      <c r="L370" s="1">
        <v>235.94</v>
      </c>
      <c r="M370" s="1">
        <v>103.35</v>
      </c>
      <c r="N370" s="1">
        <v>39.450000000000003</v>
      </c>
      <c r="O370" s="1">
        <v>123.83</v>
      </c>
      <c r="P370" s="1">
        <v>7.56</v>
      </c>
      <c r="Q370" t="s">
        <v>82</v>
      </c>
      <c r="R370" s="6">
        <v>823</v>
      </c>
      <c r="S370" s="6">
        <v>374</v>
      </c>
      <c r="T370" s="2">
        <v>15.84</v>
      </c>
      <c r="U370" s="2">
        <v>0</v>
      </c>
      <c r="V370" s="2">
        <v>32.549999999999997</v>
      </c>
      <c r="W370" s="2">
        <v>59.44</v>
      </c>
      <c r="X370" s="2">
        <v>1059.9000000000001</v>
      </c>
      <c r="Y370" s="2">
        <v>770.16</v>
      </c>
      <c r="Z370" s="2">
        <v>1184.8699999999999</v>
      </c>
      <c r="AA370" s="2">
        <v>1007.14</v>
      </c>
      <c r="AB370" s="2">
        <v>1481.08</v>
      </c>
      <c r="AC370" s="2">
        <v>3662.9799999999996</v>
      </c>
    </row>
    <row r="371" spans="1:29" x14ac:dyDescent="0.3">
      <c r="A371" t="s">
        <v>38</v>
      </c>
      <c r="B371">
        <v>23</v>
      </c>
      <c r="C371" t="s">
        <v>45</v>
      </c>
      <c r="D371">
        <v>17.7</v>
      </c>
      <c r="E371" t="s">
        <v>46</v>
      </c>
      <c r="F371" t="s">
        <v>50</v>
      </c>
      <c r="G371" s="2">
        <v>3341.24</v>
      </c>
      <c r="H371" t="s">
        <v>57</v>
      </c>
      <c r="I371" s="1">
        <v>166.63</v>
      </c>
      <c r="J371" s="1">
        <v>485.25</v>
      </c>
      <c r="K371" s="1">
        <v>50.83</v>
      </c>
      <c r="L371" s="1">
        <v>227.89</v>
      </c>
      <c r="M371" s="1">
        <v>105.88</v>
      </c>
      <c r="N371" s="1">
        <v>67.930000000000007</v>
      </c>
      <c r="O371" s="1">
        <v>107.09</v>
      </c>
      <c r="P371" s="1">
        <v>5.21</v>
      </c>
      <c r="Q371" t="s">
        <v>67</v>
      </c>
      <c r="R371" s="6">
        <v>619</v>
      </c>
      <c r="S371" s="6">
        <v>351</v>
      </c>
      <c r="T371" s="2">
        <v>9.52</v>
      </c>
      <c r="U371" s="2">
        <v>150</v>
      </c>
      <c r="V371" s="2">
        <v>30.11</v>
      </c>
      <c r="W371" s="2">
        <v>51.44</v>
      </c>
      <c r="X371" s="2">
        <v>1216.71</v>
      </c>
      <c r="Y371" s="2">
        <v>434.36</v>
      </c>
      <c r="Z371" s="2">
        <v>668.25</v>
      </c>
      <c r="AA371" s="2">
        <v>568.01</v>
      </c>
      <c r="AB371" s="2">
        <v>835.31</v>
      </c>
      <c r="AC371" s="2">
        <v>1070.6399999999999</v>
      </c>
    </row>
    <row r="372" spans="1:29" x14ac:dyDescent="0.3">
      <c r="A372" t="s">
        <v>39</v>
      </c>
      <c r="B372">
        <v>1</v>
      </c>
      <c r="C372" t="s">
        <v>42</v>
      </c>
      <c r="D372">
        <v>23.7</v>
      </c>
      <c r="E372" t="s">
        <v>46</v>
      </c>
      <c r="F372" t="s">
        <v>48</v>
      </c>
      <c r="G372" s="2">
        <v>4290.6000000000004</v>
      </c>
      <c r="H372" t="s">
        <v>57</v>
      </c>
      <c r="I372" s="1">
        <v>155.52000000000001</v>
      </c>
      <c r="J372" s="1">
        <v>333.25</v>
      </c>
      <c r="K372" s="1">
        <v>50.55</v>
      </c>
      <c r="L372" s="1">
        <v>299</v>
      </c>
      <c r="M372" s="1">
        <v>124.69</v>
      </c>
      <c r="N372" s="1">
        <v>34.270000000000003</v>
      </c>
      <c r="O372" s="1">
        <v>116.63</v>
      </c>
      <c r="P372" s="1">
        <v>8.6199999999999992</v>
      </c>
      <c r="Q372" t="s">
        <v>65</v>
      </c>
      <c r="R372" s="6">
        <v>362</v>
      </c>
      <c r="S372" s="6">
        <v>359</v>
      </c>
      <c r="T372" s="2">
        <v>11.95</v>
      </c>
      <c r="U372" s="2">
        <v>0</v>
      </c>
      <c r="V372" s="2">
        <v>22.09</v>
      </c>
      <c r="W372" s="2">
        <v>73.48</v>
      </c>
      <c r="X372" s="2">
        <v>1122.52999999999</v>
      </c>
      <c r="Y372" s="2">
        <v>557.78</v>
      </c>
      <c r="Z372" s="2">
        <v>858.12</v>
      </c>
      <c r="AA372" s="2">
        <v>729.4</v>
      </c>
      <c r="AB372" s="2">
        <v>1072.6500000000001</v>
      </c>
      <c r="AC372" s="2">
        <v>1956.1599999999999</v>
      </c>
    </row>
    <row r="373" spans="1:29" x14ac:dyDescent="0.3">
      <c r="A373" t="s">
        <v>40</v>
      </c>
      <c r="B373">
        <v>21</v>
      </c>
      <c r="C373" t="s">
        <v>44</v>
      </c>
      <c r="D373">
        <v>16</v>
      </c>
      <c r="E373" t="s">
        <v>46</v>
      </c>
      <c r="F373" t="s">
        <v>53</v>
      </c>
      <c r="G373" s="2">
        <v>5833.71</v>
      </c>
      <c r="H373" t="s">
        <v>55</v>
      </c>
      <c r="I373" s="1">
        <v>118.78</v>
      </c>
      <c r="J373" s="1">
        <v>365.16</v>
      </c>
      <c r="K373" s="1">
        <v>59.3</v>
      </c>
      <c r="L373" s="1">
        <v>224.71</v>
      </c>
      <c r="M373" s="1">
        <v>112.79</v>
      </c>
      <c r="N373" s="1">
        <v>66.19</v>
      </c>
      <c r="O373" s="1">
        <v>141.49</v>
      </c>
      <c r="P373" s="1">
        <v>5.25</v>
      </c>
      <c r="Q373" t="s">
        <v>66</v>
      </c>
      <c r="R373" s="6">
        <v>667</v>
      </c>
      <c r="S373" s="6">
        <v>377</v>
      </c>
      <c r="T373" s="2">
        <v>15.47</v>
      </c>
      <c r="U373" s="2">
        <v>0</v>
      </c>
      <c r="V373" s="2">
        <v>31.29</v>
      </c>
      <c r="W373" s="2">
        <v>90.6</v>
      </c>
      <c r="X373" s="2">
        <v>1093.67</v>
      </c>
      <c r="Y373" s="2">
        <v>758.38</v>
      </c>
      <c r="Z373" s="2">
        <v>1166.74</v>
      </c>
      <c r="AA373" s="2">
        <v>991.73</v>
      </c>
      <c r="AB373" s="2">
        <v>1458.43</v>
      </c>
      <c r="AC373" s="2">
        <v>3537.33</v>
      </c>
    </row>
    <row r="374" spans="1:29" x14ac:dyDescent="0.3">
      <c r="A374" t="s">
        <v>34</v>
      </c>
      <c r="B374">
        <v>28</v>
      </c>
      <c r="C374" t="s">
        <v>42</v>
      </c>
      <c r="D374">
        <v>13.5</v>
      </c>
      <c r="E374" t="s">
        <v>47</v>
      </c>
      <c r="F374" t="s">
        <v>51</v>
      </c>
      <c r="G374" s="2">
        <v>5855.01</v>
      </c>
      <c r="H374" t="s">
        <v>57</v>
      </c>
      <c r="I374" s="1">
        <v>184.07</v>
      </c>
      <c r="J374" s="1">
        <v>496.41</v>
      </c>
      <c r="K374" s="1">
        <v>52.38</v>
      </c>
      <c r="L374" s="1">
        <v>232.92</v>
      </c>
      <c r="M374" s="1">
        <v>125.19</v>
      </c>
      <c r="N374" s="1">
        <v>51.46</v>
      </c>
      <c r="O374" s="1">
        <v>102.46</v>
      </c>
      <c r="P374" s="1">
        <v>8.44</v>
      </c>
      <c r="Q374" t="s">
        <v>65</v>
      </c>
      <c r="R374" s="6">
        <v>206</v>
      </c>
      <c r="S374" s="6">
        <v>324</v>
      </c>
      <c r="T374" s="2">
        <v>18.07</v>
      </c>
      <c r="U374" s="2">
        <v>100</v>
      </c>
      <c r="V374" s="2">
        <v>33.17</v>
      </c>
      <c r="W374" s="2">
        <v>86.49</v>
      </c>
      <c r="X374" s="2">
        <v>1253.33</v>
      </c>
      <c r="Y374" s="2">
        <v>761.15</v>
      </c>
      <c r="Z374" s="2">
        <v>1171</v>
      </c>
      <c r="AA374" s="2">
        <v>995.35</v>
      </c>
      <c r="AB374" s="2">
        <v>1463.75</v>
      </c>
      <c r="AC374" s="2">
        <v>3500.8500000000004</v>
      </c>
    </row>
    <row r="375" spans="1:29" x14ac:dyDescent="0.3">
      <c r="A375" t="s">
        <v>29</v>
      </c>
      <c r="B375">
        <v>26</v>
      </c>
      <c r="C375" t="s">
        <v>41</v>
      </c>
      <c r="D375">
        <v>24.7</v>
      </c>
      <c r="E375" t="s">
        <v>47</v>
      </c>
      <c r="F375" t="s">
        <v>50</v>
      </c>
      <c r="G375" s="2">
        <v>4412.49</v>
      </c>
      <c r="H375" t="s">
        <v>54</v>
      </c>
      <c r="I375" s="1">
        <v>165.95</v>
      </c>
      <c r="J375" s="1">
        <v>429.33</v>
      </c>
      <c r="K375" s="1">
        <v>50.33</v>
      </c>
      <c r="L375" s="1">
        <v>284.72000000000003</v>
      </c>
      <c r="M375" s="1">
        <v>112.65</v>
      </c>
      <c r="N375" s="1">
        <v>30.67</v>
      </c>
      <c r="O375" s="1">
        <v>135.46</v>
      </c>
      <c r="P375" s="1">
        <v>8.51</v>
      </c>
      <c r="Q375" t="s">
        <v>66</v>
      </c>
      <c r="R375" s="6">
        <v>210</v>
      </c>
      <c r="S375" s="6">
        <v>358</v>
      </c>
      <c r="T375" s="2">
        <v>12.33</v>
      </c>
      <c r="U375" s="2">
        <v>100</v>
      </c>
      <c r="V375" s="2">
        <v>38.71</v>
      </c>
      <c r="W375" s="2">
        <v>71.72</v>
      </c>
      <c r="X375" s="2">
        <v>1217.6199999999999</v>
      </c>
      <c r="Y375" s="2">
        <v>573.62</v>
      </c>
      <c r="Z375" s="2">
        <v>882.5</v>
      </c>
      <c r="AA375" s="2">
        <v>750.12</v>
      </c>
      <c r="AB375" s="2">
        <v>1103.1199999999999</v>
      </c>
      <c r="AC375" s="2">
        <v>2099.58</v>
      </c>
    </row>
    <row r="376" spans="1:29" x14ac:dyDescent="0.3">
      <c r="A376" t="s">
        <v>40</v>
      </c>
      <c r="B376">
        <v>15</v>
      </c>
      <c r="C376" t="s">
        <v>45</v>
      </c>
      <c r="D376">
        <v>24.7</v>
      </c>
      <c r="E376" t="s">
        <v>46</v>
      </c>
      <c r="F376" t="s">
        <v>48</v>
      </c>
      <c r="G376" s="2">
        <v>4246.92</v>
      </c>
      <c r="H376" t="s">
        <v>56</v>
      </c>
      <c r="I376" s="1">
        <v>101.82</v>
      </c>
      <c r="J376" s="1">
        <v>346.42</v>
      </c>
      <c r="K376" s="1">
        <v>52.18</v>
      </c>
      <c r="L376" s="1">
        <v>246.32</v>
      </c>
      <c r="M376" s="1">
        <v>103.03</v>
      </c>
      <c r="N376" s="1">
        <v>37.67</v>
      </c>
      <c r="O376" s="1">
        <v>111.7</v>
      </c>
      <c r="P376" s="1">
        <v>9.24</v>
      </c>
      <c r="Q376" t="s">
        <v>70</v>
      </c>
      <c r="R376" s="6">
        <v>184</v>
      </c>
      <c r="S376" s="6">
        <v>390</v>
      </c>
      <c r="T376" s="2">
        <v>10.89</v>
      </c>
      <c r="U376" s="2">
        <v>0</v>
      </c>
      <c r="V376" s="2">
        <v>24.17</v>
      </c>
      <c r="W376" s="2">
        <v>96.89</v>
      </c>
      <c r="X376" s="2">
        <v>1008.38</v>
      </c>
      <c r="Y376" s="2">
        <v>552.1</v>
      </c>
      <c r="Z376" s="2">
        <v>849.38</v>
      </c>
      <c r="AA376" s="2">
        <v>721.98</v>
      </c>
      <c r="AB376" s="2">
        <v>1061.73</v>
      </c>
      <c r="AC376" s="2">
        <v>2028.71</v>
      </c>
    </row>
    <row r="377" spans="1:29" x14ac:dyDescent="0.3">
      <c r="A377" t="s">
        <v>36</v>
      </c>
      <c r="B377">
        <v>27</v>
      </c>
      <c r="C377" t="s">
        <v>44</v>
      </c>
      <c r="D377">
        <v>17.100000000000001</v>
      </c>
      <c r="E377" t="s">
        <v>47</v>
      </c>
      <c r="F377" t="s">
        <v>50</v>
      </c>
      <c r="G377" s="2">
        <v>3095.29</v>
      </c>
      <c r="H377" t="s">
        <v>54</v>
      </c>
      <c r="I377" s="1">
        <v>125.41</v>
      </c>
      <c r="J377" s="1">
        <v>338.78</v>
      </c>
      <c r="K377" s="1">
        <v>58.88</v>
      </c>
      <c r="L377" s="1">
        <v>278.19</v>
      </c>
      <c r="M377" s="1">
        <v>132.27000000000001</v>
      </c>
      <c r="N377" s="1">
        <v>69.650000000000006</v>
      </c>
      <c r="O377" s="1">
        <v>141.84</v>
      </c>
      <c r="P377" s="1">
        <v>7.98</v>
      </c>
      <c r="Q377" t="s">
        <v>83</v>
      </c>
      <c r="R377" s="6">
        <v>631</v>
      </c>
      <c r="S377" s="6">
        <v>319</v>
      </c>
      <c r="T377" s="2">
        <v>9.6999999999999993</v>
      </c>
      <c r="U377" s="2">
        <v>100</v>
      </c>
      <c r="V377" s="2">
        <v>30.06</v>
      </c>
      <c r="W377" s="2">
        <v>96.9</v>
      </c>
      <c r="X377" s="2">
        <v>1153</v>
      </c>
      <c r="Y377" s="2">
        <v>402.39</v>
      </c>
      <c r="Z377" s="2">
        <v>619.05999999999995</v>
      </c>
      <c r="AA377" s="2">
        <v>526.20000000000005</v>
      </c>
      <c r="AB377" s="2">
        <v>773.82</v>
      </c>
      <c r="AC377" s="2">
        <v>838.34999999999991</v>
      </c>
    </row>
    <row r="378" spans="1:29" x14ac:dyDescent="0.3">
      <c r="A378" t="s">
        <v>40</v>
      </c>
      <c r="B378">
        <v>1</v>
      </c>
      <c r="C378" t="s">
        <v>42</v>
      </c>
      <c r="D378">
        <v>18.5</v>
      </c>
      <c r="E378" t="s">
        <v>46</v>
      </c>
      <c r="F378" t="s">
        <v>53</v>
      </c>
      <c r="G378" s="2">
        <v>5999.8</v>
      </c>
      <c r="H378" t="s">
        <v>56</v>
      </c>
      <c r="I378" s="1">
        <v>111.07</v>
      </c>
      <c r="J378" s="1">
        <v>335.24</v>
      </c>
      <c r="K378" s="1">
        <v>58.01</v>
      </c>
      <c r="L378" s="1">
        <v>275.64</v>
      </c>
      <c r="M378" s="1">
        <v>109.39</v>
      </c>
      <c r="N378" s="1">
        <v>41.07</v>
      </c>
      <c r="O378" s="1">
        <v>107.65</v>
      </c>
      <c r="P378" s="1">
        <v>7.02</v>
      </c>
      <c r="Q378" t="s">
        <v>78</v>
      </c>
      <c r="R378" s="6">
        <v>280</v>
      </c>
      <c r="S378" s="6">
        <v>393</v>
      </c>
      <c r="T378" s="2">
        <v>15.27</v>
      </c>
      <c r="U378" s="2">
        <v>100</v>
      </c>
      <c r="V378" s="2">
        <v>23.37</v>
      </c>
      <c r="W378" s="2">
        <v>89.01</v>
      </c>
      <c r="X378" s="2">
        <v>1045.0899999999999</v>
      </c>
      <c r="Y378" s="2">
        <v>779.97</v>
      </c>
      <c r="Z378" s="2">
        <v>1199.96</v>
      </c>
      <c r="AA378" s="2">
        <v>1019.97</v>
      </c>
      <c r="AB378" s="2">
        <v>1499.95</v>
      </c>
      <c r="AC378" s="2">
        <v>3844.08</v>
      </c>
    </row>
    <row r="379" spans="1:29" x14ac:dyDescent="0.3">
      <c r="A379" t="s">
        <v>30</v>
      </c>
      <c r="B379">
        <v>4</v>
      </c>
      <c r="C379" t="s">
        <v>43</v>
      </c>
      <c r="D379">
        <v>17.2</v>
      </c>
      <c r="E379" t="s">
        <v>47</v>
      </c>
      <c r="F379" t="s">
        <v>48</v>
      </c>
      <c r="G379" s="2">
        <v>3292.96</v>
      </c>
      <c r="H379" t="s">
        <v>54</v>
      </c>
      <c r="I379" s="1">
        <v>135.15</v>
      </c>
      <c r="J379" s="1">
        <v>358.53</v>
      </c>
      <c r="K379" s="1">
        <v>58.25</v>
      </c>
      <c r="L379" s="1">
        <v>240.94</v>
      </c>
      <c r="M379" s="1">
        <v>117.35</v>
      </c>
      <c r="N379" s="1">
        <v>54.19</v>
      </c>
      <c r="O379" s="1">
        <v>139.22</v>
      </c>
      <c r="P379" s="1">
        <v>5.09</v>
      </c>
      <c r="Q379" t="s">
        <v>66</v>
      </c>
      <c r="R379" s="6">
        <v>957</v>
      </c>
      <c r="S379" s="6">
        <v>394</v>
      </c>
      <c r="T379" s="2">
        <v>8.36</v>
      </c>
      <c r="U379" s="2">
        <v>100</v>
      </c>
      <c r="V379" s="2">
        <v>37.270000000000003</v>
      </c>
      <c r="W379" s="2">
        <v>59.95</v>
      </c>
      <c r="X379" s="2">
        <v>1108.71999999999</v>
      </c>
      <c r="Y379" s="2">
        <v>428.08</v>
      </c>
      <c r="Z379" s="2">
        <v>658.59</v>
      </c>
      <c r="AA379" s="2">
        <v>559.79999999999995</v>
      </c>
      <c r="AB379" s="2">
        <v>823.24</v>
      </c>
      <c r="AC379" s="2">
        <v>1087.5100000000002</v>
      </c>
    </row>
    <row r="380" spans="1:29" x14ac:dyDescent="0.3">
      <c r="A380" t="s">
        <v>31</v>
      </c>
      <c r="B380">
        <v>23</v>
      </c>
      <c r="C380" t="s">
        <v>41</v>
      </c>
      <c r="D380">
        <v>23.6</v>
      </c>
      <c r="E380" t="s">
        <v>47</v>
      </c>
      <c r="F380" t="s">
        <v>53</v>
      </c>
      <c r="G380" s="2">
        <v>4040.03</v>
      </c>
      <c r="H380" t="s">
        <v>55</v>
      </c>
      <c r="I380" s="1">
        <v>128.72</v>
      </c>
      <c r="J380" s="1">
        <v>360</v>
      </c>
      <c r="K380" s="1">
        <v>52.32</v>
      </c>
      <c r="L380" s="1">
        <v>279.11</v>
      </c>
      <c r="M380" s="1">
        <v>133.13999999999999</v>
      </c>
      <c r="N380" s="1">
        <v>45.44</v>
      </c>
      <c r="O380" s="1">
        <v>104.97</v>
      </c>
      <c r="P380" s="1">
        <v>6.47</v>
      </c>
      <c r="Q380" t="s">
        <v>70</v>
      </c>
      <c r="R380" s="6">
        <v>275</v>
      </c>
      <c r="S380" s="6">
        <v>304</v>
      </c>
      <c r="T380" s="2">
        <v>13.29</v>
      </c>
      <c r="U380" s="2">
        <v>100</v>
      </c>
      <c r="V380" s="2">
        <v>33.78</v>
      </c>
      <c r="W380" s="2">
        <v>62.46</v>
      </c>
      <c r="X380" s="2">
        <v>1110.17</v>
      </c>
      <c r="Y380" s="2">
        <v>525.20000000000005</v>
      </c>
      <c r="Z380" s="2">
        <v>808.01</v>
      </c>
      <c r="AA380" s="2">
        <v>686.81</v>
      </c>
      <c r="AB380" s="2">
        <v>1010.01</v>
      </c>
      <c r="AC380" s="2">
        <v>1829.6399999999999</v>
      </c>
    </row>
    <row r="381" spans="1:29" x14ac:dyDescent="0.3">
      <c r="A381" t="s">
        <v>31</v>
      </c>
      <c r="B381">
        <v>4</v>
      </c>
      <c r="C381" t="s">
        <v>43</v>
      </c>
      <c r="D381">
        <v>18.600000000000001</v>
      </c>
      <c r="E381" t="s">
        <v>46</v>
      </c>
      <c r="F381" t="s">
        <v>50</v>
      </c>
      <c r="G381" s="2">
        <v>3033.24</v>
      </c>
      <c r="H381" t="s">
        <v>56</v>
      </c>
      <c r="I381" s="1">
        <v>159.16999999999999</v>
      </c>
      <c r="J381" s="1">
        <v>456.74</v>
      </c>
      <c r="K381" s="1">
        <v>51.31</v>
      </c>
      <c r="L381" s="1">
        <v>215.44</v>
      </c>
      <c r="M381" s="1">
        <v>127.26</v>
      </c>
      <c r="N381" s="1">
        <v>49.72</v>
      </c>
      <c r="O381" s="1">
        <v>128.53</v>
      </c>
      <c r="P381" s="1">
        <v>9.09</v>
      </c>
      <c r="Q381" t="s">
        <v>62</v>
      </c>
      <c r="R381" s="6">
        <v>967</v>
      </c>
      <c r="S381" s="6">
        <v>342</v>
      </c>
      <c r="T381" s="2">
        <v>8.8699999999999992</v>
      </c>
      <c r="U381" s="2">
        <v>0</v>
      </c>
      <c r="V381" s="2">
        <v>30.95</v>
      </c>
      <c r="W381" s="2">
        <v>99</v>
      </c>
      <c r="X381" s="2">
        <v>1197.26</v>
      </c>
      <c r="Y381" s="2">
        <v>394.32</v>
      </c>
      <c r="Z381" s="2">
        <v>606.65</v>
      </c>
      <c r="AA381" s="2">
        <v>515.65</v>
      </c>
      <c r="AB381" s="2">
        <v>758.31</v>
      </c>
      <c r="AC381" s="2">
        <v>632.93000000000006</v>
      </c>
    </row>
    <row r="382" spans="1:29" x14ac:dyDescent="0.3">
      <c r="A382" t="s">
        <v>36</v>
      </c>
      <c r="B382">
        <v>1</v>
      </c>
      <c r="C382" t="s">
        <v>45</v>
      </c>
      <c r="D382">
        <v>25.9</v>
      </c>
      <c r="E382" t="s">
        <v>47</v>
      </c>
      <c r="F382" t="s">
        <v>48</v>
      </c>
      <c r="G382" s="2">
        <v>5117.51</v>
      </c>
      <c r="H382" t="s">
        <v>56</v>
      </c>
      <c r="I382" s="1">
        <v>189.75</v>
      </c>
      <c r="J382" s="1">
        <v>497.34</v>
      </c>
      <c r="K382" s="1">
        <v>54.13</v>
      </c>
      <c r="L382" s="1">
        <v>294.56</v>
      </c>
      <c r="M382" s="1">
        <v>142.35</v>
      </c>
      <c r="N382" s="1">
        <v>38.090000000000003</v>
      </c>
      <c r="O382" s="1">
        <v>140</v>
      </c>
      <c r="P382" s="1">
        <v>9.4499999999999993</v>
      </c>
      <c r="Q382" t="s">
        <v>59</v>
      </c>
      <c r="R382" s="6">
        <v>893</v>
      </c>
      <c r="S382" s="6">
        <v>313</v>
      </c>
      <c r="T382" s="2">
        <v>16.350000000000001</v>
      </c>
      <c r="U382" s="2">
        <v>150</v>
      </c>
      <c r="V382" s="2">
        <v>34.840000000000003</v>
      </c>
      <c r="W382" s="2">
        <v>95</v>
      </c>
      <c r="X382" s="2">
        <v>1365.6699999999901</v>
      </c>
      <c r="Y382" s="2">
        <v>665.28</v>
      </c>
      <c r="Z382" s="2">
        <v>1023.5</v>
      </c>
      <c r="AA382" s="2">
        <v>869.98</v>
      </c>
      <c r="AB382" s="2">
        <v>1279.3800000000001</v>
      </c>
      <c r="AC382" s="2">
        <v>2702.68</v>
      </c>
    </row>
    <row r="383" spans="1:29" x14ac:dyDescent="0.3">
      <c r="A383" t="s">
        <v>29</v>
      </c>
      <c r="B383">
        <v>14</v>
      </c>
      <c r="C383" t="s">
        <v>42</v>
      </c>
      <c r="D383">
        <v>22.5</v>
      </c>
      <c r="E383" t="s">
        <v>46</v>
      </c>
      <c r="F383" t="s">
        <v>51</v>
      </c>
      <c r="G383" s="2">
        <v>4426.88</v>
      </c>
      <c r="H383" t="s">
        <v>56</v>
      </c>
      <c r="I383" s="1">
        <v>169.46</v>
      </c>
      <c r="J383" s="1">
        <v>421.93</v>
      </c>
      <c r="K383" s="1">
        <v>54.12</v>
      </c>
      <c r="L383" s="1">
        <v>284.07</v>
      </c>
      <c r="M383" s="1">
        <v>146.86000000000001</v>
      </c>
      <c r="N383" s="1">
        <v>40.44</v>
      </c>
      <c r="O383" s="1">
        <v>100.79</v>
      </c>
      <c r="P383" s="1">
        <v>7.12</v>
      </c>
      <c r="Q383" t="s">
        <v>61</v>
      </c>
      <c r="R383" s="6">
        <v>303</v>
      </c>
      <c r="S383" s="6">
        <v>342</v>
      </c>
      <c r="T383" s="2">
        <v>12.94</v>
      </c>
      <c r="U383" s="2">
        <v>150</v>
      </c>
      <c r="V383" s="2">
        <v>32.86</v>
      </c>
      <c r="W383" s="2">
        <v>53.58</v>
      </c>
      <c r="X383" s="2">
        <v>1224.79</v>
      </c>
      <c r="Y383" s="2">
        <v>575.49</v>
      </c>
      <c r="Z383" s="2">
        <v>885.38</v>
      </c>
      <c r="AA383" s="2">
        <v>752.57</v>
      </c>
      <c r="AB383" s="2">
        <v>1106.72</v>
      </c>
      <c r="AC383" s="2">
        <v>2150.9499999999998</v>
      </c>
    </row>
    <row r="384" spans="1:29" x14ac:dyDescent="0.3">
      <c r="A384" t="s">
        <v>34</v>
      </c>
      <c r="B384">
        <v>10</v>
      </c>
      <c r="C384" t="s">
        <v>45</v>
      </c>
      <c r="D384">
        <v>14.5</v>
      </c>
      <c r="E384" t="s">
        <v>47</v>
      </c>
      <c r="F384" t="s">
        <v>48</v>
      </c>
      <c r="G384" s="2">
        <v>4390.0200000000004</v>
      </c>
      <c r="H384" t="s">
        <v>55</v>
      </c>
      <c r="I384" s="1">
        <v>146.25</v>
      </c>
      <c r="J384" s="1">
        <v>466.55</v>
      </c>
      <c r="K384" s="1">
        <v>51.49</v>
      </c>
      <c r="L384" s="1">
        <v>287.54000000000002</v>
      </c>
      <c r="M384" s="1">
        <v>142.97999999999999</v>
      </c>
      <c r="N384" s="1">
        <v>37.229999999999997</v>
      </c>
      <c r="O384" s="1">
        <v>105.22</v>
      </c>
      <c r="P384" s="1">
        <v>5.38</v>
      </c>
      <c r="Q384" t="s">
        <v>62</v>
      </c>
      <c r="R384" s="6">
        <v>168</v>
      </c>
      <c r="S384" s="6">
        <v>370</v>
      </c>
      <c r="T384" s="2">
        <v>11.86</v>
      </c>
      <c r="U384" s="2">
        <v>100</v>
      </c>
      <c r="V384" s="2">
        <v>33.049999999999997</v>
      </c>
      <c r="W384" s="2">
        <v>54.58</v>
      </c>
      <c r="X384" s="2">
        <v>1242.6400000000001</v>
      </c>
      <c r="Y384" s="2">
        <v>570.70000000000005</v>
      </c>
      <c r="Z384" s="2">
        <v>878</v>
      </c>
      <c r="AA384" s="2">
        <v>746.3</v>
      </c>
      <c r="AB384" s="2">
        <v>1097.51</v>
      </c>
      <c r="AC384" s="2">
        <v>2046.4299999999998</v>
      </c>
    </row>
    <row r="385" spans="1:29" x14ac:dyDescent="0.3">
      <c r="A385" t="s">
        <v>35</v>
      </c>
      <c r="B385">
        <v>19</v>
      </c>
      <c r="C385" t="s">
        <v>43</v>
      </c>
      <c r="D385">
        <v>30</v>
      </c>
      <c r="E385" t="s">
        <v>46</v>
      </c>
      <c r="F385" t="s">
        <v>48</v>
      </c>
      <c r="G385" s="2">
        <v>3228.33</v>
      </c>
      <c r="H385" t="s">
        <v>55</v>
      </c>
      <c r="I385" s="1">
        <v>194.23</v>
      </c>
      <c r="J385" s="1">
        <v>384.12</v>
      </c>
      <c r="K385" s="1">
        <v>51.72</v>
      </c>
      <c r="L385" s="1">
        <v>266.42</v>
      </c>
      <c r="M385" s="1">
        <v>103.22</v>
      </c>
      <c r="N385" s="1">
        <v>67.06</v>
      </c>
      <c r="O385" s="1">
        <v>108.35</v>
      </c>
      <c r="P385" s="1">
        <v>8.51</v>
      </c>
      <c r="Q385" t="s">
        <v>62</v>
      </c>
      <c r="R385" s="6">
        <v>697</v>
      </c>
      <c r="S385" s="6">
        <v>371</v>
      </c>
      <c r="T385" s="2">
        <v>8.6999999999999993</v>
      </c>
      <c r="U385" s="2">
        <v>50</v>
      </c>
      <c r="V385" s="2">
        <v>22.2</v>
      </c>
      <c r="W385" s="2">
        <v>66.05</v>
      </c>
      <c r="X385" s="2">
        <v>1183.6299999999901</v>
      </c>
      <c r="Y385" s="2">
        <v>419.68</v>
      </c>
      <c r="Z385" s="2">
        <v>645.66999999999996</v>
      </c>
      <c r="AA385" s="2">
        <v>548.82000000000005</v>
      </c>
      <c r="AB385" s="2">
        <v>807.08</v>
      </c>
      <c r="AC385" s="2">
        <v>882.90000000000009</v>
      </c>
    </row>
    <row r="386" spans="1:29" x14ac:dyDescent="0.3">
      <c r="A386" t="s">
        <v>31</v>
      </c>
      <c r="B386">
        <v>26</v>
      </c>
      <c r="C386" t="s">
        <v>44</v>
      </c>
      <c r="D386">
        <v>11.1</v>
      </c>
      <c r="E386" t="s">
        <v>46</v>
      </c>
      <c r="F386" t="s">
        <v>50</v>
      </c>
      <c r="G386" s="2">
        <v>5390.03</v>
      </c>
      <c r="H386" t="s">
        <v>54</v>
      </c>
      <c r="I386" s="1">
        <v>147.77000000000001</v>
      </c>
      <c r="J386" s="1">
        <v>482.63</v>
      </c>
      <c r="K386" s="1">
        <v>59.93</v>
      </c>
      <c r="L386" s="1">
        <v>298.79000000000002</v>
      </c>
      <c r="M386" s="1">
        <v>120.6</v>
      </c>
      <c r="N386" s="1">
        <v>37.9</v>
      </c>
      <c r="O386" s="1">
        <v>142.86000000000001</v>
      </c>
      <c r="P386" s="1">
        <v>8.52</v>
      </c>
      <c r="Q386" t="s">
        <v>65</v>
      </c>
      <c r="R386" s="6">
        <v>292</v>
      </c>
      <c r="S386" s="6">
        <v>372</v>
      </c>
      <c r="T386" s="2">
        <v>14.49</v>
      </c>
      <c r="U386" s="2">
        <v>150</v>
      </c>
      <c r="V386" s="2">
        <v>25.03</v>
      </c>
      <c r="W386" s="2">
        <v>90.05</v>
      </c>
      <c r="X386" s="2">
        <v>1299</v>
      </c>
      <c r="Y386" s="2">
        <v>700.7</v>
      </c>
      <c r="Z386" s="2">
        <v>1078.01</v>
      </c>
      <c r="AA386" s="2">
        <v>916.31</v>
      </c>
      <c r="AB386" s="2">
        <v>1347.51</v>
      </c>
      <c r="AC386" s="2">
        <v>3032.0600000000004</v>
      </c>
    </row>
    <row r="387" spans="1:29" x14ac:dyDescent="0.3">
      <c r="A387" t="s">
        <v>30</v>
      </c>
      <c r="B387">
        <v>27</v>
      </c>
      <c r="C387" t="s">
        <v>41</v>
      </c>
      <c r="D387">
        <v>16.7</v>
      </c>
      <c r="E387" t="s">
        <v>47</v>
      </c>
      <c r="F387" t="s">
        <v>52</v>
      </c>
      <c r="G387" s="2">
        <v>4396.62</v>
      </c>
      <c r="H387" t="s">
        <v>56</v>
      </c>
      <c r="I387" s="1">
        <v>133.33000000000001</v>
      </c>
      <c r="J387" s="1">
        <v>438.29</v>
      </c>
      <c r="K387" s="1">
        <v>51.75</v>
      </c>
      <c r="L387" s="1">
        <v>203.87</v>
      </c>
      <c r="M387" s="1">
        <v>117.69</v>
      </c>
      <c r="N387" s="1">
        <v>45.57</v>
      </c>
      <c r="O387" s="1">
        <v>102.55</v>
      </c>
      <c r="P387" s="1">
        <v>9.65</v>
      </c>
      <c r="Q387" t="s">
        <v>73</v>
      </c>
      <c r="R387" s="6">
        <v>953</v>
      </c>
      <c r="S387" s="6">
        <v>387</v>
      </c>
      <c r="T387" s="2">
        <v>11.36</v>
      </c>
      <c r="U387" s="2">
        <v>0</v>
      </c>
      <c r="V387" s="2">
        <v>34.86</v>
      </c>
      <c r="W387" s="2">
        <v>89.27</v>
      </c>
      <c r="X387" s="2">
        <v>1102.7</v>
      </c>
      <c r="Y387" s="2">
        <v>571.55999999999995</v>
      </c>
      <c r="Z387" s="2">
        <v>879.32</v>
      </c>
      <c r="AA387" s="2">
        <v>747.43</v>
      </c>
      <c r="AB387" s="2">
        <v>1099.1500000000001</v>
      </c>
      <c r="AC387" s="2">
        <v>2094.7800000000002</v>
      </c>
    </row>
    <row r="388" spans="1:29" x14ac:dyDescent="0.3">
      <c r="A388" t="s">
        <v>39</v>
      </c>
      <c r="B388">
        <v>19</v>
      </c>
      <c r="C388" t="s">
        <v>44</v>
      </c>
      <c r="D388">
        <v>29.8</v>
      </c>
      <c r="E388" t="s">
        <v>46</v>
      </c>
      <c r="F388" t="s">
        <v>52</v>
      </c>
      <c r="G388" s="2">
        <v>4028.58</v>
      </c>
      <c r="H388" t="s">
        <v>57</v>
      </c>
      <c r="I388" s="1">
        <v>118.96</v>
      </c>
      <c r="J388" s="1">
        <v>353.41</v>
      </c>
      <c r="K388" s="1">
        <v>56.64</v>
      </c>
      <c r="L388" s="1">
        <v>297.88</v>
      </c>
      <c r="M388" s="1">
        <v>144.1</v>
      </c>
      <c r="N388" s="1">
        <v>30.96</v>
      </c>
      <c r="O388" s="1">
        <v>129.69999999999999</v>
      </c>
      <c r="P388" s="1">
        <v>7.9</v>
      </c>
      <c r="Q388" t="s">
        <v>82</v>
      </c>
      <c r="R388" s="6">
        <v>298</v>
      </c>
      <c r="S388" s="6">
        <v>303</v>
      </c>
      <c r="T388" s="2">
        <v>13.3</v>
      </c>
      <c r="U388" s="2">
        <v>50</v>
      </c>
      <c r="V388" s="2">
        <v>24.47</v>
      </c>
      <c r="W388" s="2">
        <v>71.7</v>
      </c>
      <c r="X388" s="2">
        <v>1139.55</v>
      </c>
      <c r="Y388" s="2">
        <v>523.72</v>
      </c>
      <c r="Z388" s="2">
        <v>805.72</v>
      </c>
      <c r="AA388" s="2">
        <v>684.86</v>
      </c>
      <c r="AB388" s="2">
        <v>1007.14</v>
      </c>
      <c r="AC388" s="2">
        <v>1729.5</v>
      </c>
    </row>
    <row r="389" spans="1:29" x14ac:dyDescent="0.3">
      <c r="A389" t="s">
        <v>29</v>
      </c>
      <c r="B389">
        <v>15</v>
      </c>
      <c r="C389" t="s">
        <v>41</v>
      </c>
      <c r="D389">
        <v>26.5</v>
      </c>
      <c r="E389" t="s">
        <v>47</v>
      </c>
      <c r="F389" t="s">
        <v>53</v>
      </c>
      <c r="G389" s="2">
        <v>5934.24</v>
      </c>
      <c r="H389" t="s">
        <v>57</v>
      </c>
      <c r="I389" s="1">
        <v>182.8</v>
      </c>
      <c r="J389" s="1">
        <v>476.01</v>
      </c>
      <c r="K389" s="1">
        <v>50.84</v>
      </c>
      <c r="L389" s="1">
        <v>213.2</v>
      </c>
      <c r="M389" s="1">
        <v>124.52</v>
      </c>
      <c r="N389" s="1">
        <v>37.450000000000003</v>
      </c>
      <c r="O389" s="1">
        <v>134.09</v>
      </c>
      <c r="P389" s="1">
        <v>9.7899999999999991</v>
      </c>
      <c r="Q389" t="s">
        <v>59</v>
      </c>
      <c r="R389" s="6">
        <v>821</v>
      </c>
      <c r="S389" s="6">
        <v>303</v>
      </c>
      <c r="T389" s="2">
        <v>19.579999999999998</v>
      </c>
      <c r="U389" s="2">
        <v>150</v>
      </c>
      <c r="V389" s="2">
        <v>21.32</v>
      </c>
      <c r="W389" s="2">
        <v>91.56</v>
      </c>
      <c r="X389" s="2">
        <v>1228.69999999999</v>
      </c>
      <c r="Y389" s="2">
        <v>771.45</v>
      </c>
      <c r="Z389" s="2">
        <v>1186.8499999999999</v>
      </c>
      <c r="AA389" s="2">
        <v>1008.82</v>
      </c>
      <c r="AB389" s="2">
        <v>1483.56</v>
      </c>
      <c r="AC389" s="2">
        <v>3642.8599999999997</v>
      </c>
    </row>
    <row r="390" spans="1:29" x14ac:dyDescent="0.3">
      <c r="A390" t="s">
        <v>39</v>
      </c>
      <c r="B390">
        <v>23</v>
      </c>
      <c r="C390" t="s">
        <v>44</v>
      </c>
      <c r="D390">
        <v>28.4</v>
      </c>
      <c r="E390" t="s">
        <v>47</v>
      </c>
      <c r="F390" t="s">
        <v>50</v>
      </c>
      <c r="G390" s="2">
        <v>3967.19</v>
      </c>
      <c r="H390" t="s">
        <v>55</v>
      </c>
      <c r="I390" s="1">
        <v>197.48</v>
      </c>
      <c r="J390" s="1">
        <v>496.23</v>
      </c>
      <c r="K390" s="1">
        <v>59.28</v>
      </c>
      <c r="L390" s="1">
        <v>299.33999999999997</v>
      </c>
      <c r="M390" s="1">
        <v>141.46</v>
      </c>
      <c r="N390" s="1">
        <v>32.43</v>
      </c>
      <c r="O390" s="1">
        <v>137.82</v>
      </c>
      <c r="P390" s="1">
        <v>8.1300000000000008</v>
      </c>
      <c r="Q390" t="s">
        <v>82</v>
      </c>
      <c r="R390" s="6">
        <v>251</v>
      </c>
      <c r="S390" s="6">
        <v>395</v>
      </c>
      <c r="T390" s="2">
        <v>10.039999999999999</v>
      </c>
      <c r="U390" s="2">
        <v>100</v>
      </c>
      <c r="V390" s="2">
        <v>38.4</v>
      </c>
      <c r="W390" s="2">
        <v>81</v>
      </c>
      <c r="X390" s="2">
        <v>1372.17</v>
      </c>
      <c r="Y390" s="2">
        <v>515.73</v>
      </c>
      <c r="Z390" s="2">
        <v>793.44</v>
      </c>
      <c r="AA390" s="2">
        <v>674.42</v>
      </c>
      <c r="AB390" s="2">
        <v>991.8</v>
      </c>
      <c r="AC390" s="2">
        <v>1499.42</v>
      </c>
    </row>
    <row r="391" spans="1:29" x14ac:dyDescent="0.3">
      <c r="A391" t="s">
        <v>34</v>
      </c>
      <c r="B391">
        <v>8</v>
      </c>
      <c r="C391" t="s">
        <v>45</v>
      </c>
      <c r="D391">
        <v>27.1</v>
      </c>
      <c r="E391" t="s">
        <v>47</v>
      </c>
      <c r="F391" t="s">
        <v>52</v>
      </c>
      <c r="G391" s="2">
        <v>5609.99</v>
      </c>
      <c r="H391" t="s">
        <v>57</v>
      </c>
      <c r="I391" s="1">
        <v>143.02000000000001</v>
      </c>
      <c r="J391" s="1">
        <v>359.84</v>
      </c>
      <c r="K391" s="1">
        <v>56.28</v>
      </c>
      <c r="L391" s="1">
        <v>220.79</v>
      </c>
      <c r="M391" s="1">
        <v>129.01</v>
      </c>
      <c r="N391" s="1">
        <v>63.54</v>
      </c>
      <c r="O391" s="1">
        <v>106.41</v>
      </c>
      <c r="P391" s="1">
        <v>9.14</v>
      </c>
      <c r="Q391" t="s">
        <v>58</v>
      </c>
      <c r="R391" s="6">
        <v>233</v>
      </c>
      <c r="S391" s="6">
        <v>347</v>
      </c>
      <c r="T391" s="2">
        <v>16.170000000000002</v>
      </c>
      <c r="U391" s="2">
        <v>100</v>
      </c>
      <c r="V391" s="2">
        <v>38.58</v>
      </c>
      <c r="W391" s="2">
        <v>95.92</v>
      </c>
      <c r="X391" s="2">
        <v>1088.03</v>
      </c>
      <c r="Y391" s="2">
        <v>729.3</v>
      </c>
      <c r="Z391" s="2">
        <v>1122</v>
      </c>
      <c r="AA391" s="2">
        <v>953.7</v>
      </c>
      <c r="AB391" s="2">
        <v>1402.5</v>
      </c>
      <c r="AC391" s="2">
        <v>3426.54</v>
      </c>
    </row>
    <row r="392" spans="1:29" x14ac:dyDescent="0.3">
      <c r="A392" t="s">
        <v>38</v>
      </c>
      <c r="B392">
        <v>2</v>
      </c>
      <c r="C392" t="s">
        <v>44</v>
      </c>
      <c r="D392">
        <v>17.899999999999999</v>
      </c>
      <c r="E392" t="s">
        <v>46</v>
      </c>
      <c r="F392" t="s">
        <v>49</v>
      </c>
      <c r="G392" s="2">
        <v>4776.49</v>
      </c>
      <c r="H392" t="s">
        <v>54</v>
      </c>
      <c r="I392" s="1">
        <v>160.44999999999999</v>
      </c>
      <c r="J392" s="1">
        <v>340.94</v>
      </c>
      <c r="K392" s="1">
        <v>56.2</v>
      </c>
      <c r="L392" s="1">
        <v>226.36</v>
      </c>
      <c r="M392" s="1">
        <v>113.17</v>
      </c>
      <c r="N392" s="1">
        <v>34.65</v>
      </c>
      <c r="O392" s="1">
        <v>118.41</v>
      </c>
      <c r="P392" s="1">
        <v>8.49</v>
      </c>
      <c r="Q392" t="s">
        <v>82</v>
      </c>
      <c r="R392" s="6">
        <v>811</v>
      </c>
      <c r="S392" s="6">
        <v>307</v>
      </c>
      <c r="T392" s="2">
        <v>15.56</v>
      </c>
      <c r="U392" s="2">
        <v>100</v>
      </c>
      <c r="V392" s="2">
        <v>25.61</v>
      </c>
      <c r="W392" s="2">
        <v>97.32</v>
      </c>
      <c r="X392" s="2">
        <v>1058.67</v>
      </c>
      <c r="Y392" s="2">
        <v>620.94000000000005</v>
      </c>
      <c r="Z392" s="2">
        <v>955.3</v>
      </c>
      <c r="AA392" s="2">
        <v>812</v>
      </c>
      <c r="AB392" s="2">
        <v>1194.1199999999999</v>
      </c>
      <c r="AC392" s="2">
        <v>2609.4299999999998</v>
      </c>
    </row>
    <row r="393" spans="1:29" x14ac:dyDescent="0.3">
      <c r="A393" t="s">
        <v>29</v>
      </c>
      <c r="B393">
        <v>15</v>
      </c>
      <c r="C393" t="s">
        <v>42</v>
      </c>
      <c r="D393">
        <v>22.6</v>
      </c>
      <c r="E393" t="s">
        <v>47</v>
      </c>
      <c r="F393" t="s">
        <v>49</v>
      </c>
      <c r="G393" s="2">
        <v>4108.88</v>
      </c>
      <c r="H393" t="s">
        <v>55</v>
      </c>
      <c r="I393" s="1">
        <v>111.15</v>
      </c>
      <c r="J393" s="1">
        <v>485.52</v>
      </c>
      <c r="K393" s="1">
        <v>51.25</v>
      </c>
      <c r="L393" s="1">
        <v>221.02</v>
      </c>
      <c r="M393" s="1">
        <v>126.04</v>
      </c>
      <c r="N393" s="1">
        <v>53.59</v>
      </c>
      <c r="O393" s="1">
        <v>143.6</v>
      </c>
      <c r="P393" s="1">
        <v>9.31</v>
      </c>
      <c r="Q393" t="s">
        <v>78</v>
      </c>
      <c r="R393" s="6">
        <v>212</v>
      </c>
      <c r="S393" s="6">
        <v>376</v>
      </c>
      <c r="T393" s="2">
        <v>10.93</v>
      </c>
      <c r="U393" s="2">
        <v>150</v>
      </c>
      <c r="V393" s="2">
        <v>33.26</v>
      </c>
      <c r="W393" s="2">
        <v>55.88</v>
      </c>
      <c r="X393" s="2">
        <v>1201.47999999999</v>
      </c>
      <c r="Y393" s="2">
        <v>534.15</v>
      </c>
      <c r="Z393" s="2">
        <v>821.78</v>
      </c>
      <c r="AA393" s="2">
        <v>698.51</v>
      </c>
      <c r="AB393" s="2">
        <v>1027.22</v>
      </c>
      <c r="AC393" s="2">
        <v>1856.6599999999999</v>
      </c>
    </row>
    <row r="394" spans="1:29" x14ac:dyDescent="0.3">
      <c r="A394" t="s">
        <v>35</v>
      </c>
      <c r="B394">
        <v>17</v>
      </c>
      <c r="C394" t="s">
        <v>43</v>
      </c>
      <c r="D394">
        <v>12.7</v>
      </c>
      <c r="E394" t="s">
        <v>47</v>
      </c>
      <c r="F394" t="s">
        <v>50</v>
      </c>
      <c r="G394" s="2">
        <v>5177.7700000000004</v>
      </c>
      <c r="H394" t="s">
        <v>57</v>
      </c>
      <c r="I394" s="1">
        <v>118.51</v>
      </c>
      <c r="J394" s="1">
        <v>380.08</v>
      </c>
      <c r="K394" s="1">
        <v>59.3</v>
      </c>
      <c r="L394" s="1">
        <v>239.15</v>
      </c>
      <c r="M394" s="1">
        <v>110.88</v>
      </c>
      <c r="N394" s="1">
        <v>60.73</v>
      </c>
      <c r="O394" s="1">
        <v>129.88999999999999</v>
      </c>
      <c r="P394" s="1">
        <v>8.36</v>
      </c>
      <c r="Q394" t="s">
        <v>64</v>
      </c>
      <c r="R394" s="6">
        <v>758</v>
      </c>
      <c r="S394" s="6">
        <v>329</v>
      </c>
      <c r="T394" s="2">
        <v>15.74</v>
      </c>
      <c r="U394" s="2">
        <v>150</v>
      </c>
      <c r="V394" s="2">
        <v>30.79</v>
      </c>
      <c r="W394" s="2">
        <v>94.11</v>
      </c>
      <c r="X394" s="2">
        <v>1106.8999999999901</v>
      </c>
      <c r="Y394" s="2">
        <v>673.11</v>
      </c>
      <c r="Z394" s="2">
        <v>1035.55</v>
      </c>
      <c r="AA394" s="2">
        <v>880.22</v>
      </c>
      <c r="AB394" s="2">
        <v>1294.44</v>
      </c>
      <c r="AC394" s="2">
        <v>3017.66</v>
      </c>
    </row>
    <row r="395" spans="1:29" x14ac:dyDescent="0.3">
      <c r="A395" t="s">
        <v>40</v>
      </c>
      <c r="B395">
        <v>25</v>
      </c>
      <c r="C395" t="s">
        <v>41</v>
      </c>
      <c r="D395">
        <v>23.7</v>
      </c>
      <c r="E395" t="s">
        <v>47</v>
      </c>
      <c r="F395" t="s">
        <v>49</v>
      </c>
      <c r="G395" s="2">
        <v>3491.84</v>
      </c>
      <c r="H395" t="s">
        <v>55</v>
      </c>
      <c r="I395" s="1">
        <v>103.11</v>
      </c>
      <c r="J395" s="1">
        <v>474.38</v>
      </c>
      <c r="K395" s="1">
        <v>55.26</v>
      </c>
      <c r="L395" s="1">
        <v>255.03</v>
      </c>
      <c r="M395" s="1">
        <v>134</v>
      </c>
      <c r="N395" s="1">
        <v>64.14</v>
      </c>
      <c r="O395" s="1">
        <v>111.75</v>
      </c>
      <c r="P395" s="1">
        <v>9.41</v>
      </c>
      <c r="Q395" t="s">
        <v>77</v>
      </c>
      <c r="R395" s="6">
        <v>763</v>
      </c>
      <c r="S395" s="6">
        <v>302</v>
      </c>
      <c r="T395" s="2">
        <v>11.56</v>
      </c>
      <c r="U395" s="2">
        <v>150</v>
      </c>
      <c r="V395" s="2">
        <v>35.42</v>
      </c>
      <c r="W395" s="2">
        <v>80.53</v>
      </c>
      <c r="X395" s="2">
        <v>1207.08</v>
      </c>
      <c r="Y395" s="2">
        <v>453.94</v>
      </c>
      <c r="Z395" s="2">
        <v>698.37</v>
      </c>
      <c r="AA395" s="2">
        <v>593.61</v>
      </c>
      <c r="AB395" s="2">
        <v>872.96</v>
      </c>
      <c r="AC395" s="2">
        <v>1236.1799999999998</v>
      </c>
    </row>
    <row r="396" spans="1:29" x14ac:dyDescent="0.3">
      <c r="A396" t="s">
        <v>32</v>
      </c>
      <c r="B396">
        <v>12</v>
      </c>
      <c r="C396" t="s">
        <v>44</v>
      </c>
      <c r="D396">
        <v>11.2</v>
      </c>
      <c r="E396" t="s">
        <v>47</v>
      </c>
      <c r="F396" t="s">
        <v>50</v>
      </c>
      <c r="G396" s="2">
        <v>4198.49</v>
      </c>
      <c r="H396" t="s">
        <v>55</v>
      </c>
      <c r="I396" s="1">
        <v>178.14</v>
      </c>
      <c r="J396" s="1">
        <v>352.76</v>
      </c>
      <c r="K396" s="1">
        <v>58.72</v>
      </c>
      <c r="L396" s="1">
        <v>237.33</v>
      </c>
      <c r="M396" s="1">
        <v>109.1</v>
      </c>
      <c r="N396" s="1">
        <v>66.67</v>
      </c>
      <c r="O396" s="1">
        <v>106.67</v>
      </c>
      <c r="P396" s="1">
        <v>6.8</v>
      </c>
      <c r="Q396" t="s">
        <v>59</v>
      </c>
      <c r="R396" s="6">
        <v>753</v>
      </c>
      <c r="S396" s="6">
        <v>357</v>
      </c>
      <c r="T396" s="2">
        <v>11.76</v>
      </c>
      <c r="U396" s="2">
        <v>50</v>
      </c>
      <c r="V396" s="2">
        <v>36.380000000000003</v>
      </c>
      <c r="W396" s="2">
        <v>96.05</v>
      </c>
      <c r="X396" s="2">
        <v>1116.19</v>
      </c>
      <c r="Y396" s="2">
        <v>545.79999999999995</v>
      </c>
      <c r="Z396" s="2">
        <v>839.7</v>
      </c>
      <c r="AA396" s="2">
        <v>713.74</v>
      </c>
      <c r="AB396" s="2">
        <v>1049.6199999999999</v>
      </c>
      <c r="AC396" s="2">
        <v>1934.6799999999998</v>
      </c>
    </row>
    <row r="397" spans="1:29" x14ac:dyDescent="0.3">
      <c r="A397" t="s">
        <v>32</v>
      </c>
      <c r="B397">
        <v>18</v>
      </c>
      <c r="C397" t="s">
        <v>43</v>
      </c>
      <c r="D397">
        <v>23.2</v>
      </c>
      <c r="E397" t="s">
        <v>47</v>
      </c>
      <c r="F397" t="s">
        <v>48</v>
      </c>
      <c r="G397" s="2">
        <v>5096.8599999999997</v>
      </c>
      <c r="H397" t="s">
        <v>55</v>
      </c>
      <c r="I397" s="1">
        <v>109.8</v>
      </c>
      <c r="J397" s="1">
        <v>451.25</v>
      </c>
      <c r="K397" s="1">
        <v>57.29</v>
      </c>
      <c r="L397" s="1">
        <v>286.72000000000003</v>
      </c>
      <c r="M397" s="1">
        <v>143.97</v>
      </c>
      <c r="N397" s="1">
        <v>64.45</v>
      </c>
      <c r="O397" s="1">
        <v>120.85</v>
      </c>
      <c r="P397" s="1">
        <v>7.66</v>
      </c>
      <c r="Q397" t="s">
        <v>64</v>
      </c>
      <c r="R397" s="6">
        <v>674</v>
      </c>
      <c r="S397" s="6">
        <v>342</v>
      </c>
      <c r="T397" s="2">
        <v>14.9</v>
      </c>
      <c r="U397" s="2">
        <v>100</v>
      </c>
      <c r="V397" s="2">
        <v>26.78</v>
      </c>
      <c r="W397" s="2">
        <v>88.47</v>
      </c>
      <c r="X397" s="2">
        <v>1241.99</v>
      </c>
      <c r="Y397" s="2">
        <v>662.59</v>
      </c>
      <c r="Z397" s="2">
        <v>1019.37</v>
      </c>
      <c r="AA397" s="2">
        <v>866.47</v>
      </c>
      <c r="AB397" s="2">
        <v>1274.21</v>
      </c>
      <c r="AC397" s="2">
        <v>2747.65</v>
      </c>
    </row>
    <row r="398" spans="1:29" x14ac:dyDescent="0.3">
      <c r="A398" t="s">
        <v>39</v>
      </c>
      <c r="B398">
        <v>12</v>
      </c>
      <c r="C398" t="s">
        <v>42</v>
      </c>
      <c r="D398">
        <v>27.5</v>
      </c>
      <c r="E398" t="s">
        <v>46</v>
      </c>
      <c r="F398" t="s">
        <v>48</v>
      </c>
      <c r="G398" s="2">
        <v>5887.88</v>
      </c>
      <c r="H398" t="s">
        <v>57</v>
      </c>
      <c r="I398" s="1">
        <v>110.01</v>
      </c>
      <c r="J398" s="1">
        <v>314.45</v>
      </c>
      <c r="K398" s="1">
        <v>59.14</v>
      </c>
      <c r="L398" s="1">
        <v>268.20999999999998</v>
      </c>
      <c r="M398" s="1">
        <v>142.88999999999999</v>
      </c>
      <c r="N398" s="1">
        <v>44.07</v>
      </c>
      <c r="O398" s="1">
        <v>134.29</v>
      </c>
      <c r="P398" s="1">
        <v>7.22</v>
      </c>
      <c r="Q398" t="s">
        <v>76</v>
      </c>
      <c r="R398" s="6">
        <v>262</v>
      </c>
      <c r="S398" s="6">
        <v>332</v>
      </c>
      <c r="T398" s="2">
        <v>17.73</v>
      </c>
      <c r="U398" s="2">
        <v>0</v>
      </c>
      <c r="V398" s="2">
        <v>21.94</v>
      </c>
      <c r="W398" s="2">
        <v>84.38</v>
      </c>
      <c r="X398" s="2">
        <v>1080.28</v>
      </c>
      <c r="Y398" s="2">
        <v>765.42</v>
      </c>
      <c r="Z398" s="2">
        <v>1177.58</v>
      </c>
      <c r="AA398" s="2">
        <v>1000.94</v>
      </c>
      <c r="AB398" s="2">
        <v>1471.97</v>
      </c>
      <c r="AC398" s="2">
        <v>3595.54</v>
      </c>
    </row>
    <row r="399" spans="1:29" x14ac:dyDescent="0.3">
      <c r="A399" t="s">
        <v>31</v>
      </c>
      <c r="B399">
        <v>3</v>
      </c>
      <c r="C399" t="s">
        <v>43</v>
      </c>
      <c r="D399">
        <v>16</v>
      </c>
      <c r="E399" t="s">
        <v>47</v>
      </c>
      <c r="F399" t="s">
        <v>49</v>
      </c>
      <c r="G399" s="2">
        <v>3104.07</v>
      </c>
      <c r="H399" t="s">
        <v>54</v>
      </c>
      <c r="I399" s="1">
        <v>182.15</v>
      </c>
      <c r="J399" s="1">
        <v>441.45</v>
      </c>
      <c r="K399" s="1">
        <v>56.98</v>
      </c>
      <c r="L399" s="1">
        <v>270.07</v>
      </c>
      <c r="M399" s="1">
        <v>130.69</v>
      </c>
      <c r="N399" s="1">
        <v>51.43</v>
      </c>
      <c r="O399" s="1">
        <v>120.4</v>
      </c>
      <c r="P399" s="1">
        <v>8.9700000000000006</v>
      </c>
      <c r="Q399" t="s">
        <v>59</v>
      </c>
      <c r="R399" s="6">
        <v>151</v>
      </c>
      <c r="S399" s="6">
        <v>386</v>
      </c>
      <c r="T399" s="2">
        <v>8.0399999999999991</v>
      </c>
      <c r="U399" s="2">
        <v>50</v>
      </c>
      <c r="V399" s="2">
        <v>26.11</v>
      </c>
      <c r="W399" s="2">
        <v>73.33</v>
      </c>
      <c r="X399" s="2">
        <v>1262.1400000000001</v>
      </c>
      <c r="Y399" s="2">
        <v>403.53</v>
      </c>
      <c r="Z399" s="2">
        <v>620.80999999999995</v>
      </c>
      <c r="AA399" s="2">
        <v>527.69000000000005</v>
      </c>
      <c r="AB399" s="2">
        <v>776.02</v>
      </c>
      <c r="AC399" s="2">
        <v>684.04</v>
      </c>
    </row>
    <row r="400" spans="1:29" x14ac:dyDescent="0.3">
      <c r="A400" t="s">
        <v>33</v>
      </c>
      <c r="B400">
        <v>16</v>
      </c>
      <c r="C400" t="s">
        <v>41</v>
      </c>
      <c r="D400">
        <v>26.7</v>
      </c>
      <c r="E400" t="s">
        <v>46</v>
      </c>
      <c r="F400" t="s">
        <v>52</v>
      </c>
      <c r="G400" s="2">
        <v>5091.49</v>
      </c>
      <c r="H400" t="s">
        <v>55</v>
      </c>
      <c r="I400" s="1">
        <v>107.36</v>
      </c>
      <c r="J400" s="1">
        <v>480.36</v>
      </c>
      <c r="K400" s="1">
        <v>53.37</v>
      </c>
      <c r="L400" s="1">
        <v>207.47</v>
      </c>
      <c r="M400" s="1">
        <v>149.08000000000001</v>
      </c>
      <c r="N400" s="1">
        <v>54.4</v>
      </c>
      <c r="O400" s="1">
        <v>143.08000000000001</v>
      </c>
      <c r="P400" s="1">
        <v>9.0399999999999991</v>
      </c>
      <c r="Q400" t="s">
        <v>80</v>
      </c>
      <c r="R400" s="6">
        <v>635</v>
      </c>
      <c r="S400" s="6">
        <v>356</v>
      </c>
      <c r="T400" s="2">
        <v>14.3</v>
      </c>
      <c r="U400" s="2">
        <v>150</v>
      </c>
      <c r="V400" s="2">
        <v>32.65</v>
      </c>
      <c r="W400" s="2">
        <v>91.59</v>
      </c>
      <c r="X400" s="2">
        <v>1204.1600000000001</v>
      </c>
      <c r="Y400" s="2">
        <v>661.89</v>
      </c>
      <c r="Z400" s="2">
        <v>1018.3</v>
      </c>
      <c r="AA400" s="2">
        <v>865.55</v>
      </c>
      <c r="AB400" s="2">
        <v>1272.8699999999999</v>
      </c>
      <c r="AC400" s="2">
        <v>2835.98</v>
      </c>
    </row>
    <row r="401" spans="1:29" x14ac:dyDescent="0.3">
      <c r="A401" t="s">
        <v>30</v>
      </c>
      <c r="B401">
        <v>9</v>
      </c>
      <c r="C401" t="s">
        <v>41</v>
      </c>
      <c r="D401">
        <v>11.1</v>
      </c>
      <c r="E401" t="s">
        <v>46</v>
      </c>
      <c r="F401" t="s">
        <v>50</v>
      </c>
      <c r="G401" s="2">
        <v>4779.8999999999996</v>
      </c>
      <c r="H401" t="s">
        <v>56</v>
      </c>
      <c r="I401" s="1">
        <v>139.57</v>
      </c>
      <c r="J401" s="1">
        <v>468.98</v>
      </c>
      <c r="K401" s="1">
        <v>59.35</v>
      </c>
      <c r="L401" s="1">
        <v>218.75</v>
      </c>
      <c r="M401" s="1">
        <v>113.6</v>
      </c>
      <c r="N401" s="1">
        <v>47.57</v>
      </c>
      <c r="O401" s="1">
        <v>137.30000000000001</v>
      </c>
      <c r="P401" s="1">
        <v>6.46</v>
      </c>
      <c r="Q401" t="s">
        <v>83</v>
      </c>
      <c r="R401" s="6">
        <v>543</v>
      </c>
      <c r="S401" s="6">
        <v>389</v>
      </c>
      <c r="T401" s="2">
        <v>12.29</v>
      </c>
      <c r="U401" s="2">
        <v>0</v>
      </c>
      <c r="V401" s="2">
        <v>31.77</v>
      </c>
      <c r="W401" s="2">
        <v>77.099999999999994</v>
      </c>
      <c r="X401" s="2">
        <v>1191.58</v>
      </c>
      <c r="Y401" s="2">
        <v>621.39</v>
      </c>
      <c r="Z401" s="2">
        <v>955.98</v>
      </c>
      <c r="AA401" s="2">
        <v>812.58</v>
      </c>
      <c r="AB401" s="2">
        <v>1194.97</v>
      </c>
      <c r="AC401" s="2">
        <v>2386.09</v>
      </c>
    </row>
    <row r="402" spans="1:29" x14ac:dyDescent="0.3">
      <c r="A402" t="s">
        <v>36</v>
      </c>
      <c r="B402">
        <v>19</v>
      </c>
      <c r="C402" t="s">
        <v>43</v>
      </c>
      <c r="D402">
        <v>20.8</v>
      </c>
      <c r="E402" t="s">
        <v>47</v>
      </c>
      <c r="F402" t="s">
        <v>52</v>
      </c>
      <c r="G402" s="2">
        <v>3330.09</v>
      </c>
      <c r="H402" t="s">
        <v>57</v>
      </c>
      <c r="I402" s="1">
        <v>166.02</v>
      </c>
      <c r="J402" s="1">
        <v>474.65</v>
      </c>
      <c r="K402" s="1">
        <v>53.17</v>
      </c>
      <c r="L402" s="1">
        <v>264.29000000000002</v>
      </c>
      <c r="M402" s="1">
        <v>113.15</v>
      </c>
      <c r="N402" s="1">
        <v>66.44</v>
      </c>
      <c r="O402" s="1">
        <v>111.99</v>
      </c>
      <c r="P402" s="1">
        <v>8.4499999999999993</v>
      </c>
      <c r="Q402" t="s">
        <v>65</v>
      </c>
      <c r="R402" s="6">
        <v>162</v>
      </c>
      <c r="S402" s="6">
        <v>363</v>
      </c>
      <c r="T402" s="2">
        <v>9.17</v>
      </c>
      <c r="U402" s="2">
        <v>0</v>
      </c>
      <c r="V402" s="2">
        <v>20.61</v>
      </c>
      <c r="W402" s="2">
        <v>69.72</v>
      </c>
      <c r="X402" s="2">
        <v>1258.1600000000001</v>
      </c>
      <c r="Y402" s="2">
        <v>432.91</v>
      </c>
      <c r="Z402" s="2">
        <v>666.02</v>
      </c>
      <c r="AA402" s="2">
        <v>566.12</v>
      </c>
      <c r="AB402" s="2">
        <v>832.52</v>
      </c>
      <c r="AC402" s="2">
        <v>858.54</v>
      </c>
    </row>
    <row r="403" spans="1:29" x14ac:dyDescent="0.3">
      <c r="A403" t="s">
        <v>38</v>
      </c>
      <c r="B403">
        <v>17</v>
      </c>
      <c r="C403" t="s">
        <v>43</v>
      </c>
      <c r="D403">
        <v>26.5</v>
      </c>
      <c r="E403" t="s">
        <v>47</v>
      </c>
      <c r="F403" t="s">
        <v>52</v>
      </c>
      <c r="G403" s="2">
        <v>5125.4799999999996</v>
      </c>
      <c r="H403" t="s">
        <v>57</v>
      </c>
      <c r="I403" s="1">
        <v>168.57</v>
      </c>
      <c r="J403" s="1">
        <v>458.04</v>
      </c>
      <c r="K403" s="1">
        <v>50.68</v>
      </c>
      <c r="L403" s="1">
        <v>208.18</v>
      </c>
      <c r="M403" s="1">
        <v>145.09</v>
      </c>
      <c r="N403" s="1">
        <v>37.840000000000003</v>
      </c>
      <c r="O403" s="1">
        <v>105.45</v>
      </c>
      <c r="P403" s="1">
        <v>6.09</v>
      </c>
      <c r="Q403" t="s">
        <v>63</v>
      </c>
      <c r="R403" s="6">
        <v>659</v>
      </c>
      <c r="S403" s="6">
        <v>367</v>
      </c>
      <c r="T403" s="2">
        <v>13.97</v>
      </c>
      <c r="U403" s="2">
        <v>50</v>
      </c>
      <c r="V403" s="2">
        <v>38.270000000000003</v>
      </c>
      <c r="W403" s="2">
        <v>55.25</v>
      </c>
      <c r="X403" s="2">
        <v>1179.9399999999901</v>
      </c>
      <c r="Y403" s="2">
        <v>666.31</v>
      </c>
      <c r="Z403" s="2">
        <v>1025.0999999999999</v>
      </c>
      <c r="AA403" s="2">
        <v>871.33</v>
      </c>
      <c r="AB403" s="2">
        <v>1281.3699999999999</v>
      </c>
      <c r="AC403" s="2">
        <v>2799.81</v>
      </c>
    </row>
    <row r="404" spans="1:29" x14ac:dyDescent="0.3">
      <c r="A404" t="s">
        <v>39</v>
      </c>
      <c r="B404">
        <v>21</v>
      </c>
      <c r="C404" t="s">
        <v>42</v>
      </c>
      <c r="D404">
        <v>27.7</v>
      </c>
      <c r="E404" t="s">
        <v>47</v>
      </c>
      <c r="F404" t="s">
        <v>53</v>
      </c>
      <c r="G404" s="2">
        <v>5403.61</v>
      </c>
      <c r="H404" t="s">
        <v>56</v>
      </c>
      <c r="I404" s="1">
        <v>180.05</v>
      </c>
      <c r="J404" s="1">
        <v>498.94</v>
      </c>
      <c r="K404" s="1">
        <v>51.73</v>
      </c>
      <c r="L404" s="1">
        <v>288.36</v>
      </c>
      <c r="M404" s="1">
        <v>116.14</v>
      </c>
      <c r="N404" s="1">
        <v>44.6</v>
      </c>
      <c r="O404" s="1">
        <v>129.82</v>
      </c>
      <c r="P404" s="1">
        <v>8.9600000000000009</v>
      </c>
      <c r="Q404" t="s">
        <v>82</v>
      </c>
      <c r="R404" s="6">
        <v>410</v>
      </c>
      <c r="S404" s="6">
        <v>327</v>
      </c>
      <c r="T404" s="2">
        <v>16.52</v>
      </c>
      <c r="U404" s="2">
        <v>50</v>
      </c>
      <c r="V404" s="2">
        <v>20.73</v>
      </c>
      <c r="W404" s="2">
        <v>96.2</v>
      </c>
      <c r="X404" s="2">
        <v>1318.6</v>
      </c>
      <c r="Y404" s="2">
        <v>702.47</v>
      </c>
      <c r="Z404" s="2">
        <v>1080.72</v>
      </c>
      <c r="AA404" s="2">
        <v>918.61</v>
      </c>
      <c r="AB404" s="2">
        <v>1350.9</v>
      </c>
      <c r="AC404" s="2">
        <v>2921.74</v>
      </c>
    </row>
    <row r="405" spans="1:29" x14ac:dyDescent="0.3">
      <c r="A405" t="s">
        <v>39</v>
      </c>
      <c r="B405">
        <v>21</v>
      </c>
      <c r="C405" t="s">
        <v>44</v>
      </c>
      <c r="D405">
        <v>26.4</v>
      </c>
      <c r="E405" t="s">
        <v>46</v>
      </c>
      <c r="F405" t="s">
        <v>48</v>
      </c>
      <c r="G405" s="2">
        <v>5062.2700000000004</v>
      </c>
      <c r="H405" t="s">
        <v>57</v>
      </c>
      <c r="I405" s="1">
        <v>150.08000000000001</v>
      </c>
      <c r="J405" s="1">
        <v>379.78</v>
      </c>
      <c r="K405" s="1">
        <v>57.95</v>
      </c>
      <c r="L405" s="1">
        <v>226.16</v>
      </c>
      <c r="M405" s="1">
        <v>143.09</v>
      </c>
      <c r="N405" s="1">
        <v>36.619999999999997</v>
      </c>
      <c r="O405" s="1">
        <v>147.94</v>
      </c>
      <c r="P405" s="1">
        <v>8.69</v>
      </c>
      <c r="Q405" t="s">
        <v>58</v>
      </c>
      <c r="R405" s="6">
        <v>451</v>
      </c>
      <c r="S405" s="6">
        <v>343</v>
      </c>
      <c r="T405" s="2">
        <v>14.76</v>
      </c>
      <c r="U405" s="2">
        <v>0</v>
      </c>
      <c r="V405" s="2">
        <v>23.88</v>
      </c>
      <c r="W405" s="2">
        <v>90.63</v>
      </c>
      <c r="X405" s="2">
        <v>1150.31</v>
      </c>
      <c r="Y405" s="2">
        <v>658.1</v>
      </c>
      <c r="Z405" s="2">
        <v>1012.45</v>
      </c>
      <c r="AA405" s="2">
        <v>860.59</v>
      </c>
      <c r="AB405" s="2">
        <v>1265.57</v>
      </c>
      <c r="AC405" s="2">
        <v>2701.84</v>
      </c>
    </row>
    <row r="406" spans="1:29" x14ac:dyDescent="0.3">
      <c r="A406" t="s">
        <v>33</v>
      </c>
      <c r="B406">
        <v>8</v>
      </c>
      <c r="C406" t="s">
        <v>43</v>
      </c>
      <c r="D406">
        <v>24.1</v>
      </c>
      <c r="E406" t="s">
        <v>47</v>
      </c>
      <c r="F406" t="s">
        <v>50</v>
      </c>
      <c r="G406" s="2">
        <v>4804.33</v>
      </c>
      <c r="H406" t="s">
        <v>57</v>
      </c>
      <c r="I406" s="1">
        <v>120.47</v>
      </c>
      <c r="J406" s="1">
        <v>369.09</v>
      </c>
      <c r="K406" s="1">
        <v>57.46</v>
      </c>
      <c r="L406" s="1">
        <v>230.58</v>
      </c>
      <c r="M406" s="1">
        <v>117.09</v>
      </c>
      <c r="N406" s="1">
        <v>49.11</v>
      </c>
      <c r="O406" s="1">
        <v>116.79</v>
      </c>
      <c r="P406" s="1">
        <v>7.64</v>
      </c>
      <c r="Q406" t="s">
        <v>66</v>
      </c>
      <c r="R406" s="6">
        <v>642</v>
      </c>
      <c r="S406" s="6">
        <v>306</v>
      </c>
      <c r="T406" s="2">
        <v>15.7</v>
      </c>
      <c r="U406" s="2">
        <v>0</v>
      </c>
      <c r="V406" s="2">
        <v>27.59</v>
      </c>
      <c r="W406" s="2">
        <v>78.95</v>
      </c>
      <c r="X406" s="2">
        <v>1068.23</v>
      </c>
      <c r="Y406" s="2">
        <v>624.55999999999995</v>
      </c>
      <c r="Z406" s="2">
        <v>960.87</v>
      </c>
      <c r="AA406" s="2">
        <v>816.74</v>
      </c>
      <c r="AB406" s="2">
        <v>1201.08</v>
      </c>
      <c r="AC406" s="2">
        <v>2529.69</v>
      </c>
    </row>
    <row r="407" spans="1:29" x14ac:dyDescent="0.3">
      <c r="A407" t="s">
        <v>38</v>
      </c>
      <c r="B407">
        <v>6</v>
      </c>
      <c r="C407" t="s">
        <v>45</v>
      </c>
      <c r="D407">
        <v>29.8</v>
      </c>
      <c r="E407" t="s">
        <v>46</v>
      </c>
      <c r="F407" t="s">
        <v>53</v>
      </c>
      <c r="G407" s="2">
        <v>3560.51</v>
      </c>
      <c r="H407" t="s">
        <v>54</v>
      </c>
      <c r="I407" s="1">
        <v>109.98</v>
      </c>
      <c r="J407" s="1">
        <v>401.43</v>
      </c>
      <c r="K407" s="1">
        <v>52.58</v>
      </c>
      <c r="L407" s="1">
        <v>202.34</v>
      </c>
      <c r="M407" s="1">
        <v>138</v>
      </c>
      <c r="N407" s="1">
        <v>53.59</v>
      </c>
      <c r="O407" s="1">
        <v>104.63</v>
      </c>
      <c r="P407" s="1">
        <v>8.41</v>
      </c>
      <c r="Q407" t="s">
        <v>74</v>
      </c>
      <c r="R407" s="6">
        <v>393</v>
      </c>
      <c r="S407" s="6">
        <v>320</v>
      </c>
      <c r="T407" s="2">
        <v>11.13</v>
      </c>
      <c r="U407" s="2">
        <v>50</v>
      </c>
      <c r="V407" s="2">
        <v>29.86</v>
      </c>
      <c r="W407" s="2">
        <v>55.54</v>
      </c>
      <c r="X407" s="2">
        <v>1070.96</v>
      </c>
      <c r="Y407" s="2">
        <v>462.87</v>
      </c>
      <c r="Z407" s="2">
        <v>712.1</v>
      </c>
      <c r="AA407" s="2">
        <v>605.29</v>
      </c>
      <c r="AB407" s="2">
        <v>890.13</v>
      </c>
      <c r="AC407" s="2">
        <v>1335.4099999999999</v>
      </c>
    </row>
    <row r="408" spans="1:29" x14ac:dyDescent="0.3">
      <c r="A408" t="s">
        <v>33</v>
      </c>
      <c r="B408">
        <v>11</v>
      </c>
      <c r="C408" t="s">
        <v>41</v>
      </c>
      <c r="D408">
        <v>11</v>
      </c>
      <c r="E408" t="s">
        <v>46</v>
      </c>
      <c r="F408" t="s">
        <v>50</v>
      </c>
      <c r="G408" s="2">
        <v>3249.22</v>
      </c>
      <c r="H408" t="s">
        <v>57</v>
      </c>
      <c r="I408" s="1">
        <v>136.93</v>
      </c>
      <c r="J408" s="1">
        <v>454.79</v>
      </c>
      <c r="K408" s="1">
        <v>51.89</v>
      </c>
      <c r="L408" s="1">
        <v>201.92</v>
      </c>
      <c r="M408" s="1">
        <v>116.2</v>
      </c>
      <c r="N408" s="1">
        <v>57.28</v>
      </c>
      <c r="O408" s="1">
        <v>135.97999999999999</v>
      </c>
      <c r="P408" s="1">
        <v>9.59</v>
      </c>
      <c r="Q408" t="s">
        <v>80</v>
      </c>
      <c r="R408" s="6">
        <v>733</v>
      </c>
      <c r="S408" s="6">
        <v>346</v>
      </c>
      <c r="T408" s="2">
        <v>9.39</v>
      </c>
      <c r="U408" s="2">
        <v>50</v>
      </c>
      <c r="V408" s="2">
        <v>20.6</v>
      </c>
      <c r="W408" s="2">
        <v>94.94</v>
      </c>
      <c r="X408" s="2">
        <v>1164.58</v>
      </c>
      <c r="Y408" s="2">
        <v>422.4</v>
      </c>
      <c r="Z408" s="2">
        <v>649.84</v>
      </c>
      <c r="AA408" s="2">
        <v>552.37</v>
      </c>
      <c r="AB408" s="2">
        <v>812.3</v>
      </c>
      <c r="AC408" s="2">
        <v>921.23999999999978</v>
      </c>
    </row>
    <row r="409" spans="1:29" x14ac:dyDescent="0.3">
      <c r="A409" t="s">
        <v>38</v>
      </c>
      <c r="B409">
        <v>6</v>
      </c>
      <c r="C409" t="s">
        <v>43</v>
      </c>
      <c r="D409">
        <v>26.7</v>
      </c>
      <c r="E409" t="s">
        <v>47</v>
      </c>
      <c r="F409" t="s">
        <v>48</v>
      </c>
      <c r="G409" s="2">
        <v>4836.8</v>
      </c>
      <c r="H409" t="s">
        <v>55</v>
      </c>
      <c r="I409" s="1">
        <v>140.63</v>
      </c>
      <c r="J409" s="1">
        <v>432.71</v>
      </c>
      <c r="K409" s="1">
        <v>51.12</v>
      </c>
      <c r="L409" s="1">
        <v>250.7</v>
      </c>
      <c r="M409" s="1">
        <v>109.18</v>
      </c>
      <c r="N409" s="1">
        <v>44.41</v>
      </c>
      <c r="O409" s="1">
        <v>113.16</v>
      </c>
      <c r="P409" s="1">
        <v>7.23</v>
      </c>
      <c r="Q409" t="s">
        <v>62</v>
      </c>
      <c r="R409" s="6">
        <v>532</v>
      </c>
      <c r="S409" s="6">
        <v>318</v>
      </c>
      <c r="T409" s="2">
        <v>15.21</v>
      </c>
      <c r="U409" s="2">
        <v>0</v>
      </c>
      <c r="V409" s="2">
        <v>33.44</v>
      </c>
      <c r="W409" s="2">
        <v>78.17</v>
      </c>
      <c r="X409" s="2">
        <v>1149.1400000000001</v>
      </c>
      <c r="Y409" s="2">
        <v>628.78</v>
      </c>
      <c r="Z409" s="2">
        <v>967.36</v>
      </c>
      <c r="AA409" s="2">
        <v>822.26</v>
      </c>
      <c r="AB409" s="2">
        <v>1209.2</v>
      </c>
      <c r="AC409" s="2">
        <v>2487.1</v>
      </c>
    </row>
    <row r="410" spans="1:29" x14ac:dyDescent="0.3">
      <c r="A410" t="s">
        <v>31</v>
      </c>
      <c r="B410">
        <v>17</v>
      </c>
      <c r="C410" t="s">
        <v>43</v>
      </c>
      <c r="D410">
        <v>22.6</v>
      </c>
      <c r="E410" t="s">
        <v>46</v>
      </c>
      <c r="F410" t="s">
        <v>50</v>
      </c>
      <c r="G410" s="2">
        <v>4842.96</v>
      </c>
      <c r="H410" t="s">
        <v>54</v>
      </c>
      <c r="I410" s="1">
        <v>124.84</v>
      </c>
      <c r="J410" s="1">
        <v>497.58</v>
      </c>
      <c r="K410" s="1">
        <v>57</v>
      </c>
      <c r="L410" s="1">
        <v>242.25</v>
      </c>
      <c r="M410" s="1">
        <v>108.81</v>
      </c>
      <c r="N410" s="1">
        <v>40.770000000000003</v>
      </c>
      <c r="O410" s="1">
        <v>126.77</v>
      </c>
      <c r="P410" s="1">
        <v>6.34</v>
      </c>
      <c r="Q410" t="s">
        <v>77</v>
      </c>
      <c r="R410" s="6">
        <v>987</v>
      </c>
      <c r="S410" s="6">
        <v>349</v>
      </c>
      <c r="T410" s="2">
        <v>13.88</v>
      </c>
      <c r="U410" s="2">
        <v>150</v>
      </c>
      <c r="V410" s="2">
        <v>20.28</v>
      </c>
      <c r="W410" s="2">
        <v>80.91</v>
      </c>
      <c r="X410" s="2">
        <v>1204.3599999999999</v>
      </c>
      <c r="Y410" s="2">
        <v>629.58000000000004</v>
      </c>
      <c r="Z410" s="2">
        <v>968.59</v>
      </c>
      <c r="AA410" s="2">
        <v>823.3</v>
      </c>
      <c r="AB410" s="2">
        <v>1210.74</v>
      </c>
      <c r="AC410" s="2">
        <v>2574.88</v>
      </c>
    </row>
    <row r="411" spans="1:29" x14ac:dyDescent="0.3">
      <c r="A411" t="s">
        <v>38</v>
      </c>
      <c r="B411">
        <v>12</v>
      </c>
      <c r="C411" t="s">
        <v>44</v>
      </c>
      <c r="D411">
        <v>10.199999999999999</v>
      </c>
      <c r="E411" t="s">
        <v>47</v>
      </c>
      <c r="F411" t="s">
        <v>48</v>
      </c>
      <c r="G411" s="2">
        <v>3969.57</v>
      </c>
      <c r="H411" t="s">
        <v>56</v>
      </c>
      <c r="I411" s="1">
        <v>100.51</v>
      </c>
      <c r="J411" s="1">
        <v>473.53</v>
      </c>
      <c r="K411" s="1">
        <v>58.98</v>
      </c>
      <c r="L411" s="1">
        <v>244.25</v>
      </c>
      <c r="M411" s="1">
        <v>121.38</v>
      </c>
      <c r="N411" s="1">
        <v>34.909999999999997</v>
      </c>
      <c r="O411" s="1">
        <v>109.48</v>
      </c>
      <c r="P411" s="1">
        <v>9.24</v>
      </c>
      <c r="Q411" t="s">
        <v>77</v>
      </c>
      <c r="R411" s="6">
        <v>355</v>
      </c>
      <c r="S411" s="6">
        <v>384</v>
      </c>
      <c r="T411" s="2">
        <v>10.34</v>
      </c>
      <c r="U411" s="2">
        <v>100</v>
      </c>
      <c r="V411" s="2">
        <v>21.24</v>
      </c>
      <c r="W411" s="2">
        <v>68.86</v>
      </c>
      <c r="X411" s="2">
        <v>1152.28</v>
      </c>
      <c r="Y411" s="2">
        <v>516.04</v>
      </c>
      <c r="Z411" s="2">
        <v>793.91</v>
      </c>
      <c r="AA411" s="2">
        <v>674.83</v>
      </c>
      <c r="AB411" s="2">
        <v>992.39</v>
      </c>
      <c r="AC411" s="2">
        <v>1704.5300000000002</v>
      </c>
    </row>
    <row r="412" spans="1:29" x14ac:dyDescent="0.3">
      <c r="A412" t="s">
        <v>37</v>
      </c>
      <c r="B412">
        <v>17</v>
      </c>
      <c r="C412" t="s">
        <v>42</v>
      </c>
      <c r="D412">
        <v>29.6</v>
      </c>
      <c r="E412" t="s">
        <v>46</v>
      </c>
      <c r="F412" t="s">
        <v>52</v>
      </c>
      <c r="G412" s="2">
        <v>5137.96</v>
      </c>
      <c r="H412" t="s">
        <v>57</v>
      </c>
      <c r="I412" s="1">
        <v>142.83000000000001</v>
      </c>
      <c r="J412" s="1">
        <v>404.8</v>
      </c>
      <c r="K412" s="1">
        <v>59.84</v>
      </c>
      <c r="L412" s="1">
        <v>241.39</v>
      </c>
      <c r="M412" s="1">
        <v>120.75</v>
      </c>
      <c r="N412" s="1">
        <v>38.29</v>
      </c>
      <c r="O412" s="1">
        <v>131.18</v>
      </c>
      <c r="P412" s="1">
        <v>9.5</v>
      </c>
      <c r="Q412" t="s">
        <v>70</v>
      </c>
      <c r="R412" s="6">
        <v>778</v>
      </c>
      <c r="S412" s="6">
        <v>388</v>
      </c>
      <c r="T412" s="2">
        <v>13.24</v>
      </c>
      <c r="U412" s="2">
        <v>0</v>
      </c>
      <c r="V412" s="2">
        <v>20.48</v>
      </c>
      <c r="W412" s="2">
        <v>92.77</v>
      </c>
      <c r="X412" s="2">
        <v>1148.58</v>
      </c>
      <c r="Y412" s="2">
        <v>667.93</v>
      </c>
      <c r="Z412" s="2">
        <v>1027.5899999999999</v>
      </c>
      <c r="AA412" s="2">
        <v>873.45</v>
      </c>
      <c r="AB412" s="2">
        <v>1284.49</v>
      </c>
      <c r="AC412" s="2">
        <v>2775.86</v>
      </c>
    </row>
    <row r="413" spans="1:29" x14ac:dyDescent="0.3">
      <c r="A413" t="s">
        <v>36</v>
      </c>
      <c r="B413">
        <v>18</v>
      </c>
      <c r="C413" t="s">
        <v>45</v>
      </c>
      <c r="D413">
        <v>11.6</v>
      </c>
      <c r="E413" t="s">
        <v>47</v>
      </c>
      <c r="F413" t="s">
        <v>53</v>
      </c>
      <c r="G413" s="2">
        <v>4816.8999999999996</v>
      </c>
      <c r="H413" t="s">
        <v>56</v>
      </c>
      <c r="I413" s="1">
        <v>168.71</v>
      </c>
      <c r="J413" s="1">
        <v>395.1</v>
      </c>
      <c r="K413" s="1">
        <v>56.39</v>
      </c>
      <c r="L413" s="1">
        <v>262.68</v>
      </c>
      <c r="M413" s="1">
        <v>135.08000000000001</v>
      </c>
      <c r="N413" s="1">
        <v>42.52</v>
      </c>
      <c r="O413" s="1">
        <v>129.72999999999999</v>
      </c>
      <c r="P413" s="1">
        <v>9.9700000000000006</v>
      </c>
      <c r="Q413" t="s">
        <v>58</v>
      </c>
      <c r="R413" s="6">
        <v>825</v>
      </c>
      <c r="S413" s="6">
        <v>400</v>
      </c>
      <c r="T413" s="2">
        <v>12.04</v>
      </c>
      <c r="U413" s="2">
        <v>100</v>
      </c>
      <c r="V413" s="2">
        <v>22.08</v>
      </c>
      <c r="W413" s="2">
        <v>71.59</v>
      </c>
      <c r="X413" s="2">
        <v>1200.18</v>
      </c>
      <c r="Y413" s="2">
        <v>626.20000000000005</v>
      </c>
      <c r="Z413" s="2">
        <v>963.38</v>
      </c>
      <c r="AA413" s="2">
        <v>818.87</v>
      </c>
      <c r="AB413" s="2">
        <v>1204.22</v>
      </c>
      <c r="AC413" s="2">
        <v>2504.8000000000002</v>
      </c>
    </row>
    <row r="414" spans="1:29" x14ac:dyDescent="0.3">
      <c r="A414" t="s">
        <v>36</v>
      </c>
      <c r="B414">
        <v>13</v>
      </c>
      <c r="C414" t="s">
        <v>45</v>
      </c>
      <c r="D414">
        <v>11.8</v>
      </c>
      <c r="E414" t="s">
        <v>47</v>
      </c>
      <c r="F414" t="s">
        <v>50</v>
      </c>
      <c r="G414" s="2">
        <v>3855.43</v>
      </c>
      <c r="H414" t="s">
        <v>56</v>
      </c>
      <c r="I414" s="1">
        <v>107.99</v>
      </c>
      <c r="J414" s="1">
        <v>400.95</v>
      </c>
      <c r="K414" s="1">
        <v>58.59</v>
      </c>
      <c r="L414" s="1">
        <v>207.02</v>
      </c>
      <c r="M414" s="1">
        <v>122.26</v>
      </c>
      <c r="N414" s="1">
        <v>36.18</v>
      </c>
      <c r="O414" s="1">
        <v>112.56</v>
      </c>
      <c r="P414" s="1">
        <v>7.58</v>
      </c>
      <c r="Q414" t="s">
        <v>63</v>
      </c>
      <c r="R414" s="6">
        <v>410</v>
      </c>
      <c r="S414" s="6">
        <v>300</v>
      </c>
      <c r="T414" s="2">
        <v>12.85</v>
      </c>
      <c r="U414" s="2">
        <v>0</v>
      </c>
      <c r="V414" s="2">
        <v>31.3</v>
      </c>
      <c r="W414" s="2">
        <v>64.42</v>
      </c>
      <c r="X414" s="2">
        <v>1053.1299999999901</v>
      </c>
      <c r="Y414" s="2">
        <v>501.21</v>
      </c>
      <c r="Z414" s="2">
        <v>771.09</v>
      </c>
      <c r="AA414" s="2">
        <v>655.42</v>
      </c>
      <c r="AB414" s="2">
        <v>963.86</v>
      </c>
      <c r="AC414" s="2">
        <v>1599.6</v>
      </c>
    </row>
    <row r="415" spans="1:29" x14ac:dyDescent="0.3">
      <c r="A415" t="s">
        <v>36</v>
      </c>
      <c r="B415">
        <v>27</v>
      </c>
      <c r="C415" t="s">
        <v>44</v>
      </c>
      <c r="D415">
        <v>25.6</v>
      </c>
      <c r="E415" t="s">
        <v>46</v>
      </c>
      <c r="F415" t="s">
        <v>50</v>
      </c>
      <c r="G415" s="2">
        <v>3032.56</v>
      </c>
      <c r="H415" t="s">
        <v>54</v>
      </c>
      <c r="I415" s="1">
        <v>178.23</v>
      </c>
      <c r="J415" s="1">
        <v>332.5</v>
      </c>
      <c r="K415" s="1">
        <v>58.78</v>
      </c>
      <c r="L415" s="1">
        <v>289.94</v>
      </c>
      <c r="M415" s="1">
        <v>128.02000000000001</v>
      </c>
      <c r="N415" s="1">
        <v>47.91</v>
      </c>
      <c r="O415" s="1">
        <v>127.49</v>
      </c>
      <c r="P415" s="1">
        <v>9.0399999999999991</v>
      </c>
      <c r="Q415" t="s">
        <v>65</v>
      </c>
      <c r="R415" s="6">
        <v>939</v>
      </c>
      <c r="S415" s="6">
        <v>338</v>
      </c>
      <c r="T415" s="2">
        <v>8.9700000000000006</v>
      </c>
      <c r="U415" s="2">
        <v>150</v>
      </c>
      <c r="V415" s="2">
        <v>37.25</v>
      </c>
      <c r="W415" s="2">
        <v>87.53</v>
      </c>
      <c r="X415" s="2">
        <v>1171.9100000000001</v>
      </c>
      <c r="Y415" s="2">
        <v>394.23</v>
      </c>
      <c r="Z415" s="2">
        <v>606.51</v>
      </c>
      <c r="AA415" s="2">
        <v>515.54</v>
      </c>
      <c r="AB415" s="2">
        <v>758.14</v>
      </c>
      <c r="AC415" s="2">
        <v>813.90000000000009</v>
      </c>
    </row>
    <row r="416" spans="1:29" x14ac:dyDescent="0.3">
      <c r="A416" t="s">
        <v>37</v>
      </c>
      <c r="B416">
        <v>20</v>
      </c>
      <c r="C416" t="s">
        <v>41</v>
      </c>
      <c r="D416">
        <v>21.4</v>
      </c>
      <c r="E416" t="s">
        <v>46</v>
      </c>
      <c r="F416" t="s">
        <v>50</v>
      </c>
      <c r="G416" s="2">
        <v>3627.23</v>
      </c>
      <c r="H416" t="s">
        <v>56</v>
      </c>
      <c r="I416" s="1">
        <v>183.88</v>
      </c>
      <c r="J416" s="1">
        <v>491.95</v>
      </c>
      <c r="K416" s="1">
        <v>53.86</v>
      </c>
      <c r="L416" s="1">
        <v>254.35</v>
      </c>
      <c r="M416" s="1">
        <v>123.1</v>
      </c>
      <c r="N416" s="1">
        <v>30.36</v>
      </c>
      <c r="O416" s="1">
        <v>119.56</v>
      </c>
      <c r="P416" s="1">
        <v>8.17</v>
      </c>
      <c r="Q416" t="s">
        <v>80</v>
      </c>
      <c r="R416" s="6">
        <v>526</v>
      </c>
      <c r="S416" s="6">
        <v>308</v>
      </c>
      <c r="T416" s="2">
        <v>11.78</v>
      </c>
      <c r="U416" s="2">
        <v>50</v>
      </c>
      <c r="V416" s="2">
        <v>29.98</v>
      </c>
      <c r="W416" s="2">
        <v>79.2</v>
      </c>
      <c r="X416" s="2">
        <v>1265.22999999999</v>
      </c>
      <c r="Y416" s="2">
        <v>471.54</v>
      </c>
      <c r="Z416" s="2">
        <v>725.45</v>
      </c>
      <c r="AA416" s="2">
        <v>616.63</v>
      </c>
      <c r="AB416" s="2">
        <v>906.81</v>
      </c>
      <c r="AC416" s="2">
        <v>1207.98</v>
      </c>
    </row>
    <row r="417" spans="1:29" x14ac:dyDescent="0.3">
      <c r="A417" t="s">
        <v>39</v>
      </c>
      <c r="B417">
        <v>18</v>
      </c>
      <c r="C417" t="s">
        <v>45</v>
      </c>
      <c r="D417">
        <v>22.8</v>
      </c>
      <c r="E417" t="s">
        <v>47</v>
      </c>
      <c r="F417" t="s">
        <v>48</v>
      </c>
      <c r="G417" s="2">
        <v>5807.69</v>
      </c>
      <c r="H417" t="s">
        <v>57</v>
      </c>
      <c r="I417" s="1">
        <v>182.03</v>
      </c>
      <c r="J417" s="1">
        <v>480.75</v>
      </c>
      <c r="K417" s="1">
        <v>57.99</v>
      </c>
      <c r="L417" s="1">
        <v>297.61</v>
      </c>
      <c r="M417" s="1">
        <v>114.72</v>
      </c>
      <c r="N417" s="1">
        <v>51.69</v>
      </c>
      <c r="O417" s="1">
        <v>126.67</v>
      </c>
      <c r="P417" s="1">
        <v>7.42</v>
      </c>
      <c r="Q417" t="s">
        <v>64</v>
      </c>
      <c r="R417" s="6">
        <v>789</v>
      </c>
      <c r="S417" s="6">
        <v>341</v>
      </c>
      <c r="T417" s="2">
        <v>17.03</v>
      </c>
      <c r="U417" s="2">
        <v>100</v>
      </c>
      <c r="V417" s="2">
        <v>22.27</v>
      </c>
      <c r="W417" s="2">
        <v>59.7</v>
      </c>
      <c r="X417" s="2">
        <v>1318.88</v>
      </c>
      <c r="Y417" s="2">
        <v>755</v>
      </c>
      <c r="Z417" s="2">
        <v>1161.54</v>
      </c>
      <c r="AA417" s="2">
        <v>987.31</v>
      </c>
      <c r="AB417" s="2">
        <v>1451.92</v>
      </c>
      <c r="AC417" s="2">
        <v>3377.08</v>
      </c>
    </row>
    <row r="418" spans="1:29" x14ac:dyDescent="0.3">
      <c r="A418" t="s">
        <v>37</v>
      </c>
      <c r="B418">
        <v>11</v>
      </c>
      <c r="C418" t="s">
        <v>43</v>
      </c>
      <c r="D418">
        <v>24.2</v>
      </c>
      <c r="E418" t="s">
        <v>47</v>
      </c>
      <c r="F418" t="s">
        <v>48</v>
      </c>
      <c r="G418" s="2">
        <v>4423.67</v>
      </c>
      <c r="H418" t="s">
        <v>55</v>
      </c>
      <c r="I418" s="1">
        <v>180.7</v>
      </c>
      <c r="J418" s="1">
        <v>446.47</v>
      </c>
      <c r="K418" s="1">
        <v>54.01</v>
      </c>
      <c r="L418" s="1">
        <v>239.66</v>
      </c>
      <c r="M418" s="1">
        <v>131.74</v>
      </c>
      <c r="N418" s="1">
        <v>48.97</v>
      </c>
      <c r="O418" s="1">
        <v>128.12</v>
      </c>
      <c r="P418" s="1">
        <v>8.42</v>
      </c>
      <c r="Q418" t="s">
        <v>58</v>
      </c>
      <c r="R418" s="6">
        <v>398</v>
      </c>
      <c r="S418" s="6">
        <v>354</v>
      </c>
      <c r="T418" s="2">
        <v>12.5</v>
      </c>
      <c r="U418" s="2">
        <v>0</v>
      </c>
      <c r="V418" s="2">
        <v>34.32</v>
      </c>
      <c r="W418" s="2">
        <v>89.96</v>
      </c>
      <c r="X418" s="2">
        <v>1238.0899999999999</v>
      </c>
      <c r="Y418" s="2">
        <v>575.08000000000004</v>
      </c>
      <c r="Z418" s="2">
        <v>884.73</v>
      </c>
      <c r="AA418" s="2">
        <v>752.02</v>
      </c>
      <c r="AB418" s="2">
        <v>1105.92</v>
      </c>
      <c r="AC418" s="2">
        <v>1985.9</v>
      </c>
    </row>
    <row r="419" spans="1:29" x14ac:dyDescent="0.3">
      <c r="A419" t="s">
        <v>35</v>
      </c>
      <c r="B419">
        <v>24</v>
      </c>
      <c r="C419" t="s">
        <v>44</v>
      </c>
      <c r="D419">
        <v>18.399999999999999</v>
      </c>
      <c r="E419" t="s">
        <v>46</v>
      </c>
      <c r="F419" t="s">
        <v>48</v>
      </c>
      <c r="G419" s="2">
        <v>4840.5</v>
      </c>
      <c r="H419" t="s">
        <v>57</v>
      </c>
      <c r="I419" s="1">
        <v>139.52000000000001</v>
      </c>
      <c r="J419" s="1">
        <v>400.64</v>
      </c>
      <c r="K419" s="1">
        <v>53.72</v>
      </c>
      <c r="L419" s="1">
        <v>251.19</v>
      </c>
      <c r="M419" s="1">
        <v>147.07</v>
      </c>
      <c r="N419" s="1">
        <v>69.66</v>
      </c>
      <c r="O419" s="1">
        <v>146.63</v>
      </c>
      <c r="P419" s="1">
        <v>8.14</v>
      </c>
      <c r="Q419" t="s">
        <v>63</v>
      </c>
      <c r="R419" s="6">
        <v>837</v>
      </c>
      <c r="S419" s="6">
        <v>376</v>
      </c>
      <c r="T419" s="2">
        <v>12.87</v>
      </c>
      <c r="U419" s="2">
        <v>100</v>
      </c>
      <c r="V419" s="2">
        <v>36.58</v>
      </c>
      <c r="W419" s="2">
        <v>78.569999999999993</v>
      </c>
      <c r="X419" s="2">
        <v>1216.57</v>
      </c>
      <c r="Y419" s="2">
        <v>629.26</v>
      </c>
      <c r="Z419" s="2">
        <v>968.1</v>
      </c>
      <c r="AA419" s="2">
        <v>822.89</v>
      </c>
      <c r="AB419" s="2">
        <v>1210.1199999999999</v>
      </c>
      <c r="AC419" s="2">
        <v>2526.5100000000002</v>
      </c>
    </row>
    <row r="420" spans="1:29" x14ac:dyDescent="0.3">
      <c r="A420" t="s">
        <v>33</v>
      </c>
      <c r="B420">
        <v>24</v>
      </c>
      <c r="C420" t="s">
        <v>42</v>
      </c>
      <c r="D420">
        <v>19.8</v>
      </c>
      <c r="E420" t="s">
        <v>47</v>
      </c>
      <c r="F420" t="s">
        <v>52</v>
      </c>
      <c r="G420" s="2">
        <v>4784.67</v>
      </c>
      <c r="H420" t="s">
        <v>55</v>
      </c>
      <c r="I420" s="1">
        <v>108</v>
      </c>
      <c r="J420" s="1">
        <v>461.06</v>
      </c>
      <c r="K420" s="1">
        <v>58.73</v>
      </c>
      <c r="L420" s="1">
        <v>266.44</v>
      </c>
      <c r="M420" s="1">
        <v>139.06</v>
      </c>
      <c r="N420" s="1">
        <v>40.98</v>
      </c>
      <c r="O420" s="1">
        <v>123.73</v>
      </c>
      <c r="P420" s="1">
        <v>8.6199999999999992</v>
      </c>
      <c r="Q420" t="s">
        <v>64</v>
      </c>
      <c r="R420" s="6">
        <v>262</v>
      </c>
      <c r="S420" s="6">
        <v>384</v>
      </c>
      <c r="T420" s="2">
        <v>12.46</v>
      </c>
      <c r="U420" s="2">
        <v>0</v>
      </c>
      <c r="V420" s="2">
        <v>36.81</v>
      </c>
      <c r="W420" s="2">
        <v>56.11</v>
      </c>
      <c r="X420" s="2">
        <v>1206.6199999999999</v>
      </c>
      <c r="Y420" s="2">
        <v>622.01</v>
      </c>
      <c r="Z420" s="2">
        <v>956.93</v>
      </c>
      <c r="AA420" s="2">
        <v>813.39</v>
      </c>
      <c r="AB420" s="2">
        <v>1196.17</v>
      </c>
      <c r="AC420" s="2">
        <v>2380.86</v>
      </c>
    </row>
    <row r="421" spans="1:29" x14ac:dyDescent="0.3">
      <c r="A421" t="s">
        <v>32</v>
      </c>
      <c r="B421">
        <v>20</v>
      </c>
      <c r="C421" t="s">
        <v>41</v>
      </c>
      <c r="D421">
        <v>22.7</v>
      </c>
      <c r="E421" t="s">
        <v>47</v>
      </c>
      <c r="F421" t="s">
        <v>50</v>
      </c>
      <c r="G421" s="2">
        <v>3995.7</v>
      </c>
      <c r="H421" t="s">
        <v>56</v>
      </c>
      <c r="I421" s="1">
        <v>135.75</v>
      </c>
      <c r="J421" s="1">
        <v>314.36</v>
      </c>
      <c r="K421" s="1">
        <v>50.57</v>
      </c>
      <c r="L421" s="1">
        <v>209.6</v>
      </c>
      <c r="M421" s="1">
        <v>126.96</v>
      </c>
      <c r="N421" s="1">
        <v>32.15</v>
      </c>
      <c r="O421" s="1">
        <v>124.01</v>
      </c>
      <c r="P421" s="1">
        <v>8.6999999999999993</v>
      </c>
      <c r="Q421" t="s">
        <v>80</v>
      </c>
      <c r="R421" s="6">
        <v>883</v>
      </c>
      <c r="S421" s="6">
        <v>366</v>
      </c>
      <c r="T421" s="2">
        <v>10.92</v>
      </c>
      <c r="U421" s="2">
        <v>0</v>
      </c>
      <c r="V421" s="2">
        <v>25.5</v>
      </c>
      <c r="W421" s="2">
        <v>77.66</v>
      </c>
      <c r="X421" s="2">
        <v>1002.1</v>
      </c>
      <c r="Y421" s="2">
        <v>519.44000000000005</v>
      </c>
      <c r="Z421" s="2">
        <v>799.14</v>
      </c>
      <c r="AA421" s="2">
        <v>679.27</v>
      </c>
      <c r="AB421" s="2">
        <v>998.92</v>
      </c>
      <c r="AC421" s="2">
        <v>1785.1</v>
      </c>
    </row>
    <row r="422" spans="1:29" x14ac:dyDescent="0.3">
      <c r="A422" t="s">
        <v>35</v>
      </c>
      <c r="B422">
        <v>4</v>
      </c>
      <c r="C422" t="s">
        <v>43</v>
      </c>
      <c r="D422">
        <v>29.8</v>
      </c>
      <c r="E422" t="s">
        <v>47</v>
      </c>
      <c r="F422" t="s">
        <v>50</v>
      </c>
      <c r="G422" s="2">
        <v>5565.32</v>
      </c>
      <c r="H422" t="s">
        <v>56</v>
      </c>
      <c r="I422" s="1">
        <v>160.41</v>
      </c>
      <c r="J422" s="1">
        <v>325.89</v>
      </c>
      <c r="K422" s="1">
        <v>52.54</v>
      </c>
      <c r="L422" s="1">
        <v>268.97000000000003</v>
      </c>
      <c r="M422" s="1">
        <v>127.74</v>
      </c>
      <c r="N422" s="1">
        <v>39.159999999999997</v>
      </c>
      <c r="O422" s="1">
        <v>104.34</v>
      </c>
      <c r="P422" s="1">
        <v>8.1300000000000008</v>
      </c>
      <c r="Q422" t="s">
        <v>76</v>
      </c>
      <c r="R422" s="6">
        <v>710</v>
      </c>
      <c r="S422" s="6">
        <v>328</v>
      </c>
      <c r="T422" s="2">
        <v>16.97</v>
      </c>
      <c r="U422" s="2">
        <v>50</v>
      </c>
      <c r="V422" s="2">
        <v>39.049999999999997</v>
      </c>
      <c r="W422" s="2">
        <v>89.8</v>
      </c>
      <c r="X422" s="2">
        <v>1087.18</v>
      </c>
      <c r="Y422" s="2">
        <v>723.49</v>
      </c>
      <c r="Z422" s="2">
        <v>1113.06</v>
      </c>
      <c r="AA422" s="2">
        <v>946.1</v>
      </c>
      <c r="AB422" s="2">
        <v>1391.33</v>
      </c>
      <c r="AC422" s="2">
        <v>3333.1899999999996</v>
      </c>
    </row>
    <row r="423" spans="1:29" x14ac:dyDescent="0.3">
      <c r="A423" t="s">
        <v>38</v>
      </c>
      <c r="B423">
        <v>11</v>
      </c>
      <c r="C423" t="s">
        <v>42</v>
      </c>
      <c r="D423">
        <v>16</v>
      </c>
      <c r="E423" t="s">
        <v>46</v>
      </c>
      <c r="F423" t="s">
        <v>52</v>
      </c>
      <c r="G423" s="2">
        <v>3471.39</v>
      </c>
      <c r="H423" t="s">
        <v>55</v>
      </c>
      <c r="I423" s="1">
        <v>180.91</v>
      </c>
      <c r="J423" s="1">
        <v>448.37</v>
      </c>
      <c r="K423" s="1">
        <v>59.5</v>
      </c>
      <c r="L423" s="1">
        <v>295.70999999999998</v>
      </c>
      <c r="M423" s="1">
        <v>132.41</v>
      </c>
      <c r="N423" s="1">
        <v>45.55</v>
      </c>
      <c r="O423" s="1">
        <v>108.13</v>
      </c>
      <c r="P423" s="1">
        <v>5.24</v>
      </c>
      <c r="Q423" t="s">
        <v>63</v>
      </c>
      <c r="R423" s="6">
        <v>906</v>
      </c>
      <c r="S423" s="6">
        <v>395</v>
      </c>
      <c r="T423" s="2">
        <v>8.7899999999999991</v>
      </c>
      <c r="U423" s="2">
        <v>0</v>
      </c>
      <c r="V423" s="2">
        <v>39.67</v>
      </c>
      <c r="W423" s="2">
        <v>92.89</v>
      </c>
      <c r="X423" s="2">
        <v>1275.82</v>
      </c>
      <c r="Y423" s="2">
        <v>451.28</v>
      </c>
      <c r="Z423" s="2">
        <v>694.28</v>
      </c>
      <c r="AA423" s="2">
        <v>590.14</v>
      </c>
      <c r="AB423" s="2">
        <v>867.85</v>
      </c>
      <c r="AC423" s="2">
        <v>1001.2399999999998</v>
      </c>
    </row>
    <row r="424" spans="1:29" x14ac:dyDescent="0.3">
      <c r="A424" t="s">
        <v>39</v>
      </c>
      <c r="B424">
        <v>5</v>
      </c>
      <c r="C424" t="s">
        <v>42</v>
      </c>
      <c r="D424">
        <v>12.4</v>
      </c>
      <c r="E424" t="s">
        <v>46</v>
      </c>
      <c r="F424" t="s">
        <v>49</v>
      </c>
      <c r="G424" s="2">
        <v>3024.95</v>
      </c>
      <c r="H424" t="s">
        <v>54</v>
      </c>
      <c r="I424" s="1">
        <v>129.01</v>
      </c>
      <c r="J424" s="1">
        <v>396.02</v>
      </c>
      <c r="K424" s="1">
        <v>58.87</v>
      </c>
      <c r="L424" s="1">
        <v>242.49</v>
      </c>
      <c r="M424" s="1">
        <v>132.99</v>
      </c>
      <c r="N424" s="1">
        <v>48.39</v>
      </c>
      <c r="O424" s="1">
        <v>126.66</v>
      </c>
      <c r="P424" s="1">
        <v>5.95</v>
      </c>
      <c r="Q424" t="s">
        <v>65</v>
      </c>
      <c r="R424" s="6">
        <v>339</v>
      </c>
      <c r="S424" s="6">
        <v>304</v>
      </c>
      <c r="T424" s="2">
        <v>9.9499999999999993</v>
      </c>
      <c r="U424" s="2">
        <v>150</v>
      </c>
      <c r="V424" s="2">
        <v>22.73</v>
      </c>
      <c r="W424" s="2">
        <v>55.08</v>
      </c>
      <c r="X424" s="2">
        <v>1140.3800000000001</v>
      </c>
      <c r="Y424" s="2">
        <v>393.24</v>
      </c>
      <c r="Z424" s="2">
        <v>604.99</v>
      </c>
      <c r="AA424" s="2">
        <v>514.24</v>
      </c>
      <c r="AB424" s="2">
        <v>756.24</v>
      </c>
      <c r="AC424" s="2">
        <v>823.30000000000018</v>
      </c>
    </row>
    <row r="425" spans="1:29" x14ac:dyDescent="0.3">
      <c r="A425" t="s">
        <v>32</v>
      </c>
      <c r="B425">
        <v>24</v>
      </c>
      <c r="C425" t="s">
        <v>44</v>
      </c>
      <c r="D425">
        <v>14.1</v>
      </c>
      <c r="E425" t="s">
        <v>46</v>
      </c>
      <c r="F425" t="s">
        <v>50</v>
      </c>
      <c r="G425" s="2">
        <v>4554.82</v>
      </c>
      <c r="H425" t="s">
        <v>56</v>
      </c>
      <c r="I425" s="1">
        <v>174.99</v>
      </c>
      <c r="J425" s="1">
        <v>318.72000000000003</v>
      </c>
      <c r="K425" s="1">
        <v>58.2</v>
      </c>
      <c r="L425" s="1">
        <v>254.06</v>
      </c>
      <c r="M425" s="1">
        <v>100.51</v>
      </c>
      <c r="N425" s="1">
        <v>65.92</v>
      </c>
      <c r="O425" s="1">
        <v>147.96</v>
      </c>
      <c r="P425" s="1">
        <v>6.76</v>
      </c>
      <c r="Q425" t="s">
        <v>60</v>
      </c>
      <c r="R425" s="6">
        <v>560</v>
      </c>
      <c r="S425" s="6">
        <v>314</v>
      </c>
      <c r="T425" s="2">
        <v>14.51</v>
      </c>
      <c r="U425" s="2">
        <v>50</v>
      </c>
      <c r="V425" s="2">
        <v>39.57</v>
      </c>
      <c r="W425" s="2">
        <v>58.59</v>
      </c>
      <c r="X425" s="2">
        <v>1127.1199999999999</v>
      </c>
      <c r="Y425" s="2">
        <v>592.13</v>
      </c>
      <c r="Z425" s="2">
        <v>910.96</v>
      </c>
      <c r="AA425" s="2">
        <v>774.32</v>
      </c>
      <c r="AB425" s="2">
        <v>1138.7</v>
      </c>
      <c r="AC425" s="2">
        <v>2283.27</v>
      </c>
    </row>
    <row r="426" spans="1:29" x14ac:dyDescent="0.3">
      <c r="A426" t="s">
        <v>29</v>
      </c>
      <c r="B426">
        <v>4</v>
      </c>
      <c r="C426" t="s">
        <v>43</v>
      </c>
      <c r="D426">
        <v>10.3</v>
      </c>
      <c r="E426" t="s">
        <v>46</v>
      </c>
      <c r="F426" t="s">
        <v>49</v>
      </c>
      <c r="G426" s="2">
        <v>5669.01</v>
      </c>
      <c r="H426" t="s">
        <v>55</v>
      </c>
      <c r="I426" s="1">
        <v>181.81</v>
      </c>
      <c r="J426" s="1">
        <v>402.77</v>
      </c>
      <c r="K426" s="1">
        <v>55.3</v>
      </c>
      <c r="L426" s="1">
        <v>286.29000000000002</v>
      </c>
      <c r="M426" s="1">
        <v>131.69999999999999</v>
      </c>
      <c r="N426" s="1">
        <v>37.56</v>
      </c>
      <c r="O426" s="1">
        <v>101.28</v>
      </c>
      <c r="P426" s="1">
        <v>7.92</v>
      </c>
      <c r="Q426" t="s">
        <v>76</v>
      </c>
      <c r="R426" s="6">
        <v>519</v>
      </c>
      <c r="S426" s="6">
        <v>378</v>
      </c>
      <c r="T426" s="2">
        <v>15</v>
      </c>
      <c r="U426" s="2">
        <v>100</v>
      </c>
      <c r="V426" s="2">
        <v>28.99</v>
      </c>
      <c r="W426" s="2">
        <v>56.28</v>
      </c>
      <c r="X426" s="2">
        <v>1204.6299999999901</v>
      </c>
      <c r="Y426" s="2">
        <v>736.97</v>
      </c>
      <c r="Z426" s="2">
        <v>1133.8</v>
      </c>
      <c r="AA426" s="2">
        <v>963.73</v>
      </c>
      <c r="AB426" s="2">
        <v>1417.25</v>
      </c>
      <c r="AC426" s="2">
        <v>3359.37</v>
      </c>
    </row>
    <row r="427" spans="1:29" x14ac:dyDescent="0.3">
      <c r="A427" t="s">
        <v>38</v>
      </c>
      <c r="B427">
        <v>25</v>
      </c>
      <c r="C427" t="s">
        <v>41</v>
      </c>
      <c r="D427">
        <v>27.6</v>
      </c>
      <c r="E427" t="s">
        <v>47</v>
      </c>
      <c r="F427" t="s">
        <v>53</v>
      </c>
      <c r="G427" s="2">
        <v>5870.85</v>
      </c>
      <c r="H427" t="s">
        <v>55</v>
      </c>
      <c r="I427" s="1">
        <v>180.06</v>
      </c>
      <c r="J427" s="1">
        <v>472.37</v>
      </c>
      <c r="K427" s="1">
        <v>54.8</v>
      </c>
      <c r="L427" s="1">
        <v>283.3</v>
      </c>
      <c r="M427" s="1">
        <v>110.78</v>
      </c>
      <c r="N427" s="1">
        <v>35.630000000000003</v>
      </c>
      <c r="O427" s="1">
        <v>111.36</v>
      </c>
      <c r="P427" s="1">
        <v>7.74</v>
      </c>
      <c r="Q427" t="s">
        <v>82</v>
      </c>
      <c r="R427" s="6">
        <v>424</v>
      </c>
      <c r="S427" s="6">
        <v>307</v>
      </c>
      <c r="T427" s="2">
        <v>19.12</v>
      </c>
      <c r="U427" s="2">
        <v>0</v>
      </c>
      <c r="V427" s="2">
        <v>36.56</v>
      </c>
      <c r="W427" s="2">
        <v>74.19</v>
      </c>
      <c r="X427" s="2">
        <v>1256.04</v>
      </c>
      <c r="Y427" s="2">
        <v>763.21</v>
      </c>
      <c r="Z427" s="2">
        <v>1174.17</v>
      </c>
      <c r="AA427" s="2">
        <v>998.04</v>
      </c>
      <c r="AB427" s="2">
        <v>1467.71</v>
      </c>
      <c r="AC427" s="2">
        <v>3417.37</v>
      </c>
    </row>
    <row r="428" spans="1:29" x14ac:dyDescent="0.3">
      <c r="A428" t="s">
        <v>33</v>
      </c>
      <c r="B428">
        <v>18</v>
      </c>
      <c r="C428" t="s">
        <v>42</v>
      </c>
      <c r="D428">
        <v>19.899999999999999</v>
      </c>
      <c r="E428" t="s">
        <v>46</v>
      </c>
      <c r="F428" t="s">
        <v>49</v>
      </c>
      <c r="G428" s="2">
        <v>5718.02</v>
      </c>
      <c r="H428" t="s">
        <v>57</v>
      </c>
      <c r="I428" s="1">
        <v>151.59</v>
      </c>
      <c r="J428" s="1">
        <v>425.55</v>
      </c>
      <c r="K428" s="1">
        <v>53.56</v>
      </c>
      <c r="L428" s="1">
        <v>285.02</v>
      </c>
      <c r="M428" s="1">
        <v>131.63</v>
      </c>
      <c r="N428" s="1">
        <v>38.89</v>
      </c>
      <c r="O428" s="1">
        <v>126.04</v>
      </c>
      <c r="P428" s="1">
        <v>8.24</v>
      </c>
      <c r="Q428" t="s">
        <v>83</v>
      </c>
      <c r="R428" s="6">
        <v>389</v>
      </c>
      <c r="S428" s="6">
        <v>315</v>
      </c>
      <c r="T428" s="2">
        <v>18.149999999999999</v>
      </c>
      <c r="U428" s="2">
        <v>150</v>
      </c>
      <c r="V428" s="2">
        <v>30.22</v>
      </c>
      <c r="W428" s="2">
        <v>99.16</v>
      </c>
      <c r="X428" s="2">
        <v>1220.52</v>
      </c>
      <c r="Y428" s="2">
        <v>743.34</v>
      </c>
      <c r="Z428" s="2">
        <v>1143.5999999999999</v>
      </c>
      <c r="AA428" s="2">
        <v>972.06</v>
      </c>
      <c r="AB428" s="2">
        <v>1429.51</v>
      </c>
      <c r="AC428" s="2">
        <v>3443.7200000000003</v>
      </c>
    </row>
    <row r="429" spans="1:29" x14ac:dyDescent="0.3">
      <c r="A429" t="s">
        <v>33</v>
      </c>
      <c r="B429">
        <v>9</v>
      </c>
      <c r="C429" t="s">
        <v>41</v>
      </c>
      <c r="D429">
        <v>17.5</v>
      </c>
      <c r="E429" t="s">
        <v>47</v>
      </c>
      <c r="F429" t="s">
        <v>51</v>
      </c>
      <c r="G429" s="2">
        <v>3719.46</v>
      </c>
      <c r="H429" t="s">
        <v>54</v>
      </c>
      <c r="I429" s="1">
        <v>190.76</v>
      </c>
      <c r="J429" s="1">
        <v>315.13</v>
      </c>
      <c r="K429" s="1">
        <v>53.94</v>
      </c>
      <c r="L429" s="1">
        <v>264.56</v>
      </c>
      <c r="M429" s="1">
        <v>110.35</v>
      </c>
      <c r="N429" s="1">
        <v>55.4</v>
      </c>
      <c r="O429" s="1">
        <v>121.49</v>
      </c>
      <c r="P429" s="1">
        <v>7.76</v>
      </c>
      <c r="Q429" t="s">
        <v>58</v>
      </c>
      <c r="R429" s="6">
        <v>101</v>
      </c>
      <c r="S429" s="6">
        <v>356</v>
      </c>
      <c r="T429" s="2">
        <v>10.45</v>
      </c>
      <c r="U429" s="2">
        <v>150</v>
      </c>
      <c r="V429" s="2">
        <v>37.299999999999997</v>
      </c>
      <c r="W429" s="2">
        <v>86.35</v>
      </c>
      <c r="X429" s="2">
        <v>1119.3899999999901</v>
      </c>
      <c r="Y429" s="2">
        <v>483.53</v>
      </c>
      <c r="Z429" s="2">
        <v>743.89</v>
      </c>
      <c r="AA429" s="2">
        <v>632.30999999999995</v>
      </c>
      <c r="AB429" s="2">
        <v>929.87</v>
      </c>
      <c r="AC429" s="2">
        <v>1553.37</v>
      </c>
    </row>
    <row r="430" spans="1:29" x14ac:dyDescent="0.3">
      <c r="A430" t="s">
        <v>37</v>
      </c>
      <c r="B430">
        <v>21</v>
      </c>
      <c r="C430" t="s">
        <v>42</v>
      </c>
      <c r="D430">
        <v>22.2</v>
      </c>
      <c r="E430" t="s">
        <v>47</v>
      </c>
      <c r="F430" t="s">
        <v>48</v>
      </c>
      <c r="G430" s="2">
        <v>4309.53</v>
      </c>
      <c r="H430" t="s">
        <v>55</v>
      </c>
      <c r="I430" s="1">
        <v>176.44</v>
      </c>
      <c r="J430" s="1">
        <v>422.59</v>
      </c>
      <c r="K430" s="1">
        <v>50.7</v>
      </c>
      <c r="L430" s="1">
        <v>289.01</v>
      </c>
      <c r="M430" s="1">
        <v>101.15</v>
      </c>
      <c r="N430" s="1">
        <v>58.21</v>
      </c>
      <c r="O430" s="1">
        <v>137.86000000000001</v>
      </c>
      <c r="P430" s="1">
        <v>7.53</v>
      </c>
      <c r="Q430" t="s">
        <v>74</v>
      </c>
      <c r="R430" s="6">
        <v>215</v>
      </c>
      <c r="S430" s="6">
        <v>381</v>
      </c>
      <c r="T430" s="2">
        <v>11.31</v>
      </c>
      <c r="U430" s="2">
        <v>50</v>
      </c>
      <c r="V430" s="2">
        <v>39.93</v>
      </c>
      <c r="W430" s="2">
        <v>98.67</v>
      </c>
      <c r="X430" s="2">
        <v>1243.49</v>
      </c>
      <c r="Y430" s="2">
        <v>560.24</v>
      </c>
      <c r="Z430" s="2">
        <v>861.91</v>
      </c>
      <c r="AA430" s="2">
        <v>732.62</v>
      </c>
      <c r="AB430" s="2">
        <v>1077.3800000000001</v>
      </c>
      <c r="AC430" s="2">
        <v>1921.9699999999998</v>
      </c>
    </row>
    <row r="431" spans="1:29" x14ac:dyDescent="0.3">
      <c r="A431" t="s">
        <v>32</v>
      </c>
      <c r="B431">
        <v>12</v>
      </c>
      <c r="C431" t="s">
        <v>43</v>
      </c>
      <c r="D431">
        <v>28.7</v>
      </c>
      <c r="E431" t="s">
        <v>46</v>
      </c>
      <c r="F431" t="s">
        <v>51</v>
      </c>
      <c r="G431" s="2">
        <v>3282.11</v>
      </c>
      <c r="H431" t="s">
        <v>55</v>
      </c>
      <c r="I431" s="1">
        <v>102.03</v>
      </c>
      <c r="J431" s="1">
        <v>314.37</v>
      </c>
      <c r="K431" s="1">
        <v>59.84</v>
      </c>
      <c r="L431" s="1">
        <v>252.77</v>
      </c>
      <c r="M431" s="1">
        <v>141.36000000000001</v>
      </c>
      <c r="N431" s="1">
        <v>39.67</v>
      </c>
      <c r="O431" s="1">
        <v>133.74</v>
      </c>
      <c r="P431" s="1">
        <v>6.47</v>
      </c>
      <c r="Q431" t="s">
        <v>64</v>
      </c>
      <c r="R431" s="6">
        <v>661</v>
      </c>
      <c r="S431" s="6">
        <v>309</v>
      </c>
      <c r="T431" s="2">
        <v>10.62</v>
      </c>
      <c r="U431" s="2">
        <v>0</v>
      </c>
      <c r="V431" s="2">
        <v>31.5</v>
      </c>
      <c r="W431" s="2">
        <v>91.28</v>
      </c>
      <c r="X431" s="2">
        <v>1050.25</v>
      </c>
      <c r="Y431" s="2">
        <v>426.67</v>
      </c>
      <c r="Z431" s="2">
        <v>656.42</v>
      </c>
      <c r="AA431" s="2">
        <v>557.96</v>
      </c>
      <c r="AB431" s="2">
        <v>820.53</v>
      </c>
      <c r="AC431" s="2">
        <v>1029.3600000000001</v>
      </c>
    </row>
    <row r="432" spans="1:29" x14ac:dyDescent="0.3">
      <c r="A432" t="s">
        <v>32</v>
      </c>
      <c r="B432">
        <v>7</v>
      </c>
      <c r="C432" t="s">
        <v>45</v>
      </c>
      <c r="D432">
        <v>15.9</v>
      </c>
      <c r="E432" t="s">
        <v>47</v>
      </c>
      <c r="F432" t="s">
        <v>48</v>
      </c>
      <c r="G432" s="2">
        <v>3267.37</v>
      </c>
      <c r="H432" t="s">
        <v>56</v>
      </c>
      <c r="I432" s="1">
        <v>147.91</v>
      </c>
      <c r="J432" s="1">
        <v>453.45</v>
      </c>
      <c r="K432" s="1">
        <v>56.59</v>
      </c>
      <c r="L432" s="1">
        <v>270.73</v>
      </c>
      <c r="M432" s="1">
        <v>148.52000000000001</v>
      </c>
      <c r="N432" s="1">
        <v>52.68</v>
      </c>
      <c r="O432" s="1">
        <v>146.06</v>
      </c>
      <c r="P432" s="1">
        <v>9.8800000000000008</v>
      </c>
      <c r="Q432" t="s">
        <v>77</v>
      </c>
      <c r="R432" s="6">
        <v>806</v>
      </c>
      <c r="S432" s="6">
        <v>394</v>
      </c>
      <c r="T432" s="2">
        <v>8.2899999999999991</v>
      </c>
      <c r="U432" s="2">
        <v>0</v>
      </c>
      <c r="V432" s="2">
        <v>20.190000000000001</v>
      </c>
      <c r="W432" s="2">
        <v>89.18</v>
      </c>
      <c r="X432" s="2">
        <v>1285.82</v>
      </c>
      <c r="Y432" s="2">
        <v>424.76</v>
      </c>
      <c r="Z432" s="2">
        <v>653.47</v>
      </c>
      <c r="AA432" s="2">
        <v>555.45000000000005</v>
      </c>
      <c r="AB432" s="2">
        <v>816.84</v>
      </c>
      <c r="AC432" s="2">
        <v>767.74</v>
      </c>
    </row>
    <row r="433" spans="1:29" x14ac:dyDescent="0.3">
      <c r="A433" t="s">
        <v>29</v>
      </c>
      <c r="B433">
        <v>5</v>
      </c>
      <c r="C433" t="s">
        <v>43</v>
      </c>
      <c r="D433">
        <v>29</v>
      </c>
      <c r="E433" t="s">
        <v>46</v>
      </c>
      <c r="F433" t="s">
        <v>53</v>
      </c>
      <c r="G433" s="2">
        <v>5289.64</v>
      </c>
      <c r="H433" t="s">
        <v>55</v>
      </c>
      <c r="I433" s="1">
        <v>185.97</v>
      </c>
      <c r="J433" s="1">
        <v>447.91</v>
      </c>
      <c r="K433" s="1">
        <v>54.69</v>
      </c>
      <c r="L433" s="1">
        <v>250.47</v>
      </c>
      <c r="M433" s="1">
        <v>113.49</v>
      </c>
      <c r="N433" s="1">
        <v>52.75</v>
      </c>
      <c r="O433" s="1">
        <v>111.72</v>
      </c>
      <c r="P433" s="1">
        <v>8.94</v>
      </c>
      <c r="Q433" t="s">
        <v>74</v>
      </c>
      <c r="R433" s="6">
        <v>892</v>
      </c>
      <c r="S433" s="6">
        <v>374</v>
      </c>
      <c r="T433" s="2">
        <v>14.14</v>
      </c>
      <c r="U433" s="2">
        <v>0</v>
      </c>
      <c r="V433" s="2">
        <v>29.36</v>
      </c>
      <c r="W433" s="2">
        <v>63.52</v>
      </c>
      <c r="X433" s="2">
        <v>1225.94</v>
      </c>
      <c r="Y433" s="2">
        <v>687.65</v>
      </c>
      <c r="Z433" s="2">
        <v>1057.93</v>
      </c>
      <c r="AA433" s="2">
        <v>899.24</v>
      </c>
      <c r="AB433" s="2">
        <v>1322.41</v>
      </c>
      <c r="AC433" s="2">
        <v>2859.06</v>
      </c>
    </row>
    <row r="434" spans="1:29" x14ac:dyDescent="0.3">
      <c r="A434" t="s">
        <v>38</v>
      </c>
      <c r="B434">
        <v>27</v>
      </c>
      <c r="C434" t="s">
        <v>41</v>
      </c>
      <c r="D434">
        <v>16.399999999999999</v>
      </c>
      <c r="E434" t="s">
        <v>47</v>
      </c>
      <c r="F434" t="s">
        <v>50</v>
      </c>
      <c r="G434" s="2">
        <v>5848.51</v>
      </c>
      <c r="H434" t="s">
        <v>55</v>
      </c>
      <c r="I434" s="1">
        <v>160.03</v>
      </c>
      <c r="J434" s="1">
        <v>330.38</v>
      </c>
      <c r="K434" s="1">
        <v>57.74</v>
      </c>
      <c r="L434" s="1">
        <v>252.4</v>
      </c>
      <c r="M434" s="1">
        <v>102.58</v>
      </c>
      <c r="N434" s="1">
        <v>67.22</v>
      </c>
      <c r="O434" s="1">
        <v>101.69</v>
      </c>
      <c r="P434" s="1">
        <v>6.14</v>
      </c>
      <c r="Q434" t="s">
        <v>78</v>
      </c>
      <c r="R434" s="6">
        <v>208</v>
      </c>
      <c r="S434" s="6">
        <v>302</v>
      </c>
      <c r="T434" s="2">
        <v>19.37</v>
      </c>
      <c r="U434" s="2">
        <v>100</v>
      </c>
      <c r="V434" s="2">
        <v>28.35</v>
      </c>
      <c r="W434" s="2">
        <v>68.87</v>
      </c>
      <c r="X434" s="2">
        <v>1078.18</v>
      </c>
      <c r="Y434" s="2">
        <v>760.31</v>
      </c>
      <c r="Z434" s="2">
        <v>1169.7</v>
      </c>
      <c r="AA434" s="2">
        <v>994.25</v>
      </c>
      <c r="AB434" s="2">
        <v>1462.13</v>
      </c>
      <c r="AC434" s="2">
        <v>3664.6800000000003</v>
      </c>
    </row>
    <row r="435" spans="1:29" x14ac:dyDescent="0.3">
      <c r="A435" t="s">
        <v>37</v>
      </c>
      <c r="B435">
        <v>7</v>
      </c>
      <c r="C435" t="s">
        <v>44</v>
      </c>
      <c r="D435">
        <v>19</v>
      </c>
      <c r="E435" t="s">
        <v>46</v>
      </c>
      <c r="F435" t="s">
        <v>53</v>
      </c>
      <c r="G435" s="2">
        <v>5193.7</v>
      </c>
      <c r="H435" t="s">
        <v>57</v>
      </c>
      <c r="I435" s="1">
        <v>131.91999999999999</v>
      </c>
      <c r="J435" s="1">
        <v>428.57</v>
      </c>
      <c r="K435" s="1">
        <v>56.94</v>
      </c>
      <c r="L435" s="1">
        <v>261.85000000000002</v>
      </c>
      <c r="M435" s="1">
        <v>121.68</v>
      </c>
      <c r="N435" s="1">
        <v>36.36</v>
      </c>
      <c r="O435" s="1">
        <v>143.84</v>
      </c>
      <c r="P435" s="1">
        <v>9.17</v>
      </c>
      <c r="Q435" t="s">
        <v>80</v>
      </c>
      <c r="R435" s="6">
        <v>801</v>
      </c>
      <c r="S435" s="6">
        <v>335</v>
      </c>
      <c r="T435" s="2">
        <v>15.5</v>
      </c>
      <c r="U435" s="2">
        <v>100</v>
      </c>
      <c r="V435" s="2">
        <v>33.409999999999997</v>
      </c>
      <c r="W435" s="2">
        <v>60.17</v>
      </c>
      <c r="X435" s="2">
        <v>1190.33</v>
      </c>
      <c r="Y435" s="2">
        <v>675.18</v>
      </c>
      <c r="Z435" s="2">
        <v>1038.74</v>
      </c>
      <c r="AA435" s="2">
        <v>882.93</v>
      </c>
      <c r="AB435" s="2">
        <v>1298.42</v>
      </c>
      <c r="AC435" s="2">
        <v>2902.7799999999997</v>
      </c>
    </row>
    <row r="436" spans="1:29" x14ac:dyDescent="0.3">
      <c r="A436" t="s">
        <v>33</v>
      </c>
      <c r="B436">
        <v>12</v>
      </c>
      <c r="C436" t="s">
        <v>43</v>
      </c>
      <c r="D436">
        <v>22.5</v>
      </c>
      <c r="E436" t="s">
        <v>47</v>
      </c>
      <c r="F436" t="s">
        <v>50</v>
      </c>
      <c r="G436" s="2">
        <v>4427.8500000000004</v>
      </c>
      <c r="H436" t="s">
        <v>54</v>
      </c>
      <c r="I436" s="1">
        <v>138.66999999999999</v>
      </c>
      <c r="J436" s="1">
        <v>417.75</v>
      </c>
      <c r="K436" s="1">
        <v>52.54</v>
      </c>
      <c r="L436" s="1">
        <v>299.05</v>
      </c>
      <c r="M436" s="1">
        <v>144.31</v>
      </c>
      <c r="N436" s="1">
        <v>52.18</v>
      </c>
      <c r="O436" s="1">
        <v>144.59</v>
      </c>
      <c r="P436" s="1">
        <v>9.76</v>
      </c>
      <c r="Q436" t="s">
        <v>62</v>
      </c>
      <c r="R436" s="6">
        <v>518</v>
      </c>
      <c r="S436" s="6">
        <v>400</v>
      </c>
      <c r="T436" s="2">
        <v>11.07</v>
      </c>
      <c r="U436" s="2">
        <v>0</v>
      </c>
      <c r="V436" s="2">
        <v>23.64</v>
      </c>
      <c r="W436" s="2">
        <v>87.22</v>
      </c>
      <c r="X436" s="2">
        <v>1258.8499999999999</v>
      </c>
      <c r="Y436" s="2">
        <v>575.62</v>
      </c>
      <c r="Z436" s="2">
        <v>885.57</v>
      </c>
      <c r="AA436" s="2">
        <v>752.73</v>
      </c>
      <c r="AB436" s="2">
        <v>1106.96</v>
      </c>
      <c r="AC436" s="2">
        <v>1958.6399999999999</v>
      </c>
    </row>
    <row r="437" spans="1:29" x14ac:dyDescent="0.3">
      <c r="A437" t="s">
        <v>34</v>
      </c>
      <c r="B437">
        <v>9</v>
      </c>
      <c r="C437" t="s">
        <v>44</v>
      </c>
      <c r="D437">
        <v>13.4</v>
      </c>
      <c r="E437" t="s">
        <v>47</v>
      </c>
      <c r="F437" t="s">
        <v>50</v>
      </c>
      <c r="G437" s="2">
        <v>3989.35</v>
      </c>
      <c r="H437" t="s">
        <v>54</v>
      </c>
      <c r="I437" s="1">
        <v>190.38</v>
      </c>
      <c r="J437" s="1">
        <v>327.64999999999998</v>
      </c>
      <c r="K437" s="1">
        <v>56.59</v>
      </c>
      <c r="L437" s="1">
        <v>284.42</v>
      </c>
      <c r="M437" s="1">
        <v>125.83</v>
      </c>
      <c r="N437" s="1">
        <v>52.02</v>
      </c>
      <c r="O437" s="1">
        <v>143.75</v>
      </c>
      <c r="P437" s="1">
        <v>5.92</v>
      </c>
      <c r="Q437" t="s">
        <v>65</v>
      </c>
      <c r="R437" s="6">
        <v>770</v>
      </c>
      <c r="S437" s="6">
        <v>394</v>
      </c>
      <c r="T437" s="2">
        <v>10.130000000000001</v>
      </c>
      <c r="U437" s="2">
        <v>50</v>
      </c>
      <c r="V437" s="2">
        <v>36.28</v>
      </c>
      <c r="W437" s="2">
        <v>97.98</v>
      </c>
      <c r="X437" s="2">
        <v>1186.56</v>
      </c>
      <c r="Y437" s="2">
        <v>518.62</v>
      </c>
      <c r="Z437" s="2">
        <v>797.87</v>
      </c>
      <c r="AA437" s="2">
        <v>678.19</v>
      </c>
      <c r="AB437" s="2">
        <v>997.34</v>
      </c>
      <c r="AC437" s="2">
        <v>1655.0700000000002</v>
      </c>
    </row>
    <row r="438" spans="1:29" x14ac:dyDescent="0.3">
      <c r="A438" t="s">
        <v>29</v>
      </c>
      <c r="B438">
        <v>6</v>
      </c>
      <c r="C438" t="s">
        <v>42</v>
      </c>
      <c r="D438">
        <v>12.9</v>
      </c>
      <c r="E438" t="s">
        <v>46</v>
      </c>
      <c r="F438" t="s">
        <v>50</v>
      </c>
      <c r="G438" s="2">
        <v>3064.85</v>
      </c>
      <c r="H438" t="s">
        <v>54</v>
      </c>
      <c r="I438" s="1">
        <v>174.6</v>
      </c>
      <c r="J438" s="1">
        <v>310.25</v>
      </c>
      <c r="K438" s="1">
        <v>51.87</v>
      </c>
      <c r="L438" s="1">
        <v>258.58999999999997</v>
      </c>
      <c r="M438" s="1">
        <v>102.49</v>
      </c>
      <c r="N438" s="1">
        <v>69.510000000000005</v>
      </c>
      <c r="O438" s="1">
        <v>102.59</v>
      </c>
      <c r="P438" s="1">
        <v>6.45</v>
      </c>
      <c r="Q438" t="s">
        <v>60</v>
      </c>
      <c r="R438" s="6">
        <v>891</v>
      </c>
      <c r="S438" s="6">
        <v>356</v>
      </c>
      <c r="T438" s="2">
        <v>8.61</v>
      </c>
      <c r="U438" s="2">
        <v>150</v>
      </c>
      <c r="V438" s="2">
        <v>25.12</v>
      </c>
      <c r="W438" s="2">
        <v>51.3</v>
      </c>
      <c r="X438" s="2">
        <v>1076.3499999999999</v>
      </c>
      <c r="Y438" s="2">
        <v>398.43</v>
      </c>
      <c r="Z438" s="2">
        <v>612.97</v>
      </c>
      <c r="AA438" s="2">
        <v>521.02</v>
      </c>
      <c r="AB438" s="2">
        <v>766.21</v>
      </c>
      <c r="AC438" s="2">
        <v>929.61999999999989</v>
      </c>
    </row>
    <row r="439" spans="1:29" x14ac:dyDescent="0.3">
      <c r="A439" t="s">
        <v>38</v>
      </c>
      <c r="B439">
        <v>9</v>
      </c>
      <c r="C439" t="s">
        <v>41</v>
      </c>
      <c r="D439">
        <v>15.4</v>
      </c>
      <c r="E439" t="s">
        <v>46</v>
      </c>
      <c r="F439" t="s">
        <v>52</v>
      </c>
      <c r="G439" s="2">
        <v>5211.95</v>
      </c>
      <c r="H439" t="s">
        <v>56</v>
      </c>
      <c r="I439" s="1">
        <v>134.80000000000001</v>
      </c>
      <c r="J439" s="1">
        <v>408.62</v>
      </c>
      <c r="K439" s="1">
        <v>50.96</v>
      </c>
      <c r="L439" s="1">
        <v>221.74</v>
      </c>
      <c r="M439" s="1">
        <v>107.85</v>
      </c>
      <c r="N439" s="1">
        <v>44.14</v>
      </c>
      <c r="O439" s="1">
        <v>113.83</v>
      </c>
      <c r="P439" s="1">
        <v>9.7200000000000006</v>
      </c>
      <c r="Q439" t="s">
        <v>63</v>
      </c>
      <c r="R439" s="6">
        <v>291</v>
      </c>
      <c r="S439" s="6">
        <v>300</v>
      </c>
      <c r="T439" s="2">
        <v>17.37</v>
      </c>
      <c r="U439" s="2">
        <v>50</v>
      </c>
      <c r="V439" s="2">
        <v>23.23</v>
      </c>
      <c r="W439" s="2">
        <v>76.7</v>
      </c>
      <c r="X439" s="2">
        <v>1091.6600000000001</v>
      </c>
      <c r="Y439" s="2">
        <v>677.55</v>
      </c>
      <c r="Z439" s="2">
        <v>1042.3900000000001</v>
      </c>
      <c r="AA439" s="2">
        <v>886.03</v>
      </c>
      <c r="AB439" s="2">
        <v>1302.99</v>
      </c>
      <c r="AC439" s="2">
        <v>2959.5200000000004</v>
      </c>
    </row>
    <row r="440" spans="1:29" x14ac:dyDescent="0.3">
      <c r="A440" t="s">
        <v>38</v>
      </c>
      <c r="B440">
        <v>17</v>
      </c>
      <c r="C440" t="s">
        <v>41</v>
      </c>
      <c r="D440">
        <v>16.3</v>
      </c>
      <c r="E440" t="s">
        <v>47</v>
      </c>
      <c r="F440" t="s">
        <v>48</v>
      </c>
      <c r="G440" s="2">
        <v>3765.49</v>
      </c>
      <c r="H440" t="s">
        <v>54</v>
      </c>
      <c r="I440" s="1">
        <v>176.79</v>
      </c>
      <c r="J440" s="1">
        <v>478.25</v>
      </c>
      <c r="K440" s="1">
        <v>59.94</v>
      </c>
      <c r="L440" s="1">
        <v>258.17</v>
      </c>
      <c r="M440" s="1">
        <v>144.27000000000001</v>
      </c>
      <c r="N440" s="1">
        <v>45.12</v>
      </c>
      <c r="O440" s="1">
        <v>114.6</v>
      </c>
      <c r="P440" s="1">
        <v>7.48</v>
      </c>
      <c r="Q440" t="s">
        <v>58</v>
      </c>
      <c r="R440" s="6">
        <v>826</v>
      </c>
      <c r="S440" s="6">
        <v>313</v>
      </c>
      <c r="T440" s="2">
        <v>12.03</v>
      </c>
      <c r="U440" s="2">
        <v>100</v>
      </c>
      <c r="V440" s="2">
        <v>35.31</v>
      </c>
      <c r="W440" s="2">
        <v>50.37</v>
      </c>
      <c r="X440" s="2">
        <v>1284.6199999999999</v>
      </c>
      <c r="Y440" s="2">
        <v>489.51</v>
      </c>
      <c r="Z440" s="2">
        <v>753.1</v>
      </c>
      <c r="AA440" s="2">
        <v>640.13</v>
      </c>
      <c r="AB440" s="2">
        <v>941.37</v>
      </c>
      <c r="AC440" s="2">
        <v>1382.1799999999998</v>
      </c>
    </row>
    <row r="441" spans="1:29" x14ac:dyDescent="0.3">
      <c r="A441" t="s">
        <v>35</v>
      </c>
      <c r="B441">
        <v>23</v>
      </c>
      <c r="C441" t="s">
        <v>43</v>
      </c>
      <c r="D441">
        <v>10.4</v>
      </c>
      <c r="E441" t="s">
        <v>47</v>
      </c>
      <c r="F441" t="s">
        <v>49</v>
      </c>
      <c r="G441" s="2">
        <v>5240.97</v>
      </c>
      <c r="H441" t="s">
        <v>55</v>
      </c>
      <c r="I441" s="1">
        <v>166.99</v>
      </c>
      <c r="J441" s="1">
        <v>450.83</v>
      </c>
      <c r="K441" s="1">
        <v>53.98</v>
      </c>
      <c r="L441" s="1">
        <v>242.71</v>
      </c>
      <c r="M441" s="1">
        <v>135.91</v>
      </c>
      <c r="N441" s="1">
        <v>41.02</v>
      </c>
      <c r="O441" s="1">
        <v>108.38</v>
      </c>
      <c r="P441" s="1">
        <v>6.76</v>
      </c>
      <c r="Q441" t="s">
        <v>67</v>
      </c>
      <c r="R441" s="6">
        <v>353</v>
      </c>
      <c r="S441" s="6">
        <v>396</v>
      </c>
      <c r="T441" s="2">
        <v>13.23</v>
      </c>
      <c r="U441" s="2">
        <v>150</v>
      </c>
      <c r="V441" s="2">
        <v>39.880000000000003</v>
      </c>
      <c r="W441" s="2">
        <v>78.489999999999995</v>
      </c>
      <c r="X441" s="2">
        <v>1206.58</v>
      </c>
      <c r="Y441" s="2">
        <v>681.33</v>
      </c>
      <c r="Z441" s="2">
        <v>1048.19</v>
      </c>
      <c r="AA441" s="2">
        <v>890.96</v>
      </c>
      <c r="AB441" s="2">
        <v>1310.24</v>
      </c>
      <c r="AC441" s="2">
        <v>2990.2700000000004</v>
      </c>
    </row>
    <row r="442" spans="1:29" x14ac:dyDescent="0.3">
      <c r="A442" t="s">
        <v>33</v>
      </c>
      <c r="B442">
        <v>4</v>
      </c>
      <c r="C442" t="s">
        <v>43</v>
      </c>
      <c r="D442">
        <v>20.7</v>
      </c>
      <c r="E442" t="s">
        <v>46</v>
      </c>
      <c r="F442" t="s">
        <v>51</v>
      </c>
      <c r="G442" s="2">
        <v>5506.83</v>
      </c>
      <c r="H442" t="s">
        <v>55</v>
      </c>
      <c r="I442" s="1">
        <v>101.52</v>
      </c>
      <c r="J442" s="1">
        <v>390.1</v>
      </c>
      <c r="K442" s="1">
        <v>59.75</v>
      </c>
      <c r="L442" s="1">
        <v>224.4</v>
      </c>
      <c r="M442" s="1">
        <v>101.57</v>
      </c>
      <c r="N442" s="1">
        <v>64.489999999999995</v>
      </c>
      <c r="O442" s="1">
        <v>144.21</v>
      </c>
      <c r="P442" s="1">
        <v>5.03</v>
      </c>
      <c r="Q442" t="s">
        <v>77</v>
      </c>
      <c r="R442" s="6">
        <v>376</v>
      </c>
      <c r="S442" s="6">
        <v>396</v>
      </c>
      <c r="T442" s="2">
        <v>13.91</v>
      </c>
      <c r="U442" s="2">
        <v>100</v>
      </c>
      <c r="V442" s="2">
        <v>27.77</v>
      </c>
      <c r="W442" s="2">
        <v>71.47</v>
      </c>
      <c r="X442" s="2">
        <v>1091.07</v>
      </c>
      <c r="Y442" s="2">
        <v>715.89</v>
      </c>
      <c r="Z442" s="2">
        <v>1101.3699999999999</v>
      </c>
      <c r="AA442" s="2">
        <v>936.16</v>
      </c>
      <c r="AB442" s="2">
        <v>1376.71</v>
      </c>
      <c r="AC442" s="2">
        <v>3309.5299999999997</v>
      </c>
    </row>
    <row r="443" spans="1:29" x14ac:dyDescent="0.3">
      <c r="A443" t="s">
        <v>36</v>
      </c>
      <c r="B443">
        <v>22</v>
      </c>
      <c r="C443" t="s">
        <v>43</v>
      </c>
      <c r="D443">
        <v>24.8</v>
      </c>
      <c r="E443" t="s">
        <v>47</v>
      </c>
      <c r="F443" t="s">
        <v>48</v>
      </c>
      <c r="G443" s="2">
        <v>5392.72</v>
      </c>
      <c r="H443" t="s">
        <v>57</v>
      </c>
      <c r="I443" s="1">
        <v>108.27</v>
      </c>
      <c r="J443" s="1">
        <v>412.48</v>
      </c>
      <c r="K443" s="1">
        <v>58.67</v>
      </c>
      <c r="L443" s="1">
        <v>226.68</v>
      </c>
      <c r="M443" s="1">
        <v>103.42</v>
      </c>
      <c r="N443" s="1">
        <v>52.33</v>
      </c>
      <c r="O443" s="1">
        <v>105.99</v>
      </c>
      <c r="P443" s="1">
        <v>7.83</v>
      </c>
      <c r="Q443" t="s">
        <v>69</v>
      </c>
      <c r="R443" s="6">
        <v>471</v>
      </c>
      <c r="S443" s="6">
        <v>349</v>
      </c>
      <c r="T443" s="2">
        <v>15.45</v>
      </c>
      <c r="U443" s="2">
        <v>50</v>
      </c>
      <c r="V443" s="2">
        <v>20.09</v>
      </c>
      <c r="W443" s="2">
        <v>58.74</v>
      </c>
      <c r="X443" s="2">
        <v>1075.6699999999901</v>
      </c>
      <c r="Y443" s="2">
        <v>701.05</v>
      </c>
      <c r="Z443" s="2">
        <v>1078.54</v>
      </c>
      <c r="AA443" s="2">
        <v>916.76</v>
      </c>
      <c r="AB443" s="2">
        <v>1348.18</v>
      </c>
      <c r="AC443" s="2">
        <v>3153.1400000000003</v>
      </c>
    </row>
    <row r="444" spans="1:29" x14ac:dyDescent="0.3">
      <c r="A444" t="s">
        <v>29</v>
      </c>
      <c r="B444">
        <v>4</v>
      </c>
      <c r="C444" t="s">
        <v>45</v>
      </c>
      <c r="D444">
        <v>14.2</v>
      </c>
      <c r="E444" t="s">
        <v>46</v>
      </c>
      <c r="F444" t="s">
        <v>49</v>
      </c>
      <c r="G444" s="2">
        <v>3960.15</v>
      </c>
      <c r="H444" t="s">
        <v>55</v>
      </c>
      <c r="I444" s="1">
        <v>134.56</v>
      </c>
      <c r="J444" s="1">
        <v>420.25</v>
      </c>
      <c r="K444" s="1">
        <v>55.25</v>
      </c>
      <c r="L444" s="1">
        <v>291.68</v>
      </c>
      <c r="M444" s="1">
        <v>136.26</v>
      </c>
      <c r="N444" s="1">
        <v>54.21</v>
      </c>
      <c r="O444" s="1">
        <v>119.46</v>
      </c>
      <c r="P444" s="1">
        <v>7</v>
      </c>
      <c r="Q444" t="s">
        <v>77</v>
      </c>
      <c r="R444" s="6">
        <v>978</v>
      </c>
      <c r="S444" s="6">
        <v>336</v>
      </c>
      <c r="T444" s="2">
        <v>11.79</v>
      </c>
      <c r="U444" s="2">
        <v>100</v>
      </c>
      <c r="V444" s="2">
        <v>23.6</v>
      </c>
      <c r="W444" s="2">
        <v>78.650000000000006</v>
      </c>
      <c r="X444" s="2">
        <v>1218.67</v>
      </c>
      <c r="Y444" s="2">
        <v>514.82000000000005</v>
      </c>
      <c r="Z444" s="2">
        <v>792.03</v>
      </c>
      <c r="AA444" s="2">
        <v>673.23</v>
      </c>
      <c r="AB444" s="2">
        <v>990.04</v>
      </c>
      <c r="AC444" s="2">
        <v>1631.08</v>
      </c>
    </row>
    <row r="445" spans="1:29" x14ac:dyDescent="0.3">
      <c r="A445" t="s">
        <v>33</v>
      </c>
      <c r="B445">
        <v>10</v>
      </c>
      <c r="C445" t="s">
        <v>45</v>
      </c>
      <c r="D445">
        <v>20.2</v>
      </c>
      <c r="E445" t="s">
        <v>47</v>
      </c>
      <c r="F445" t="s">
        <v>48</v>
      </c>
      <c r="G445" s="2">
        <v>5213.6899999999996</v>
      </c>
      <c r="H445" t="s">
        <v>55</v>
      </c>
      <c r="I445" s="1">
        <v>132.54</v>
      </c>
      <c r="J445" s="1">
        <v>495.05</v>
      </c>
      <c r="K445" s="1">
        <v>53.58</v>
      </c>
      <c r="L445" s="1">
        <v>292.83</v>
      </c>
      <c r="M445" s="1">
        <v>102.34</v>
      </c>
      <c r="N445" s="1">
        <v>58.75</v>
      </c>
      <c r="O445" s="1">
        <v>105.86</v>
      </c>
      <c r="P445" s="1">
        <v>7.43</v>
      </c>
      <c r="Q445" t="s">
        <v>83</v>
      </c>
      <c r="R445" s="6">
        <v>224</v>
      </c>
      <c r="S445" s="6">
        <v>331</v>
      </c>
      <c r="T445" s="2">
        <v>15.75</v>
      </c>
      <c r="U445" s="2">
        <v>150</v>
      </c>
      <c r="V445" s="2">
        <v>23.9</v>
      </c>
      <c r="W445" s="2">
        <v>53.73</v>
      </c>
      <c r="X445" s="2">
        <v>1248.3799999999901</v>
      </c>
      <c r="Y445" s="2">
        <v>677.78</v>
      </c>
      <c r="Z445" s="2">
        <v>1042.74</v>
      </c>
      <c r="AA445" s="2">
        <v>886.33</v>
      </c>
      <c r="AB445" s="2">
        <v>1303.42</v>
      </c>
      <c r="AC445" s="2">
        <v>2905.21</v>
      </c>
    </row>
    <row r="446" spans="1:29" x14ac:dyDescent="0.3">
      <c r="A446" t="s">
        <v>37</v>
      </c>
      <c r="B446">
        <v>4</v>
      </c>
      <c r="C446" t="s">
        <v>44</v>
      </c>
      <c r="D446">
        <v>29.3</v>
      </c>
      <c r="E446" t="s">
        <v>46</v>
      </c>
      <c r="F446" t="s">
        <v>52</v>
      </c>
      <c r="G446" s="2">
        <v>5267.43</v>
      </c>
      <c r="H446" t="s">
        <v>57</v>
      </c>
      <c r="I446" s="1">
        <v>197.5</v>
      </c>
      <c r="J446" s="1">
        <v>462.14</v>
      </c>
      <c r="K446" s="1">
        <v>59.08</v>
      </c>
      <c r="L446" s="1">
        <v>292.17</v>
      </c>
      <c r="M446" s="1">
        <v>145.4</v>
      </c>
      <c r="N446" s="1">
        <v>68.89</v>
      </c>
      <c r="O446" s="1">
        <v>106.01</v>
      </c>
      <c r="P446" s="1">
        <v>7.1</v>
      </c>
      <c r="Q446" t="s">
        <v>82</v>
      </c>
      <c r="R446" s="6">
        <v>464</v>
      </c>
      <c r="S446" s="6">
        <v>384</v>
      </c>
      <c r="T446" s="2">
        <v>13.72</v>
      </c>
      <c r="U446" s="2">
        <v>100</v>
      </c>
      <c r="V446" s="2">
        <v>23.61</v>
      </c>
      <c r="W446" s="2">
        <v>59.12</v>
      </c>
      <c r="X446" s="2">
        <v>1338.29</v>
      </c>
      <c r="Y446" s="2">
        <v>684.77</v>
      </c>
      <c r="Z446" s="2">
        <v>1053.49</v>
      </c>
      <c r="AA446" s="2">
        <v>895.46</v>
      </c>
      <c r="AB446" s="2">
        <v>1316.86</v>
      </c>
      <c r="AC446" s="2">
        <v>2818.75</v>
      </c>
    </row>
    <row r="447" spans="1:29" x14ac:dyDescent="0.3">
      <c r="A447" t="s">
        <v>33</v>
      </c>
      <c r="B447">
        <v>9</v>
      </c>
      <c r="C447" t="s">
        <v>41</v>
      </c>
      <c r="D447">
        <v>25.2</v>
      </c>
      <c r="E447" t="s">
        <v>47</v>
      </c>
      <c r="F447" t="s">
        <v>50</v>
      </c>
      <c r="G447" s="2">
        <v>4859.8100000000004</v>
      </c>
      <c r="H447" t="s">
        <v>54</v>
      </c>
      <c r="I447" s="1">
        <v>119.95</v>
      </c>
      <c r="J447" s="1">
        <v>320.33</v>
      </c>
      <c r="K447" s="1">
        <v>56.1</v>
      </c>
      <c r="L447" s="1">
        <v>259.76</v>
      </c>
      <c r="M447" s="1">
        <v>125.32</v>
      </c>
      <c r="N447" s="1">
        <v>42.28</v>
      </c>
      <c r="O447" s="1">
        <v>146.71</v>
      </c>
      <c r="P447" s="1">
        <v>7.12</v>
      </c>
      <c r="Q447" t="s">
        <v>82</v>
      </c>
      <c r="R447" s="6">
        <v>703</v>
      </c>
      <c r="S447" s="6">
        <v>350</v>
      </c>
      <c r="T447" s="2">
        <v>13.89</v>
      </c>
      <c r="U447" s="2">
        <v>150</v>
      </c>
      <c r="V447" s="2">
        <v>23.36</v>
      </c>
      <c r="W447" s="2">
        <v>65.34</v>
      </c>
      <c r="X447" s="2">
        <v>1077.57</v>
      </c>
      <c r="Y447" s="2">
        <v>631.78</v>
      </c>
      <c r="Z447" s="2">
        <v>971.96</v>
      </c>
      <c r="AA447" s="2">
        <v>826.17</v>
      </c>
      <c r="AB447" s="2">
        <v>1214.95</v>
      </c>
      <c r="AC447" s="2">
        <v>2721.6</v>
      </c>
    </row>
    <row r="448" spans="1:29" x14ac:dyDescent="0.3">
      <c r="A448" t="s">
        <v>29</v>
      </c>
      <c r="B448">
        <v>5</v>
      </c>
      <c r="C448" t="s">
        <v>45</v>
      </c>
      <c r="D448">
        <v>14.9</v>
      </c>
      <c r="E448" t="s">
        <v>46</v>
      </c>
      <c r="F448" t="s">
        <v>48</v>
      </c>
      <c r="G448" s="2">
        <v>5839.69</v>
      </c>
      <c r="H448" t="s">
        <v>56</v>
      </c>
      <c r="I448" s="1">
        <v>178.7</v>
      </c>
      <c r="J448" s="1">
        <v>494.58</v>
      </c>
      <c r="K448" s="1">
        <v>55.72</v>
      </c>
      <c r="L448" s="1">
        <v>269.39999999999998</v>
      </c>
      <c r="M448" s="1">
        <v>117.21</v>
      </c>
      <c r="N448" s="1">
        <v>35.79</v>
      </c>
      <c r="O448" s="1">
        <v>118.9</v>
      </c>
      <c r="P448" s="1">
        <v>7.05</v>
      </c>
      <c r="Q448" t="s">
        <v>77</v>
      </c>
      <c r="R448" s="6">
        <v>617</v>
      </c>
      <c r="S448" s="6">
        <v>375</v>
      </c>
      <c r="T448" s="2">
        <v>15.57</v>
      </c>
      <c r="U448" s="2">
        <v>150</v>
      </c>
      <c r="V448" s="2">
        <v>35.36</v>
      </c>
      <c r="W448" s="2">
        <v>79.39</v>
      </c>
      <c r="X448" s="2">
        <v>1277.3499999999999</v>
      </c>
      <c r="Y448" s="2">
        <v>759.16</v>
      </c>
      <c r="Z448" s="2">
        <v>1167.94</v>
      </c>
      <c r="AA448" s="2">
        <v>992.75</v>
      </c>
      <c r="AB448" s="2">
        <v>1459.92</v>
      </c>
      <c r="AC448" s="2">
        <v>3513.7</v>
      </c>
    </row>
    <row r="449" spans="1:29" x14ac:dyDescent="0.3">
      <c r="A449" t="s">
        <v>37</v>
      </c>
      <c r="B449">
        <v>19</v>
      </c>
      <c r="C449" t="s">
        <v>43</v>
      </c>
      <c r="D449">
        <v>26.3</v>
      </c>
      <c r="E449" t="s">
        <v>46</v>
      </c>
      <c r="F449" t="s">
        <v>50</v>
      </c>
      <c r="G449" s="2">
        <v>5042.1099999999997</v>
      </c>
      <c r="H449" t="s">
        <v>55</v>
      </c>
      <c r="I449" s="1">
        <v>149.27000000000001</v>
      </c>
      <c r="J449" s="1">
        <v>383.08</v>
      </c>
      <c r="K449" s="1">
        <v>53.18</v>
      </c>
      <c r="L449" s="1">
        <v>238.6</v>
      </c>
      <c r="M449" s="1">
        <v>134.01</v>
      </c>
      <c r="N449" s="1">
        <v>67.94</v>
      </c>
      <c r="O449" s="1">
        <v>133.84</v>
      </c>
      <c r="P449" s="1">
        <v>9.19</v>
      </c>
      <c r="Q449" t="s">
        <v>76</v>
      </c>
      <c r="R449" s="6">
        <v>218</v>
      </c>
      <c r="S449" s="6">
        <v>348</v>
      </c>
      <c r="T449" s="2">
        <v>14.49</v>
      </c>
      <c r="U449" s="2">
        <v>150</v>
      </c>
      <c r="V449" s="2">
        <v>31.6</v>
      </c>
      <c r="W449" s="2">
        <v>64.31</v>
      </c>
      <c r="X449" s="2">
        <v>1169.1099999999999</v>
      </c>
      <c r="Y449" s="2">
        <v>655.47</v>
      </c>
      <c r="Z449" s="2">
        <v>1008.42</v>
      </c>
      <c r="AA449" s="2">
        <v>857.16</v>
      </c>
      <c r="AB449" s="2">
        <v>1260.53</v>
      </c>
      <c r="AC449" s="2">
        <v>2820.6</v>
      </c>
    </row>
    <row r="450" spans="1:29" x14ac:dyDescent="0.3">
      <c r="A450" t="s">
        <v>38</v>
      </c>
      <c r="B450">
        <v>9</v>
      </c>
      <c r="C450" t="s">
        <v>42</v>
      </c>
      <c r="D450">
        <v>16.8</v>
      </c>
      <c r="E450" t="s">
        <v>46</v>
      </c>
      <c r="F450" t="s">
        <v>49</v>
      </c>
      <c r="G450" s="2">
        <v>3603.35</v>
      </c>
      <c r="H450" t="s">
        <v>56</v>
      </c>
      <c r="I450" s="1">
        <v>145.55000000000001</v>
      </c>
      <c r="J450" s="1">
        <v>327.05</v>
      </c>
      <c r="K450" s="1">
        <v>59.03</v>
      </c>
      <c r="L450" s="1">
        <v>274.27</v>
      </c>
      <c r="M450" s="1">
        <v>118.36</v>
      </c>
      <c r="N450" s="1">
        <v>33.06</v>
      </c>
      <c r="O450" s="1">
        <v>117.96</v>
      </c>
      <c r="P450" s="1">
        <v>8.39</v>
      </c>
      <c r="Q450" t="s">
        <v>69</v>
      </c>
      <c r="R450" s="6">
        <v>639</v>
      </c>
      <c r="S450" s="6">
        <v>384</v>
      </c>
      <c r="T450" s="2">
        <v>9.3800000000000008</v>
      </c>
      <c r="U450" s="2">
        <v>0</v>
      </c>
      <c r="V450" s="2">
        <v>36.020000000000003</v>
      </c>
      <c r="W450" s="2">
        <v>68.400000000000006</v>
      </c>
      <c r="X450" s="2">
        <v>1083.67</v>
      </c>
      <c r="Y450" s="2">
        <v>468.44</v>
      </c>
      <c r="Z450" s="2">
        <v>720.67</v>
      </c>
      <c r="AA450" s="2">
        <v>612.57000000000005</v>
      </c>
      <c r="AB450" s="2">
        <v>900.84</v>
      </c>
      <c r="AC450" s="2">
        <v>1321.6999999999998</v>
      </c>
    </row>
    <row r="451" spans="1:29" x14ac:dyDescent="0.3">
      <c r="A451" t="s">
        <v>40</v>
      </c>
      <c r="B451">
        <v>16</v>
      </c>
      <c r="C451" t="s">
        <v>44</v>
      </c>
      <c r="D451">
        <v>30</v>
      </c>
      <c r="E451" t="s">
        <v>47</v>
      </c>
      <c r="F451" t="s">
        <v>50</v>
      </c>
      <c r="G451" s="2">
        <v>5151.4799999999996</v>
      </c>
      <c r="H451" t="s">
        <v>54</v>
      </c>
      <c r="I451" s="1">
        <v>162.59</v>
      </c>
      <c r="J451" s="1">
        <v>435.16</v>
      </c>
      <c r="K451" s="1">
        <v>54.89</v>
      </c>
      <c r="L451" s="1">
        <v>292.88</v>
      </c>
      <c r="M451" s="1">
        <v>102.66</v>
      </c>
      <c r="N451" s="1">
        <v>64.150000000000006</v>
      </c>
      <c r="O451" s="1">
        <v>140.88999999999999</v>
      </c>
      <c r="P451" s="1">
        <v>7.38</v>
      </c>
      <c r="Q451" t="s">
        <v>66</v>
      </c>
      <c r="R451" s="6">
        <v>820</v>
      </c>
      <c r="S451" s="6">
        <v>352</v>
      </c>
      <c r="T451" s="2">
        <v>14.63</v>
      </c>
      <c r="U451" s="2">
        <v>150</v>
      </c>
      <c r="V451" s="2">
        <v>36.020000000000003</v>
      </c>
      <c r="W451" s="2">
        <v>64.05</v>
      </c>
      <c r="X451" s="2">
        <v>1260.5999999999999</v>
      </c>
      <c r="Y451" s="2">
        <v>669.69</v>
      </c>
      <c r="Z451" s="2">
        <v>1030.3</v>
      </c>
      <c r="AA451" s="2">
        <v>875.75</v>
      </c>
      <c r="AB451" s="2">
        <v>1287.8699999999999</v>
      </c>
      <c r="AC451" s="2">
        <v>2842.9</v>
      </c>
    </row>
    <row r="452" spans="1:29" x14ac:dyDescent="0.3">
      <c r="A452" t="s">
        <v>40</v>
      </c>
      <c r="B452">
        <v>7</v>
      </c>
      <c r="C452" t="s">
        <v>43</v>
      </c>
      <c r="D452">
        <v>21.6</v>
      </c>
      <c r="E452" t="s">
        <v>47</v>
      </c>
      <c r="F452" t="s">
        <v>53</v>
      </c>
      <c r="G452" s="2">
        <v>4281.45</v>
      </c>
      <c r="H452" t="s">
        <v>54</v>
      </c>
      <c r="I452" s="1">
        <v>135.56</v>
      </c>
      <c r="J452" s="1">
        <v>395.34</v>
      </c>
      <c r="K452" s="1">
        <v>54.27</v>
      </c>
      <c r="L452" s="1">
        <v>215.52</v>
      </c>
      <c r="M452" s="1">
        <v>119.92</v>
      </c>
      <c r="N452" s="1">
        <v>69.150000000000006</v>
      </c>
      <c r="O452" s="1">
        <v>101.43</v>
      </c>
      <c r="P452" s="1">
        <v>7.39</v>
      </c>
      <c r="Q452" t="s">
        <v>63</v>
      </c>
      <c r="R452" s="6">
        <v>152</v>
      </c>
      <c r="S452" s="6">
        <v>396</v>
      </c>
      <c r="T452" s="2">
        <v>10.81</v>
      </c>
      <c r="U452" s="2">
        <v>150</v>
      </c>
      <c r="V452" s="2">
        <v>39.28</v>
      </c>
      <c r="W452" s="2">
        <v>71.36</v>
      </c>
      <c r="X452" s="2">
        <v>1098.58</v>
      </c>
      <c r="Y452" s="2">
        <v>556.59</v>
      </c>
      <c r="Z452" s="2">
        <v>856.29</v>
      </c>
      <c r="AA452" s="2">
        <v>727.85</v>
      </c>
      <c r="AB452" s="2">
        <v>1070.3599999999999</v>
      </c>
      <c r="AC452" s="2">
        <v>2138.15</v>
      </c>
    </row>
    <row r="453" spans="1:29" x14ac:dyDescent="0.3">
      <c r="A453" t="s">
        <v>40</v>
      </c>
      <c r="B453">
        <v>13</v>
      </c>
      <c r="C453" t="s">
        <v>43</v>
      </c>
      <c r="D453">
        <v>21.7</v>
      </c>
      <c r="E453" t="s">
        <v>47</v>
      </c>
      <c r="F453" t="s">
        <v>51</v>
      </c>
      <c r="G453" s="2">
        <v>4235.6400000000003</v>
      </c>
      <c r="H453" t="s">
        <v>55</v>
      </c>
      <c r="I453" s="1">
        <v>158.41</v>
      </c>
      <c r="J453" s="1">
        <v>364.09</v>
      </c>
      <c r="K453" s="1">
        <v>58.58</v>
      </c>
      <c r="L453" s="1">
        <v>259.43</v>
      </c>
      <c r="M453" s="1">
        <v>126.74</v>
      </c>
      <c r="N453" s="1">
        <v>33.81</v>
      </c>
      <c r="O453" s="1">
        <v>148.63</v>
      </c>
      <c r="P453" s="1">
        <v>9.4499999999999993</v>
      </c>
      <c r="Q453" t="s">
        <v>60</v>
      </c>
      <c r="R453" s="6">
        <v>476</v>
      </c>
      <c r="S453" s="6">
        <v>352</v>
      </c>
      <c r="T453" s="2">
        <v>12.03</v>
      </c>
      <c r="U453" s="2">
        <v>100</v>
      </c>
      <c r="V453" s="2">
        <v>21.59</v>
      </c>
      <c r="W453" s="2">
        <v>73.62</v>
      </c>
      <c r="X453" s="2">
        <v>1159.1400000000001</v>
      </c>
      <c r="Y453" s="2">
        <v>550.63</v>
      </c>
      <c r="Z453" s="2">
        <v>847.13</v>
      </c>
      <c r="AA453" s="2">
        <v>720.06</v>
      </c>
      <c r="AB453" s="2">
        <v>1058.9100000000001</v>
      </c>
      <c r="AC453" s="2">
        <v>1964.0900000000001</v>
      </c>
    </row>
    <row r="454" spans="1:29" x14ac:dyDescent="0.3">
      <c r="A454" t="s">
        <v>39</v>
      </c>
      <c r="B454">
        <v>3</v>
      </c>
      <c r="C454" t="s">
        <v>43</v>
      </c>
      <c r="D454">
        <v>17.5</v>
      </c>
      <c r="E454" t="s">
        <v>46</v>
      </c>
      <c r="F454" t="s">
        <v>53</v>
      </c>
      <c r="G454" s="2">
        <v>3397.62</v>
      </c>
      <c r="H454" t="s">
        <v>55</v>
      </c>
      <c r="I454" s="1">
        <v>128.37</v>
      </c>
      <c r="J454" s="1">
        <v>309.22000000000003</v>
      </c>
      <c r="K454" s="1">
        <v>51.26</v>
      </c>
      <c r="L454" s="1">
        <v>296.31</v>
      </c>
      <c r="M454" s="1">
        <v>142.32</v>
      </c>
      <c r="N454" s="1">
        <v>38.85</v>
      </c>
      <c r="O454" s="1">
        <v>108.55</v>
      </c>
      <c r="P454" s="1">
        <v>7.35</v>
      </c>
      <c r="Q454" t="s">
        <v>68</v>
      </c>
      <c r="R454" s="6">
        <v>788</v>
      </c>
      <c r="S454" s="6">
        <v>394</v>
      </c>
      <c r="T454" s="2">
        <v>8.6199999999999992</v>
      </c>
      <c r="U454" s="2">
        <v>0</v>
      </c>
      <c r="V454" s="2">
        <v>34.36</v>
      </c>
      <c r="W454" s="2">
        <v>88.79</v>
      </c>
      <c r="X454" s="2">
        <v>1082.23</v>
      </c>
      <c r="Y454" s="2">
        <v>441.69</v>
      </c>
      <c r="Z454" s="2">
        <v>679.52</v>
      </c>
      <c r="AA454" s="2">
        <v>577.6</v>
      </c>
      <c r="AB454" s="2">
        <v>849.4</v>
      </c>
      <c r="AC454" s="2">
        <v>1115.75</v>
      </c>
    </row>
    <row r="455" spans="1:29" x14ac:dyDescent="0.3">
      <c r="A455" t="s">
        <v>40</v>
      </c>
      <c r="B455">
        <v>14</v>
      </c>
      <c r="C455" t="s">
        <v>43</v>
      </c>
      <c r="D455">
        <v>19.3</v>
      </c>
      <c r="E455" t="s">
        <v>47</v>
      </c>
      <c r="F455" t="s">
        <v>50</v>
      </c>
      <c r="G455" s="2">
        <v>3946.8</v>
      </c>
      <c r="H455" t="s">
        <v>56</v>
      </c>
      <c r="I455" s="1">
        <v>186.78</v>
      </c>
      <c r="J455" s="1">
        <v>433.99</v>
      </c>
      <c r="K455" s="1">
        <v>50.56</v>
      </c>
      <c r="L455" s="1">
        <v>288.68</v>
      </c>
      <c r="M455" s="1">
        <v>132.01</v>
      </c>
      <c r="N455" s="1">
        <v>67.180000000000007</v>
      </c>
      <c r="O455" s="1">
        <v>120.06</v>
      </c>
      <c r="P455" s="1">
        <v>9.23</v>
      </c>
      <c r="Q455" t="s">
        <v>78</v>
      </c>
      <c r="R455" s="6">
        <v>873</v>
      </c>
      <c r="S455" s="6">
        <v>337</v>
      </c>
      <c r="T455" s="2">
        <v>11.71</v>
      </c>
      <c r="U455" s="2">
        <v>150</v>
      </c>
      <c r="V455" s="2">
        <v>26.06</v>
      </c>
      <c r="W455" s="2">
        <v>83.19</v>
      </c>
      <c r="X455" s="2">
        <v>1288.49</v>
      </c>
      <c r="Y455" s="2">
        <v>513.08000000000004</v>
      </c>
      <c r="Z455" s="2">
        <v>789.36</v>
      </c>
      <c r="AA455" s="2">
        <v>670.96</v>
      </c>
      <c r="AB455" s="2">
        <v>986.7</v>
      </c>
      <c r="AC455" s="2">
        <v>1600.37</v>
      </c>
    </row>
    <row r="456" spans="1:29" x14ac:dyDescent="0.3">
      <c r="A456" t="s">
        <v>39</v>
      </c>
      <c r="B456">
        <v>26</v>
      </c>
      <c r="C456" t="s">
        <v>45</v>
      </c>
      <c r="D456">
        <v>18.899999999999999</v>
      </c>
      <c r="E456" t="s">
        <v>47</v>
      </c>
      <c r="F456" t="s">
        <v>51</v>
      </c>
      <c r="G456" s="2">
        <v>5876.78</v>
      </c>
      <c r="H456" t="s">
        <v>56</v>
      </c>
      <c r="I456" s="1">
        <v>145.9</v>
      </c>
      <c r="J456" s="1">
        <v>445.76</v>
      </c>
      <c r="K456" s="1">
        <v>55.75</v>
      </c>
      <c r="L456" s="1">
        <v>259.2</v>
      </c>
      <c r="M456" s="1">
        <v>106.32</v>
      </c>
      <c r="N456" s="1">
        <v>67.48</v>
      </c>
      <c r="O456" s="1">
        <v>103.05</v>
      </c>
      <c r="P456" s="1">
        <v>9.23</v>
      </c>
      <c r="Q456" t="s">
        <v>59</v>
      </c>
      <c r="R456" s="6">
        <v>575</v>
      </c>
      <c r="S456" s="6">
        <v>328</v>
      </c>
      <c r="T456" s="2">
        <v>17.920000000000002</v>
      </c>
      <c r="U456" s="2">
        <v>100</v>
      </c>
      <c r="V456" s="2">
        <v>22.4</v>
      </c>
      <c r="W456" s="2">
        <v>86.36</v>
      </c>
      <c r="X456" s="2">
        <v>1192.6899999999901</v>
      </c>
      <c r="Y456" s="2">
        <v>763.98</v>
      </c>
      <c r="Z456" s="2">
        <v>1175.3599999999999</v>
      </c>
      <c r="AA456" s="2">
        <v>999.05</v>
      </c>
      <c r="AB456" s="2">
        <v>1469.19</v>
      </c>
      <c r="AC456" s="2">
        <v>3572.49</v>
      </c>
    </row>
    <row r="457" spans="1:29" x14ac:dyDescent="0.3">
      <c r="A457" t="s">
        <v>39</v>
      </c>
      <c r="B457">
        <v>3</v>
      </c>
      <c r="C457" t="s">
        <v>43</v>
      </c>
      <c r="D457">
        <v>18.399999999999999</v>
      </c>
      <c r="E457" t="s">
        <v>47</v>
      </c>
      <c r="F457" t="s">
        <v>48</v>
      </c>
      <c r="G457" s="2">
        <v>4469.5200000000004</v>
      </c>
      <c r="H457" t="s">
        <v>55</v>
      </c>
      <c r="I457" s="1">
        <v>197.39</v>
      </c>
      <c r="J457" s="1">
        <v>439.88</v>
      </c>
      <c r="K457" s="1">
        <v>53.59</v>
      </c>
      <c r="L457" s="1">
        <v>269.8</v>
      </c>
      <c r="M457" s="1">
        <v>141.94</v>
      </c>
      <c r="N457" s="1">
        <v>68.010000000000005</v>
      </c>
      <c r="O457" s="1">
        <v>132.25</v>
      </c>
      <c r="P457" s="1">
        <v>6.34</v>
      </c>
      <c r="Q457" t="s">
        <v>77</v>
      </c>
      <c r="R457" s="6">
        <v>369</v>
      </c>
      <c r="S457" s="6">
        <v>376</v>
      </c>
      <c r="T457" s="2">
        <v>11.89</v>
      </c>
      <c r="U457" s="2">
        <v>50</v>
      </c>
      <c r="V457" s="2">
        <v>22.11</v>
      </c>
      <c r="W457" s="2">
        <v>96.23</v>
      </c>
      <c r="X457" s="2">
        <v>1309.2</v>
      </c>
      <c r="Y457" s="2">
        <v>581.04</v>
      </c>
      <c r="Z457" s="2">
        <v>893.9</v>
      </c>
      <c r="AA457" s="2">
        <v>759.82</v>
      </c>
      <c r="AB457" s="2">
        <v>1117.3800000000001</v>
      </c>
      <c r="AC457" s="2">
        <v>1998.4299999999998</v>
      </c>
    </row>
    <row r="458" spans="1:29" x14ac:dyDescent="0.3">
      <c r="A458" t="s">
        <v>35</v>
      </c>
      <c r="B458">
        <v>24</v>
      </c>
      <c r="C458" t="s">
        <v>45</v>
      </c>
      <c r="D458">
        <v>24.8</v>
      </c>
      <c r="E458" t="s">
        <v>46</v>
      </c>
      <c r="F458" t="s">
        <v>53</v>
      </c>
      <c r="G458" s="2">
        <v>5670.54</v>
      </c>
      <c r="H458" t="s">
        <v>57</v>
      </c>
      <c r="I458" s="1">
        <v>167.42</v>
      </c>
      <c r="J458" s="1">
        <v>448.63</v>
      </c>
      <c r="K458" s="1">
        <v>52.72</v>
      </c>
      <c r="L458" s="1">
        <v>299.57</v>
      </c>
      <c r="M458" s="1">
        <v>123.97</v>
      </c>
      <c r="N458" s="1">
        <v>68.38</v>
      </c>
      <c r="O458" s="1">
        <v>125.28</v>
      </c>
      <c r="P458" s="1">
        <v>6.96</v>
      </c>
      <c r="Q458" t="s">
        <v>65</v>
      </c>
      <c r="R458" s="6">
        <v>719</v>
      </c>
      <c r="S458" s="6">
        <v>348</v>
      </c>
      <c r="T458" s="2">
        <v>16.29</v>
      </c>
      <c r="U458" s="2">
        <v>0</v>
      </c>
      <c r="V458" s="2">
        <v>39.65</v>
      </c>
      <c r="W458" s="2">
        <v>60.89</v>
      </c>
      <c r="X458" s="2">
        <v>1292.93</v>
      </c>
      <c r="Y458" s="2">
        <v>737.17</v>
      </c>
      <c r="Z458" s="2">
        <v>1134.1099999999999</v>
      </c>
      <c r="AA458" s="2">
        <v>963.99</v>
      </c>
      <c r="AB458" s="2">
        <v>1417.63</v>
      </c>
      <c r="AC458" s="2">
        <v>3183.26</v>
      </c>
    </row>
    <row r="459" spans="1:29" x14ac:dyDescent="0.3">
      <c r="A459" t="s">
        <v>34</v>
      </c>
      <c r="B459">
        <v>28</v>
      </c>
      <c r="C459" t="s">
        <v>45</v>
      </c>
      <c r="D459">
        <v>12.4</v>
      </c>
      <c r="E459" t="s">
        <v>47</v>
      </c>
      <c r="F459" t="s">
        <v>50</v>
      </c>
      <c r="G459" s="2">
        <v>5276.15</v>
      </c>
      <c r="H459" t="s">
        <v>57</v>
      </c>
      <c r="I459" s="1">
        <v>128.24</v>
      </c>
      <c r="J459" s="1">
        <v>352.98</v>
      </c>
      <c r="K459" s="1">
        <v>55.01</v>
      </c>
      <c r="L459" s="1">
        <v>231.18</v>
      </c>
      <c r="M459" s="1">
        <v>110.73</v>
      </c>
      <c r="N459" s="1">
        <v>58.13</v>
      </c>
      <c r="O459" s="1">
        <v>121.94</v>
      </c>
      <c r="P459" s="1">
        <v>5.82</v>
      </c>
      <c r="Q459" t="s">
        <v>60</v>
      </c>
      <c r="R459" s="6">
        <v>385</v>
      </c>
      <c r="S459" s="6">
        <v>340</v>
      </c>
      <c r="T459" s="2">
        <v>15.52</v>
      </c>
      <c r="U459" s="2">
        <v>150</v>
      </c>
      <c r="V459" s="2">
        <v>37.25</v>
      </c>
      <c r="W459" s="2">
        <v>74.84</v>
      </c>
      <c r="X459" s="2">
        <v>1064.03</v>
      </c>
      <c r="Y459" s="2">
        <v>685.9</v>
      </c>
      <c r="Z459" s="2">
        <v>1055.23</v>
      </c>
      <c r="AA459" s="2">
        <v>896.95</v>
      </c>
      <c r="AB459" s="2">
        <v>1319.04</v>
      </c>
      <c r="AC459" s="2">
        <v>3165.37</v>
      </c>
    </row>
    <row r="460" spans="1:29" x14ac:dyDescent="0.3">
      <c r="A460" t="s">
        <v>29</v>
      </c>
      <c r="B460">
        <v>21</v>
      </c>
      <c r="C460" t="s">
        <v>42</v>
      </c>
      <c r="D460">
        <v>19.899999999999999</v>
      </c>
      <c r="E460" t="s">
        <v>47</v>
      </c>
      <c r="F460" t="s">
        <v>53</v>
      </c>
      <c r="G460" s="2">
        <v>3126.03</v>
      </c>
      <c r="H460" t="s">
        <v>57</v>
      </c>
      <c r="I460" s="1">
        <v>169.33</v>
      </c>
      <c r="J460" s="1">
        <v>339.18</v>
      </c>
      <c r="K460" s="1">
        <v>53.4</v>
      </c>
      <c r="L460" s="1">
        <v>232.53</v>
      </c>
      <c r="M460" s="1">
        <v>104.63</v>
      </c>
      <c r="N460" s="1">
        <v>44.45</v>
      </c>
      <c r="O460" s="1">
        <v>147</v>
      </c>
      <c r="P460" s="1">
        <v>5.92</v>
      </c>
      <c r="Q460" t="s">
        <v>60</v>
      </c>
      <c r="R460" s="6">
        <v>665</v>
      </c>
      <c r="S460" s="6">
        <v>396</v>
      </c>
      <c r="T460" s="2">
        <v>7.89</v>
      </c>
      <c r="U460" s="2">
        <v>150</v>
      </c>
      <c r="V460" s="2">
        <v>26.02</v>
      </c>
      <c r="W460" s="2">
        <v>77.44</v>
      </c>
      <c r="X460" s="2">
        <v>1096.44</v>
      </c>
      <c r="Y460" s="2">
        <v>406.38</v>
      </c>
      <c r="Z460" s="2">
        <v>625.21</v>
      </c>
      <c r="AA460" s="2">
        <v>531.42999999999995</v>
      </c>
      <c r="AB460" s="2">
        <v>781.51</v>
      </c>
      <c r="AC460" s="2">
        <v>971.61000000000013</v>
      </c>
    </row>
    <row r="461" spans="1:29" x14ac:dyDescent="0.3">
      <c r="A461" t="s">
        <v>31</v>
      </c>
      <c r="B461">
        <v>17</v>
      </c>
      <c r="C461" t="s">
        <v>41</v>
      </c>
      <c r="D461">
        <v>25.5</v>
      </c>
      <c r="E461" t="s">
        <v>47</v>
      </c>
      <c r="F461" t="s">
        <v>49</v>
      </c>
      <c r="G461" s="2">
        <v>3858.36</v>
      </c>
      <c r="H461" t="s">
        <v>54</v>
      </c>
      <c r="I461" s="1">
        <v>174.66</v>
      </c>
      <c r="J461" s="1">
        <v>410.16</v>
      </c>
      <c r="K461" s="1">
        <v>50.73</v>
      </c>
      <c r="L461" s="1">
        <v>292.27</v>
      </c>
      <c r="M461" s="1">
        <v>105.53</v>
      </c>
      <c r="N461" s="1">
        <v>53.95</v>
      </c>
      <c r="O461" s="1">
        <v>146.4</v>
      </c>
      <c r="P461" s="1">
        <v>5.4</v>
      </c>
      <c r="Q461" t="s">
        <v>61</v>
      </c>
      <c r="R461" s="6">
        <v>388</v>
      </c>
      <c r="S461" s="6">
        <v>399</v>
      </c>
      <c r="T461" s="2">
        <v>9.67</v>
      </c>
      <c r="U461" s="2">
        <v>150</v>
      </c>
      <c r="V461" s="2">
        <v>25.45</v>
      </c>
      <c r="W461" s="2">
        <v>97.06</v>
      </c>
      <c r="X461" s="2">
        <v>1239.0999999999999</v>
      </c>
      <c r="Y461" s="2">
        <v>501.59</v>
      </c>
      <c r="Z461" s="2">
        <v>771.67</v>
      </c>
      <c r="AA461" s="2">
        <v>655.92</v>
      </c>
      <c r="AB461" s="2">
        <v>964.59</v>
      </c>
      <c r="AC461" s="2">
        <v>1560.71</v>
      </c>
    </row>
    <row r="462" spans="1:29" x14ac:dyDescent="0.3">
      <c r="A462" t="s">
        <v>32</v>
      </c>
      <c r="B462">
        <v>28</v>
      </c>
      <c r="C462" t="s">
        <v>41</v>
      </c>
      <c r="D462">
        <v>28.8</v>
      </c>
      <c r="E462" t="s">
        <v>47</v>
      </c>
      <c r="F462" t="s">
        <v>48</v>
      </c>
      <c r="G462" s="2">
        <v>5144.3900000000003</v>
      </c>
      <c r="H462" t="s">
        <v>54</v>
      </c>
      <c r="I462" s="1">
        <v>131.72999999999999</v>
      </c>
      <c r="J462" s="1">
        <v>485.68</v>
      </c>
      <c r="K462" s="1">
        <v>51.62</v>
      </c>
      <c r="L462" s="1">
        <v>216.49</v>
      </c>
      <c r="M462" s="1">
        <v>146.30000000000001</v>
      </c>
      <c r="N462" s="1">
        <v>48.14</v>
      </c>
      <c r="O462" s="1">
        <v>143.16</v>
      </c>
      <c r="P462" s="1">
        <v>6.93</v>
      </c>
      <c r="Q462" t="s">
        <v>65</v>
      </c>
      <c r="R462" s="6">
        <v>618</v>
      </c>
      <c r="S462" s="6">
        <v>394</v>
      </c>
      <c r="T462" s="2">
        <v>13.06</v>
      </c>
      <c r="U462" s="2">
        <v>50</v>
      </c>
      <c r="V462" s="2">
        <v>33.479999999999997</v>
      </c>
      <c r="W462" s="2">
        <v>74.569999999999993</v>
      </c>
      <c r="X462" s="2">
        <v>1230.05</v>
      </c>
      <c r="Y462" s="2">
        <v>668.77</v>
      </c>
      <c r="Z462" s="2">
        <v>1028.8800000000001</v>
      </c>
      <c r="AA462" s="2">
        <v>874.55</v>
      </c>
      <c r="AB462" s="2">
        <v>1286.0999999999999</v>
      </c>
      <c r="AC462" s="2">
        <v>2763.82</v>
      </c>
    </row>
    <row r="463" spans="1:29" x14ac:dyDescent="0.3">
      <c r="A463" t="s">
        <v>33</v>
      </c>
      <c r="B463">
        <v>16</v>
      </c>
      <c r="C463" t="s">
        <v>41</v>
      </c>
      <c r="D463">
        <v>14.1</v>
      </c>
      <c r="E463" t="s">
        <v>46</v>
      </c>
      <c r="F463" t="s">
        <v>50</v>
      </c>
      <c r="G463" s="2">
        <v>4664.67</v>
      </c>
      <c r="H463" t="s">
        <v>56</v>
      </c>
      <c r="I463" s="1">
        <v>168.93</v>
      </c>
      <c r="J463" s="1">
        <v>391.32</v>
      </c>
      <c r="K463" s="1">
        <v>57.44</v>
      </c>
      <c r="L463" s="1">
        <v>262.01</v>
      </c>
      <c r="M463" s="1">
        <v>142.59</v>
      </c>
      <c r="N463" s="1">
        <v>45.16</v>
      </c>
      <c r="O463" s="1">
        <v>127.54</v>
      </c>
      <c r="P463" s="1">
        <v>7.8</v>
      </c>
      <c r="Q463" t="s">
        <v>64</v>
      </c>
      <c r="R463" s="6">
        <v>905</v>
      </c>
      <c r="S463" s="6">
        <v>341</v>
      </c>
      <c r="T463" s="2">
        <v>13.68</v>
      </c>
      <c r="U463" s="2">
        <v>150</v>
      </c>
      <c r="V463" s="2">
        <v>32.479999999999997</v>
      </c>
      <c r="W463" s="2">
        <v>73.44</v>
      </c>
      <c r="X463" s="2">
        <v>1202.79</v>
      </c>
      <c r="Y463" s="2">
        <v>606.41</v>
      </c>
      <c r="Z463" s="2">
        <v>932.93</v>
      </c>
      <c r="AA463" s="2">
        <v>792.99</v>
      </c>
      <c r="AB463" s="2">
        <v>1166.17</v>
      </c>
      <c r="AC463" s="2">
        <v>2410.36</v>
      </c>
    </row>
    <row r="464" spans="1:29" x14ac:dyDescent="0.3">
      <c r="A464" t="s">
        <v>30</v>
      </c>
      <c r="B464">
        <v>6</v>
      </c>
      <c r="C464" t="s">
        <v>43</v>
      </c>
      <c r="D464">
        <v>11.7</v>
      </c>
      <c r="E464" t="s">
        <v>47</v>
      </c>
      <c r="F464" t="s">
        <v>48</v>
      </c>
      <c r="G464" s="2">
        <v>4095.93</v>
      </c>
      <c r="H464" t="s">
        <v>57</v>
      </c>
      <c r="I464" s="1">
        <v>199.25</v>
      </c>
      <c r="J464" s="1">
        <v>303.27</v>
      </c>
      <c r="K464" s="1">
        <v>52.2</v>
      </c>
      <c r="L464" s="1">
        <v>248.03</v>
      </c>
      <c r="M464" s="1">
        <v>103.86</v>
      </c>
      <c r="N464" s="1">
        <v>66.05</v>
      </c>
      <c r="O464" s="1">
        <v>120.52</v>
      </c>
      <c r="P464" s="1">
        <v>5.63</v>
      </c>
      <c r="Q464" t="s">
        <v>61</v>
      </c>
      <c r="R464" s="6">
        <v>694</v>
      </c>
      <c r="S464" s="6">
        <v>321</v>
      </c>
      <c r="T464" s="2">
        <v>12.76</v>
      </c>
      <c r="U464" s="2">
        <v>100</v>
      </c>
      <c r="V464" s="2">
        <v>25.8</v>
      </c>
      <c r="W464" s="2">
        <v>93.55</v>
      </c>
      <c r="X464" s="2">
        <v>1098.81</v>
      </c>
      <c r="Y464" s="2">
        <v>532.47</v>
      </c>
      <c r="Z464" s="2">
        <v>819.19</v>
      </c>
      <c r="AA464" s="2">
        <v>696.31</v>
      </c>
      <c r="AB464" s="2">
        <v>1023.98</v>
      </c>
      <c r="AC464" s="2">
        <v>1888.92</v>
      </c>
    </row>
    <row r="465" spans="1:29" x14ac:dyDescent="0.3">
      <c r="A465" t="s">
        <v>39</v>
      </c>
      <c r="B465">
        <v>21</v>
      </c>
      <c r="C465" t="s">
        <v>43</v>
      </c>
      <c r="D465">
        <v>23.8</v>
      </c>
      <c r="E465" t="s">
        <v>47</v>
      </c>
      <c r="F465" t="s">
        <v>53</v>
      </c>
      <c r="G465" s="2">
        <v>5391.76</v>
      </c>
      <c r="H465" t="s">
        <v>54</v>
      </c>
      <c r="I465" s="1">
        <v>197.31</v>
      </c>
      <c r="J465" s="1">
        <v>399.1</v>
      </c>
      <c r="K465" s="1">
        <v>58.19</v>
      </c>
      <c r="L465" s="1">
        <v>280.95999999999998</v>
      </c>
      <c r="M465" s="1">
        <v>121.71</v>
      </c>
      <c r="N465" s="1">
        <v>63.78</v>
      </c>
      <c r="O465" s="1">
        <v>124.25</v>
      </c>
      <c r="P465" s="1">
        <v>5.21</v>
      </c>
      <c r="Q465" t="s">
        <v>78</v>
      </c>
      <c r="R465" s="6">
        <v>114</v>
      </c>
      <c r="S465" s="6">
        <v>314</v>
      </c>
      <c r="T465" s="2">
        <v>17.170000000000002</v>
      </c>
      <c r="U465" s="2">
        <v>150</v>
      </c>
      <c r="V465" s="2">
        <v>23.34</v>
      </c>
      <c r="W465" s="2">
        <v>94.99</v>
      </c>
      <c r="X465" s="2">
        <v>1250.51</v>
      </c>
      <c r="Y465" s="2">
        <v>700.93</v>
      </c>
      <c r="Z465" s="2">
        <v>1078.3499999999999</v>
      </c>
      <c r="AA465" s="2">
        <v>916.6</v>
      </c>
      <c r="AB465" s="2">
        <v>1347.94</v>
      </c>
      <c r="AC465" s="2">
        <v>3080.59</v>
      </c>
    </row>
    <row r="466" spans="1:29" x14ac:dyDescent="0.3">
      <c r="A466" t="s">
        <v>37</v>
      </c>
      <c r="B466">
        <v>16</v>
      </c>
      <c r="C466" t="s">
        <v>43</v>
      </c>
      <c r="D466">
        <v>23.2</v>
      </c>
      <c r="E466" t="s">
        <v>47</v>
      </c>
      <c r="F466" t="s">
        <v>48</v>
      </c>
      <c r="G466" s="2">
        <v>4544.28</v>
      </c>
      <c r="H466" t="s">
        <v>55</v>
      </c>
      <c r="I466" s="1">
        <v>129.26</v>
      </c>
      <c r="J466" s="1">
        <v>489.86</v>
      </c>
      <c r="K466" s="1">
        <v>53.07</v>
      </c>
      <c r="L466" s="1">
        <v>254.11</v>
      </c>
      <c r="M466" s="1">
        <v>141.51</v>
      </c>
      <c r="N466" s="1">
        <v>30.33</v>
      </c>
      <c r="O466" s="1">
        <v>139.80000000000001</v>
      </c>
      <c r="P466" s="1">
        <v>8.9</v>
      </c>
      <c r="Q466" t="s">
        <v>63</v>
      </c>
      <c r="R466" s="6">
        <v>586</v>
      </c>
      <c r="S466" s="6">
        <v>336</v>
      </c>
      <c r="T466" s="2">
        <v>13.52</v>
      </c>
      <c r="U466" s="2">
        <v>100</v>
      </c>
      <c r="V466" s="2">
        <v>21.22</v>
      </c>
      <c r="W466" s="2">
        <v>51.02</v>
      </c>
      <c r="X466" s="2">
        <v>1246.8399999999999</v>
      </c>
      <c r="Y466" s="2">
        <v>590.76</v>
      </c>
      <c r="Z466" s="2">
        <v>908.86</v>
      </c>
      <c r="AA466" s="2">
        <v>772.53</v>
      </c>
      <c r="AB466" s="2">
        <v>1136.07</v>
      </c>
      <c r="AC466" s="2">
        <v>2184.66</v>
      </c>
    </row>
    <row r="467" spans="1:29" x14ac:dyDescent="0.3">
      <c r="A467" t="s">
        <v>30</v>
      </c>
      <c r="B467">
        <v>18</v>
      </c>
      <c r="C467" t="s">
        <v>41</v>
      </c>
      <c r="D467">
        <v>16.899999999999999</v>
      </c>
      <c r="E467" t="s">
        <v>46</v>
      </c>
      <c r="F467" t="s">
        <v>50</v>
      </c>
      <c r="G467" s="2">
        <v>5659.7</v>
      </c>
      <c r="H467" t="s">
        <v>55</v>
      </c>
      <c r="I467" s="1">
        <v>185.06</v>
      </c>
      <c r="J467" s="1">
        <v>450.25</v>
      </c>
      <c r="K467" s="1">
        <v>58.06</v>
      </c>
      <c r="L467" s="1">
        <v>227.89</v>
      </c>
      <c r="M467" s="1">
        <v>124.64</v>
      </c>
      <c r="N467" s="1">
        <v>44.4</v>
      </c>
      <c r="O467" s="1">
        <v>112.8</v>
      </c>
      <c r="P467" s="1">
        <v>6.58</v>
      </c>
      <c r="Q467" t="s">
        <v>71</v>
      </c>
      <c r="R467" s="6">
        <v>179</v>
      </c>
      <c r="S467" s="6">
        <v>359</v>
      </c>
      <c r="T467" s="2">
        <v>15.77</v>
      </c>
      <c r="U467" s="2">
        <v>50</v>
      </c>
      <c r="V467" s="2">
        <v>35.92</v>
      </c>
      <c r="W467" s="2">
        <v>79.56</v>
      </c>
      <c r="X467" s="2">
        <v>1209.6799999999901</v>
      </c>
      <c r="Y467" s="2">
        <v>735.76</v>
      </c>
      <c r="Z467" s="2">
        <v>1131.94</v>
      </c>
      <c r="AA467" s="2">
        <v>962.15</v>
      </c>
      <c r="AB467" s="2">
        <v>1414.92</v>
      </c>
      <c r="AC467" s="2">
        <v>3301.9399999999996</v>
      </c>
    </row>
    <row r="468" spans="1:29" x14ac:dyDescent="0.3">
      <c r="A468" t="s">
        <v>37</v>
      </c>
      <c r="B468">
        <v>9</v>
      </c>
      <c r="C468" t="s">
        <v>41</v>
      </c>
      <c r="D468">
        <v>17.3</v>
      </c>
      <c r="E468" t="s">
        <v>47</v>
      </c>
      <c r="F468" t="s">
        <v>48</v>
      </c>
      <c r="G468" s="2">
        <v>5505.28</v>
      </c>
      <c r="H468" t="s">
        <v>56</v>
      </c>
      <c r="I468" s="1">
        <v>193.29</v>
      </c>
      <c r="J468" s="1">
        <v>326.69</v>
      </c>
      <c r="K468" s="1">
        <v>55.88</v>
      </c>
      <c r="L468" s="1">
        <v>291.69</v>
      </c>
      <c r="M468" s="1">
        <v>127.02</v>
      </c>
      <c r="N468" s="1">
        <v>46.67</v>
      </c>
      <c r="O468" s="1">
        <v>120.43</v>
      </c>
      <c r="P468" s="1">
        <v>8.5299999999999994</v>
      </c>
      <c r="Q468" t="s">
        <v>74</v>
      </c>
      <c r="R468" s="6">
        <v>285</v>
      </c>
      <c r="S468" s="6">
        <v>390</v>
      </c>
      <c r="T468" s="2">
        <v>14.12</v>
      </c>
      <c r="U468" s="2">
        <v>150</v>
      </c>
      <c r="V468" s="2">
        <v>24.23</v>
      </c>
      <c r="W468" s="2">
        <v>64.14</v>
      </c>
      <c r="X468" s="2">
        <v>1170.2</v>
      </c>
      <c r="Y468" s="2">
        <v>715.69</v>
      </c>
      <c r="Z468" s="2">
        <v>1101.06</v>
      </c>
      <c r="AA468" s="2">
        <v>935.9</v>
      </c>
      <c r="AB468" s="2">
        <v>1376.32</v>
      </c>
      <c r="AC468" s="2">
        <v>3275.3100000000004</v>
      </c>
    </row>
    <row r="469" spans="1:29" x14ac:dyDescent="0.3">
      <c r="A469" t="s">
        <v>37</v>
      </c>
      <c r="B469">
        <v>24</v>
      </c>
      <c r="C469" t="s">
        <v>41</v>
      </c>
      <c r="D469">
        <v>18.8</v>
      </c>
      <c r="E469" t="s">
        <v>47</v>
      </c>
      <c r="F469" t="s">
        <v>51</v>
      </c>
      <c r="G469" s="2">
        <v>4799.53</v>
      </c>
      <c r="H469" t="s">
        <v>55</v>
      </c>
      <c r="I469" s="1">
        <v>190.22</v>
      </c>
      <c r="J469" s="1">
        <v>365.06</v>
      </c>
      <c r="K469" s="1">
        <v>51.68</v>
      </c>
      <c r="L469" s="1">
        <v>202.95</v>
      </c>
      <c r="M469" s="1">
        <v>117.12</v>
      </c>
      <c r="N469" s="1">
        <v>62.7</v>
      </c>
      <c r="O469" s="1">
        <v>132.47</v>
      </c>
      <c r="P469" s="1">
        <v>8.39</v>
      </c>
      <c r="Q469" t="s">
        <v>77</v>
      </c>
      <c r="R469" s="6">
        <v>734</v>
      </c>
      <c r="S469" s="6">
        <v>380</v>
      </c>
      <c r="T469" s="2">
        <v>12.63</v>
      </c>
      <c r="U469" s="2">
        <v>150</v>
      </c>
      <c r="V469" s="2">
        <v>36.75</v>
      </c>
      <c r="W469" s="2">
        <v>81.34</v>
      </c>
      <c r="X469" s="2">
        <v>1130.5899999999999</v>
      </c>
      <c r="Y469" s="2">
        <v>623.94000000000005</v>
      </c>
      <c r="Z469" s="2">
        <v>959.91</v>
      </c>
      <c r="AA469" s="2">
        <v>815.92</v>
      </c>
      <c r="AB469" s="2">
        <v>1199.8800000000001</v>
      </c>
      <c r="AC469" s="2">
        <v>2621.69</v>
      </c>
    </row>
    <row r="470" spans="1:29" x14ac:dyDescent="0.3">
      <c r="A470" t="s">
        <v>36</v>
      </c>
      <c r="B470">
        <v>1</v>
      </c>
      <c r="C470" t="s">
        <v>45</v>
      </c>
      <c r="D470">
        <v>23.3</v>
      </c>
      <c r="E470" t="s">
        <v>46</v>
      </c>
      <c r="F470" t="s">
        <v>52</v>
      </c>
      <c r="G470" s="2">
        <v>4648.0200000000004</v>
      </c>
      <c r="H470" t="s">
        <v>54</v>
      </c>
      <c r="I470" s="1">
        <v>165.93</v>
      </c>
      <c r="J470" s="1">
        <v>344.44</v>
      </c>
      <c r="K470" s="1">
        <v>55.78</v>
      </c>
      <c r="L470" s="1">
        <v>263.16000000000003</v>
      </c>
      <c r="M470" s="1">
        <v>105.34</v>
      </c>
      <c r="N470" s="1">
        <v>30.84</v>
      </c>
      <c r="O470" s="1">
        <v>111.93</v>
      </c>
      <c r="P470" s="1">
        <v>6.16</v>
      </c>
      <c r="Q470" t="s">
        <v>74</v>
      </c>
      <c r="R470" s="6">
        <v>741</v>
      </c>
      <c r="S470" s="6">
        <v>310</v>
      </c>
      <c r="T470" s="2">
        <v>14.99</v>
      </c>
      <c r="U470" s="2">
        <v>150</v>
      </c>
      <c r="V470" s="2">
        <v>35.450000000000003</v>
      </c>
      <c r="W470" s="2">
        <v>66.099999999999994</v>
      </c>
      <c r="X470" s="2">
        <v>1083.58</v>
      </c>
      <c r="Y470" s="2">
        <v>604.24</v>
      </c>
      <c r="Z470" s="2">
        <v>929.6</v>
      </c>
      <c r="AA470" s="2">
        <v>790.16</v>
      </c>
      <c r="AB470" s="2">
        <v>1162.01</v>
      </c>
      <c r="AC470" s="2">
        <v>2515.89</v>
      </c>
    </row>
    <row r="471" spans="1:29" x14ac:dyDescent="0.3">
      <c r="A471" t="s">
        <v>29</v>
      </c>
      <c r="B471">
        <v>23</v>
      </c>
      <c r="C471" t="s">
        <v>45</v>
      </c>
      <c r="D471">
        <v>25.3</v>
      </c>
      <c r="E471" t="s">
        <v>47</v>
      </c>
      <c r="F471" t="s">
        <v>48</v>
      </c>
      <c r="G471" s="2">
        <v>5645.25</v>
      </c>
      <c r="H471" t="s">
        <v>55</v>
      </c>
      <c r="I471" s="1">
        <v>191.81</v>
      </c>
      <c r="J471" s="1">
        <v>498.57</v>
      </c>
      <c r="K471" s="1">
        <v>56.65</v>
      </c>
      <c r="L471" s="1">
        <v>256.02999999999997</v>
      </c>
      <c r="M471" s="1">
        <v>131.07</v>
      </c>
      <c r="N471" s="1">
        <v>36.93</v>
      </c>
      <c r="O471" s="1">
        <v>135.26</v>
      </c>
      <c r="P471" s="1">
        <v>6.79</v>
      </c>
      <c r="Q471" t="s">
        <v>71</v>
      </c>
      <c r="R471" s="6">
        <v>648</v>
      </c>
      <c r="S471" s="6">
        <v>305</v>
      </c>
      <c r="T471" s="2">
        <v>18.510000000000002</v>
      </c>
      <c r="U471" s="2">
        <v>100</v>
      </c>
      <c r="V471" s="2">
        <v>24.46</v>
      </c>
      <c r="W471" s="2">
        <v>51.76</v>
      </c>
      <c r="X471" s="2">
        <v>1313.11</v>
      </c>
      <c r="Y471" s="2">
        <v>733.88</v>
      </c>
      <c r="Z471" s="2">
        <v>1129.05</v>
      </c>
      <c r="AA471" s="2">
        <v>959.69</v>
      </c>
      <c r="AB471" s="2">
        <v>1411.31</v>
      </c>
      <c r="AC471" s="2">
        <v>3222.6000000000004</v>
      </c>
    </row>
    <row r="472" spans="1:29" x14ac:dyDescent="0.3">
      <c r="A472" t="s">
        <v>38</v>
      </c>
      <c r="B472">
        <v>6</v>
      </c>
      <c r="C472" t="s">
        <v>42</v>
      </c>
      <c r="D472">
        <v>20.5</v>
      </c>
      <c r="E472" t="s">
        <v>46</v>
      </c>
      <c r="F472" t="s">
        <v>53</v>
      </c>
      <c r="G472" s="2">
        <v>4782.78</v>
      </c>
      <c r="H472" t="s">
        <v>57</v>
      </c>
      <c r="I472" s="1">
        <v>182.02</v>
      </c>
      <c r="J472" s="1">
        <v>490.75</v>
      </c>
      <c r="K472" s="1">
        <v>51.33</v>
      </c>
      <c r="L472" s="1">
        <v>267.45999999999998</v>
      </c>
      <c r="M472" s="1">
        <v>131.86000000000001</v>
      </c>
      <c r="N472" s="1">
        <v>62.05</v>
      </c>
      <c r="O472" s="1">
        <v>121.19</v>
      </c>
      <c r="P472" s="1">
        <v>5.54</v>
      </c>
      <c r="Q472" t="s">
        <v>66</v>
      </c>
      <c r="R472" s="6">
        <v>625</v>
      </c>
      <c r="S472" s="6">
        <v>315</v>
      </c>
      <c r="T472" s="2">
        <v>15.18</v>
      </c>
      <c r="U472" s="2">
        <v>50</v>
      </c>
      <c r="V472" s="2">
        <v>34.130000000000003</v>
      </c>
      <c r="W472" s="2">
        <v>81.650000000000006</v>
      </c>
      <c r="X472" s="2">
        <v>1312.2</v>
      </c>
      <c r="Y472" s="2">
        <v>621.76</v>
      </c>
      <c r="Z472" s="2">
        <v>956.56</v>
      </c>
      <c r="AA472" s="2">
        <v>813.07</v>
      </c>
      <c r="AB472" s="2">
        <v>1195.69</v>
      </c>
      <c r="AC472" s="2">
        <v>2320.71</v>
      </c>
    </row>
    <row r="473" spans="1:29" x14ac:dyDescent="0.3">
      <c r="A473" t="s">
        <v>36</v>
      </c>
      <c r="B473">
        <v>22</v>
      </c>
      <c r="C473" t="s">
        <v>41</v>
      </c>
      <c r="D473">
        <v>27.4</v>
      </c>
      <c r="E473" t="s">
        <v>46</v>
      </c>
      <c r="F473" t="s">
        <v>48</v>
      </c>
      <c r="G473" s="2">
        <v>4663.6000000000004</v>
      </c>
      <c r="H473" t="s">
        <v>57</v>
      </c>
      <c r="I473" s="1">
        <v>153.72</v>
      </c>
      <c r="J473" s="1">
        <v>365.93</v>
      </c>
      <c r="K473" s="1">
        <v>59.3</v>
      </c>
      <c r="L473" s="1">
        <v>283.07</v>
      </c>
      <c r="M473" s="1">
        <v>143.47</v>
      </c>
      <c r="N473" s="1">
        <v>69.06</v>
      </c>
      <c r="O473" s="1">
        <v>143.49</v>
      </c>
      <c r="P473" s="1">
        <v>7.27</v>
      </c>
      <c r="Q473" t="s">
        <v>69</v>
      </c>
      <c r="R473" s="6">
        <v>814</v>
      </c>
      <c r="S473" s="6">
        <v>333</v>
      </c>
      <c r="T473" s="2">
        <v>14</v>
      </c>
      <c r="U473" s="2">
        <v>100</v>
      </c>
      <c r="V473" s="2">
        <v>20.74</v>
      </c>
      <c r="W473" s="2">
        <v>60.19</v>
      </c>
      <c r="X473" s="2">
        <v>1225.31</v>
      </c>
      <c r="Y473" s="2">
        <v>606.27</v>
      </c>
      <c r="Z473" s="2">
        <v>932.72</v>
      </c>
      <c r="AA473" s="2">
        <v>792.81</v>
      </c>
      <c r="AB473" s="2">
        <v>1165.9000000000001</v>
      </c>
      <c r="AC473" s="2">
        <v>2325.0300000000002</v>
      </c>
    </row>
    <row r="474" spans="1:29" x14ac:dyDescent="0.3">
      <c r="A474" t="s">
        <v>32</v>
      </c>
      <c r="B474">
        <v>23</v>
      </c>
      <c r="C474" t="s">
        <v>45</v>
      </c>
      <c r="D474">
        <v>15</v>
      </c>
      <c r="E474" t="s">
        <v>46</v>
      </c>
      <c r="F474" t="s">
        <v>49</v>
      </c>
      <c r="G474" s="2">
        <v>5906.98</v>
      </c>
      <c r="H474" t="s">
        <v>55</v>
      </c>
      <c r="I474" s="1">
        <v>148.47999999999999</v>
      </c>
      <c r="J474" s="1">
        <v>308.20999999999998</v>
      </c>
      <c r="K474" s="1">
        <v>53.79</v>
      </c>
      <c r="L474" s="1">
        <v>239.57</v>
      </c>
      <c r="M474" s="1">
        <v>141.22999999999999</v>
      </c>
      <c r="N474" s="1">
        <v>60.15</v>
      </c>
      <c r="O474" s="1">
        <v>119.28</v>
      </c>
      <c r="P474" s="1">
        <v>8.73</v>
      </c>
      <c r="Q474" t="s">
        <v>74</v>
      </c>
      <c r="R474" s="6">
        <v>496</v>
      </c>
      <c r="S474" s="6">
        <v>337</v>
      </c>
      <c r="T474" s="2">
        <v>17.53</v>
      </c>
      <c r="U474" s="2">
        <v>100</v>
      </c>
      <c r="V474" s="2">
        <v>23.83</v>
      </c>
      <c r="W474" s="2">
        <v>55.66</v>
      </c>
      <c r="X474" s="2">
        <v>1079.44</v>
      </c>
      <c r="Y474" s="2">
        <v>767.91</v>
      </c>
      <c r="Z474" s="2">
        <v>1181.4000000000001</v>
      </c>
      <c r="AA474" s="2">
        <v>1004.19</v>
      </c>
      <c r="AB474" s="2">
        <v>1476.74</v>
      </c>
      <c r="AC474" s="2">
        <v>3717.37</v>
      </c>
    </row>
    <row r="475" spans="1:29" x14ac:dyDescent="0.3">
      <c r="A475" t="s">
        <v>31</v>
      </c>
      <c r="B475">
        <v>5</v>
      </c>
      <c r="C475" t="s">
        <v>43</v>
      </c>
      <c r="D475">
        <v>20.6</v>
      </c>
      <c r="E475" t="s">
        <v>46</v>
      </c>
      <c r="F475" t="s">
        <v>48</v>
      </c>
      <c r="G475" s="2">
        <v>3810.22</v>
      </c>
      <c r="H475" t="s">
        <v>55</v>
      </c>
      <c r="I475" s="1">
        <v>176.2</v>
      </c>
      <c r="J475" s="1">
        <v>408.96</v>
      </c>
      <c r="K475" s="1">
        <v>54.63</v>
      </c>
      <c r="L475" s="1">
        <v>235.36</v>
      </c>
      <c r="M475" s="1">
        <v>111.87</v>
      </c>
      <c r="N475" s="1">
        <v>47.22</v>
      </c>
      <c r="O475" s="1">
        <v>135.37</v>
      </c>
      <c r="P475" s="1">
        <v>8.9499999999999993</v>
      </c>
      <c r="Q475" t="s">
        <v>82</v>
      </c>
      <c r="R475" s="6">
        <v>811</v>
      </c>
      <c r="S475" s="6">
        <v>398</v>
      </c>
      <c r="T475" s="2">
        <v>9.57</v>
      </c>
      <c r="U475" s="2">
        <v>150</v>
      </c>
      <c r="V475" s="2">
        <v>38.53</v>
      </c>
      <c r="W475" s="2">
        <v>86.69</v>
      </c>
      <c r="X475" s="2">
        <v>1178.56</v>
      </c>
      <c r="Y475" s="2">
        <v>495.33</v>
      </c>
      <c r="Z475" s="2">
        <v>762.04</v>
      </c>
      <c r="AA475" s="2">
        <v>647.74</v>
      </c>
      <c r="AB475" s="2">
        <v>952.55</v>
      </c>
      <c r="AC475" s="2">
        <v>1586.19</v>
      </c>
    </row>
    <row r="476" spans="1:29" x14ac:dyDescent="0.3">
      <c r="A476" t="s">
        <v>36</v>
      </c>
      <c r="B476">
        <v>27</v>
      </c>
      <c r="C476" t="s">
        <v>42</v>
      </c>
      <c r="D476">
        <v>13.3</v>
      </c>
      <c r="E476" t="s">
        <v>46</v>
      </c>
      <c r="F476" t="s">
        <v>52</v>
      </c>
      <c r="G476" s="2">
        <v>4762.55</v>
      </c>
      <c r="H476" t="s">
        <v>57</v>
      </c>
      <c r="I476" s="1">
        <v>185.38</v>
      </c>
      <c r="J476" s="1">
        <v>455.41</v>
      </c>
      <c r="K476" s="1">
        <v>52.18</v>
      </c>
      <c r="L476" s="1">
        <v>265.74</v>
      </c>
      <c r="M476" s="1">
        <v>122.97</v>
      </c>
      <c r="N476" s="1">
        <v>49.6</v>
      </c>
      <c r="O476" s="1">
        <v>106.43</v>
      </c>
      <c r="P476" s="1">
        <v>9.3000000000000007</v>
      </c>
      <c r="Q476" t="s">
        <v>83</v>
      </c>
      <c r="R476" s="6">
        <v>628</v>
      </c>
      <c r="S476" s="6">
        <v>378</v>
      </c>
      <c r="T476" s="2">
        <v>12.6</v>
      </c>
      <c r="U476" s="2">
        <v>150</v>
      </c>
      <c r="V476" s="2">
        <v>34.33</v>
      </c>
      <c r="W476" s="2">
        <v>66.38</v>
      </c>
      <c r="X476" s="2">
        <v>1247.00999999999</v>
      </c>
      <c r="Y476" s="2">
        <v>619.13</v>
      </c>
      <c r="Z476" s="2">
        <v>952.51</v>
      </c>
      <c r="AA476" s="2">
        <v>809.63</v>
      </c>
      <c r="AB476" s="2">
        <v>1190.6400000000001</v>
      </c>
      <c r="AC476" s="2">
        <v>2465.87</v>
      </c>
    </row>
    <row r="477" spans="1:29" x14ac:dyDescent="0.3">
      <c r="A477" t="s">
        <v>30</v>
      </c>
      <c r="B477">
        <v>8</v>
      </c>
      <c r="C477" t="s">
        <v>42</v>
      </c>
      <c r="D477">
        <v>14</v>
      </c>
      <c r="E477" t="s">
        <v>46</v>
      </c>
      <c r="F477" t="s">
        <v>48</v>
      </c>
      <c r="G477" s="2">
        <v>3215.37</v>
      </c>
      <c r="H477" t="s">
        <v>54</v>
      </c>
      <c r="I477" s="1">
        <v>166.36</v>
      </c>
      <c r="J477" s="1">
        <v>421.88</v>
      </c>
      <c r="K477" s="1">
        <v>56.68</v>
      </c>
      <c r="L477" s="1">
        <v>210.61</v>
      </c>
      <c r="M477" s="1">
        <v>122.72</v>
      </c>
      <c r="N477" s="1">
        <v>62.86</v>
      </c>
      <c r="O477" s="1">
        <v>138.37</v>
      </c>
      <c r="P477" s="1">
        <v>9.24</v>
      </c>
      <c r="Q477" t="s">
        <v>66</v>
      </c>
      <c r="R477" s="6">
        <v>238</v>
      </c>
      <c r="S477" s="6">
        <v>304</v>
      </c>
      <c r="T477" s="2">
        <v>10.58</v>
      </c>
      <c r="U477" s="2">
        <v>150</v>
      </c>
      <c r="V477" s="2">
        <v>38.82</v>
      </c>
      <c r="W477" s="2">
        <v>81.72</v>
      </c>
      <c r="X477" s="2">
        <v>1188.72</v>
      </c>
      <c r="Y477" s="2">
        <v>418</v>
      </c>
      <c r="Z477" s="2">
        <v>643.07000000000005</v>
      </c>
      <c r="AA477" s="2">
        <v>546.61</v>
      </c>
      <c r="AB477" s="2">
        <v>803.84</v>
      </c>
      <c r="AC477" s="2">
        <v>981.4699999999998</v>
      </c>
    </row>
    <row r="478" spans="1:29" x14ac:dyDescent="0.3">
      <c r="A478" t="s">
        <v>35</v>
      </c>
      <c r="B478">
        <v>4</v>
      </c>
      <c r="C478" t="s">
        <v>43</v>
      </c>
      <c r="D478">
        <v>21.8</v>
      </c>
      <c r="E478" t="s">
        <v>46</v>
      </c>
      <c r="F478" t="s">
        <v>53</v>
      </c>
      <c r="G478" s="2">
        <v>3499.33</v>
      </c>
      <c r="H478" t="s">
        <v>56</v>
      </c>
      <c r="I478" s="1">
        <v>159.80000000000001</v>
      </c>
      <c r="J478" s="1">
        <v>465.13</v>
      </c>
      <c r="K478" s="1">
        <v>55.68</v>
      </c>
      <c r="L478" s="1">
        <v>286.89999999999998</v>
      </c>
      <c r="M478" s="1">
        <v>117.86</v>
      </c>
      <c r="N478" s="1">
        <v>65.12</v>
      </c>
      <c r="O478" s="1">
        <v>148.94999999999999</v>
      </c>
      <c r="P478" s="1">
        <v>7.08</v>
      </c>
      <c r="Q478" t="s">
        <v>77</v>
      </c>
      <c r="R478" s="6">
        <v>814</v>
      </c>
      <c r="S478" s="6">
        <v>399</v>
      </c>
      <c r="T478" s="2">
        <v>8.77</v>
      </c>
      <c r="U478" s="2">
        <v>100</v>
      </c>
      <c r="V478" s="2">
        <v>21.45</v>
      </c>
      <c r="W478" s="2">
        <v>65.09</v>
      </c>
      <c r="X478" s="2">
        <v>1306.51999999999</v>
      </c>
      <c r="Y478" s="2">
        <v>454.91</v>
      </c>
      <c r="Z478" s="2">
        <v>699.87</v>
      </c>
      <c r="AA478" s="2">
        <v>594.89</v>
      </c>
      <c r="AB478" s="2">
        <v>874.83</v>
      </c>
      <c r="AC478" s="2">
        <v>1080.2600000000002</v>
      </c>
    </row>
    <row r="479" spans="1:29" x14ac:dyDescent="0.3">
      <c r="A479" t="s">
        <v>36</v>
      </c>
      <c r="B479">
        <v>3</v>
      </c>
      <c r="C479" t="s">
        <v>45</v>
      </c>
      <c r="D479">
        <v>25</v>
      </c>
      <c r="E479" t="s">
        <v>46</v>
      </c>
      <c r="F479" t="s">
        <v>52</v>
      </c>
      <c r="G479" s="2">
        <v>5971.24</v>
      </c>
      <c r="H479" t="s">
        <v>54</v>
      </c>
      <c r="I479" s="1">
        <v>163.86</v>
      </c>
      <c r="J479" s="1">
        <v>323.63</v>
      </c>
      <c r="K479" s="1">
        <v>52.11</v>
      </c>
      <c r="L479" s="1">
        <v>250.67</v>
      </c>
      <c r="M479" s="1">
        <v>133.32</v>
      </c>
      <c r="N479" s="1">
        <v>32.71</v>
      </c>
      <c r="O479" s="1">
        <v>107.1</v>
      </c>
      <c r="P479" s="1">
        <v>6.16</v>
      </c>
      <c r="Q479" t="s">
        <v>60</v>
      </c>
      <c r="R479" s="6">
        <v>368</v>
      </c>
      <c r="S479" s="6">
        <v>312</v>
      </c>
      <c r="T479" s="2">
        <v>19.14</v>
      </c>
      <c r="U479" s="2">
        <v>150</v>
      </c>
      <c r="V479" s="2">
        <v>30.01</v>
      </c>
      <c r="W479" s="2">
        <v>66.680000000000007</v>
      </c>
      <c r="X479" s="2">
        <v>1069.56</v>
      </c>
      <c r="Y479" s="2">
        <v>776.26</v>
      </c>
      <c r="Z479" s="2">
        <v>1194.25</v>
      </c>
      <c r="AA479" s="2">
        <v>1015.11</v>
      </c>
      <c r="AB479" s="2">
        <v>1492.81</v>
      </c>
      <c r="AC479" s="2">
        <v>3847.6899999999996</v>
      </c>
    </row>
    <row r="480" spans="1:29" x14ac:dyDescent="0.3">
      <c r="A480" t="s">
        <v>39</v>
      </c>
      <c r="B480">
        <v>2</v>
      </c>
      <c r="C480" t="s">
        <v>45</v>
      </c>
      <c r="D480">
        <v>13</v>
      </c>
      <c r="E480" t="s">
        <v>46</v>
      </c>
      <c r="F480" t="s">
        <v>49</v>
      </c>
      <c r="G480" s="2">
        <v>5267.1</v>
      </c>
      <c r="H480" t="s">
        <v>56</v>
      </c>
      <c r="I480" s="1">
        <v>181.81</v>
      </c>
      <c r="J480" s="1">
        <v>393.44</v>
      </c>
      <c r="K480" s="1">
        <v>56.22</v>
      </c>
      <c r="L480" s="1">
        <v>250.61</v>
      </c>
      <c r="M480" s="1">
        <v>119.09</v>
      </c>
      <c r="N480" s="1">
        <v>67.81</v>
      </c>
      <c r="O480" s="1">
        <v>123.23</v>
      </c>
      <c r="P480" s="1">
        <v>9.99</v>
      </c>
      <c r="Q480" t="s">
        <v>82</v>
      </c>
      <c r="R480" s="6">
        <v>280</v>
      </c>
      <c r="S480" s="6">
        <v>325</v>
      </c>
      <c r="T480" s="2">
        <v>16.21</v>
      </c>
      <c r="U480" s="2">
        <v>150</v>
      </c>
      <c r="V480" s="2">
        <v>29.29</v>
      </c>
      <c r="W480" s="2">
        <v>73.900000000000006</v>
      </c>
      <c r="X480" s="2">
        <v>1202.2</v>
      </c>
      <c r="Y480" s="2">
        <v>684.72</v>
      </c>
      <c r="Z480" s="2">
        <v>1053.42</v>
      </c>
      <c r="AA480" s="2">
        <v>895.41</v>
      </c>
      <c r="AB480" s="2">
        <v>1316.78</v>
      </c>
      <c r="AC480" s="2">
        <v>3010.1899999999996</v>
      </c>
    </row>
    <row r="481" spans="1:29" x14ac:dyDescent="0.3">
      <c r="A481" t="s">
        <v>37</v>
      </c>
      <c r="B481">
        <v>15</v>
      </c>
      <c r="C481" t="s">
        <v>45</v>
      </c>
      <c r="D481">
        <v>26.9</v>
      </c>
      <c r="E481" t="s">
        <v>47</v>
      </c>
      <c r="F481" t="s">
        <v>52</v>
      </c>
      <c r="G481" s="2">
        <v>4779.96</v>
      </c>
      <c r="H481" t="s">
        <v>57</v>
      </c>
      <c r="I481" s="1">
        <v>167.95</v>
      </c>
      <c r="J481" s="1">
        <v>479.4</v>
      </c>
      <c r="K481" s="1">
        <v>54.35</v>
      </c>
      <c r="L481" s="1">
        <v>233.14</v>
      </c>
      <c r="M481" s="1">
        <v>127.9</v>
      </c>
      <c r="N481" s="1">
        <v>54.54</v>
      </c>
      <c r="O481" s="1">
        <v>147.68</v>
      </c>
      <c r="P481" s="1">
        <v>7.86</v>
      </c>
      <c r="Q481" t="s">
        <v>81</v>
      </c>
      <c r="R481" s="6">
        <v>876</v>
      </c>
      <c r="S481" s="6">
        <v>339</v>
      </c>
      <c r="T481" s="2">
        <v>14.1</v>
      </c>
      <c r="U481" s="2">
        <v>150</v>
      </c>
      <c r="V481" s="2">
        <v>29.73</v>
      </c>
      <c r="W481" s="2">
        <v>63.85</v>
      </c>
      <c r="X481" s="2">
        <v>1272.82</v>
      </c>
      <c r="Y481" s="2">
        <v>621.39</v>
      </c>
      <c r="Z481" s="2">
        <v>955.99</v>
      </c>
      <c r="AA481" s="2">
        <v>812.59</v>
      </c>
      <c r="AB481" s="2">
        <v>1194.99</v>
      </c>
      <c r="AC481" s="2">
        <v>2452.87</v>
      </c>
    </row>
    <row r="482" spans="1:29" x14ac:dyDescent="0.3">
      <c r="A482" t="s">
        <v>35</v>
      </c>
      <c r="B482">
        <v>17</v>
      </c>
      <c r="C482" t="s">
        <v>44</v>
      </c>
      <c r="D482">
        <v>14</v>
      </c>
      <c r="E482" t="s">
        <v>46</v>
      </c>
      <c r="F482" t="s">
        <v>52</v>
      </c>
      <c r="G482" s="2">
        <v>4757.32</v>
      </c>
      <c r="H482" t="s">
        <v>57</v>
      </c>
      <c r="I482" s="1">
        <v>109.52</v>
      </c>
      <c r="J482" s="1">
        <v>394.97</v>
      </c>
      <c r="K482" s="1">
        <v>57.37</v>
      </c>
      <c r="L482" s="1">
        <v>200.35</v>
      </c>
      <c r="M482" s="1">
        <v>120.5</v>
      </c>
      <c r="N482" s="1">
        <v>58.86</v>
      </c>
      <c r="O482" s="1">
        <v>101.57</v>
      </c>
      <c r="P482" s="1">
        <v>8.2899999999999991</v>
      </c>
      <c r="Q482" t="s">
        <v>75</v>
      </c>
      <c r="R482" s="6">
        <v>417</v>
      </c>
      <c r="S482" s="6">
        <v>396</v>
      </c>
      <c r="T482" s="2">
        <v>12.01</v>
      </c>
      <c r="U482" s="2">
        <v>150</v>
      </c>
      <c r="V482" s="2">
        <v>36.99</v>
      </c>
      <c r="W482" s="2">
        <v>54</v>
      </c>
      <c r="X482" s="2">
        <v>1051.43</v>
      </c>
      <c r="Y482" s="2">
        <v>618.45000000000005</v>
      </c>
      <c r="Z482" s="2">
        <v>951.46</v>
      </c>
      <c r="AA482" s="2">
        <v>808.74</v>
      </c>
      <c r="AB482" s="2">
        <v>1189.33</v>
      </c>
      <c r="AC482" s="2">
        <v>2658.88</v>
      </c>
    </row>
    <row r="483" spans="1:29" x14ac:dyDescent="0.3">
      <c r="A483" t="s">
        <v>36</v>
      </c>
      <c r="B483">
        <v>23</v>
      </c>
      <c r="C483" t="s">
        <v>42</v>
      </c>
      <c r="D483">
        <v>23</v>
      </c>
      <c r="E483" t="s">
        <v>47</v>
      </c>
      <c r="F483" t="s">
        <v>52</v>
      </c>
      <c r="G483" s="2">
        <v>3509.97</v>
      </c>
      <c r="H483" t="s">
        <v>56</v>
      </c>
      <c r="I483" s="1">
        <v>138.65</v>
      </c>
      <c r="J483" s="1">
        <v>411.02</v>
      </c>
      <c r="K483" s="1">
        <v>59.91</v>
      </c>
      <c r="L483" s="1">
        <v>258.93</v>
      </c>
      <c r="M483" s="1">
        <v>124.59</v>
      </c>
      <c r="N483" s="1">
        <v>68.17</v>
      </c>
      <c r="O483" s="1">
        <v>124.1</v>
      </c>
      <c r="P483" s="1">
        <v>5.2</v>
      </c>
      <c r="Q483" t="s">
        <v>62</v>
      </c>
      <c r="R483" s="6">
        <v>415</v>
      </c>
      <c r="S483" s="6">
        <v>347</v>
      </c>
      <c r="T483" s="2">
        <v>10.119999999999999</v>
      </c>
      <c r="U483" s="2">
        <v>50</v>
      </c>
      <c r="V483" s="2">
        <v>35.549999999999997</v>
      </c>
      <c r="W483" s="2">
        <v>92.63</v>
      </c>
      <c r="X483" s="2">
        <v>1190.57</v>
      </c>
      <c r="Y483" s="2">
        <v>456.3</v>
      </c>
      <c r="Z483" s="2">
        <v>701.99</v>
      </c>
      <c r="AA483" s="2">
        <v>596.69000000000005</v>
      </c>
      <c r="AB483" s="2">
        <v>877.49</v>
      </c>
      <c r="AC483" s="2">
        <v>1170.9499999999998</v>
      </c>
    </row>
    <row r="484" spans="1:29" x14ac:dyDescent="0.3">
      <c r="A484" t="s">
        <v>36</v>
      </c>
      <c r="B484">
        <v>9</v>
      </c>
      <c r="C484" t="s">
        <v>44</v>
      </c>
      <c r="D484">
        <v>14.2</v>
      </c>
      <c r="E484" t="s">
        <v>47</v>
      </c>
      <c r="F484" t="s">
        <v>50</v>
      </c>
      <c r="G484" s="2">
        <v>5950.52</v>
      </c>
      <c r="H484" t="s">
        <v>57</v>
      </c>
      <c r="I484" s="1">
        <v>172.48</v>
      </c>
      <c r="J484" s="1">
        <v>438.52</v>
      </c>
      <c r="K484" s="1">
        <v>58.42</v>
      </c>
      <c r="L484" s="1">
        <v>223.22</v>
      </c>
      <c r="M484" s="1">
        <v>138.94999999999999</v>
      </c>
      <c r="N484" s="1">
        <v>35.35</v>
      </c>
      <c r="O484" s="1">
        <v>126.34</v>
      </c>
      <c r="P484" s="1">
        <v>8.07</v>
      </c>
      <c r="Q484" t="s">
        <v>74</v>
      </c>
      <c r="R484" s="6">
        <v>207</v>
      </c>
      <c r="S484" s="6">
        <v>314</v>
      </c>
      <c r="T484" s="2">
        <v>18.95</v>
      </c>
      <c r="U484" s="2">
        <v>50</v>
      </c>
      <c r="V484" s="2">
        <v>23.17</v>
      </c>
      <c r="W484" s="2">
        <v>50.42</v>
      </c>
      <c r="X484" s="2">
        <v>1201.3499999999899</v>
      </c>
      <c r="Y484" s="2">
        <v>773.57</v>
      </c>
      <c r="Z484" s="2">
        <v>1190.0999999999999</v>
      </c>
      <c r="AA484" s="2">
        <v>1011.59</v>
      </c>
      <c r="AB484" s="2">
        <v>1487.63</v>
      </c>
      <c r="AC484" s="2">
        <v>3588.34</v>
      </c>
    </row>
    <row r="485" spans="1:29" x14ac:dyDescent="0.3">
      <c r="A485" t="s">
        <v>32</v>
      </c>
      <c r="B485">
        <v>15</v>
      </c>
      <c r="C485" t="s">
        <v>44</v>
      </c>
      <c r="D485">
        <v>28</v>
      </c>
      <c r="E485" t="s">
        <v>46</v>
      </c>
      <c r="F485" t="s">
        <v>48</v>
      </c>
      <c r="G485" s="2">
        <v>5350.18</v>
      </c>
      <c r="H485" t="s">
        <v>54</v>
      </c>
      <c r="I485" s="1">
        <v>154.84</v>
      </c>
      <c r="J485" s="1">
        <v>339.38</v>
      </c>
      <c r="K485" s="1">
        <v>56.54</v>
      </c>
      <c r="L485" s="1">
        <v>211.84</v>
      </c>
      <c r="M485" s="1">
        <v>122.99</v>
      </c>
      <c r="N485" s="1">
        <v>37.14</v>
      </c>
      <c r="O485" s="1">
        <v>141.69</v>
      </c>
      <c r="P485" s="1">
        <v>5.44</v>
      </c>
      <c r="Q485" t="s">
        <v>64</v>
      </c>
      <c r="R485" s="6">
        <v>619</v>
      </c>
      <c r="S485" s="6">
        <v>302</v>
      </c>
      <c r="T485" s="2">
        <v>17.72</v>
      </c>
      <c r="U485" s="2">
        <v>150</v>
      </c>
      <c r="V485" s="2">
        <v>26.52</v>
      </c>
      <c r="W485" s="2">
        <v>63.3</v>
      </c>
      <c r="X485" s="2">
        <v>1069.8599999999999</v>
      </c>
      <c r="Y485" s="2">
        <v>695.52</v>
      </c>
      <c r="Z485" s="2">
        <v>1070.04</v>
      </c>
      <c r="AA485" s="2">
        <v>909.53</v>
      </c>
      <c r="AB485" s="2">
        <v>1337.55</v>
      </c>
      <c r="AC485" s="2">
        <v>3222.84</v>
      </c>
    </row>
    <row r="486" spans="1:29" x14ac:dyDescent="0.3">
      <c r="A486" t="s">
        <v>33</v>
      </c>
      <c r="B486">
        <v>12</v>
      </c>
      <c r="C486" t="s">
        <v>44</v>
      </c>
      <c r="D486">
        <v>16.600000000000001</v>
      </c>
      <c r="E486" t="s">
        <v>47</v>
      </c>
      <c r="F486" t="s">
        <v>51</v>
      </c>
      <c r="G486" s="2">
        <v>3716.58</v>
      </c>
      <c r="H486" t="s">
        <v>56</v>
      </c>
      <c r="I486" s="1">
        <v>121.6</v>
      </c>
      <c r="J486" s="1">
        <v>447.91</v>
      </c>
      <c r="K486" s="1">
        <v>56.03</v>
      </c>
      <c r="L486" s="1">
        <v>213.07</v>
      </c>
      <c r="M486" s="1">
        <v>134.32</v>
      </c>
      <c r="N486" s="1">
        <v>43.64</v>
      </c>
      <c r="O486" s="1">
        <v>136.53</v>
      </c>
      <c r="P486" s="1">
        <v>6.07</v>
      </c>
      <c r="Q486" t="s">
        <v>77</v>
      </c>
      <c r="R486" s="6">
        <v>365</v>
      </c>
      <c r="S486" s="6">
        <v>381</v>
      </c>
      <c r="T486" s="2">
        <v>9.75</v>
      </c>
      <c r="U486" s="2">
        <v>150</v>
      </c>
      <c r="V486" s="2">
        <v>29.52</v>
      </c>
      <c r="W486" s="2">
        <v>80.069999999999993</v>
      </c>
      <c r="X486" s="2">
        <v>1159.1699999999901</v>
      </c>
      <c r="Y486" s="2">
        <v>483.16</v>
      </c>
      <c r="Z486" s="2">
        <v>743.32</v>
      </c>
      <c r="AA486" s="2">
        <v>631.82000000000005</v>
      </c>
      <c r="AB486" s="2">
        <v>929.14</v>
      </c>
      <c r="AC486" s="2">
        <v>1502.9299999999998</v>
      </c>
    </row>
    <row r="487" spans="1:29" x14ac:dyDescent="0.3">
      <c r="A487" t="s">
        <v>36</v>
      </c>
      <c r="B487">
        <v>16</v>
      </c>
      <c r="C487" t="s">
        <v>45</v>
      </c>
      <c r="D487">
        <v>10.3</v>
      </c>
      <c r="E487" t="s">
        <v>47</v>
      </c>
      <c r="F487" t="s">
        <v>50</v>
      </c>
      <c r="G487" s="2">
        <v>3151.77</v>
      </c>
      <c r="H487" t="s">
        <v>57</v>
      </c>
      <c r="I487" s="1">
        <v>138.83000000000001</v>
      </c>
      <c r="J487" s="1">
        <v>422.93</v>
      </c>
      <c r="K487" s="1">
        <v>52.38</v>
      </c>
      <c r="L487" s="1">
        <v>220.95</v>
      </c>
      <c r="M487" s="1">
        <v>132.77000000000001</v>
      </c>
      <c r="N487" s="1">
        <v>37.22</v>
      </c>
      <c r="O487" s="1">
        <v>122.47</v>
      </c>
      <c r="P487" s="1">
        <v>6.14</v>
      </c>
      <c r="Q487" t="s">
        <v>74</v>
      </c>
      <c r="R487" s="6">
        <v>557</v>
      </c>
      <c r="S487" s="6">
        <v>342</v>
      </c>
      <c r="T487" s="2">
        <v>9.2200000000000006</v>
      </c>
      <c r="U487" s="2">
        <v>100</v>
      </c>
      <c r="V487" s="2">
        <v>21.45</v>
      </c>
      <c r="W487" s="2">
        <v>89.24</v>
      </c>
      <c r="X487" s="2">
        <v>1133.69</v>
      </c>
      <c r="Y487" s="2">
        <v>409.73</v>
      </c>
      <c r="Z487" s="2">
        <v>630.35</v>
      </c>
      <c r="AA487" s="2">
        <v>535.79999999999995</v>
      </c>
      <c r="AB487" s="2">
        <v>787.94</v>
      </c>
      <c r="AC487" s="2">
        <v>905.5300000000002</v>
      </c>
    </row>
    <row r="488" spans="1:29" x14ac:dyDescent="0.3">
      <c r="A488" t="s">
        <v>33</v>
      </c>
      <c r="B488">
        <v>22</v>
      </c>
      <c r="C488" t="s">
        <v>41</v>
      </c>
      <c r="D488">
        <v>17.3</v>
      </c>
      <c r="E488" t="s">
        <v>47</v>
      </c>
      <c r="F488" t="s">
        <v>53</v>
      </c>
      <c r="G488" s="2">
        <v>3848.3</v>
      </c>
      <c r="H488" t="s">
        <v>56</v>
      </c>
      <c r="I488" s="1">
        <v>145.52000000000001</v>
      </c>
      <c r="J488" s="1">
        <v>301.95</v>
      </c>
      <c r="K488" s="1">
        <v>53.2</v>
      </c>
      <c r="L488" s="1">
        <v>293.52999999999997</v>
      </c>
      <c r="M488" s="1">
        <v>126.71</v>
      </c>
      <c r="N488" s="1">
        <v>39.11</v>
      </c>
      <c r="O488" s="1">
        <v>129.93</v>
      </c>
      <c r="P488" s="1">
        <v>7.66</v>
      </c>
      <c r="Q488" t="s">
        <v>69</v>
      </c>
      <c r="R488" s="6">
        <v>104</v>
      </c>
      <c r="S488" s="6">
        <v>337</v>
      </c>
      <c r="T488" s="2">
        <v>11.42</v>
      </c>
      <c r="U488" s="2">
        <v>150</v>
      </c>
      <c r="V488" s="2">
        <v>32.65</v>
      </c>
      <c r="W488" s="2">
        <v>99.69</v>
      </c>
      <c r="X488" s="2">
        <v>1097.6099999999999</v>
      </c>
      <c r="Y488" s="2">
        <v>500.28</v>
      </c>
      <c r="Z488" s="2">
        <v>769.66</v>
      </c>
      <c r="AA488" s="2">
        <v>654.21</v>
      </c>
      <c r="AB488" s="2">
        <v>962.08</v>
      </c>
      <c r="AC488" s="2">
        <v>1699.3400000000001</v>
      </c>
    </row>
    <row r="489" spans="1:29" x14ac:dyDescent="0.3">
      <c r="A489" t="s">
        <v>33</v>
      </c>
      <c r="B489">
        <v>16</v>
      </c>
      <c r="C489" t="s">
        <v>45</v>
      </c>
      <c r="D489">
        <v>19.2</v>
      </c>
      <c r="E489" t="s">
        <v>47</v>
      </c>
      <c r="F489" t="s">
        <v>48</v>
      </c>
      <c r="G489" s="2">
        <v>3445.43</v>
      </c>
      <c r="H489" t="s">
        <v>57</v>
      </c>
      <c r="I489" s="1">
        <v>117.07</v>
      </c>
      <c r="J489" s="1">
        <v>422.25</v>
      </c>
      <c r="K489" s="1">
        <v>55.77</v>
      </c>
      <c r="L489" s="1">
        <v>279.33</v>
      </c>
      <c r="M489" s="1">
        <v>137.12</v>
      </c>
      <c r="N489" s="1">
        <v>65.92</v>
      </c>
      <c r="O489" s="1">
        <v>119.58</v>
      </c>
      <c r="P489" s="1">
        <v>7.25</v>
      </c>
      <c r="Q489" t="s">
        <v>64</v>
      </c>
      <c r="R489" s="6">
        <v>779</v>
      </c>
      <c r="S489" s="6">
        <v>400</v>
      </c>
      <c r="T489" s="2">
        <v>8.61</v>
      </c>
      <c r="U489" s="2">
        <v>100</v>
      </c>
      <c r="V489" s="2">
        <v>33.17</v>
      </c>
      <c r="W489" s="2">
        <v>81.53</v>
      </c>
      <c r="X489" s="2">
        <v>1204.28999999999</v>
      </c>
      <c r="Y489" s="2">
        <v>447.91</v>
      </c>
      <c r="Z489" s="2">
        <v>689.09</v>
      </c>
      <c r="AA489" s="2">
        <v>585.72</v>
      </c>
      <c r="AB489" s="2">
        <v>861.36</v>
      </c>
      <c r="AC489" s="2">
        <v>1140.31</v>
      </c>
    </row>
    <row r="490" spans="1:29" x14ac:dyDescent="0.3">
      <c r="A490" t="s">
        <v>29</v>
      </c>
      <c r="B490">
        <v>22</v>
      </c>
      <c r="C490" t="s">
        <v>45</v>
      </c>
      <c r="D490">
        <v>22.9</v>
      </c>
      <c r="E490" t="s">
        <v>46</v>
      </c>
      <c r="F490" t="s">
        <v>50</v>
      </c>
      <c r="G490" s="2">
        <v>3154.39</v>
      </c>
      <c r="H490" t="s">
        <v>54</v>
      </c>
      <c r="I490" s="1">
        <v>182.91</v>
      </c>
      <c r="J490" s="1">
        <v>459.37</v>
      </c>
      <c r="K490" s="1">
        <v>59.05</v>
      </c>
      <c r="L490" s="1">
        <v>256.36</v>
      </c>
      <c r="M490" s="1">
        <v>109.31</v>
      </c>
      <c r="N490" s="1">
        <v>30.89</v>
      </c>
      <c r="O490" s="1">
        <v>130.59</v>
      </c>
      <c r="P490" s="1">
        <v>6.65</v>
      </c>
      <c r="Q490" t="s">
        <v>71</v>
      </c>
      <c r="R490" s="6">
        <v>510</v>
      </c>
      <c r="S490" s="6">
        <v>309</v>
      </c>
      <c r="T490" s="2">
        <v>10.210000000000001</v>
      </c>
      <c r="U490" s="2">
        <v>100</v>
      </c>
      <c r="V490" s="2">
        <v>38.909999999999997</v>
      </c>
      <c r="W490" s="2">
        <v>76.66</v>
      </c>
      <c r="X490" s="2">
        <v>1235.1300000000001</v>
      </c>
      <c r="Y490" s="2">
        <v>410.07</v>
      </c>
      <c r="Z490" s="2">
        <v>630.88</v>
      </c>
      <c r="AA490" s="2">
        <v>536.25</v>
      </c>
      <c r="AB490" s="2">
        <v>788.6</v>
      </c>
      <c r="AC490" s="2">
        <v>824.17000000000007</v>
      </c>
    </row>
    <row r="491" spans="1:29" x14ac:dyDescent="0.3">
      <c r="A491" t="s">
        <v>37</v>
      </c>
      <c r="B491">
        <v>10</v>
      </c>
      <c r="C491" t="s">
        <v>41</v>
      </c>
      <c r="D491">
        <v>17.3</v>
      </c>
      <c r="E491" t="s">
        <v>46</v>
      </c>
      <c r="F491" t="s">
        <v>48</v>
      </c>
      <c r="G491" s="2">
        <v>4082.65</v>
      </c>
      <c r="H491" t="s">
        <v>55</v>
      </c>
      <c r="I491" s="1">
        <v>117.67</v>
      </c>
      <c r="J491" s="1">
        <v>449.83</v>
      </c>
      <c r="K491" s="1">
        <v>54.16</v>
      </c>
      <c r="L491" s="1">
        <v>233.82</v>
      </c>
      <c r="M491" s="1">
        <v>112.73</v>
      </c>
      <c r="N491" s="1">
        <v>52.85</v>
      </c>
      <c r="O491" s="1">
        <v>138.88999999999999</v>
      </c>
      <c r="P491" s="1">
        <v>7.69</v>
      </c>
      <c r="Q491" t="s">
        <v>72</v>
      </c>
      <c r="R491" s="6">
        <v>831</v>
      </c>
      <c r="S491" s="6">
        <v>386</v>
      </c>
      <c r="T491" s="2">
        <v>10.58</v>
      </c>
      <c r="U491" s="2">
        <v>0</v>
      </c>
      <c r="V491" s="2">
        <v>32.520000000000003</v>
      </c>
      <c r="W491" s="2">
        <v>68.540000000000006</v>
      </c>
      <c r="X491" s="2">
        <v>1167.6400000000001</v>
      </c>
      <c r="Y491" s="2">
        <v>530.74</v>
      </c>
      <c r="Z491" s="2">
        <v>816.53</v>
      </c>
      <c r="AA491" s="2">
        <v>694.05</v>
      </c>
      <c r="AB491" s="2">
        <v>1020.66</v>
      </c>
      <c r="AC491" s="2">
        <v>1713.5300000000002</v>
      </c>
    </row>
    <row r="492" spans="1:29" x14ac:dyDescent="0.3">
      <c r="A492" t="s">
        <v>39</v>
      </c>
      <c r="B492">
        <v>12</v>
      </c>
      <c r="C492" t="s">
        <v>43</v>
      </c>
      <c r="D492">
        <v>14.3</v>
      </c>
      <c r="E492" t="s">
        <v>46</v>
      </c>
      <c r="F492" t="s">
        <v>48</v>
      </c>
      <c r="G492" s="2">
        <v>3346.88</v>
      </c>
      <c r="H492" t="s">
        <v>56</v>
      </c>
      <c r="I492" s="1">
        <v>160.34</v>
      </c>
      <c r="J492" s="1">
        <v>368.6</v>
      </c>
      <c r="K492" s="1">
        <v>54.13</v>
      </c>
      <c r="L492" s="1">
        <v>266.02999999999997</v>
      </c>
      <c r="M492" s="1">
        <v>104.2</v>
      </c>
      <c r="N492" s="1">
        <v>55.34</v>
      </c>
      <c r="O492" s="1">
        <v>129.11000000000001</v>
      </c>
      <c r="P492" s="1">
        <v>5.74</v>
      </c>
      <c r="Q492" t="s">
        <v>80</v>
      </c>
      <c r="R492" s="6">
        <v>212</v>
      </c>
      <c r="S492" s="6">
        <v>396</v>
      </c>
      <c r="T492" s="2">
        <v>8.4499999999999993</v>
      </c>
      <c r="U492" s="2">
        <v>0</v>
      </c>
      <c r="V492" s="2">
        <v>37.020000000000003</v>
      </c>
      <c r="W492" s="2">
        <v>61.78</v>
      </c>
      <c r="X492" s="2">
        <v>1143.49</v>
      </c>
      <c r="Y492" s="2">
        <v>435.09</v>
      </c>
      <c r="Z492" s="2">
        <v>669.38</v>
      </c>
      <c r="AA492" s="2">
        <v>568.97</v>
      </c>
      <c r="AB492" s="2">
        <v>836.72</v>
      </c>
      <c r="AC492" s="2">
        <v>1006.4099999999999</v>
      </c>
    </row>
    <row r="493" spans="1:29" x14ac:dyDescent="0.3">
      <c r="A493" t="s">
        <v>29</v>
      </c>
      <c r="B493">
        <v>22</v>
      </c>
      <c r="C493" t="s">
        <v>41</v>
      </c>
      <c r="D493">
        <v>28.9</v>
      </c>
      <c r="E493" t="s">
        <v>47</v>
      </c>
      <c r="F493" t="s">
        <v>49</v>
      </c>
      <c r="G493" s="2">
        <v>4796.17</v>
      </c>
      <c r="H493" t="s">
        <v>55</v>
      </c>
      <c r="I493" s="1">
        <v>177.6</v>
      </c>
      <c r="J493" s="1">
        <v>478.68</v>
      </c>
      <c r="K493" s="1">
        <v>56.09</v>
      </c>
      <c r="L493" s="1">
        <v>260.02999999999997</v>
      </c>
      <c r="M493" s="1">
        <v>137.08000000000001</v>
      </c>
      <c r="N493" s="1">
        <v>41.04</v>
      </c>
      <c r="O493" s="1">
        <v>131.02000000000001</v>
      </c>
      <c r="P493" s="1">
        <v>9.99</v>
      </c>
      <c r="Q493" t="s">
        <v>76</v>
      </c>
      <c r="R493" s="6">
        <v>794</v>
      </c>
      <c r="S493" s="6">
        <v>312</v>
      </c>
      <c r="T493" s="2">
        <v>15.37</v>
      </c>
      <c r="U493" s="2">
        <v>50</v>
      </c>
      <c r="V493" s="2">
        <v>23.54</v>
      </c>
      <c r="W493" s="2">
        <v>96.81</v>
      </c>
      <c r="X493" s="2">
        <v>1291.53</v>
      </c>
      <c r="Y493" s="2">
        <v>623.5</v>
      </c>
      <c r="Z493" s="2">
        <v>959.23</v>
      </c>
      <c r="AA493" s="2">
        <v>815.35</v>
      </c>
      <c r="AB493" s="2">
        <v>1199.04</v>
      </c>
      <c r="AC493" s="2">
        <v>2344.1799999999998</v>
      </c>
    </row>
    <row r="494" spans="1:29" x14ac:dyDescent="0.3">
      <c r="A494" t="s">
        <v>35</v>
      </c>
      <c r="B494">
        <v>6</v>
      </c>
      <c r="C494" t="s">
        <v>42</v>
      </c>
      <c r="D494">
        <v>14.4</v>
      </c>
      <c r="E494" t="s">
        <v>47</v>
      </c>
      <c r="F494" t="s">
        <v>52</v>
      </c>
      <c r="G494" s="2">
        <v>3129.09</v>
      </c>
      <c r="H494" t="s">
        <v>55</v>
      </c>
      <c r="I494" s="1">
        <v>147.57</v>
      </c>
      <c r="J494" s="1">
        <v>400.48</v>
      </c>
      <c r="K494" s="1">
        <v>56.64</v>
      </c>
      <c r="L494" s="1">
        <v>241.77</v>
      </c>
      <c r="M494" s="1">
        <v>141</v>
      </c>
      <c r="N494" s="1">
        <v>36.409999999999997</v>
      </c>
      <c r="O494" s="1">
        <v>107.91</v>
      </c>
      <c r="P494" s="1">
        <v>9.4499999999999993</v>
      </c>
      <c r="Q494" t="s">
        <v>83</v>
      </c>
      <c r="R494" s="6">
        <v>566</v>
      </c>
      <c r="S494" s="6">
        <v>370</v>
      </c>
      <c r="T494" s="2">
        <v>8.4600000000000009</v>
      </c>
      <c r="U494" s="2">
        <v>100</v>
      </c>
      <c r="V494" s="2">
        <v>20.04</v>
      </c>
      <c r="W494" s="2">
        <v>55.82</v>
      </c>
      <c r="X494" s="2">
        <v>1141.23</v>
      </c>
      <c r="Y494" s="2">
        <v>406.78</v>
      </c>
      <c r="Z494" s="2">
        <v>625.82000000000005</v>
      </c>
      <c r="AA494" s="2">
        <v>531.95000000000005</v>
      </c>
      <c r="AB494" s="2">
        <v>782.27</v>
      </c>
      <c r="AC494" s="2">
        <v>873.90000000000009</v>
      </c>
    </row>
    <row r="495" spans="1:29" x14ac:dyDescent="0.3">
      <c r="A495" t="s">
        <v>30</v>
      </c>
      <c r="B495">
        <v>23</v>
      </c>
      <c r="C495" t="s">
        <v>41</v>
      </c>
      <c r="D495">
        <v>24.7</v>
      </c>
      <c r="E495" t="s">
        <v>47</v>
      </c>
      <c r="F495" t="s">
        <v>52</v>
      </c>
      <c r="G495" s="2">
        <v>3175.44</v>
      </c>
      <c r="H495" t="s">
        <v>57</v>
      </c>
      <c r="I495" s="1">
        <v>112.99</v>
      </c>
      <c r="J495" s="1">
        <v>360.38</v>
      </c>
      <c r="K495" s="1">
        <v>54.96</v>
      </c>
      <c r="L495" s="1">
        <v>265.86</v>
      </c>
      <c r="M495" s="1">
        <v>118.02</v>
      </c>
      <c r="N495" s="1">
        <v>49.38</v>
      </c>
      <c r="O495" s="1">
        <v>147.99</v>
      </c>
      <c r="P495" s="1">
        <v>6.18</v>
      </c>
      <c r="Q495" t="s">
        <v>66</v>
      </c>
      <c r="R495" s="6">
        <v>816</v>
      </c>
      <c r="S495" s="6">
        <v>397</v>
      </c>
      <c r="T495" s="2">
        <v>8</v>
      </c>
      <c r="U495" s="2">
        <v>0</v>
      </c>
      <c r="V495" s="2">
        <v>23.56</v>
      </c>
      <c r="W495" s="2">
        <v>88.52</v>
      </c>
      <c r="X495" s="2">
        <v>1115.76</v>
      </c>
      <c r="Y495" s="2">
        <v>412.81</v>
      </c>
      <c r="Z495" s="2">
        <v>635.09</v>
      </c>
      <c r="AA495" s="2">
        <v>539.82000000000005</v>
      </c>
      <c r="AB495" s="2">
        <v>793.86</v>
      </c>
      <c r="AC495" s="2">
        <v>849.23999999999978</v>
      </c>
    </row>
    <row r="496" spans="1:29" x14ac:dyDescent="0.3">
      <c r="A496" t="s">
        <v>39</v>
      </c>
      <c r="B496">
        <v>10</v>
      </c>
      <c r="C496" t="s">
        <v>45</v>
      </c>
      <c r="D496">
        <v>24.9</v>
      </c>
      <c r="E496" t="s">
        <v>47</v>
      </c>
      <c r="F496" t="s">
        <v>53</v>
      </c>
      <c r="G496" s="2">
        <v>5326.61</v>
      </c>
      <c r="H496" t="s">
        <v>54</v>
      </c>
      <c r="I496" s="1">
        <v>176.88</v>
      </c>
      <c r="J496" s="1">
        <v>409.59</v>
      </c>
      <c r="K496" s="1">
        <v>52.45</v>
      </c>
      <c r="L496" s="1">
        <v>201.5</v>
      </c>
      <c r="M496" s="1">
        <v>117.66</v>
      </c>
      <c r="N496" s="1">
        <v>34.770000000000003</v>
      </c>
      <c r="O496" s="1">
        <v>147.72</v>
      </c>
      <c r="P496" s="1">
        <v>6.59</v>
      </c>
      <c r="Q496" t="s">
        <v>61</v>
      </c>
      <c r="R496" s="6">
        <v>695</v>
      </c>
      <c r="S496" s="6">
        <v>392</v>
      </c>
      <c r="T496" s="2">
        <v>13.59</v>
      </c>
      <c r="U496" s="2">
        <v>50</v>
      </c>
      <c r="V496" s="2">
        <v>33.4</v>
      </c>
      <c r="W496" s="2">
        <v>52.56</v>
      </c>
      <c r="X496" s="2">
        <v>1147.1599999999901</v>
      </c>
      <c r="Y496" s="2">
        <v>692.46</v>
      </c>
      <c r="Z496" s="2">
        <v>1065.32</v>
      </c>
      <c r="AA496" s="2">
        <v>905.52</v>
      </c>
      <c r="AB496" s="2">
        <v>1331.65</v>
      </c>
      <c r="AC496" s="2">
        <v>3028.8500000000004</v>
      </c>
    </row>
    <row r="497" spans="1:29" x14ac:dyDescent="0.3">
      <c r="A497" t="s">
        <v>36</v>
      </c>
      <c r="B497">
        <v>11</v>
      </c>
      <c r="C497" t="s">
        <v>44</v>
      </c>
      <c r="D497">
        <v>24.8</v>
      </c>
      <c r="E497" t="s">
        <v>47</v>
      </c>
      <c r="F497" t="s">
        <v>51</v>
      </c>
      <c r="G497" s="2">
        <v>4783.46</v>
      </c>
      <c r="H497" t="s">
        <v>55</v>
      </c>
      <c r="I497" s="1">
        <v>120.26</v>
      </c>
      <c r="J497" s="1">
        <v>350.37</v>
      </c>
      <c r="K497" s="1">
        <v>53.69</v>
      </c>
      <c r="L497" s="1">
        <v>221.43</v>
      </c>
      <c r="M497" s="1">
        <v>102.27</v>
      </c>
      <c r="N497" s="1">
        <v>37.229999999999997</v>
      </c>
      <c r="O497" s="1">
        <v>128.33000000000001</v>
      </c>
      <c r="P497" s="1">
        <v>5.83</v>
      </c>
      <c r="Q497" t="s">
        <v>64</v>
      </c>
      <c r="R497" s="6">
        <v>973</v>
      </c>
      <c r="S497" s="6">
        <v>365</v>
      </c>
      <c r="T497" s="2">
        <v>13.11</v>
      </c>
      <c r="U497" s="2">
        <v>0</v>
      </c>
      <c r="V497" s="2">
        <v>34.51</v>
      </c>
      <c r="W497" s="2">
        <v>92.38</v>
      </c>
      <c r="X497" s="2">
        <v>1019.41</v>
      </c>
      <c r="Y497" s="2">
        <v>621.85</v>
      </c>
      <c r="Z497" s="2">
        <v>956.69</v>
      </c>
      <c r="AA497" s="2">
        <v>813.19</v>
      </c>
      <c r="AB497" s="2">
        <v>1195.8699999999999</v>
      </c>
      <c r="AC497" s="2">
        <v>2564.56</v>
      </c>
    </row>
    <row r="498" spans="1:29" x14ac:dyDescent="0.3">
      <c r="A498" t="s">
        <v>39</v>
      </c>
      <c r="B498">
        <v>16</v>
      </c>
      <c r="C498" t="s">
        <v>43</v>
      </c>
      <c r="D498">
        <v>27.6</v>
      </c>
      <c r="E498" t="s">
        <v>47</v>
      </c>
      <c r="F498" t="s">
        <v>51</v>
      </c>
      <c r="G498" s="2">
        <v>3528.21</v>
      </c>
      <c r="H498" t="s">
        <v>56</v>
      </c>
      <c r="I498" s="1">
        <v>123.6</v>
      </c>
      <c r="J498" s="1">
        <v>452.73</v>
      </c>
      <c r="K498" s="1">
        <v>58.29</v>
      </c>
      <c r="L498" s="1">
        <v>235.24</v>
      </c>
      <c r="M498" s="1">
        <v>104.47</v>
      </c>
      <c r="N498" s="1">
        <v>59.9</v>
      </c>
      <c r="O498" s="1">
        <v>132.46</v>
      </c>
      <c r="P498" s="1">
        <v>8.7100000000000009</v>
      </c>
      <c r="Q498" t="s">
        <v>79</v>
      </c>
      <c r="R498" s="6">
        <v>958</v>
      </c>
      <c r="S498" s="6">
        <v>378</v>
      </c>
      <c r="T498" s="2">
        <v>9.33</v>
      </c>
      <c r="U498" s="2">
        <v>150</v>
      </c>
      <c r="V498" s="2">
        <v>25.65</v>
      </c>
      <c r="W498" s="2">
        <v>80.48</v>
      </c>
      <c r="X498" s="2">
        <v>1175.4000000000001</v>
      </c>
      <c r="Y498" s="2">
        <v>458.67</v>
      </c>
      <c r="Z498" s="2">
        <v>705.64</v>
      </c>
      <c r="AA498" s="2">
        <v>599.79999999999995</v>
      </c>
      <c r="AB498" s="2">
        <v>882.05</v>
      </c>
      <c r="AC498" s="2">
        <v>1294.46</v>
      </c>
    </row>
    <row r="499" spans="1:29" x14ac:dyDescent="0.3">
      <c r="A499" t="s">
        <v>29</v>
      </c>
      <c r="B499">
        <v>3</v>
      </c>
      <c r="C499" t="s">
        <v>41</v>
      </c>
      <c r="D499">
        <v>27.6</v>
      </c>
      <c r="E499" t="s">
        <v>47</v>
      </c>
      <c r="F499" t="s">
        <v>48</v>
      </c>
      <c r="G499" s="2">
        <v>5664.34</v>
      </c>
      <c r="H499" t="s">
        <v>56</v>
      </c>
      <c r="I499" s="1">
        <v>152.59</v>
      </c>
      <c r="J499" s="1">
        <v>445.47</v>
      </c>
      <c r="K499" s="1">
        <v>57.64</v>
      </c>
      <c r="L499" s="1">
        <v>234.71</v>
      </c>
      <c r="M499" s="1">
        <v>122.25</v>
      </c>
      <c r="N499" s="1">
        <v>30.03</v>
      </c>
      <c r="O499" s="1">
        <v>126.78</v>
      </c>
      <c r="P499" s="1">
        <v>8.7200000000000006</v>
      </c>
      <c r="Q499" t="s">
        <v>71</v>
      </c>
      <c r="R499" s="6">
        <v>659</v>
      </c>
      <c r="S499" s="6">
        <v>318</v>
      </c>
      <c r="T499" s="2">
        <v>17.809999999999999</v>
      </c>
      <c r="U499" s="2">
        <v>50</v>
      </c>
      <c r="V499" s="2">
        <v>20.010000000000002</v>
      </c>
      <c r="W499" s="2">
        <v>84.96</v>
      </c>
      <c r="X499" s="2">
        <v>1178.19</v>
      </c>
      <c r="Y499" s="2">
        <v>736.36</v>
      </c>
      <c r="Z499" s="2">
        <v>1132.8699999999999</v>
      </c>
      <c r="AA499" s="2">
        <v>962.94</v>
      </c>
      <c r="AB499" s="2">
        <v>1416.09</v>
      </c>
      <c r="AC499" s="2">
        <v>3322.16</v>
      </c>
    </row>
    <row r="500" spans="1:29" x14ac:dyDescent="0.3">
      <c r="A500" t="s">
        <v>30</v>
      </c>
      <c r="B500">
        <v>6</v>
      </c>
      <c r="C500" t="s">
        <v>43</v>
      </c>
      <c r="D500">
        <v>21.5</v>
      </c>
      <c r="E500" t="s">
        <v>46</v>
      </c>
      <c r="F500" t="s">
        <v>51</v>
      </c>
      <c r="G500" s="2">
        <v>3436.71</v>
      </c>
      <c r="H500" t="s">
        <v>55</v>
      </c>
      <c r="I500" s="1">
        <v>196.11</v>
      </c>
      <c r="J500" s="1">
        <v>302.42</v>
      </c>
      <c r="K500" s="1">
        <v>51.9</v>
      </c>
      <c r="L500" s="1">
        <v>272.52999999999997</v>
      </c>
      <c r="M500" s="1">
        <v>116.66</v>
      </c>
      <c r="N500" s="1">
        <v>46.82</v>
      </c>
      <c r="O500" s="1">
        <v>139.4</v>
      </c>
      <c r="P500" s="1">
        <v>9.77</v>
      </c>
      <c r="Q500" t="s">
        <v>77</v>
      </c>
      <c r="R500" s="6">
        <v>292</v>
      </c>
      <c r="S500" s="6">
        <v>393</v>
      </c>
      <c r="T500" s="2">
        <v>8.74</v>
      </c>
      <c r="U500" s="2">
        <v>0</v>
      </c>
      <c r="V500" s="2">
        <v>28.42</v>
      </c>
      <c r="W500" s="2">
        <v>58.77</v>
      </c>
      <c r="X500" s="2">
        <v>1135.6099999999999</v>
      </c>
      <c r="Y500" s="2">
        <v>446.77</v>
      </c>
      <c r="Z500" s="2">
        <v>687.34</v>
      </c>
      <c r="AA500" s="2">
        <v>584.24</v>
      </c>
      <c r="AB500" s="2">
        <v>859.18</v>
      </c>
      <c r="AC500" s="2">
        <v>1095.52</v>
      </c>
    </row>
    <row r="501" spans="1:29" x14ac:dyDescent="0.3">
      <c r="A501" t="s">
        <v>37</v>
      </c>
      <c r="B501">
        <v>7</v>
      </c>
      <c r="C501" t="s">
        <v>41</v>
      </c>
      <c r="D501">
        <v>16.600000000000001</v>
      </c>
      <c r="E501" t="s">
        <v>47</v>
      </c>
      <c r="F501" t="s">
        <v>53</v>
      </c>
      <c r="G501" s="2">
        <v>5038.59</v>
      </c>
      <c r="H501" t="s">
        <v>55</v>
      </c>
      <c r="I501" s="1">
        <v>114.19</v>
      </c>
      <c r="J501" s="1">
        <v>499.43</v>
      </c>
      <c r="K501" s="1">
        <v>59.4</v>
      </c>
      <c r="L501" s="1">
        <v>270.39</v>
      </c>
      <c r="M501" s="1">
        <v>102.97</v>
      </c>
      <c r="N501" s="1">
        <v>56.65</v>
      </c>
      <c r="O501" s="1">
        <v>130.91</v>
      </c>
      <c r="P501" s="1">
        <v>7.77</v>
      </c>
      <c r="Q501" t="s">
        <v>68</v>
      </c>
      <c r="R501" s="6">
        <v>433</v>
      </c>
      <c r="S501" s="6">
        <v>346</v>
      </c>
      <c r="T501" s="2">
        <v>14.56</v>
      </c>
      <c r="U501" s="2">
        <v>100</v>
      </c>
      <c r="V501" s="2">
        <v>35.74</v>
      </c>
      <c r="W501" s="2">
        <v>97.5</v>
      </c>
      <c r="X501" s="2">
        <v>1241.71</v>
      </c>
      <c r="Y501" s="2">
        <v>655.02</v>
      </c>
      <c r="Z501" s="2">
        <v>1007.72</v>
      </c>
      <c r="AA501" s="2">
        <v>856.56</v>
      </c>
      <c r="AB501" s="2">
        <v>1259.6500000000001</v>
      </c>
      <c r="AC501" s="2">
        <v>2698.62</v>
      </c>
    </row>
    <row r="502" spans="1:29" x14ac:dyDescent="0.3">
      <c r="A502" t="s">
        <v>30</v>
      </c>
      <c r="B502">
        <v>26</v>
      </c>
      <c r="C502" t="s">
        <v>44</v>
      </c>
      <c r="D502">
        <v>13.5</v>
      </c>
      <c r="E502" t="s">
        <v>46</v>
      </c>
      <c r="F502" t="s">
        <v>52</v>
      </c>
      <c r="G502" s="2">
        <v>5474.93</v>
      </c>
      <c r="H502" t="s">
        <v>55</v>
      </c>
      <c r="I502" s="1">
        <v>175.47</v>
      </c>
      <c r="J502" s="1">
        <v>445.62</v>
      </c>
      <c r="K502" s="1">
        <v>50.95</v>
      </c>
      <c r="L502" s="1">
        <v>231.1</v>
      </c>
      <c r="M502" s="1">
        <v>149.83000000000001</v>
      </c>
      <c r="N502" s="1">
        <v>68.03</v>
      </c>
      <c r="O502" s="1">
        <v>131.13</v>
      </c>
      <c r="P502" s="1">
        <v>7.9</v>
      </c>
      <c r="Q502" t="s">
        <v>77</v>
      </c>
      <c r="R502" s="6">
        <v>754</v>
      </c>
      <c r="S502" s="6">
        <v>353</v>
      </c>
      <c r="T502" s="2">
        <v>15.51</v>
      </c>
      <c r="U502" s="2">
        <v>100</v>
      </c>
      <c r="V502" s="2">
        <v>22.45</v>
      </c>
      <c r="W502" s="2">
        <v>76.040000000000006</v>
      </c>
      <c r="X502" s="2">
        <v>1260.03</v>
      </c>
      <c r="Y502" s="2">
        <v>711.74</v>
      </c>
      <c r="Z502" s="2">
        <v>1094.99</v>
      </c>
      <c r="AA502" s="2">
        <v>930.74</v>
      </c>
      <c r="AB502" s="2">
        <v>1368.73</v>
      </c>
      <c r="AC502" s="2">
        <v>3103.3500000000004</v>
      </c>
    </row>
    <row r="503" spans="1:29" x14ac:dyDescent="0.3">
      <c r="A503" t="s">
        <v>34</v>
      </c>
      <c r="B503">
        <v>9</v>
      </c>
      <c r="C503" t="s">
        <v>44</v>
      </c>
      <c r="D503">
        <v>22.2</v>
      </c>
      <c r="E503" t="s">
        <v>47</v>
      </c>
      <c r="F503" t="s">
        <v>50</v>
      </c>
      <c r="G503" s="2">
        <v>5823.07</v>
      </c>
      <c r="H503" t="s">
        <v>54</v>
      </c>
      <c r="I503" s="1">
        <v>103.77</v>
      </c>
      <c r="J503" s="1">
        <v>491.35</v>
      </c>
      <c r="K503" s="1">
        <v>56.74</v>
      </c>
      <c r="L503" s="1">
        <v>218.48</v>
      </c>
      <c r="M503" s="1">
        <v>149.69</v>
      </c>
      <c r="N503" s="1">
        <v>39.590000000000003</v>
      </c>
      <c r="O503" s="1">
        <v>127.75</v>
      </c>
      <c r="P503" s="1">
        <v>5.33</v>
      </c>
      <c r="Q503" t="s">
        <v>73</v>
      </c>
      <c r="R503" s="6">
        <v>728</v>
      </c>
      <c r="S503" s="6">
        <v>341</v>
      </c>
      <c r="T503" s="2">
        <v>17.079999999999998</v>
      </c>
      <c r="U503" s="2">
        <v>0</v>
      </c>
      <c r="V503" s="2">
        <v>31.93</v>
      </c>
      <c r="W503" s="2">
        <v>60.59</v>
      </c>
      <c r="X503" s="2">
        <v>1192.69999999999</v>
      </c>
      <c r="Y503" s="2">
        <v>757</v>
      </c>
      <c r="Z503" s="2">
        <v>1164.6099999999999</v>
      </c>
      <c r="AA503" s="2">
        <v>989.92</v>
      </c>
      <c r="AB503" s="2">
        <v>1455.77</v>
      </c>
      <c r="AC503" s="2">
        <v>3428.3</v>
      </c>
    </row>
    <row r="504" spans="1:29" x14ac:dyDescent="0.3">
      <c r="A504" t="s">
        <v>38</v>
      </c>
      <c r="B504">
        <v>28</v>
      </c>
      <c r="C504" t="s">
        <v>45</v>
      </c>
      <c r="D504">
        <v>19.5</v>
      </c>
      <c r="E504" t="s">
        <v>47</v>
      </c>
      <c r="F504" t="s">
        <v>52</v>
      </c>
      <c r="G504" s="2">
        <v>4932.3599999999997</v>
      </c>
      <c r="H504" t="s">
        <v>56</v>
      </c>
      <c r="I504" s="1">
        <v>132.44999999999999</v>
      </c>
      <c r="J504" s="1">
        <v>313.41000000000003</v>
      </c>
      <c r="K504" s="1">
        <v>52.41</v>
      </c>
      <c r="L504" s="1">
        <v>282.92</v>
      </c>
      <c r="M504" s="1">
        <v>123.44</v>
      </c>
      <c r="N504" s="1">
        <v>51.36</v>
      </c>
      <c r="O504" s="1">
        <v>110.98</v>
      </c>
      <c r="P504" s="1">
        <v>7.76</v>
      </c>
      <c r="Q504" t="s">
        <v>68</v>
      </c>
      <c r="R504" s="6">
        <v>360</v>
      </c>
      <c r="S504" s="6">
        <v>347</v>
      </c>
      <c r="T504" s="2">
        <v>14.21</v>
      </c>
      <c r="U504" s="2">
        <v>0</v>
      </c>
      <c r="V504" s="2">
        <v>24.9</v>
      </c>
      <c r="W504" s="2">
        <v>58.87</v>
      </c>
      <c r="X504" s="2">
        <v>1074.73</v>
      </c>
      <c r="Y504" s="2">
        <v>641.21</v>
      </c>
      <c r="Z504" s="2">
        <v>986.47</v>
      </c>
      <c r="AA504" s="2">
        <v>838.5</v>
      </c>
      <c r="AB504" s="2">
        <v>1233.0899999999999</v>
      </c>
      <c r="AC504" s="2">
        <v>2648.53</v>
      </c>
    </row>
    <row r="505" spans="1:29" x14ac:dyDescent="0.3">
      <c r="A505" t="s">
        <v>39</v>
      </c>
      <c r="B505">
        <v>23</v>
      </c>
      <c r="C505" t="s">
        <v>43</v>
      </c>
      <c r="D505">
        <v>11.9</v>
      </c>
      <c r="E505" t="s">
        <v>47</v>
      </c>
      <c r="F505" t="s">
        <v>48</v>
      </c>
      <c r="G505" s="2">
        <v>4634.29</v>
      </c>
      <c r="H505" t="s">
        <v>56</v>
      </c>
      <c r="I505" s="1">
        <v>131.82</v>
      </c>
      <c r="J505" s="1">
        <v>462.35</v>
      </c>
      <c r="K505" s="1">
        <v>54.78</v>
      </c>
      <c r="L505" s="1">
        <v>277.02999999999997</v>
      </c>
      <c r="M505" s="1">
        <v>131.33000000000001</v>
      </c>
      <c r="N505" s="1">
        <v>50.72</v>
      </c>
      <c r="O505" s="1">
        <v>108.59</v>
      </c>
      <c r="P505" s="1">
        <v>9.0500000000000007</v>
      </c>
      <c r="Q505" t="s">
        <v>74</v>
      </c>
      <c r="R505" s="6">
        <v>169</v>
      </c>
      <c r="S505" s="6">
        <v>305</v>
      </c>
      <c r="T505" s="2">
        <v>15.19</v>
      </c>
      <c r="U505" s="2">
        <v>150</v>
      </c>
      <c r="V505" s="2">
        <v>26.72</v>
      </c>
      <c r="W505" s="2">
        <v>55.82</v>
      </c>
      <c r="X505" s="2">
        <v>1225.6699999999901</v>
      </c>
      <c r="Y505" s="2">
        <v>602.46</v>
      </c>
      <c r="Z505" s="2">
        <v>926.86</v>
      </c>
      <c r="AA505" s="2">
        <v>787.83</v>
      </c>
      <c r="AB505" s="2">
        <v>1158.57</v>
      </c>
      <c r="AC505" s="2">
        <v>2351.34</v>
      </c>
    </row>
    <row r="506" spans="1:29" x14ac:dyDescent="0.3">
      <c r="A506" t="s">
        <v>36</v>
      </c>
      <c r="B506">
        <v>6</v>
      </c>
      <c r="C506" t="s">
        <v>41</v>
      </c>
      <c r="D506">
        <v>15.8</v>
      </c>
      <c r="E506" t="s">
        <v>46</v>
      </c>
      <c r="F506" t="s">
        <v>50</v>
      </c>
      <c r="G506" s="2">
        <v>4653.91</v>
      </c>
      <c r="H506" t="s">
        <v>56</v>
      </c>
      <c r="I506" s="1">
        <v>141.91</v>
      </c>
      <c r="J506" s="1">
        <v>426.29</v>
      </c>
      <c r="K506" s="1">
        <v>54.12</v>
      </c>
      <c r="L506" s="1">
        <v>257</v>
      </c>
      <c r="M506" s="1">
        <v>120.28</v>
      </c>
      <c r="N506" s="1">
        <v>66.52</v>
      </c>
      <c r="O506" s="1">
        <v>121.09</v>
      </c>
      <c r="P506" s="1">
        <v>9.9</v>
      </c>
      <c r="Q506" t="s">
        <v>83</v>
      </c>
      <c r="R506" s="6">
        <v>292</v>
      </c>
      <c r="S506" s="6">
        <v>337</v>
      </c>
      <c r="T506" s="2">
        <v>13.81</v>
      </c>
      <c r="U506" s="2">
        <v>100</v>
      </c>
      <c r="V506" s="2">
        <v>22.93</v>
      </c>
      <c r="W506" s="2">
        <v>59.92</v>
      </c>
      <c r="X506" s="2">
        <v>1197.1099999999999</v>
      </c>
      <c r="Y506" s="2">
        <v>605.01</v>
      </c>
      <c r="Z506" s="2">
        <v>930.78</v>
      </c>
      <c r="AA506" s="2">
        <v>791.16</v>
      </c>
      <c r="AB506" s="2">
        <v>1163.48</v>
      </c>
      <c r="AC506" s="2">
        <v>2345.73</v>
      </c>
    </row>
    <row r="507" spans="1:29" x14ac:dyDescent="0.3">
      <c r="A507" t="s">
        <v>40</v>
      </c>
      <c r="B507">
        <v>6</v>
      </c>
      <c r="C507" t="s">
        <v>42</v>
      </c>
      <c r="D507">
        <v>17.5</v>
      </c>
      <c r="E507" t="s">
        <v>46</v>
      </c>
      <c r="F507" t="s">
        <v>52</v>
      </c>
      <c r="G507" s="2">
        <v>3071.89</v>
      </c>
      <c r="H507" t="s">
        <v>54</v>
      </c>
      <c r="I507" s="1">
        <v>129.96</v>
      </c>
      <c r="J507" s="1">
        <v>394.33</v>
      </c>
      <c r="K507" s="1">
        <v>57.9</v>
      </c>
      <c r="L507" s="1">
        <v>247.99</v>
      </c>
      <c r="M507" s="1">
        <v>145.01</v>
      </c>
      <c r="N507" s="1">
        <v>64.06</v>
      </c>
      <c r="O507" s="1">
        <v>114.39</v>
      </c>
      <c r="P507" s="1">
        <v>8.76</v>
      </c>
      <c r="Q507" t="s">
        <v>66</v>
      </c>
      <c r="R507" s="6">
        <v>567</v>
      </c>
      <c r="S507" s="6">
        <v>312</v>
      </c>
      <c r="T507" s="2">
        <v>9.85</v>
      </c>
      <c r="U507" s="2">
        <v>100</v>
      </c>
      <c r="V507" s="2">
        <v>30.24</v>
      </c>
      <c r="W507" s="2">
        <v>85.83</v>
      </c>
      <c r="X507" s="2">
        <v>1162.4000000000001</v>
      </c>
      <c r="Y507" s="2">
        <v>399.35</v>
      </c>
      <c r="Z507" s="2">
        <v>614.38</v>
      </c>
      <c r="AA507" s="2">
        <v>522.22</v>
      </c>
      <c r="AB507" s="2">
        <v>767.97</v>
      </c>
      <c r="AC507" s="2">
        <v>805.73</v>
      </c>
    </row>
    <row r="508" spans="1:29" x14ac:dyDescent="0.3">
      <c r="A508" t="s">
        <v>38</v>
      </c>
      <c r="B508">
        <v>6</v>
      </c>
      <c r="C508" t="s">
        <v>41</v>
      </c>
      <c r="D508">
        <v>18.7</v>
      </c>
      <c r="E508" t="s">
        <v>46</v>
      </c>
      <c r="F508" t="s">
        <v>51</v>
      </c>
      <c r="G508" s="2">
        <v>5175.08</v>
      </c>
      <c r="H508" t="s">
        <v>54</v>
      </c>
      <c r="I508" s="1">
        <v>138.69999999999999</v>
      </c>
      <c r="J508" s="1">
        <v>416.39</v>
      </c>
      <c r="K508" s="1">
        <v>59.7</v>
      </c>
      <c r="L508" s="1">
        <v>281.85000000000002</v>
      </c>
      <c r="M508" s="1">
        <v>138.16999999999999</v>
      </c>
      <c r="N508" s="1">
        <v>69.040000000000006</v>
      </c>
      <c r="O508" s="1">
        <v>119.09</v>
      </c>
      <c r="P508" s="1">
        <v>8.08</v>
      </c>
      <c r="Q508" t="s">
        <v>78</v>
      </c>
      <c r="R508" s="6">
        <v>400</v>
      </c>
      <c r="S508" s="6">
        <v>328</v>
      </c>
      <c r="T508" s="2">
        <v>15.78</v>
      </c>
      <c r="U508" s="2">
        <v>100</v>
      </c>
      <c r="V508" s="2">
        <v>34.39</v>
      </c>
      <c r="W508" s="2">
        <v>79.430000000000007</v>
      </c>
      <c r="X508" s="2">
        <v>1231.01999999999</v>
      </c>
      <c r="Y508" s="2">
        <v>672.76</v>
      </c>
      <c r="Z508" s="2">
        <v>1035.02</v>
      </c>
      <c r="AA508" s="2">
        <v>879.76</v>
      </c>
      <c r="AB508" s="2">
        <v>1293.77</v>
      </c>
      <c r="AC508" s="2">
        <v>2844.45</v>
      </c>
    </row>
    <row r="509" spans="1:29" x14ac:dyDescent="0.3">
      <c r="A509" t="s">
        <v>31</v>
      </c>
      <c r="B509">
        <v>7</v>
      </c>
      <c r="C509" t="s">
        <v>45</v>
      </c>
      <c r="D509">
        <v>17.600000000000001</v>
      </c>
      <c r="E509" t="s">
        <v>47</v>
      </c>
      <c r="F509" t="s">
        <v>52</v>
      </c>
      <c r="G509" s="2">
        <v>5459.02</v>
      </c>
      <c r="H509" t="s">
        <v>56</v>
      </c>
      <c r="I509" s="1">
        <v>182.29</v>
      </c>
      <c r="J509" s="1">
        <v>422.85</v>
      </c>
      <c r="K509" s="1">
        <v>54.32</v>
      </c>
      <c r="L509" s="1">
        <v>242.52</v>
      </c>
      <c r="M509" s="1">
        <v>107.81</v>
      </c>
      <c r="N509" s="1">
        <v>45.07</v>
      </c>
      <c r="O509" s="1">
        <v>101.21</v>
      </c>
      <c r="P509" s="1">
        <v>6.77</v>
      </c>
      <c r="Q509" t="s">
        <v>67</v>
      </c>
      <c r="R509" s="6">
        <v>207</v>
      </c>
      <c r="S509" s="6">
        <v>321</v>
      </c>
      <c r="T509" s="2">
        <v>17.010000000000002</v>
      </c>
      <c r="U509" s="2">
        <v>150</v>
      </c>
      <c r="V509" s="2">
        <v>29.31</v>
      </c>
      <c r="W509" s="2">
        <v>92.88</v>
      </c>
      <c r="X509" s="2">
        <v>1162.8399999999999</v>
      </c>
      <c r="Y509" s="2">
        <v>709.67</v>
      </c>
      <c r="Z509" s="2">
        <v>1091.8</v>
      </c>
      <c r="AA509" s="2">
        <v>928.03</v>
      </c>
      <c r="AB509" s="2">
        <v>1364.76</v>
      </c>
      <c r="AC509" s="2">
        <v>3241.49</v>
      </c>
    </row>
    <row r="510" spans="1:29" x14ac:dyDescent="0.3">
      <c r="A510" t="s">
        <v>36</v>
      </c>
      <c r="B510">
        <v>22</v>
      </c>
      <c r="C510" t="s">
        <v>44</v>
      </c>
      <c r="D510">
        <v>21.8</v>
      </c>
      <c r="E510" t="s">
        <v>47</v>
      </c>
      <c r="F510" t="s">
        <v>53</v>
      </c>
      <c r="G510" s="2">
        <v>3271.25</v>
      </c>
      <c r="H510" t="s">
        <v>56</v>
      </c>
      <c r="I510" s="1">
        <v>192.5</v>
      </c>
      <c r="J510" s="1">
        <v>358.34</v>
      </c>
      <c r="K510" s="1">
        <v>50.79</v>
      </c>
      <c r="L510" s="1">
        <v>258.37</v>
      </c>
      <c r="M510" s="1">
        <v>101.71</v>
      </c>
      <c r="N510" s="1">
        <v>46.31</v>
      </c>
      <c r="O510" s="1">
        <v>100.41</v>
      </c>
      <c r="P510" s="1">
        <v>7.33</v>
      </c>
      <c r="Q510" t="s">
        <v>64</v>
      </c>
      <c r="R510" s="6">
        <v>650</v>
      </c>
      <c r="S510" s="6">
        <v>347</v>
      </c>
      <c r="T510" s="2">
        <v>9.43</v>
      </c>
      <c r="U510" s="2">
        <v>50</v>
      </c>
      <c r="V510" s="2">
        <v>21.88</v>
      </c>
      <c r="W510" s="2">
        <v>69.87</v>
      </c>
      <c r="X510" s="2">
        <v>1115.76</v>
      </c>
      <c r="Y510" s="2">
        <v>425.26</v>
      </c>
      <c r="Z510" s="2">
        <v>654.25</v>
      </c>
      <c r="AA510" s="2">
        <v>556.11</v>
      </c>
      <c r="AB510" s="2">
        <v>817.81</v>
      </c>
      <c r="AC510" s="2">
        <v>993.36999999999989</v>
      </c>
    </row>
    <row r="511" spans="1:29" x14ac:dyDescent="0.3">
      <c r="A511" t="s">
        <v>30</v>
      </c>
      <c r="B511">
        <v>10</v>
      </c>
      <c r="C511" t="s">
        <v>43</v>
      </c>
      <c r="D511">
        <v>10.9</v>
      </c>
      <c r="E511" t="s">
        <v>47</v>
      </c>
      <c r="F511" t="s">
        <v>48</v>
      </c>
      <c r="G511" s="2">
        <v>3802.46</v>
      </c>
      <c r="H511" t="s">
        <v>55</v>
      </c>
      <c r="I511" s="1">
        <v>116.52</v>
      </c>
      <c r="J511" s="1">
        <v>340.35</v>
      </c>
      <c r="K511" s="1">
        <v>59.73</v>
      </c>
      <c r="L511" s="1">
        <v>285.98</v>
      </c>
      <c r="M511" s="1">
        <v>124.21</v>
      </c>
      <c r="N511" s="1">
        <v>65.09</v>
      </c>
      <c r="O511" s="1">
        <v>119.11</v>
      </c>
      <c r="P511" s="1">
        <v>5.0199999999999996</v>
      </c>
      <c r="Q511" t="s">
        <v>62</v>
      </c>
      <c r="R511" s="6">
        <v>499</v>
      </c>
      <c r="S511" s="6">
        <v>394</v>
      </c>
      <c r="T511" s="2">
        <v>9.65</v>
      </c>
      <c r="U511" s="2">
        <v>150</v>
      </c>
      <c r="V511" s="2">
        <v>24.91</v>
      </c>
      <c r="W511" s="2">
        <v>57.75</v>
      </c>
      <c r="X511" s="2">
        <v>1116.01</v>
      </c>
      <c r="Y511" s="2">
        <v>494.32</v>
      </c>
      <c r="Z511" s="2">
        <v>760.49</v>
      </c>
      <c r="AA511" s="2">
        <v>646.41999999999996</v>
      </c>
      <c r="AB511" s="2">
        <v>950.62</v>
      </c>
      <c r="AC511" s="2">
        <v>1627.3600000000001</v>
      </c>
    </row>
    <row r="512" spans="1:29" x14ac:dyDescent="0.3">
      <c r="A512" t="s">
        <v>29</v>
      </c>
      <c r="B512">
        <v>12</v>
      </c>
      <c r="C512" t="s">
        <v>44</v>
      </c>
      <c r="D512">
        <v>27.7</v>
      </c>
      <c r="E512" t="s">
        <v>46</v>
      </c>
      <c r="F512" t="s">
        <v>53</v>
      </c>
      <c r="G512" s="2">
        <v>5800.83</v>
      </c>
      <c r="H512" t="s">
        <v>54</v>
      </c>
      <c r="I512" s="1">
        <v>171.89</v>
      </c>
      <c r="J512" s="1">
        <v>442.3</v>
      </c>
      <c r="K512" s="1">
        <v>56.44</v>
      </c>
      <c r="L512" s="1">
        <v>289.63</v>
      </c>
      <c r="M512" s="1">
        <v>146.13</v>
      </c>
      <c r="N512" s="1">
        <v>33.770000000000003</v>
      </c>
      <c r="O512" s="1">
        <v>117.98</v>
      </c>
      <c r="P512" s="1">
        <v>5.85</v>
      </c>
      <c r="Q512" t="s">
        <v>77</v>
      </c>
      <c r="R512" s="6">
        <v>886</v>
      </c>
      <c r="S512" s="6">
        <v>302</v>
      </c>
      <c r="T512" s="2">
        <v>19.21</v>
      </c>
      <c r="U512" s="2">
        <v>100</v>
      </c>
      <c r="V512" s="2">
        <v>36.49</v>
      </c>
      <c r="W512" s="2">
        <v>92.49</v>
      </c>
      <c r="X512" s="2">
        <v>1263.99</v>
      </c>
      <c r="Y512" s="2">
        <v>754.11</v>
      </c>
      <c r="Z512" s="2">
        <v>1160.17</v>
      </c>
      <c r="AA512" s="2">
        <v>986.14</v>
      </c>
      <c r="AB512" s="2">
        <v>1450.21</v>
      </c>
      <c r="AC512" s="2">
        <v>3439.33</v>
      </c>
    </row>
    <row r="513" spans="1:29" x14ac:dyDescent="0.3">
      <c r="A513" t="s">
        <v>37</v>
      </c>
      <c r="B513">
        <v>27</v>
      </c>
      <c r="C513" t="s">
        <v>41</v>
      </c>
      <c r="D513">
        <v>27</v>
      </c>
      <c r="E513" t="s">
        <v>47</v>
      </c>
      <c r="F513" t="s">
        <v>53</v>
      </c>
      <c r="G513" s="2">
        <v>3805.79</v>
      </c>
      <c r="H513" t="s">
        <v>55</v>
      </c>
      <c r="I513" s="1">
        <v>160.79</v>
      </c>
      <c r="J513" s="1">
        <v>471.17</v>
      </c>
      <c r="K513" s="1">
        <v>59.27</v>
      </c>
      <c r="L513" s="1">
        <v>248.02</v>
      </c>
      <c r="M513" s="1">
        <v>110.69</v>
      </c>
      <c r="N513" s="1">
        <v>47.73</v>
      </c>
      <c r="O513" s="1">
        <v>139.13999999999999</v>
      </c>
      <c r="P513" s="1">
        <v>8.35</v>
      </c>
      <c r="Q513" t="s">
        <v>79</v>
      </c>
      <c r="R513" s="6">
        <v>637</v>
      </c>
      <c r="S513" s="6">
        <v>341</v>
      </c>
      <c r="T513" s="2">
        <v>11.16</v>
      </c>
      <c r="U513" s="2">
        <v>100</v>
      </c>
      <c r="V513" s="2">
        <v>34.07</v>
      </c>
      <c r="W513" s="2">
        <v>99.56</v>
      </c>
      <c r="X513" s="2">
        <v>1245.1599999999901</v>
      </c>
      <c r="Y513" s="2">
        <v>494.75</v>
      </c>
      <c r="Z513" s="2">
        <v>761.16</v>
      </c>
      <c r="AA513" s="2">
        <v>646.98</v>
      </c>
      <c r="AB513" s="2">
        <v>951.45</v>
      </c>
      <c r="AC513" s="2">
        <v>1460.6999999999998</v>
      </c>
    </row>
    <row r="514" spans="1:29" x14ac:dyDescent="0.3">
      <c r="A514" t="s">
        <v>39</v>
      </c>
      <c r="B514">
        <v>22</v>
      </c>
      <c r="C514" t="s">
        <v>42</v>
      </c>
      <c r="D514">
        <v>21</v>
      </c>
      <c r="E514" t="s">
        <v>47</v>
      </c>
      <c r="F514" t="s">
        <v>48</v>
      </c>
      <c r="G514" s="2">
        <v>4891.8100000000004</v>
      </c>
      <c r="H514" t="s">
        <v>57</v>
      </c>
      <c r="I514" s="1">
        <v>102.34</v>
      </c>
      <c r="J514" s="1">
        <v>345.46</v>
      </c>
      <c r="K514" s="1">
        <v>58.29</v>
      </c>
      <c r="L514" s="1">
        <v>260.08</v>
      </c>
      <c r="M514" s="1">
        <v>146.59</v>
      </c>
      <c r="N514" s="1">
        <v>37.74</v>
      </c>
      <c r="O514" s="1">
        <v>139.97</v>
      </c>
      <c r="P514" s="1">
        <v>5.45</v>
      </c>
      <c r="Q514" t="s">
        <v>62</v>
      </c>
      <c r="R514" s="6">
        <v>981</v>
      </c>
      <c r="S514" s="6">
        <v>341</v>
      </c>
      <c r="T514" s="2">
        <v>14.35</v>
      </c>
      <c r="U514" s="2">
        <v>150</v>
      </c>
      <c r="V514" s="2">
        <v>25.25</v>
      </c>
      <c r="W514" s="2">
        <v>69.55</v>
      </c>
      <c r="X514" s="2">
        <v>1095.92</v>
      </c>
      <c r="Y514" s="2">
        <v>635.94000000000005</v>
      </c>
      <c r="Z514" s="2">
        <v>978.36</v>
      </c>
      <c r="AA514" s="2">
        <v>831.61</v>
      </c>
      <c r="AB514" s="2">
        <v>1222.95</v>
      </c>
      <c r="AC514" s="2">
        <v>2737.14</v>
      </c>
    </row>
    <row r="515" spans="1:29" x14ac:dyDescent="0.3">
      <c r="A515" t="s">
        <v>33</v>
      </c>
      <c r="B515">
        <v>3</v>
      </c>
      <c r="C515" t="s">
        <v>41</v>
      </c>
      <c r="D515">
        <v>23.9</v>
      </c>
      <c r="E515" t="s">
        <v>46</v>
      </c>
      <c r="F515" t="s">
        <v>49</v>
      </c>
      <c r="G515" s="2">
        <v>4874.34</v>
      </c>
      <c r="H515" t="s">
        <v>57</v>
      </c>
      <c r="I515" s="1">
        <v>186.16</v>
      </c>
      <c r="J515" s="1">
        <v>495.38</v>
      </c>
      <c r="K515" s="1">
        <v>52.87</v>
      </c>
      <c r="L515" s="1">
        <v>251.39</v>
      </c>
      <c r="M515" s="1">
        <v>139.08000000000001</v>
      </c>
      <c r="N515" s="1">
        <v>30.54</v>
      </c>
      <c r="O515" s="1">
        <v>103.22</v>
      </c>
      <c r="P515" s="1">
        <v>5.49</v>
      </c>
      <c r="Q515" t="s">
        <v>76</v>
      </c>
      <c r="R515" s="6">
        <v>481</v>
      </c>
      <c r="S515" s="6">
        <v>330</v>
      </c>
      <c r="T515" s="2">
        <v>14.77</v>
      </c>
      <c r="U515" s="2">
        <v>100</v>
      </c>
      <c r="V515" s="2">
        <v>31.8</v>
      </c>
      <c r="W515" s="2">
        <v>86.9</v>
      </c>
      <c r="X515" s="2">
        <v>1264.1299999999901</v>
      </c>
      <c r="Y515" s="2">
        <v>633.66</v>
      </c>
      <c r="Z515" s="2">
        <v>974.87</v>
      </c>
      <c r="AA515" s="2">
        <v>828.64</v>
      </c>
      <c r="AB515" s="2">
        <v>1218.5899999999999</v>
      </c>
      <c r="AC515" s="2">
        <v>2508.0100000000002</v>
      </c>
    </row>
    <row r="516" spans="1:29" x14ac:dyDescent="0.3">
      <c r="A516" t="s">
        <v>36</v>
      </c>
      <c r="B516">
        <v>11</v>
      </c>
      <c r="C516" t="s">
        <v>42</v>
      </c>
      <c r="D516">
        <v>10.199999999999999</v>
      </c>
      <c r="E516" t="s">
        <v>46</v>
      </c>
      <c r="F516" t="s">
        <v>49</v>
      </c>
      <c r="G516" s="2">
        <v>3358.11</v>
      </c>
      <c r="H516" t="s">
        <v>55</v>
      </c>
      <c r="I516" s="1">
        <v>184.43</v>
      </c>
      <c r="J516" s="1">
        <v>438.31</v>
      </c>
      <c r="K516" s="1">
        <v>51.33</v>
      </c>
      <c r="L516" s="1">
        <v>205.05</v>
      </c>
      <c r="M516" s="1">
        <v>130.97999999999999</v>
      </c>
      <c r="N516" s="1">
        <v>51.68</v>
      </c>
      <c r="O516" s="1">
        <v>113.03</v>
      </c>
      <c r="P516" s="1">
        <v>7.22</v>
      </c>
      <c r="Q516" t="s">
        <v>67</v>
      </c>
      <c r="R516" s="6">
        <v>487</v>
      </c>
      <c r="S516" s="6">
        <v>395</v>
      </c>
      <c r="T516" s="2">
        <v>8.5</v>
      </c>
      <c r="U516" s="2">
        <v>50</v>
      </c>
      <c r="V516" s="2">
        <v>22.9</v>
      </c>
      <c r="W516" s="2">
        <v>75.260000000000005</v>
      </c>
      <c r="X516" s="2">
        <v>1182.03</v>
      </c>
      <c r="Y516" s="2">
        <v>436.55</v>
      </c>
      <c r="Z516" s="2">
        <v>671.62</v>
      </c>
      <c r="AA516" s="2">
        <v>570.88</v>
      </c>
      <c r="AB516" s="2">
        <v>839.53</v>
      </c>
      <c r="AC516" s="2">
        <v>1014.98</v>
      </c>
    </row>
    <row r="517" spans="1:29" x14ac:dyDescent="0.3">
      <c r="A517" t="s">
        <v>39</v>
      </c>
      <c r="B517">
        <v>27</v>
      </c>
      <c r="C517" t="s">
        <v>44</v>
      </c>
      <c r="D517">
        <v>19.3</v>
      </c>
      <c r="E517" t="s">
        <v>47</v>
      </c>
      <c r="F517" t="s">
        <v>51</v>
      </c>
      <c r="G517" s="2">
        <v>5774.6</v>
      </c>
      <c r="H517" t="s">
        <v>54</v>
      </c>
      <c r="I517" s="1">
        <v>190.88</v>
      </c>
      <c r="J517" s="1">
        <v>336.93</v>
      </c>
      <c r="K517" s="1">
        <v>52.43</v>
      </c>
      <c r="L517" s="1">
        <v>287.02</v>
      </c>
      <c r="M517" s="1">
        <v>123.62</v>
      </c>
      <c r="N517" s="1">
        <v>38.04</v>
      </c>
      <c r="O517" s="1">
        <v>141.43</v>
      </c>
      <c r="P517" s="1">
        <v>6.66</v>
      </c>
      <c r="Q517" t="s">
        <v>60</v>
      </c>
      <c r="R517" s="6">
        <v>724</v>
      </c>
      <c r="S517" s="6">
        <v>366</v>
      </c>
      <c r="T517" s="2">
        <v>15.78</v>
      </c>
      <c r="U517" s="2">
        <v>0</v>
      </c>
      <c r="V517" s="2">
        <v>35.24</v>
      </c>
      <c r="W517" s="2">
        <v>55.74</v>
      </c>
      <c r="X517" s="2">
        <v>1177.01</v>
      </c>
      <c r="Y517" s="2">
        <v>750.7</v>
      </c>
      <c r="Z517" s="2">
        <v>1154.92</v>
      </c>
      <c r="AA517" s="2">
        <v>981.68</v>
      </c>
      <c r="AB517" s="2">
        <v>1443.65</v>
      </c>
      <c r="AC517" s="2">
        <v>3398.83</v>
      </c>
    </row>
    <row r="518" spans="1:29" x14ac:dyDescent="0.3">
      <c r="A518" t="s">
        <v>32</v>
      </c>
      <c r="B518">
        <v>9</v>
      </c>
      <c r="C518" t="s">
        <v>41</v>
      </c>
      <c r="D518">
        <v>28.8</v>
      </c>
      <c r="E518" t="s">
        <v>47</v>
      </c>
      <c r="F518" t="s">
        <v>48</v>
      </c>
      <c r="G518" s="2">
        <v>5847.99</v>
      </c>
      <c r="H518" t="s">
        <v>57</v>
      </c>
      <c r="I518" s="1">
        <v>179.05</v>
      </c>
      <c r="J518" s="1">
        <v>436.76</v>
      </c>
      <c r="K518" s="1">
        <v>53.89</v>
      </c>
      <c r="L518" s="1">
        <v>282.19</v>
      </c>
      <c r="M518" s="1">
        <v>135.19</v>
      </c>
      <c r="N518" s="1">
        <v>32.630000000000003</v>
      </c>
      <c r="O518" s="1">
        <v>113.96</v>
      </c>
      <c r="P518" s="1">
        <v>8.7799999999999994</v>
      </c>
      <c r="Q518" t="s">
        <v>75</v>
      </c>
      <c r="R518" s="6">
        <v>332</v>
      </c>
      <c r="S518" s="6">
        <v>376</v>
      </c>
      <c r="T518" s="2">
        <v>15.55</v>
      </c>
      <c r="U518" s="2">
        <v>0</v>
      </c>
      <c r="V518" s="2">
        <v>39.979999999999997</v>
      </c>
      <c r="W518" s="2">
        <v>85</v>
      </c>
      <c r="X518" s="2">
        <v>1242.45</v>
      </c>
      <c r="Y518" s="2">
        <v>760.24</v>
      </c>
      <c r="Z518" s="2">
        <v>1169.5999999999999</v>
      </c>
      <c r="AA518" s="2">
        <v>994.16</v>
      </c>
      <c r="AB518" s="2">
        <v>1462</v>
      </c>
      <c r="AC518" s="2">
        <v>3411.5200000000004</v>
      </c>
    </row>
    <row r="519" spans="1:29" x14ac:dyDescent="0.3">
      <c r="A519" t="s">
        <v>30</v>
      </c>
      <c r="B519">
        <v>20</v>
      </c>
      <c r="C519" t="s">
        <v>42</v>
      </c>
      <c r="D519">
        <v>13.1</v>
      </c>
      <c r="E519" t="s">
        <v>47</v>
      </c>
      <c r="F519" t="s">
        <v>49</v>
      </c>
      <c r="G519" s="2">
        <v>3382.44</v>
      </c>
      <c r="H519" t="s">
        <v>55</v>
      </c>
      <c r="I519" s="1">
        <v>181.41</v>
      </c>
      <c r="J519" s="1">
        <v>464.37</v>
      </c>
      <c r="K519" s="1">
        <v>56.77</v>
      </c>
      <c r="L519" s="1">
        <v>237.77</v>
      </c>
      <c r="M519" s="1">
        <v>148.94999999999999</v>
      </c>
      <c r="N519" s="1">
        <v>34.85</v>
      </c>
      <c r="O519" s="1">
        <v>143.88999999999999</v>
      </c>
      <c r="P519" s="1">
        <v>6.22</v>
      </c>
      <c r="Q519" t="s">
        <v>62</v>
      </c>
      <c r="R519" s="6">
        <v>775</v>
      </c>
      <c r="S519" s="6">
        <v>309</v>
      </c>
      <c r="T519" s="2">
        <v>10.95</v>
      </c>
      <c r="U519" s="2">
        <v>150</v>
      </c>
      <c r="V519" s="2">
        <v>37.08</v>
      </c>
      <c r="W519" s="2">
        <v>70.849999999999994</v>
      </c>
      <c r="X519" s="2">
        <v>1274.22999999999</v>
      </c>
      <c r="Y519" s="2">
        <v>439.72</v>
      </c>
      <c r="Z519" s="2">
        <v>676.49</v>
      </c>
      <c r="AA519" s="2">
        <v>575.01</v>
      </c>
      <c r="AB519" s="2">
        <v>845.61</v>
      </c>
      <c r="AC519" s="2">
        <v>1061.29</v>
      </c>
    </row>
    <row r="520" spans="1:29" x14ac:dyDescent="0.3">
      <c r="A520" t="s">
        <v>33</v>
      </c>
      <c r="B520">
        <v>13</v>
      </c>
      <c r="C520" t="s">
        <v>42</v>
      </c>
      <c r="D520">
        <v>22.5</v>
      </c>
      <c r="E520" t="s">
        <v>46</v>
      </c>
      <c r="F520" t="s">
        <v>50</v>
      </c>
      <c r="G520" s="2">
        <v>5496.74</v>
      </c>
      <c r="H520" t="s">
        <v>55</v>
      </c>
      <c r="I520" s="1">
        <v>133.72</v>
      </c>
      <c r="J520" s="1">
        <v>403.46</v>
      </c>
      <c r="K520" s="1">
        <v>57.77</v>
      </c>
      <c r="L520" s="1">
        <v>279.37</v>
      </c>
      <c r="M520" s="1">
        <v>130.18</v>
      </c>
      <c r="N520" s="1">
        <v>51.17</v>
      </c>
      <c r="O520" s="1">
        <v>119.55</v>
      </c>
      <c r="P520" s="1">
        <v>9.98</v>
      </c>
      <c r="Q520" t="s">
        <v>69</v>
      </c>
      <c r="R520" s="6">
        <v>636</v>
      </c>
      <c r="S520" s="6">
        <v>363</v>
      </c>
      <c r="T520" s="2">
        <v>15.14</v>
      </c>
      <c r="U520" s="2">
        <v>50</v>
      </c>
      <c r="V520" s="2">
        <v>25.23</v>
      </c>
      <c r="W520" s="2">
        <v>93.87</v>
      </c>
      <c r="X520" s="2">
        <v>1185.2</v>
      </c>
      <c r="Y520" s="2">
        <v>714.58</v>
      </c>
      <c r="Z520" s="2">
        <v>1099.3499999999999</v>
      </c>
      <c r="AA520" s="2">
        <v>934.45</v>
      </c>
      <c r="AB520" s="2">
        <v>1374.18</v>
      </c>
      <c r="AC520" s="2">
        <v>3152.7700000000004</v>
      </c>
    </row>
    <row r="521" spans="1:29" x14ac:dyDescent="0.3">
      <c r="A521" t="s">
        <v>40</v>
      </c>
      <c r="B521">
        <v>1</v>
      </c>
      <c r="C521" t="s">
        <v>41</v>
      </c>
      <c r="D521">
        <v>11.7</v>
      </c>
      <c r="E521" t="s">
        <v>46</v>
      </c>
      <c r="F521" t="s">
        <v>49</v>
      </c>
      <c r="G521" s="2">
        <v>5639.36</v>
      </c>
      <c r="H521" t="s">
        <v>55</v>
      </c>
      <c r="I521" s="1">
        <v>128.84</v>
      </c>
      <c r="J521" s="1">
        <v>394.35</v>
      </c>
      <c r="K521" s="1">
        <v>56.21</v>
      </c>
      <c r="L521" s="1">
        <v>236.35</v>
      </c>
      <c r="M521" s="1">
        <v>135.88</v>
      </c>
      <c r="N521" s="1">
        <v>64.78</v>
      </c>
      <c r="O521" s="1">
        <v>132.03</v>
      </c>
      <c r="P521" s="1">
        <v>5.04</v>
      </c>
      <c r="Q521" t="s">
        <v>75</v>
      </c>
      <c r="R521" s="6">
        <v>759</v>
      </c>
      <c r="S521" s="6">
        <v>394</v>
      </c>
      <c r="T521" s="2">
        <v>14.31</v>
      </c>
      <c r="U521" s="2">
        <v>0</v>
      </c>
      <c r="V521" s="2">
        <v>24.55</v>
      </c>
      <c r="W521" s="2">
        <v>70.16</v>
      </c>
      <c r="X521" s="2">
        <v>1153.48</v>
      </c>
      <c r="Y521" s="2">
        <v>733.12</v>
      </c>
      <c r="Z521" s="2">
        <v>1127.8699999999999</v>
      </c>
      <c r="AA521" s="2">
        <v>958.69</v>
      </c>
      <c r="AB521" s="2">
        <v>1409.84</v>
      </c>
      <c r="AC521" s="2">
        <v>3276.4300000000003</v>
      </c>
    </row>
    <row r="522" spans="1:29" x14ac:dyDescent="0.3">
      <c r="A522" t="s">
        <v>40</v>
      </c>
      <c r="B522">
        <v>20</v>
      </c>
      <c r="C522" t="s">
        <v>44</v>
      </c>
      <c r="D522">
        <v>26.4</v>
      </c>
      <c r="E522" t="s">
        <v>47</v>
      </c>
      <c r="F522" t="s">
        <v>53</v>
      </c>
      <c r="G522" s="2">
        <v>3241.95</v>
      </c>
      <c r="H522" t="s">
        <v>54</v>
      </c>
      <c r="I522" s="1">
        <v>190.29</v>
      </c>
      <c r="J522" s="1">
        <v>471.12</v>
      </c>
      <c r="K522" s="1">
        <v>54.2</v>
      </c>
      <c r="L522" s="1">
        <v>277.99</v>
      </c>
      <c r="M522" s="1">
        <v>139.12</v>
      </c>
      <c r="N522" s="1">
        <v>33.47</v>
      </c>
      <c r="O522" s="1">
        <v>116.06</v>
      </c>
      <c r="P522" s="1">
        <v>9.84</v>
      </c>
      <c r="Q522" t="s">
        <v>64</v>
      </c>
      <c r="R522" s="6">
        <v>247</v>
      </c>
      <c r="S522" s="6">
        <v>338</v>
      </c>
      <c r="T522" s="2">
        <v>9.59</v>
      </c>
      <c r="U522" s="2">
        <v>0</v>
      </c>
      <c r="V522" s="2">
        <v>30.26</v>
      </c>
      <c r="W522" s="2">
        <v>88.95</v>
      </c>
      <c r="X522" s="2">
        <v>1292.0899999999999</v>
      </c>
      <c r="Y522" s="2">
        <v>421.45</v>
      </c>
      <c r="Z522" s="2">
        <v>648.39</v>
      </c>
      <c r="AA522" s="2">
        <v>551.13</v>
      </c>
      <c r="AB522" s="2">
        <v>810.49</v>
      </c>
      <c r="AC522" s="2">
        <v>746.11999999999989</v>
      </c>
    </row>
    <row r="523" spans="1:29" x14ac:dyDescent="0.3">
      <c r="A523" t="s">
        <v>30</v>
      </c>
      <c r="B523">
        <v>26</v>
      </c>
      <c r="C523" t="s">
        <v>44</v>
      </c>
      <c r="D523">
        <v>13.9</v>
      </c>
      <c r="E523" t="s">
        <v>47</v>
      </c>
      <c r="F523" t="s">
        <v>50</v>
      </c>
      <c r="G523" s="2">
        <v>4835.82</v>
      </c>
      <c r="H523" t="s">
        <v>54</v>
      </c>
      <c r="I523" s="1">
        <v>141.16999999999999</v>
      </c>
      <c r="J523" s="1">
        <v>465.44</v>
      </c>
      <c r="K523" s="1">
        <v>53.86</v>
      </c>
      <c r="L523" s="1">
        <v>223.1</v>
      </c>
      <c r="M523" s="1">
        <v>123.38</v>
      </c>
      <c r="N523" s="1">
        <v>52.99</v>
      </c>
      <c r="O523" s="1">
        <v>142.75</v>
      </c>
      <c r="P523" s="1">
        <v>6.32</v>
      </c>
      <c r="Q523" t="s">
        <v>83</v>
      </c>
      <c r="R523" s="6">
        <v>566</v>
      </c>
      <c r="S523" s="6">
        <v>340</v>
      </c>
      <c r="T523" s="2">
        <v>14.22</v>
      </c>
      <c r="U523" s="2">
        <v>0</v>
      </c>
      <c r="V523" s="2">
        <v>26.74</v>
      </c>
      <c r="W523" s="2">
        <v>69.150000000000006</v>
      </c>
      <c r="X523" s="2">
        <v>1209.01</v>
      </c>
      <c r="Y523" s="2">
        <v>628.66</v>
      </c>
      <c r="Z523" s="2">
        <v>967.16</v>
      </c>
      <c r="AA523" s="2">
        <v>822.09</v>
      </c>
      <c r="AB523" s="2">
        <v>1208.95</v>
      </c>
      <c r="AC523" s="2">
        <v>2419.5500000000002</v>
      </c>
    </row>
    <row r="524" spans="1:29" x14ac:dyDescent="0.3">
      <c r="A524" t="s">
        <v>39</v>
      </c>
      <c r="B524">
        <v>15</v>
      </c>
      <c r="C524" t="s">
        <v>41</v>
      </c>
      <c r="D524">
        <v>19.8</v>
      </c>
      <c r="E524" t="s">
        <v>47</v>
      </c>
      <c r="F524" t="s">
        <v>49</v>
      </c>
      <c r="G524" s="2">
        <v>4393.18</v>
      </c>
      <c r="H524" t="s">
        <v>57</v>
      </c>
      <c r="I524" s="1">
        <v>131.07</v>
      </c>
      <c r="J524" s="1">
        <v>427.81</v>
      </c>
      <c r="K524" s="1">
        <v>50.03</v>
      </c>
      <c r="L524" s="1">
        <v>257.08</v>
      </c>
      <c r="M524" s="1">
        <v>127.96</v>
      </c>
      <c r="N524" s="1">
        <v>62.67</v>
      </c>
      <c r="O524" s="1">
        <v>136.05000000000001</v>
      </c>
      <c r="P524" s="1">
        <v>8.41</v>
      </c>
      <c r="Q524" t="s">
        <v>83</v>
      </c>
      <c r="R524" s="6">
        <v>668</v>
      </c>
      <c r="S524" s="6">
        <v>394</v>
      </c>
      <c r="T524" s="2">
        <v>11.15</v>
      </c>
      <c r="U524" s="2">
        <v>150</v>
      </c>
      <c r="V524" s="2">
        <v>39.47</v>
      </c>
      <c r="W524" s="2">
        <v>66.06</v>
      </c>
      <c r="X524" s="2">
        <v>1201.08</v>
      </c>
      <c r="Y524" s="2">
        <v>571.11</v>
      </c>
      <c r="Z524" s="2">
        <v>878.64</v>
      </c>
      <c r="AA524" s="2">
        <v>746.84</v>
      </c>
      <c r="AB524" s="2">
        <v>1098.3</v>
      </c>
      <c r="AC524" s="2">
        <v>2147.5700000000002</v>
      </c>
    </row>
    <row r="525" spans="1:29" x14ac:dyDescent="0.3">
      <c r="A525" t="s">
        <v>34</v>
      </c>
      <c r="B525">
        <v>9</v>
      </c>
      <c r="C525" t="s">
        <v>45</v>
      </c>
      <c r="D525">
        <v>18.600000000000001</v>
      </c>
      <c r="E525" t="s">
        <v>47</v>
      </c>
      <c r="F525" t="s">
        <v>48</v>
      </c>
      <c r="G525" s="2">
        <v>3872.02</v>
      </c>
      <c r="H525" t="s">
        <v>55</v>
      </c>
      <c r="I525" s="1">
        <v>160.91999999999999</v>
      </c>
      <c r="J525" s="1">
        <v>327.36</v>
      </c>
      <c r="K525" s="1">
        <v>50.87</v>
      </c>
      <c r="L525" s="1">
        <v>291.24</v>
      </c>
      <c r="M525" s="1">
        <v>134.71</v>
      </c>
      <c r="N525" s="1">
        <v>33.11</v>
      </c>
      <c r="O525" s="1">
        <v>137.94</v>
      </c>
      <c r="P525" s="1">
        <v>9.2799999999999994</v>
      </c>
      <c r="Q525" t="s">
        <v>66</v>
      </c>
      <c r="R525" s="6">
        <v>695</v>
      </c>
      <c r="S525" s="6">
        <v>301</v>
      </c>
      <c r="T525" s="2">
        <v>12.86</v>
      </c>
      <c r="U525" s="2">
        <v>150</v>
      </c>
      <c r="V525" s="2">
        <v>24.12</v>
      </c>
      <c r="W525" s="2">
        <v>62.86</v>
      </c>
      <c r="X525" s="2">
        <v>1145.43</v>
      </c>
      <c r="Y525" s="2">
        <v>503.36</v>
      </c>
      <c r="Z525" s="2">
        <v>774.4</v>
      </c>
      <c r="AA525" s="2">
        <v>658.24</v>
      </c>
      <c r="AB525" s="2">
        <v>968</v>
      </c>
      <c r="AC525" s="2">
        <v>1666.71</v>
      </c>
    </row>
    <row r="526" spans="1:29" x14ac:dyDescent="0.3">
      <c r="A526" t="s">
        <v>40</v>
      </c>
      <c r="B526">
        <v>23</v>
      </c>
      <c r="C526" t="s">
        <v>42</v>
      </c>
      <c r="D526">
        <v>13.6</v>
      </c>
      <c r="E526" t="s">
        <v>47</v>
      </c>
      <c r="F526" t="s">
        <v>49</v>
      </c>
      <c r="G526" s="2">
        <v>3287.21</v>
      </c>
      <c r="H526" t="s">
        <v>55</v>
      </c>
      <c r="I526" s="1">
        <v>199.84</v>
      </c>
      <c r="J526" s="1">
        <v>431.53</v>
      </c>
      <c r="K526" s="1">
        <v>58.22</v>
      </c>
      <c r="L526" s="1">
        <v>246.84</v>
      </c>
      <c r="M526" s="1">
        <v>149.33000000000001</v>
      </c>
      <c r="N526" s="1">
        <v>58.16</v>
      </c>
      <c r="O526" s="1">
        <v>136.41999999999999</v>
      </c>
      <c r="P526" s="1">
        <v>8.76</v>
      </c>
      <c r="Q526" t="s">
        <v>62</v>
      </c>
      <c r="R526" s="6">
        <v>998</v>
      </c>
      <c r="S526" s="6">
        <v>378</v>
      </c>
      <c r="T526" s="2">
        <v>8.6999999999999993</v>
      </c>
      <c r="U526" s="2">
        <v>0</v>
      </c>
      <c r="V526" s="2">
        <v>30.49</v>
      </c>
      <c r="W526" s="2">
        <v>82.77</v>
      </c>
      <c r="X526" s="2">
        <v>1289.0999999999999</v>
      </c>
      <c r="Y526" s="2">
        <v>427.34</v>
      </c>
      <c r="Z526" s="2">
        <v>657.44</v>
      </c>
      <c r="AA526" s="2">
        <v>558.83000000000004</v>
      </c>
      <c r="AB526" s="2">
        <v>821.8</v>
      </c>
      <c r="AC526" s="2">
        <v>794.59999999999991</v>
      </c>
    </row>
    <row r="527" spans="1:29" x14ac:dyDescent="0.3">
      <c r="A527" t="s">
        <v>29</v>
      </c>
      <c r="B527">
        <v>12</v>
      </c>
      <c r="C527" t="s">
        <v>41</v>
      </c>
      <c r="D527">
        <v>28.2</v>
      </c>
      <c r="E527" t="s">
        <v>46</v>
      </c>
      <c r="F527" t="s">
        <v>53</v>
      </c>
      <c r="G527" s="2">
        <v>3394.51</v>
      </c>
      <c r="H527" t="s">
        <v>55</v>
      </c>
      <c r="I527" s="1">
        <v>122.84</v>
      </c>
      <c r="J527" s="1">
        <v>460.32</v>
      </c>
      <c r="K527" s="1">
        <v>57.79</v>
      </c>
      <c r="L527" s="1">
        <v>246.8</v>
      </c>
      <c r="M527" s="1">
        <v>108.45</v>
      </c>
      <c r="N527" s="1">
        <v>53.87</v>
      </c>
      <c r="O527" s="1">
        <v>148.12</v>
      </c>
      <c r="P527" s="1">
        <v>9.48</v>
      </c>
      <c r="Q527" t="s">
        <v>78</v>
      </c>
      <c r="R527" s="6">
        <v>608</v>
      </c>
      <c r="S527" s="6">
        <v>382</v>
      </c>
      <c r="T527" s="2">
        <v>8.89</v>
      </c>
      <c r="U527" s="2">
        <v>0</v>
      </c>
      <c r="V527" s="2">
        <v>35.01</v>
      </c>
      <c r="W527" s="2">
        <v>99.43</v>
      </c>
      <c r="X527" s="2">
        <v>1207.67</v>
      </c>
      <c r="Y527" s="2">
        <v>441.29</v>
      </c>
      <c r="Z527" s="2">
        <v>678.9</v>
      </c>
      <c r="AA527" s="2">
        <v>577.07000000000005</v>
      </c>
      <c r="AB527" s="2">
        <v>848.63</v>
      </c>
      <c r="AC527" s="2">
        <v>987.84999999999991</v>
      </c>
    </row>
    <row r="528" spans="1:29" x14ac:dyDescent="0.3">
      <c r="A528" t="s">
        <v>32</v>
      </c>
      <c r="B528">
        <v>28</v>
      </c>
      <c r="C528" t="s">
        <v>45</v>
      </c>
      <c r="D528">
        <v>16.7</v>
      </c>
      <c r="E528" t="s">
        <v>46</v>
      </c>
      <c r="F528" t="s">
        <v>51</v>
      </c>
      <c r="G528" s="2">
        <v>3296.14</v>
      </c>
      <c r="H528" t="s">
        <v>57</v>
      </c>
      <c r="I528" s="1">
        <v>191.89</v>
      </c>
      <c r="J528" s="1">
        <v>435.67</v>
      </c>
      <c r="K528" s="1">
        <v>55.67</v>
      </c>
      <c r="L528" s="1">
        <v>291.14</v>
      </c>
      <c r="M528" s="1">
        <v>138.44999999999999</v>
      </c>
      <c r="N528" s="1">
        <v>63.65</v>
      </c>
      <c r="O528" s="1">
        <v>126.88</v>
      </c>
      <c r="P528" s="1">
        <v>6.01</v>
      </c>
      <c r="Q528" t="s">
        <v>59</v>
      </c>
      <c r="R528" s="6">
        <v>807</v>
      </c>
      <c r="S528" s="6">
        <v>360</v>
      </c>
      <c r="T528" s="2">
        <v>9.16</v>
      </c>
      <c r="U528" s="2">
        <v>50</v>
      </c>
      <c r="V528" s="2">
        <v>34.9</v>
      </c>
      <c r="W528" s="2">
        <v>72.28</v>
      </c>
      <c r="X528" s="2">
        <v>1309.3599999999999</v>
      </c>
      <c r="Y528" s="2">
        <v>428.5</v>
      </c>
      <c r="Z528" s="2">
        <v>659.23</v>
      </c>
      <c r="AA528" s="2">
        <v>560.34</v>
      </c>
      <c r="AB528" s="2">
        <v>824.03</v>
      </c>
      <c r="AC528" s="2">
        <v>837.67999999999984</v>
      </c>
    </row>
    <row r="529" spans="1:29" x14ac:dyDescent="0.3">
      <c r="A529" t="s">
        <v>40</v>
      </c>
      <c r="B529">
        <v>25</v>
      </c>
      <c r="C529" t="s">
        <v>45</v>
      </c>
      <c r="D529">
        <v>29.8</v>
      </c>
      <c r="E529" t="s">
        <v>46</v>
      </c>
      <c r="F529" t="s">
        <v>48</v>
      </c>
      <c r="G529" s="2">
        <v>4566.58</v>
      </c>
      <c r="H529" t="s">
        <v>54</v>
      </c>
      <c r="I529" s="1">
        <v>140.11000000000001</v>
      </c>
      <c r="J529" s="1">
        <v>468.75</v>
      </c>
      <c r="K529" s="1">
        <v>53.11</v>
      </c>
      <c r="L529" s="1">
        <v>212.68</v>
      </c>
      <c r="M529" s="1">
        <v>135.41</v>
      </c>
      <c r="N529" s="1">
        <v>34.130000000000003</v>
      </c>
      <c r="O529" s="1">
        <v>107.9</v>
      </c>
      <c r="P529" s="1">
        <v>6.59</v>
      </c>
      <c r="Q529" t="s">
        <v>61</v>
      </c>
      <c r="R529" s="6">
        <v>663</v>
      </c>
      <c r="S529" s="6">
        <v>355</v>
      </c>
      <c r="T529" s="2">
        <v>12.86</v>
      </c>
      <c r="U529" s="2">
        <v>100</v>
      </c>
      <c r="V529" s="2">
        <v>37.159999999999997</v>
      </c>
      <c r="W529" s="2">
        <v>55.37</v>
      </c>
      <c r="X529" s="2">
        <v>1158.68</v>
      </c>
      <c r="Y529" s="2">
        <v>593.66</v>
      </c>
      <c r="Z529" s="2">
        <v>913.32</v>
      </c>
      <c r="AA529" s="2">
        <v>776.32</v>
      </c>
      <c r="AB529" s="2">
        <v>1141.6400000000001</v>
      </c>
      <c r="AC529" s="2">
        <v>2311.06</v>
      </c>
    </row>
    <row r="530" spans="1:29" x14ac:dyDescent="0.3">
      <c r="A530" t="s">
        <v>40</v>
      </c>
      <c r="B530">
        <v>6</v>
      </c>
      <c r="C530" t="s">
        <v>41</v>
      </c>
      <c r="D530">
        <v>15.2</v>
      </c>
      <c r="E530" t="s">
        <v>47</v>
      </c>
      <c r="F530" t="s">
        <v>52</v>
      </c>
      <c r="G530" s="2">
        <v>5250.23</v>
      </c>
      <c r="H530" t="s">
        <v>54</v>
      </c>
      <c r="I530" s="1">
        <v>102.66</v>
      </c>
      <c r="J530" s="1">
        <v>317.02999999999997</v>
      </c>
      <c r="K530" s="1">
        <v>56.11</v>
      </c>
      <c r="L530" s="1">
        <v>282.60000000000002</v>
      </c>
      <c r="M530" s="1">
        <v>125.17</v>
      </c>
      <c r="N530" s="1">
        <v>30.4</v>
      </c>
      <c r="O530" s="1">
        <v>110.31</v>
      </c>
      <c r="P530" s="1">
        <v>8.4700000000000006</v>
      </c>
      <c r="Q530" t="s">
        <v>58</v>
      </c>
      <c r="R530" s="6">
        <v>161</v>
      </c>
      <c r="S530" s="6">
        <v>316</v>
      </c>
      <c r="T530" s="2">
        <v>16.61</v>
      </c>
      <c r="U530" s="2">
        <v>100</v>
      </c>
      <c r="V530" s="2">
        <v>28.64</v>
      </c>
      <c r="W530" s="2">
        <v>85.78</v>
      </c>
      <c r="X530" s="2">
        <v>1032.75</v>
      </c>
      <c r="Y530" s="2">
        <v>682.53</v>
      </c>
      <c r="Z530" s="2">
        <v>1050.05</v>
      </c>
      <c r="AA530" s="2">
        <v>892.54</v>
      </c>
      <c r="AB530" s="2">
        <v>1312.56</v>
      </c>
      <c r="AC530" s="2">
        <v>3112.12</v>
      </c>
    </row>
    <row r="531" spans="1:29" x14ac:dyDescent="0.3">
      <c r="A531" t="s">
        <v>38</v>
      </c>
      <c r="B531">
        <v>14</v>
      </c>
      <c r="C531" t="s">
        <v>44</v>
      </c>
      <c r="D531">
        <v>29.3</v>
      </c>
      <c r="E531" t="s">
        <v>47</v>
      </c>
      <c r="F531" t="s">
        <v>50</v>
      </c>
      <c r="G531" s="2">
        <v>3029.53</v>
      </c>
      <c r="H531" t="s">
        <v>57</v>
      </c>
      <c r="I531" s="1">
        <v>117.39</v>
      </c>
      <c r="J531" s="1">
        <v>316.49</v>
      </c>
      <c r="K531" s="1">
        <v>53.16</v>
      </c>
      <c r="L531" s="1">
        <v>264.83</v>
      </c>
      <c r="M531" s="1">
        <v>127.12</v>
      </c>
      <c r="N531" s="1">
        <v>56.98</v>
      </c>
      <c r="O531" s="1">
        <v>129.91999999999999</v>
      </c>
      <c r="P531" s="1">
        <v>8.9700000000000006</v>
      </c>
      <c r="Q531" t="s">
        <v>76</v>
      </c>
      <c r="R531" s="6">
        <v>509</v>
      </c>
      <c r="S531" s="6">
        <v>336</v>
      </c>
      <c r="T531" s="2">
        <v>9.02</v>
      </c>
      <c r="U531" s="2">
        <v>50</v>
      </c>
      <c r="V531" s="2">
        <v>37.81</v>
      </c>
      <c r="W531" s="2">
        <v>92.72</v>
      </c>
      <c r="X531" s="2">
        <v>1074.8599999999999</v>
      </c>
      <c r="Y531" s="2">
        <v>393.84</v>
      </c>
      <c r="Z531" s="2">
        <v>605.91</v>
      </c>
      <c r="AA531" s="2">
        <v>515.02</v>
      </c>
      <c r="AB531" s="2">
        <v>757.38</v>
      </c>
      <c r="AC531" s="2">
        <v>808.48</v>
      </c>
    </row>
    <row r="532" spans="1:29" x14ac:dyDescent="0.3">
      <c r="A532" t="s">
        <v>32</v>
      </c>
      <c r="B532">
        <v>1</v>
      </c>
      <c r="C532" t="s">
        <v>43</v>
      </c>
      <c r="D532">
        <v>29.1</v>
      </c>
      <c r="E532" t="s">
        <v>46</v>
      </c>
      <c r="F532" t="s">
        <v>51</v>
      </c>
      <c r="G532" s="2">
        <v>4306.2</v>
      </c>
      <c r="H532" t="s">
        <v>56</v>
      </c>
      <c r="I532" s="1">
        <v>188.91</v>
      </c>
      <c r="J532" s="1">
        <v>398.48</v>
      </c>
      <c r="K532" s="1">
        <v>56.7</v>
      </c>
      <c r="L532" s="1">
        <v>257.52</v>
      </c>
      <c r="M532" s="1">
        <v>118.48</v>
      </c>
      <c r="N532" s="1">
        <v>56.26</v>
      </c>
      <c r="O532" s="1">
        <v>101.46</v>
      </c>
      <c r="P532" s="1">
        <v>5.53</v>
      </c>
      <c r="Q532" t="s">
        <v>76</v>
      </c>
      <c r="R532" s="6">
        <v>862</v>
      </c>
      <c r="S532" s="6">
        <v>324</v>
      </c>
      <c r="T532" s="2">
        <v>13.29</v>
      </c>
      <c r="U532" s="2">
        <v>100</v>
      </c>
      <c r="V532" s="2">
        <v>26.61</v>
      </c>
      <c r="W532" s="2">
        <v>83.86</v>
      </c>
      <c r="X532" s="2">
        <v>1183.3399999999999</v>
      </c>
      <c r="Y532" s="2">
        <v>559.80999999999995</v>
      </c>
      <c r="Z532" s="2">
        <v>861.24</v>
      </c>
      <c r="AA532" s="2">
        <v>732.05</v>
      </c>
      <c r="AB532" s="2">
        <v>1076.55</v>
      </c>
      <c r="AC532" s="2">
        <v>2015.4699999999998</v>
      </c>
    </row>
    <row r="533" spans="1:29" x14ac:dyDescent="0.3">
      <c r="A533" t="s">
        <v>37</v>
      </c>
      <c r="B533">
        <v>14</v>
      </c>
      <c r="C533" t="s">
        <v>41</v>
      </c>
      <c r="D533">
        <v>11.2</v>
      </c>
      <c r="E533" t="s">
        <v>46</v>
      </c>
      <c r="F533" t="s">
        <v>51</v>
      </c>
      <c r="G533" s="2">
        <v>5059.24</v>
      </c>
      <c r="H533" t="s">
        <v>54</v>
      </c>
      <c r="I533" s="1">
        <v>136.02000000000001</v>
      </c>
      <c r="J533" s="1">
        <v>464.41</v>
      </c>
      <c r="K533" s="1">
        <v>58.64</v>
      </c>
      <c r="L533" s="1">
        <v>256.27</v>
      </c>
      <c r="M533" s="1">
        <v>110.59</v>
      </c>
      <c r="N533" s="1">
        <v>31.6</v>
      </c>
      <c r="O533" s="1">
        <v>148.97</v>
      </c>
      <c r="P533" s="1">
        <v>8.5399999999999991</v>
      </c>
      <c r="Q533" t="s">
        <v>61</v>
      </c>
      <c r="R533" s="6">
        <v>611</v>
      </c>
      <c r="S533" s="6">
        <v>379</v>
      </c>
      <c r="T533" s="2">
        <v>13.35</v>
      </c>
      <c r="U533" s="2">
        <v>0</v>
      </c>
      <c r="V533" s="2">
        <v>36.21</v>
      </c>
      <c r="W533" s="2">
        <v>54.04</v>
      </c>
      <c r="X533" s="2">
        <v>1215.04</v>
      </c>
      <c r="Y533" s="2">
        <v>657.7</v>
      </c>
      <c r="Z533" s="2">
        <v>1011.85</v>
      </c>
      <c r="AA533" s="2">
        <v>860.07</v>
      </c>
      <c r="AB533" s="2">
        <v>1264.81</v>
      </c>
      <c r="AC533" s="2">
        <v>2646.41</v>
      </c>
    </row>
    <row r="534" spans="1:29" x14ac:dyDescent="0.3">
      <c r="A534" t="s">
        <v>40</v>
      </c>
      <c r="B534">
        <v>6</v>
      </c>
      <c r="C534" t="s">
        <v>43</v>
      </c>
      <c r="D534">
        <v>16</v>
      </c>
      <c r="E534" t="s">
        <v>47</v>
      </c>
      <c r="F534" t="s">
        <v>51</v>
      </c>
      <c r="G534" s="2">
        <v>4577.92</v>
      </c>
      <c r="H534" t="s">
        <v>54</v>
      </c>
      <c r="I534" s="1">
        <v>119.12</v>
      </c>
      <c r="J534" s="1">
        <v>498.02</v>
      </c>
      <c r="K534" s="1">
        <v>52.09</v>
      </c>
      <c r="L534" s="1">
        <v>295.2</v>
      </c>
      <c r="M534" s="1">
        <v>111.17</v>
      </c>
      <c r="N534" s="1">
        <v>45.91</v>
      </c>
      <c r="O534" s="1">
        <v>117.96</v>
      </c>
      <c r="P534" s="1">
        <v>9.0299999999999994</v>
      </c>
      <c r="Q534" t="s">
        <v>78</v>
      </c>
      <c r="R534" s="6">
        <v>595</v>
      </c>
      <c r="S534" s="6">
        <v>310</v>
      </c>
      <c r="T534" s="2">
        <v>14.77</v>
      </c>
      <c r="U534" s="2">
        <v>150</v>
      </c>
      <c r="V534" s="2">
        <v>20.02</v>
      </c>
      <c r="W534" s="2">
        <v>59.18</v>
      </c>
      <c r="X534" s="2">
        <v>1248.5</v>
      </c>
      <c r="Y534" s="2">
        <v>595.13</v>
      </c>
      <c r="Z534" s="2">
        <v>915.58</v>
      </c>
      <c r="AA534" s="2">
        <v>778.25</v>
      </c>
      <c r="AB534" s="2">
        <v>1144.48</v>
      </c>
      <c r="AC534" s="2">
        <v>2265.44</v>
      </c>
    </row>
    <row r="535" spans="1:29" x14ac:dyDescent="0.3">
      <c r="A535" t="s">
        <v>35</v>
      </c>
      <c r="B535">
        <v>25</v>
      </c>
      <c r="C535" t="s">
        <v>41</v>
      </c>
      <c r="D535">
        <v>22.8</v>
      </c>
      <c r="E535" t="s">
        <v>46</v>
      </c>
      <c r="F535" t="s">
        <v>49</v>
      </c>
      <c r="G535" s="2">
        <v>4010.25</v>
      </c>
      <c r="H535" t="s">
        <v>57</v>
      </c>
      <c r="I535" s="1">
        <v>156.44999999999999</v>
      </c>
      <c r="J535" s="1">
        <v>332.57</v>
      </c>
      <c r="K535" s="1">
        <v>56.87</v>
      </c>
      <c r="L535" s="1">
        <v>210.7</v>
      </c>
      <c r="M535" s="1">
        <v>102.33</v>
      </c>
      <c r="N535" s="1">
        <v>69.16</v>
      </c>
      <c r="O535" s="1">
        <v>136.63999999999999</v>
      </c>
      <c r="P535" s="1">
        <v>9.9</v>
      </c>
      <c r="Q535" t="s">
        <v>67</v>
      </c>
      <c r="R535" s="6">
        <v>365</v>
      </c>
      <c r="S535" s="6">
        <v>368</v>
      </c>
      <c r="T535" s="2">
        <v>10.9</v>
      </c>
      <c r="U535" s="2">
        <v>50</v>
      </c>
      <c r="V535" s="2">
        <v>31.07</v>
      </c>
      <c r="W535" s="2">
        <v>75.11</v>
      </c>
      <c r="X535" s="2">
        <v>1074.6199999999999</v>
      </c>
      <c r="Y535" s="2">
        <v>521.33000000000004</v>
      </c>
      <c r="Z535" s="2">
        <v>802.05</v>
      </c>
      <c r="AA535" s="2">
        <v>681.74</v>
      </c>
      <c r="AB535" s="2">
        <v>1002.56</v>
      </c>
      <c r="AC535" s="2">
        <v>1782.6999999999998</v>
      </c>
    </row>
    <row r="536" spans="1:29" x14ac:dyDescent="0.3">
      <c r="A536" t="s">
        <v>34</v>
      </c>
      <c r="B536">
        <v>24</v>
      </c>
      <c r="C536" t="s">
        <v>42</v>
      </c>
      <c r="D536">
        <v>17.399999999999999</v>
      </c>
      <c r="E536" t="s">
        <v>47</v>
      </c>
      <c r="F536" t="s">
        <v>48</v>
      </c>
      <c r="G536" s="2">
        <v>5636.17</v>
      </c>
      <c r="H536" t="s">
        <v>54</v>
      </c>
      <c r="I536" s="1">
        <v>194.4</v>
      </c>
      <c r="J536" s="1">
        <v>467.37</v>
      </c>
      <c r="K536" s="1">
        <v>52.95</v>
      </c>
      <c r="L536" s="1">
        <v>236.88</v>
      </c>
      <c r="M536" s="1">
        <v>126.05</v>
      </c>
      <c r="N536" s="1">
        <v>44.99</v>
      </c>
      <c r="O536" s="1">
        <v>144.24</v>
      </c>
      <c r="P536" s="1">
        <v>7.85</v>
      </c>
      <c r="Q536" t="s">
        <v>80</v>
      </c>
      <c r="R536" s="6">
        <v>789</v>
      </c>
      <c r="S536" s="6">
        <v>306</v>
      </c>
      <c r="T536" s="2">
        <v>18.420000000000002</v>
      </c>
      <c r="U536" s="2">
        <v>0</v>
      </c>
      <c r="V536" s="2">
        <v>31.84</v>
      </c>
      <c r="W536" s="2">
        <v>90.73</v>
      </c>
      <c r="X536" s="2">
        <v>1274.73</v>
      </c>
      <c r="Y536" s="2">
        <v>732.7</v>
      </c>
      <c r="Z536" s="2">
        <v>1127.23</v>
      </c>
      <c r="AA536" s="2">
        <v>958.15</v>
      </c>
      <c r="AB536" s="2">
        <v>1409.04</v>
      </c>
      <c r="AC536" s="2">
        <v>3159.2799999999997</v>
      </c>
    </row>
    <row r="537" spans="1:29" x14ac:dyDescent="0.3">
      <c r="A537" t="s">
        <v>40</v>
      </c>
      <c r="B537">
        <v>22</v>
      </c>
      <c r="C537" t="s">
        <v>44</v>
      </c>
      <c r="D537">
        <v>21.4</v>
      </c>
      <c r="E537" t="s">
        <v>46</v>
      </c>
      <c r="F537" t="s">
        <v>52</v>
      </c>
      <c r="G537" s="2">
        <v>3008.77</v>
      </c>
      <c r="H537" t="s">
        <v>57</v>
      </c>
      <c r="I537" s="1">
        <v>185.59</v>
      </c>
      <c r="J537" s="1">
        <v>309.63</v>
      </c>
      <c r="K537" s="1">
        <v>55.02</v>
      </c>
      <c r="L537" s="1">
        <v>257.77999999999997</v>
      </c>
      <c r="M537" s="1">
        <v>120.46</v>
      </c>
      <c r="N537" s="1">
        <v>38.92</v>
      </c>
      <c r="O537" s="1">
        <v>122.18</v>
      </c>
      <c r="P537" s="1">
        <v>8.8699999999999992</v>
      </c>
      <c r="Q537" t="s">
        <v>60</v>
      </c>
      <c r="R537" s="6">
        <v>324</v>
      </c>
      <c r="S537" s="6">
        <v>319</v>
      </c>
      <c r="T537" s="2">
        <v>9.43</v>
      </c>
      <c r="U537" s="2">
        <v>150</v>
      </c>
      <c r="V537" s="2">
        <v>27.65</v>
      </c>
      <c r="W537" s="2">
        <v>55.5</v>
      </c>
      <c r="X537" s="2">
        <v>1098.44999999999</v>
      </c>
      <c r="Y537" s="2">
        <v>391.14</v>
      </c>
      <c r="Z537" s="2">
        <v>601.75</v>
      </c>
      <c r="AA537" s="2">
        <v>511.49</v>
      </c>
      <c r="AB537" s="2">
        <v>752.19</v>
      </c>
      <c r="AC537" s="2">
        <v>853.9699999999998</v>
      </c>
    </row>
    <row r="538" spans="1:29" x14ac:dyDescent="0.3">
      <c r="A538" t="s">
        <v>39</v>
      </c>
      <c r="B538">
        <v>1</v>
      </c>
      <c r="C538" t="s">
        <v>43</v>
      </c>
      <c r="D538">
        <v>27.6</v>
      </c>
      <c r="E538" t="s">
        <v>46</v>
      </c>
      <c r="F538" t="s">
        <v>48</v>
      </c>
      <c r="G538" s="2">
        <v>4594.51</v>
      </c>
      <c r="H538" t="s">
        <v>55</v>
      </c>
      <c r="I538" s="1">
        <v>144.22</v>
      </c>
      <c r="J538" s="1">
        <v>330.2</v>
      </c>
      <c r="K538" s="1">
        <v>50.61</v>
      </c>
      <c r="L538" s="1">
        <v>256.86</v>
      </c>
      <c r="M538" s="1">
        <v>133.41</v>
      </c>
      <c r="N538" s="1">
        <v>53.47</v>
      </c>
      <c r="O538" s="1">
        <v>105.31</v>
      </c>
      <c r="P538" s="1">
        <v>6.81</v>
      </c>
      <c r="Q538" t="s">
        <v>73</v>
      </c>
      <c r="R538" s="6">
        <v>439</v>
      </c>
      <c r="S538" s="6">
        <v>344</v>
      </c>
      <c r="T538" s="2">
        <v>13.36</v>
      </c>
      <c r="U538" s="2">
        <v>50</v>
      </c>
      <c r="V538" s="2">
        <v>25.86</v>
      </c>
      <c r="W538" s="2">
        <v>74.819999999999993</v>
      </c>
      <c r="X538" s="2">
        <v>1080.8899999999901</v>
      </c>
      <c r="Y538" s="2">
        <v>597.29</v>
      </c>
      <c r="Z538" s="2">
        <v>918.9</v>
      </c>
      <c r="AA538" s="2">
        <v>781.07</v>
      </c>
      <c r="AB538" s="2">
        <v>1148.6300000000001</v>
      </c>
      <c r="AC538" s="2">
        <v>2355.48</v>
      </c>
    </row>
    <row r="539" spans="1:29" x14ac:dyDescent="0.3">
      <c r="A539" t="s">
        <v>38</v>
      </c>
      <c r="B539">
        <v>20</v>
      </c>
      <c r="C539" t="s">
        <v>45</v>
      </c>
      <c r="D539">
        <v>14.7</v>
      </c>
      <c r="E539" t="s">
        <v>47</v>
      </c>
      <c r="F539" t="s">
        <v>48</v>
      </c>
      <c r="G539" s="2">
        <v>4843.96</v>
      </c>
      <c r="H539" t="s">
        <v>55</v>
      </c>
      <c r="I539" s="1">
        <v>103.75</v>
      </c>
      <c r="J539" s="1">
        <v>364.67</v>
      </c>
      <c r="K539" s="1">
        <v>56.09</v>
      </c>
      <c r="L539" s="1">
        <v>260.89999999999998</v>
      </c>
      <c r="M539" s="1">
        <v>137.97999999999999</v>
      </c>
      <c r="N539" s="1">
        <v>32.26</v>
      </c>
      <c r="O539" s="1">
        <v>117.33</v>
      </c>
      <c r="P539" s="1">
        <v>5.19</v>
      </c>
      <c r="Q539" t="s">
        <v>77</v>
      </c>
      <c r="R539" s="6">
        <v>993</v>
      </c>
      <c r="S539" s="6">
        <v>378</v>
      </c>
      <c r="T539" s="2">
        <v>12.81</v>
      </c>
      <c r="U539" s="2">
        <v>100</v>
      </c>
      <c r="V539" s="2">
        <v>33.49</v>
      </c>
      <c r="W539" s="2">
        <v>65.489999999999995</v>
      </c>
      <c r="X539" s="2">
        <v>1078.17</v>
      </c>
      <c r="Y539" s="2">
        <v>629.71</v>
      </c>
      <c r="Z539" s="2">
        <v>968.79</v>
      </c>
      <c r="AA539" s="2">
        <v>823.47</v>
      </c>
      <c r="AB539" s="2">
        <v>1210.99</v>
      </c>
      <c r="AC539" s="2">
        <v>2665.28</v>
      </c>
    </row>
    <row r="540" spans="1:29" x14ac:dyDescent="0.3">
      <c r="A540" t="s">
        <v>32</v>
      </c>
      <c r="B540">
        <v>28</v>
      </c>
      <c r="C540" t="s">
        <v>41</v>
      </c>
      <c r="D540">
        <v>10.9</v>
      </c>
      <c r="E540" t="s">
        <v>47</v>
      </c>
      <c r="F540" t="s">
        <v>50</v>
      </c>
      <c r="G540" s="2">
        <v>3564.52</v>
      </c>
      <c r="H540" t="s">
        <v>54</v>
      </c>
      <c r="I540" s="1">
        <v>163.72</v>
      </c>
      <c r="J540" s="1">
        <v>317.08</v>
      </c>
      <c r="K540" s="1">
        <v>57</v>
      </c>
      <c r="L540" s="1">
        <v>244.7</v>
      </c>
      <c r="M540" s="1">
        <v>117.9</v>
      </c>
      <c r="N540" s="1">
        <v>45.72</v>
      </c>
      <c r="O540" s="1">
        <v>107.12</v>
      </c>
      <c r="P540" s="1">
        <v>9.59</v>
      </c>
      <c r="Q540" t="s">
        <v>71</v>
      </c>
      <c r="R540" s="6">
        <v>297</v>
      </c>
      <c r="S540" s="6">
        <v>321</v>
      </c>
      <c r="T540" s="2">
        <v>11.1</v>
      </c>
      <c r="U540" s="2">
        <v>100</v>
      </c>
      <c r="V540" s="2">
        <v>22.45</v>
      </c>
      <c r="W540" s="2">
        <v>63.73</v>
      </c>
      <c r="X540" s="2">
        <v>1062.83</v>
      </c>
      <c r="Y540" s="2">
        <v>463.39</v>
      </c>
      <c r="Z540" s="2">
        <v>712.9</v>
      </c>
      <c r="AA540" s="2">
        <v>605.97</v>
      </c>
      <c r="AB540" s="2">
        <v>891.13</v>
      </c>
      <c r="AC540" s="2">
        <v>1390.1399999999999</v>
      </c>
    </row>
    <row r="541" spans="1:29" x14ac:dyDescent="0.3">
      <c r="A541" t="s">
        <v>38</v>
      </c>
      <c r="B541">
        <v>11</v>
      </c>
      <c r="C541" t="s">
        <v>43</v>
      </c>
      <c r="D541">
        <v>23.6</v>
      </c>
      <c r="E541" t="s">
        <v>47</v>
      </c>
      <c r="F541" t="s">
        <v>53</v>
      </c>
      <c r="G541" s="2">
        <v>5906.06</v>
      </c>
      <c r="H541" t="s">
        <v>56</v>
      </c>
      <c r="I541" s="1">
        <v>191.22</v>
      </c>
      <c r="J541" s="1">
        <v>427.01</v>
      </c>
      <c r="K541" s="1">
        <v>50.46</v>
      </c>
      <c r="L541" s="1">
        <v>281.56</v>
      </c>
      <c r="M541" s="1">
        <v>147.03</v>
      </c>
      <c r="N541" s="1">
        <v>62.71</v>
      </c>
      <c r="O541" s="1">
        <v>133.21</v>
      </c>
      <c r="P541" s="1">
        <v>7.85</v>
      </c>
      <c r="Q541" t="s">
        <v>83</v>
      </c>
      <c r="R541" s="6">
        <v>101</v>
      </c>
      <c r="S541" s="6">
        <v>356</v>
      </c>
      <c r="T541" s="2">
        <v>16.59</v>
      </c>
      <c r="U541" s="2">
        <v>100</v>
      </c>
      <c r="V541" s="2">
        <v>36.979999999999997</v>
      </c>
      <c r="W541" s="2">
        <v>62.92</v>
      </c>
      <c r="X541" s="2">
        <v>1301.05</v>
      </c>
      <c r="Y541" s="2">
        <v>767.79</v>
      </c>
      <c r="Z541" s="2">
        <v>1181.21</v>
      </c>
      <c r="AA541" s="2">
        <v>1004.03</v>
      </c>
      <c r="AB541" s="2">
        <v>1476.52</v>
      </c>
      <c r="AC541" s="2">
        <v>3507.99</v>
      </c>
    </row>
    <row r="542" spans="1:29" x14ac:dyDescent="0.3">
      <c r="A542" t="s">
        <v>35</v>
      </c>
      <c r="B542">
        <v>1</v>
      </c>
      <c r="C542" t="s">
        <v>43</v>
      </c>
      <c r="D542">
        <v>15.6</v>
      </c>
      <c r="E542" t="s">
        <v>46</v>
      </c>
      <c r="F542" t="s">
        <v>48</v>
      </c>
      <c r="G542" s="2">
        <v>3588.56</v>
      </c>
      <c r="H542" t="s">
        <v>56</v>
      </c>
      <c r="I542" s="1">
        <v>183.43</v>
      </c>
      <c r="J542" s="1">
        <v>444.39</v>
      </c>
      <c r="K542" s="1">
        <v>56.11</v>
      </c>
      <c r="L542" s="1">
        <v>205.42</v>
      </c>
      <c r="M542" s="1">
        <v>104.25</v>
      </c>
      <c r="N542" s="1">
        <v>56.34</v>
      </c>
      <c r="O542" s="1">
        <v>141.82</v>
      </c>
      <c r="P542" s="1">
        <v>5.36</v>
      </c>
      <c r="Q542" t="s">
        <v>81</v>
      </c>
      <c r="R542" s="6">
        <v>243</v>
      </c>
      <c r="S542" s="6">
        <v>333</v>
      </c>
      <c r="T542" s="2">
        <v>10.78</v>
      </c>
      <c r="U542" s="2">
        <v>150</v>
      </c>
      <c r="V542" s="2">
        <v>28.3</v>
      </c>
      <c r="W542" s="2">
        <v>86.09</v>
      </c>
      <c r="X542" s="2">
        <v>1197.1199999999899</v>
      </c>
      <c r="Y542" s="2">
        <v>466.51</v>
      </c>
      <c r="Z542" s="2">
        <v>717.71</v>
      </c>
      <c r="AA542" s="2">
        <v>610.05999999999995</v>
      </c>
      <c r="AB542" s="2">
        <v>897.14</v>
      </c>
      <c r="AC542" s="2">
        <v>1335.7399999999998</v>
      </c>
    </row>
    <row r="543" spans="1:29" x14ac:dyDescent="0.3">
      <c r="A543" t="s">
        <v>31</v>
      </c>
      <c r="B543">
        <v>28</v>
      </c>
      <c r="C543" t="s">
        <v>41</v>
      </c>
      <c r="D543">
        <v>15.6</v>
      </c>
      <c r="E543" t="s">
        <v>46</v>
      </c>
      <c r="F543" t="s">
        <v>48</v>
      </c>
      <c r="G543" s="2">
        <v>3805.42</v>
      </c>
      <c r="H543" t="s">
        <v>54</v>
      </c>
      <c r="I543" s="1">
        <v>101.74</v>
      </c>
      <c r="J543" s="1">
        <v>313.57</v>
      </c>
      <c r="K543" s="1">
        <v>57.02</v>
      </c>
      <c r="L543" s="1">
        <v>294.88</v>
      </c>
      <c r="M543" s="1">
        <v>143.25</v>
      </c>
      <c r="N543" s="1">
        <v>37.619999999999997</v>
      </c>
      <c r="O543" s="1">
        <v>128.47</v>
      </c>
      <c r="P543" s="1">
        <v>8.8800000000000008</v>
      </c>
      <c r="Q543" t="s">
        <v>72</v>
      </c>
      <c r="R543" s="6">
        <v>437</v>
      </c>
      <c r="S543" s="6">
        <v>307</v>
      </c>
      <c r="T543" s="2">
        <v>12.4</v>
      </c>
      <c r="U543" s="2">
        <v>50</v>
      </c>
      <c r="V543" s="2">
        <v>32.78</v>
      </c>
      <c r="W543" s="2">
        <v>62.49</v>
      </c>
      <c r="X543" s="2">
        <v>1085.43</v>
      </c>
      <c r="Y543" s="2">
        <v>494.7</v>
      </c>
      <c r="Z543" s="2">
        <v>761.08</v>
      </c>
      <c r="AA543" s="2">
        <v>646.91999999999996</v>
      </c>
      <c r="AB543" s="2">
        <v>951.36</v>
      </c>
      <c r="AC543" s="2">
        <v>1568.77</v>
      </c>
    </row>
    <row r="544" spans="1:29" x14ac:dyDescent="0.3">
      <c r="A544" t="s">
        <v>39</v>
      </c>
      <c r="B544">
        <v>5</v>
      </c>
      <c r="C544" t="s">
        <v>45</v>
      </c>
      <c r="D544">
        <v>16.8</v>
      </c>
      <c r="E544" t="s">
        <v>46</v>
      </c>
      <c r="F544" t="s">
        <v>53</v>
      </c>
      <c r="G544" s="2">
        <v>5918.85</v>
      </c>
      <c r="H544" t="s">
        <v>54</v>
      </c>
      <c r="I544" s="1">
        <v>147.44</v>
      </c>
      <c r="J544" s="1">
        <v>469.05</v>
      </c>
      <c r="K544" s="1">
        <v>52.51</v>
      </c>
      <c r="L544" s="1">
        <v>257.20999999999998</v>
      </c>
      <c r="M544" s="1">
        <v>141.96</v>
      </c>
      <c r="N544" s="1">
        <v>36.01</v>
      </c>
      <c r="O544" s="1">
        <v>127.6</v>
      </c>
      <c r="P544" s="1">
        <v>5.66</v>
      </c>
      <c r="Q544" t="s">
        <v>61</v>
      </c>
      <c r="R544" s="6">
        <v>252</v>
      </c>
      <c r="S544" s="6">
        <v>334</v>
      </c>
      <c r="T544" s="2">
        <v>17.72</v>
      </c>
      <c r="U544" s="2">
        <v>100</v>
      </c>
      <c r="V544" s="2">
        <v>35.159999999999997</v>
      </c>
      <c r="W544" s="2">
        <v>62.18</v>
      </c>
      <c r="X544" s="2">
        <v>1237.44</v>
      </c>
      <c r="Y544" s="2">
        <v>769.45</v>
      </c>
      <c r="Z544" s="2">
        <v>1183.77</v>
      </c>
      <c r="AA544" s="2">
        <v>1006.2</v>
      </c>
      <c r="AB544" s="2">
        <v>1479.71</v>
      </c>
      <c r="AC544" s="2">
        <v>3582.5699999999997</v>
      </c>
    </row>
    <row r="545" spans="1:29" x14ac:dyDescent="0.3">
      <c r="A545" t="s">
        <v>30</v>
      </c>
      <c r="B545">
        <v>8</v>
      </c>
      <c r="C545" t="s">
        <v>45</v>
      </c>
      <c r="D545">
        <v>10.6</v>
      </c>
      <c r="E545" t="s">
        <v>47</v>
      </c>
      <c r="F545" t="s">
        <v>50</v>
      </c>
      <c r="G545" s="2">
        <v>5569.27</v>
      </c>
      <c r="H545" t="s">
        <v>56</v>
      </c>
      <c r="I545" s="1">
        <v>180.93</v>
      </c>
      <c r="J545" s="1">
        <v>374.77</v>
      </c>
      <c r="K545" s="1">
        <v>57.32</v>
      </c>
      <c r="L545" s="1">
        <v>244.93</v>
      </c>
      <c r="M545" s="1">
        <v>129.56</v>
      </c>
      <c r="N545" s="1">
        <v>56.6</v>
      </c>
      <c r="O545" s="1">
        <v>143.71</v>
      </c>
      <c r="P545" s="1">
        <v>7.19</v>
      </c>
      <c r="Q545" t="s">
        <v>74</v>
      </c>
      <c r="R545" s="6">
        <v>793</v>
      </c>
      <c r="S545" s="6">
        <v>328</v>
      </c>
      <c r="T545" s="2">
        <v>16.98</v>
      </c>
      <c r="U545" s="2">
        <v>150</v>
      </c>
      <c r="V545" s="2">
        <v>22.83</v>
      </c>
      <c r="W545" s="2">
        <v>80.88</v>
      </c>
      <c r="X545" s="2">
        <v>1195.01</v>
      </c>
      <c r="Y545" s="2">
        <v>724.01</v>
      </c>
      <c r="Z545" s="2">
        <v>1113.8499999999999</v>
      </c>
      <c r="AA545" s="2">
        <v>946.78</v>
      </c>
      <c r="AB545" s="2">
        <v>1392.32</v>
      </c>
      <c r="AC545" s="2">
        <v>3313.09</v>
      </c>
    </row>
    <row r="546" spans="1:29" x14ac:dyDescent="0.3">
      <c r="A546" t="s">
        <v>30</v>
      </c>
      <c r="B546">
        <v>15</v>
      </c>
      <c r="C546" t="s">
        <v>44</v>
      </c>
      <c r="D546">
        <v>22.5</v>
      </c>
      <c r="E546" t="s">
        <v>46</v>
      </c>
      <c r="F546" t="s">
        <v>52</v>
      </c>
      <c r="G546" s="2">
        <v>4984.82</v>
      </c>
      <c r="H546" t="s">
        <v>56</v>
      </c>
      <c r="I546" s="1">
        <v>136.34</v>
      </c>
      <c r="J546" s="1">
        <v>363.48</v>
      </c>
      <c r="K546" s="1">
        <v>58.11</v>
      </c>
      <c r="L546" s="1">
        <v>273.76</v>
      </c>
      <c r="M546" s="1">
        <v>135.97999999999999</v>
      </c>
      <c r="N546" s="1">
        <v>30.33</v>
      </c>
      <c r="O546" s="1">
        <v>134.57</v>
      </c>
      <c r="P546" s="1">
        <v>6.27</v>
      </c>
      <c r="Q546" t="s">
        <v>83</v>
      </c>
      <c r="R546" s="6">
        <v>168</v>
      </c>
      <c r="S546" s="6">
        <v>308</v>
      </c>
      <c r="T546" s="2">
        <v>16.18</v>
      </c>
      <c r="U546" s="2">
        <v>50</v>
      </c>
      <c r="V546" s="2">
        <v>28.27</v>
      </c>
      <c r="W546" s="2">
        <v>96.56</v>
      </c>
      <c r="X546" s="2">
        <v>1138.8399999999999</v>
      </c>
      <c r="Y546" s="2">
        <v>648.03</v>
      </c>
      <c r="Z546" s="2">
        <v>996.96</v>
      </c>
      <c r="AA546" s="2">
        <v>847.42</v>
      </c>
      <c r="AB546" s="2">
        <v>1246.2</v>
      </c>
      <c r="AC546" s="2">
        <v>2690.25</v>
      </c>
    </row>
    <row r="547" spans="1:29" x14ac:dyDescent="0.3">
      <c r="A547" t="s">
        <v>39</v>
      </c>
      <c r="B547">
        <v>6</v>
      </c>
      <c r="C547" t="s">
        <v>45</v>
      </c>
      <c r="D547">
        <v>21.7</v>
      </c>
      <c r="E547" t="s">
        <v>47</v>
      </c>
      <c r="F547" t="s">
        <v>48</v>
      </c>
      <c r="G547" s="2">
        <v>4909.1000000000004</v>
      </c>
      <c r="H547" t="s">
        <v>55</v>
      </c>
      <c r="I547" s="1">
        <v>156.53</v>
      </c>
      <c r="J547" s="1">
        <v>377.03</v>
      </c>
      <c r="K547" s="1">
        <v>52.25</v>
      </c>
      <c r="L547" s="1">
        <v>282.07</v>
      </c>
      <c r="M547" s="1">
        <v>147.72999999999999</v>
      </c>
      <c r="N547" s="1">
        <v>48.26</v>
      </c>
      <c r="O547" s="1">
        <v>138.94999999999999</v>
      </c>
      <c r="P547" s="1">
        <v>8.9</v>
      </c>
      <c r="Q547" t="s">
        <v>58</v>
      </c>
      <c r="R547" s="6">
        <v>541</v>
      </c>
      <c r="S547" s="6">
        <v>389</v>
      </c>
      <c r="T547" s="2">
        <v>12.62</v>
      </c>
      <c r="U547" s="2">
        <v>0</v>
      </c>
      <c r="V547" s="2">
        <v>36.39</v>
      </c>
      <c r="W547" s="2">
        <v>71.650000000000006</v>
      </c>
      <c r="X547" s="2">
        <v>1211.72</v>
      </c>
      <c r="Y547" s="2">
        <v>638.17999999999995</v>
      </c>
      <c r="Z547" s="2">
        <v>981.82</v>
      </c>
      <c r="AA547" s="2">
        <v>834.55</v>
      </c>
      <c r="AB547" s="2">
        <v>1227.28</v>
      </c>
      <c r="AC547" s="2">
        <v>2499.77</v>
      </c>
    </row>
    <row r="548" spans="1:29" x14ac:dyDescent="0.3">
      <c r="A548" t="s">
        <v>30</v>
      </c>
      <c r="B548">
        <v>27</v>
      </c>
      <c r="C548" t="s">
        <v>43</v>
      </c>
      <c r="D548">
        <v>18.600000000000001</v>
      </c>
      <c r="E548" t="s">
        <v>47</v>
      </c>
      <c r="F548" t="s">
        <v>53</v>
      </c>
      <c r="G548" s="2">
        <v>4596.96</v>
      </c>
      <c r="H548" t="s">
        <v>56</v>
      </c>
      <c r="I548" s="1">
        <v>174.84</v>
      </c>
      <c r="J548" s="1">
        <v>394.78</v>
      </c>
      <c r="K548" s="1">
        <v>57.81</v>
      </c>
      <c r="L548" s="1">
        <v>203.87</v>
      </c>
      <c r="M548" s="1">
        <v>116.17</v>
      </c>
      <c r="N548" s="1">
        <v>46.03</v>
      </c>
      <c r="O548" s="1">
        <v>141.46</v>
      </c>
      <c r="P548" s="1">
        <v>9.77</v>
      </c>
      <c r="Q548" t="s">
        <v>82</v>
      </c>
      <c r="R548" s="6">
        <v>551</v>
      </c>
      <c r="S548" s="6">
        <v>389</v>
      </c>
      <c r="T548" s="2">
        <v>11.82</v>
      </c>
      <c r="U548" s="2">
        <v>0</v>
      </c>
      <c r="V548" s="2">
        <v>36.340000000000003</v>
      </c>
      <c r="W548" s="2">
        <v>83.3</v>
      </c>
      <c r="X548" s="2">
        <v>1144.73</v>
      </c>
      <c r="Y548" s="2">
        <v>597.6</v>
      </c>
      <c r="Z548" s="2">
        <v>919.39</v>
      </c>
      <c r="AA548" s="2">
        <v>781.48</v>
      </c>
      <c r="AB548" s="2">
        <v>1149.24</v>
      </c>
      <c r="AC548" s="2">
        <v>2254.5700000000002</v>
      </c>
    </row>
    <row r="549" spans="1:29" x14ac:dyDescent="0.3">
      <c r="A549" t="s">
        <v>39</v>
      </c>
      <c r="B549">
        <v>2</v>
      </c>
      <c r="C549" t="s">
        <v>45</v>
      </c>
      <c r="D549">
        <v>23.7</v>
      </c>
      <c r="E549" t="s">
        <v>46</v>
      </c>
      <c r="F549" t="s">
        <v>51</v>
      </c>
      <c r="G549" s="2">
        <v>4198.09</v>
      </c>
      <c r="H549" t="s">
        <v>56</v>
      </c>
      <c r="I549" s="1">
        <v>129.63999999999999</v>
      </c>
      <c r="J549" s="1">
        <v>386.72</v>
      </c>
      <c r="K549" s="1">
        <v>55.17</v>
      </c>
      <c r="L549" s="1">
        <v>251.77</v>
      </c>
      <c r="M549" s="1">
        <v>109.99</v>
      </c>
      <c r="N549" s="1">
        <v>31.14</v>
      </c>
      <c r="O549" s="1">
        <v>143.91</v>
      </c>
      <c r="P549" s="1">
        <v>6.45</v>
      </c>
      <c r="Q549" t="s">
        <v>77</v>
      </c>
      <c r="R549" s="6">
        <v>406</v>
      </c>
      <c r="S549" s="6">
        <v>304</v>
      </c>
      <c r="T549" s="2">
        <v>13.81</v>
      </c>
      <c r="U549" s="2">
        <v>100</v>
      </c>
      <c r="V549" s="2">
        <v>32.049999999999997</v>
      </c>
      <c r="W549" s="2">
        <v>96.29</v>
      </c>
      <c r="X549" s="2">
        <v>1114.79</v>
      </c>
      <c r="Y549" s="2">
        <v>545.75</v>
      </c>
      <c r="Z549" s="2">
        <v>839.62</v>
      </c>
      <c r="AA549" s="2">
        <v>713.68</v>
      </c>
      <c r="AB549" s="2">
        <v>1049.52</v>
      </c>
      <c r="AC549" s="2">
        <v>1981.35</v>
      </c>
    </row>
    <row r="550" spans="1:29" x14ac:dyDescent="0.3">
      <c r="A550" t="s">
        <v>31</v>
      </c>
      <c r="B550">
        <v>28</v>
      </c>
      <c r="C550" t="s">
        <v>42</v>
      </c>
      <c r="D550">
        <v>18.3</v>
      </c>
      <c r="E550" t="s">
        <v>46</v>
      </c>
      <c r="F550" t="s">
        <v>48</v>
      </c>
      <c r="G550" s="2">
        <v>5736.52</v>
      </c>
      <c r="H550" t="s">
        <v>54</v>
      </c>
      <c r="I550" s="1">
        <v>152.94999999999999</v>
      </c>
      <c r="J550" s="1">
        <v>451.27</v>
      </c>
      <c r="K550" s="1">
        <v>55.78</v>
      </c>
      <c r="L550" s="1">
        <v>230.15</v>
      </c>
      <c r="M550" s="1">
        <v>139.29</v>
      </c>
      <c r="N550" s="1">
        <v>44.4</v>
      </c>
      <c r="O550" s="1">
        <v>147.16999999999999</v>
      </c>
      <c r="P550" s="1">
        <v>6.45</v>
      </c>
      <c r="Q550" t="s">
        <v>62</v>
      </c>
      <c r="R550" s="6">
        <v>271</v>
      </c>
      <c r="S550" s="6">
        <v>301</v>
      </c>
      <c r="T550" s="2">
        <v>19.059999999999999</v>
      </c>
      <c r="U550" s="2">
        <v>100</v>
      </c>
      <c r="V550" s="2">
        <v>28.41</v>
      </c>
      <c r="W550" s="2">
        <v>74.290000000000006</v>
      </c>
      <c r="X550" s="2">
        <v>1227.46</v>
      </c>
      <c r="Y550" s="2">
        <v>745.75</v>
      </c>
      <c r="Z550" s="2">
        <v>1147.3</v>
      </c>
      <c r="AA550" s="2">
        <v>975.21</v>
      </c>
      <c r="AB550" s="2">
        <v>1434.13</v>
      </c>
      <c r="AC550" s="2">
        <v>3403.4700000000003</v>
      </c>
    </row>
    <row r="551" spans="1:29" x14ac:dyDescent="0.3">
      <c r="A551" t="s">
        <v>38</v>
      </c>
      <c r="B551">
        <v>18</v>
      </c>
      <c r="C551" t="s">
        <v>42</v>
      </c>
      <c r="D551">
        <v>13.1</v>
      </c>
      <c r="E551" t="s">
        <v>47</v>
      </c>
      <c r="F551" t="s">
        <v>50</v>
      </c>
      <c r="G551" s="2">
        <v>4996.04</v>
      </c>
      <c r="H551" t="s">
        <v>55</v>
      </c>
      <c r="I551" s="1">
        <v>106.69</v>
      </c>
      <c r="J551" s="1">
        <v>347.67</v>
      </c>
      <c r="K551" s="1">
        <v>57.84</v>
      </c>
      <c r="L551" s="1">
        <v>243.46</v>
      </c>
      <c r="M551" s="1">
        <v>100.06</v>
      </c>
      <c r="N551" s="1">
        <v>48.9</v>
      </c>
      <c r="O551" s="1">
        <v>146.26</v>
      </c>
      <c r="P551" s="1">
        <v>8.85</v>
      </c>
      <c r="Q551" t="s">
        <v>58</v>
      </c>
      <c r="R551" s="6">
        <v>375</v>
      </c>
      <c r="S551" s="6">
        <v>356</v>
      </c>
      <c r="T551" s="2">
        <v>14.03</v>
      </c>
      <c r="U551" s="2">
        <v>150</v>
      </c>
      <c r="V551" s="2">
        <v>22.45</v>
      </c>
      <c r="W551" s="2">
        <v>98.58</v>
      </c>
      <c r="X551" s="2">
        <v>1059.73</v>
      </c>
      <c r="Y551" s="2">
        <v>649.49</v>
      </c>
      <c r="Z551" s="2">
        <v>999.21</v>
      </c>
      <c r="AA551" s="2">
        <v>849.33</v>
      </c>
      <c r="AB551" s="2">
        <v>1249.01</v>
      </c>
      <c r="AC551" s="2">
        <v>2874.76</v>
      </c>
    </row>
    <row r="552" spans="1:29" x14ac:dyDescent="0.3">
      <c r="A552" t="s">
        <v>39</v>
      </c>
      <c r="B552">
        <v>8</v>
      </c>
      <c r="C552" t="s">
        <v>44</v>
      </c>
      <c r="D552">
        <v>10.8</v>
      </c>
      <c r="E552" t="s">
        <v>47</v>
      </c>
      <c r="F552" t="s">
        <v>51</v>
      </c>
      <c r="G552" s="2">
        <v>4762.96</v>
      </c>
      <c r="H552" t="s">
        <v>55</v>
      </c>
      <c r="I552" s="1">
        <v>160.41999999999999</v>
      </c>
      <c r="J552" s="1">
        <v>385.61</v>
      </c>
      <c r="K552" s="1">
        <v>57.86</v>
      </c>
      <c r="L552" s="1">
        <v>298.69</v>
      </c>
      <c r="M552" s="1">
        <v>102.97</v>
      </c>
      <c r="N552" s="1">
        <v>42.53</v>
      </c>
      <c r="O552" s="1">
        <v>127</v>
      </c>
      <c r="P552" s="1">
        <v>9.0399999999999991</v>
      </c>
      <c r="Q552" t="s">
        <v>74</v>
      </c>
      <c r="R552" s="6">
        <v>787</v>
      </c>
      <c r="S552" s="6">
        <v>397</v>
      </c>
      <c r="T552" s="2">
        <v>12</v>
      </c>
      <c r="U552" s="2">
        <v>150</v>
      </c>
      <c r="V552" s="2">
        <v>37.659999999999997</v>
      </c>
      <c r="W552" s="2">
        <v>50.37</v>
      </c>
      <c r="X552" s="2">
        <v>1184.1199999999999</v>
      </c>
      <c r="Y552" s="2">
        <v>619.17999999999995</v>
      </c>
      <c r="Z552" s="2">
        <v>952.59</v>
      </c>
      <c r="AA552" s="2">
        <v>809.7</v>
      </c>
      <c r="AB552" s="2">
        <v>1190.74</v>
      </c>
      <c r="AC552" s="2">
        <v>2532.5</v>
      </c>
    </row>
    <row r="553" spans="1:29" x14ac:dyDescent="0.3">
      <c r="A553" t="s">
        <v>30</v>
      </c>
      <c r="B553">
        <v>17</v>
      </c>
      <c r="C553" t="s">
        <v>41</v>
      </c>
      <c r="D553">
        <v>18.399999999999999</v>
      </c>
      <c r="E553" t="s">
        <v>47</v>
      </c>
      <c r="F553" t="s">
        <v>50</v>
      </c>
      <c r="G553" s="2">
        <v>5509.71</v>
      </c>
      <c r="H553" t="s">
        <v>56</v>
      </c>
      <c r="I553" s="1">
        <v>117.14</v>
      </c>
      <c r="J553" s="1">
        <v>487.82</v>
      </c>
      <c r="K553" s="1">
        <v>54.28</v>
      </c>
      <c r="L553" s="1">
        <v>252.1</v>
      </c>
      <c r="M553" s="1">
        <v>110.25</v>
      </c>
      <c r="N553" s="1">
        <v>63.23</v>
      </c>
      <c r="O553" s="1">
        <v>110.47</v>
      </c>
      <c r="P553" s="1">
        <v>7.09</v>
      </c>
      <c r="Q553" t="s">
        <v>60</v>
      </c>
      <c r="R553" s="6">
        <v>944</v>
      </c>
      <c r="S553" s="6">
        <v>315</v>
      </c>
      <c r="T553" s="2">
        <v>17.489999999999998</v>
      </c>
      <c r="U553" s="2">
        <v>150</v>
      </c>
      <c r="V553" s="2">
        <v>23.88</v>
      </c>
      <c r="W553" s="2">
        <v>64.180000000000007</v>
      </c>
      <c r="X553" s="2">
        <v>1202.3799999999901</v>
      </c>
      <c r="Y553" s="2">
        <v>716.26</v>
      </c>
      <c r="Z553" s="2">
        <v>1101.94</v>
      </c>
      <c r="AA553" s="2">
        <v>936.65</v>
      </c>
      <c r="AB553" s="2">
        <v>1377.43</v>
      </c>
      <c r="AC553" s="2">
        <v>3247.21</v>
      </c>
    </row>
    <row r="554" spans="1:29" x14ac:dyDescent="0.3">
      <c r="A554" t="s">
        <v>37</v>
      </c>
      <c r="B554">
        <v>12</v>
      </c>
      <c r="C554" t="s">
        <v>42</v>
      </c>
      <c r="D554">
        <v>25.5</v>
      </c>
      <c r="E554" t="s">
        <v>46</v>
      </c>
      <c r="F554" t="s">
        <v>48</v>
      </c>
      <c r="G554" s="2">
        <v>5486.98</v>
      </c>
      <c r="H554" t="s">
        <v>57</v>
      </c>
      <c r="I554" s="1">
        <v>183.09</v>
      </c>
      <c r="J554" s="1">
        <v>393.49</v>
      </c>
      <c r="K554" s="1">
        <v>54.17</v>
      </c>
      <c r="L554" s="1">
        <v>292.8</v>
      </c>
      <c r="M554" s="1">
        <v>126.84</v>
      </c>
      <c r="N554" s="1">
        <v>62.58</v>
      </c>
      <c r="O554" s="1">
        <v>115.24</v>
      </c>
      <c r="P554" s="1">
        <v>6.35</v>
      </c>
      <c r="Q554" t="s">
        <v>61</v>
      </c>
      <c r="R554" s="6">
        <v>176</v>
      </c>
      <c r="S554" s="6">
        <v>385</v>
      </c>
      <c r="T554" s="2">
        <v>14.25</v>
      </c>
      <c r="U554" s="2">
        <v>50</v>
      </c>
      <c r="V554" s="2">
        <v>25.39</v>
      </c>
      <c r="W554" s="2">
        <v>60.81</v>
      </c>
      <c r="X554" s="2">
        <v>1234.5599999999899</v>
      </c>
      <c r="Y554" s="2">
        <v>713.31</v>
      </c>
      <c r="Z554" s="2">
        <v>1097.4000000000001</v>
      </c>
      <c r="AA554" s="2">
        <v>932.79</v>
      </c>
      <c r="AB554" s="2">
        <v>1371.74</v>
      </c>
      <c r="AC554" s="2">
        <v>3093.8100000000004</v>
      </c>
    </row>
    <row r="555" spans="1:29" x14ac:dyDescent="0.3">
      <c r="A555" t="s">
        <v>37</v>
      </c>
      <c r="B555">
        <v>7</v>
      </c>
      <c r="C555" t="s">
        <v>44</v>
      </c>
      <c r="D555">
        <v>15.4</v>
      </c>
      <c r="E555" t="s">
        <v>47</v>
      </c>
      <c r="F555" t="s">
        <v>53</v>
      </c>
      <c r="G555" s="2">
        <v>4415.47</v>
      </c>
      <c r="H555" t="s">
        <v>56</v>
      </c>
      <c r="I555" s="1">
        <v>105.26</v>
      </c>
      <c r="J555" s="1">
        <v>352.7</v>
      </c>
      <c r="K555" s="1">
        <v>56.56</v>
      </c>
      <c r="L555" s="1">
        <v>219.91</v>
      </c>
      <c r="M555" s="1">
        <v>123.58</v>
      </c>
      <c r="N555" s="1">
        <v>61.66</v>
      </c>
      <c r="O555" s="1">
        <v>107.32</v>
      </c>
      <c r="P555" s="1">
        <v>8.68</v>
      </c>
      <c r="Q555" t="s">
        <v>82</v>
      </c>
      <c r="R555" s="6">
        <v>977</v>
      </c>
      <c r="S555" s="6">
        <v>389</v>
      </c>
      <c r="T555" s="2">
        <v>11.35</v>
      </c>
      <c r="U555" s="2">
        <v>50</v>
      </c>
      <c r="V555" s="2">
        <v>27.11</v>
      </c>
      <c r="W555" s="2">
        <v>53.31</v>
      </c>
      <c r="X555" s="2">
        <v>1035.67</v>
      </c>
      <c r="Y555" s="2">
        <v>574.01</v>
      </c>
      <c r="Z555" s="2">
        <v>883.09</v>
      </c>
      <c r="AA555" s="2">
        <v>750.63</v>
      </c>
      <c r="AB555" s="2">
        <v>1103.8699999999999</v>
      </c>
      <c r="AC555" s="2">
        <v>2222.91</v>
      </c>
    </row>
    <row r="556" spans="1:29" x14ac:dyDescent="0.3">
      <c r="A556" t="s">
        <v>40</v>
      </c>
      <c r="B556">
        <v>25</v>
      </c>
      <c r="C556" t="s">
        <v>45</v>
      </c>
      <c r="D556">
        <v>15.8</v>
      </c>
      <c r="E556" t="s">
        <v>47</v>
      </c>
      <c r="F556" t="s">
        <v>50</v>
      </c>
      <c r="G556" s="2">
        <v>4720.57</v>
      </c>
      <c r="H556" t="s">
        <v>56</v>
      </c>
      <c r="I556" s="1">
        <v>197.86</v>
      </c>
      <c r="J556" s="1">
        <v>499.63</v>
      </c>
      <c r="K556" s="1">
        <v>53</v>
      </c>
      <c r="L556" s="1">
        <v>222.61</v>
      </c>
      <c r="M556" s="1">
        <v>117.67</v>
      </c>
      <c r="N556" s="1">
        <v>67.959999999999994</v>
      </c>
      <c r="O556" s="1">
        <v>101.5</v>
      </c>
      <c r="P556" s="1">
        <v>8.68</v>
      </c>
      <c r="Q556" t="s">
        <v>77</v>
      </c>
      <c r="R556" s="6">
        <v>757</v>
      </c>
      <c r="S556" s="6">
        <v>386</v>
      </c>
      <c r="T556" s="2">
        <v>12.23</v>
      </c>
      <c r="U556" s="2">
        <v>150</v>
      </c>
      <c r="V556" s="2">
        <v>34.369999999999997</v>
      </c>
      <c r="W556" s="2">
        <v>88.81</v>
      </c>
      <c r="X556" s="2">
        <v>1268.9100000000001</v>
      </c>
      <c r="Y556" s="2">
        <v>613.66999999999996</v>
      </c>
      <c r="Z556" s="2">
        <v>944.11</v>
      </c>
      <c r="AA556" s="2">
        <v>802.5</v>
      </c>
      <c r="AB556" s="2">
        <v>1180.1400000000001</v>
      </c>
      <c r="AC556" s="2">
        <v>2402.0300000000002</v>
      </c>
    </row>
    <row r="557" spans="1:29" x14ac:dyDescent="0.3">
      <c r="A557" t="s">
        <v>37</v>
      </c>
      <c r="B557">
        <v>28</v>
      </c>
      <c r="C557" t="s">
        <v>45</v>
      </c>
      <c r="D557">
        <v>28.8</v>
      </c>
      <c r="E557" t="s">
        <v>46</v>
      </c>
      <c r="F557" t="s">
        <v>50</v>
      </c>
      <c r="G557" s="2">
        <v>5382.25</v>
      </c>
      <c r="H557" t="s">
        <v>57</v>
      </c>
      <c r="I557" s="1">
        <v>101.38</v>
      </c>
      <c r="J557" s="1">
        <v>315.54000000000002</v>
      </c>
      <c r="K557" s="1">
        <v>53.4</v>
      </c>
      <c r="L557" s="1">
        <v>218.81</v>
      </c>
      <c r="M557" s="1">
        <v>139.01</v>
      </c>
      <c r="N557" s="1">
        <v>36.090000000000003</v>
      </c>
      <c r="O557" s="1">
        <v>129.9</v>
      </c>
      <c r="P557" s="1">
        <v>6.7</v>
      </c>
      <c r="Q557" t="s">
        <v>73</v>
      </c>
      <c r="R557" s="6">
        <v>141</v>
      </c>
      <c r="S557" s="6">
        <v>370</v>
      </c>
      <c r="T557" s="2">
        <v>14.55</v>
      </c>
      <c r="U557" s="2">
        <v>50</v>
      </c>
      <c r="V557" s="2">
        <v>35.26</v>
      </c>
      <c r="W557" s="2">
        <v>92.82</v>
      </c>
      <c r="X557" s="2">
        <v>1000.83</v>
      </c>
      <c r="Y557" s="2">
        <v>699.69</v>
      </c>
      <c r="Z557" s="2">
        <v>1076.45</v>
      </c>
      <c r="AA557" s="2">
        <v>914.98</v>
      </c>
      <c r="AB557" s="2">
        <v>1345.56</v>
      </c>
      <c r="AC557" s="2">
        <v>3232.6800000000003</v>
      </c>
    </row>
    <row r="558" spans="1:29" x14ac:dyDescent="0.3">
      <c r="A558" t="s">
        <v>30</v>
      </c>
      <c r="B558">
        <v>13</v>
      </c>
      <c r="C558" t="s">
        <v>43</v>
      </c>
      <c r="D558">
        <v>18.399999999999999</v>
      </c>
      <c r="E558" t="s">
        <v>46</v>
      </c>
      <c r="F558" t="s">
        <v>52</v>
      </c>
      <c r="G558" s="2">
        <v>3468.4</v>
      </c>
      <c r="H558" t="s">
        <v>54</v>
      </c>
      <c r="I558" s="1">
        <v>196.66</v>
      </c>
      <c r="J558" s="1">
        <v>313.24</v>
      </c>
      <c r="K558" s="1">
        <v>55.41</v>
      </c>
      <c r="L558" s="1">
        <v>289.69</v>
      </c>
      <c r="M558" s="1">
        <v>110.59</v>
      </c>
      <c r="N558" s="1">
        <v>45.44</v>
      </c>
      <c r="O558" s="1">
        <v>113.64</v>
      </c>
      <c r="P558" s="1">
        <v>5.13</v>
      </c>
      <c r="Q558" t="s">
        <v>76</v>
      </c>
      <c r="R558" s="6">
        <v>178</v>
      </c>
      <c r="S558" s="6">
        <v>319</v>
      </c>
      <c r="T558" s="2">
        <v>10.87</v>
      </c>
      <c r="U558" s="2">
        <v>150</v>
      </c>
      <c r="V558" s="2">
        <v>37.479999999999997</v>
      </c>
      <c r="W558" s="2">
        <v>53.58</v>
      </c>
      <c r="X558" s="2">
        <v>1129.8</v>
      </c>
      <c r="Y558" s="2">
        <v>450.89</v>
      </c>
      <c r="Z558" s="2">
        <v>693.68</v>
      </c>
      <c r="AA558" s="2">
        <v>589.63</v>
      </c>
      <c r="AB558" s="2">
        <v>867.1</v>
      </c>
      <c r="AC558" s="2">
        <v>1292.08</v>
      </c>
    </row>
    <row r="559" spans="1:29" x14ac:dyDescent="0.3">
      <c r="A559" t="s">
        <v>33</v>
      </c>
      <c r="B559">
        <v>12</v>
      </c>
      <c r="C559" t="s">
        <v>44</v>
      </c>
      <c r="D559">
        <v>21.8</v>
      </c>
      <c r="E559" t="s">
        <v>47</v>
      </c>
      <c r="F559" t="s">
        <v>50</v>
      </c>
      <c r="G559" s="2">
        <v>4596.16</v>
      </c>
      <c r="H559" t="s">
        <v>56</v>
      </c>
      <c r="I559" s="1">
        <v>115.94</v>
      </c>
      <c r="J559" s="1">
        <v>489.15</v>
      </c>
      <c r="K559" s="1">
        <v>53.2</v>
      </c>
      <c r="L559" s="1">
        <v>262.5</v>
      </c>
      <c r="M559" s="1">
        <v>103.99</v>
      </c>
      <c r="N559" s="1">
        <v>64.88</v>
      </c>
      <c r="O559" s="1">
        <v>149.63</v>
      </c>
      <c r="P559" s="1">
        <v>7.04</v>
      </c>
      <c r="Q559" t="s">
        <v>77</v>
      </c>
      <c r="R559" s="6">
        <v>511</v>
      </c>
      <c r="S559" s="6">
        <v>305</v>
      </c>
      <c r="T559" s="2">
        <v>15.07</v>
      </c>
      <c r="U559" s="2">
        <v>0</v>
      </c>
      <c r="V559" s="2">
        <v>32.35</v>
      </c>
      <c r="W559" s="2">
        <v>61.98</v>
      </c>
      <c r="X559" s="2">
        <v>1246.33</v>
      </c>
      <c r="Y559" s="2">
        <v>597.5</v>
      </c>
      <c r="Z559" s="2">
        <v>919.23</v>
      </c>
      <c r="AA559" s="2">
        <v>781.35</v>
      </c>
      <c r="AB559" s="2">
        <v>1149.04</v>
      </c>
      <c r="AC559" s="2">
        <v>2148.1799999999998</v>
      </c>
    </row>
    <row r="560" spans="1:29" x14ac:dyDescent="0.3">
      <c r="A560" t="s">
        <v>33</v>
      </c>
      <c r="B560">
        <v>21</v>
      </c>
      <c r="C560" t="s">
        <v>42</v>
      </c>
      <c r="D560">
        <v>14.5</v>
      </c>
      <c r="E560" t="s">
        <v>46</v>
      </c>
      <c r="F560" t="s">
        <v>51</v>
      </c>
      <c r="G560" s="2">
        <v>3032.79</v>
      </c>
      <c r="H560" t="s">
        <v>55</v>
      </c>
      <c r="I560" s="1">
        <v>176.29</v>
      </c>
      <c r="J560" s="1">
        <v>308.79000000000002</v>
      </c>
      <c r="K560" s="1">
        <v>52.68</v>
      </c>
      <c r="L560" s="1">
        <v>282.45</v>
      </c>
      <c r="M560" s="1">
        <v>140.94999999999999</v>
      </c>
      <c r="N560" s="1">
        <v>36.6</v>
      </c>
      <c r="O560" s="1">
        <v>144.28</v>
      </c>
      <c r="P560" s="1">
        <v>8.36</v>
      </c>
      <c r="Q560" t="s">
        <v>78</v>
      </c>
      <c r="R560" s="6">
        <v>702</v>
      </c>
      <c r="S560" s="6">
        <v>321</v>
      </c>
      <c r="T560" s="2">
        <v>9.4499999999999993</v>
      </c>
      <c r="U560" s="2">
        <v>0</v>
      </c>
      <c r="V560" s="2">
        <v>35.729999999999997</v>
      </c>
      <c r="W560" s="2">
        <v>55.07</v>
      </c>
      <c r="X560" s="2">
        <v>1150.4000000000001</v>
      </c>
      <c r="Y560" s="2">
        <v>394.26</v>
      </c>
      <c r="Z560" s="2">
        <v>606.55999999999995</v>
      </c>
      <c r="AA560" s="2">
        <v>515.57000000000005</v>
      </c>
      <c r="AB560" s="2">
        <v>758.2</v>
      </c>
      <c r="AC560" s="2">
        <v>684.11999999999989</v>
      </c>
    </row>
    <row r="561" spans="1:29" x14ac:dyDescent="0.3">
      <c r="A561" t="s">
        <v>38</v>
      </c>
      <c r="B561">
        <v>1</v>
      </c>
      <c r="C561" t="s">
        <v>41</v>
      </c>
      <c r="D561">
        <v>20</v>
      </c>
      <c r="E561" t="s">
        <v>46</v>
      </c>
      <c r="F561" t="s">
        <v>51</v>
      </c>
      <c r="G561" s="2">
        <v>5713.61</v>
      </c>
      <c r="H561" t="s">
        <v>55</v>
      </c>
      <c r="I561" s="1">
        <v>198.61</v>
      </c>
      <c r="J561" s="1">
        <v>451.98</v>
      </c>
      <c r="K561" s="1">
        <v>50.14</v>
      </c>
      <c r="L561" s="1">
        <v>288.68</v>
      </c>
      <c r="M561" s="1">
        <v>131.22</v>
      </c>
      <c r="N561" s="1">
        <v>47.68</v>
      </c>
      <c r="O561" s="1">
        <v>137.03</v>
      </c>
      <c r="P561" s="1">
        <v>7.23</v>
      </c>
      <c r="Q561" t="s">
        <v>58</v>
      </c>
      <c r="R561" s="6">
        <v>591</v>
      </c>
      <c r="S561" s="6">
        <v>376</v>
      </c>
      <c r="T561" s="2">
        <v>15.2</v>
      </c>
      <c r="U561" s="2">
        <v>100</v>
      </c>
      <c r="V561" s="2">
        <v>28.9</v>
      </c>
      <c r="W561" s="2">
        <v>58.77</v>
      </c>
      <c r="X561" s="2">
        <v>1312.57</v>
      </c>
      <c r="Y561" s="2">
        <v>742.77</v>
      </c>
      <c r="Z561" s="2">
        <v>1142.72</v>
      </c>
      <c r="AA561" s="2">
        <v>971.31</v>
      </c>
      <c r="AB561" s="2">
        <v>1428.4</v>
      </c>
      <c r="AC561" s="2">
        <v>3295.9399999999996</v>
      </c>
    </row>
    <row r="562" spans="1:29" x14ac:dyDescent="0.3">
      <c r="A562" t="s">
        <v>29</v>
      </c>
      <c r="B562">
        <v>23</v>
      </c>
      <c r="C562" t="s">
        <v>41</v>
      </c>
      <c r="D562">
        <v>29.4</v>
      </c>
      <c r="E562" t="s">
        <v>47</v>
      </c>
      <c r="F562" t="s">
        <v>48</v>
      </c>
      <c r="G562" s="2">
        <v>5468.62</v>
      </c>
      <c r="H562" t="s">
        <v>57</v>
      </c>
      <c r="I562" s="1">
        <v>184.4</v>
      </c>
      <c r="J562" s="1">
        <v>340.16</v>
      </c>
      <c r="K562" s="1">
        <v>52.19</v>
      </c>
      <c r="L562" s="1">
        <v>288.45</v>
      </c>
      <c r="M562" s="1">
        <v>111.19</v>
      </c>
      <c r="N562" s="1">
        <v>67.42</v>
      </c>
      <c r="O562" s="1">
        <v>135.28</v>
      </c>
      <c r="P562" s="1">
        <v>7.19</v>
      </c>
      <c r="Q562" t="s">
        <v>61</v>
      </c>
      <c r="R562" s="6">
        <v>339</v>
      </c>
      <c r="S562" s="6">
        <v>345</v>
      </c>
      <c r="T562" s="2">
        <v>15.85</v>
      </c>
      <c r="U562" s="2">
        <v>0</v>
      </c>
      <c r="V562" s="2">
        <v>22.77</v>
      </c>
      <c r="W562" s="2">
        <v>71.06</v>
      </c>
      <c r="X562" s="2">
        <v>1186.28</v>
      </c>
      <c r="Y562" s="2">
        <v>710.92</v>
      </c>
      <c r="Z562" s="2">
        <v>1093.72</v>
      </c>
      <c r="AA562" s="2">
        <v>929.67</v>
      </c>
      <c r="AB562" s="2">
        <v>1367.15</v>
      </c>
      <c r="AC562" s="2">
        <v>3071.1099999999997</v>
      </c>
    </row>
    <row r="563" spans="1:29" x14ac:dyDescent="0.3">
      <c r="A563" t="s">
        <v>36</v>
      </c>
      <c r="B563">
        <v>24</v>
      </c>
      <c r="C563" t="s">
        <v>43</v>
      </c>
      <c r="D563">
        <v>18.600000000000001</v>
      </c>
      <c r="E563" t="s">
        <v>46</v>
      </c>
      <c r="F563" t="s">
        <v>50</v>
      </c>
      <c r="G563" s="2">
        <v>3897.11</v>
      </c>
      <c r="H563" t="s">
        <v>56</v>
      </c>
      <c r="I563" s="1">
        <v>132.13</v>
      </c>
      <c r="J563" s="1">
        <v>306.56</v>
      </c>
      <c r="K563" s="1">
        <v>55.42</v>
      </c>
      <c r="L563" s="1">
        <v>266.04000000000002</v>
      </c>
      <c r="M563" s="1">
        <v>149.68</v>
      </c>
      <c r="N563" s="1">
        <v>69.02</v>
      </c>
      <c r="O563" s="1">
        <v>113.57</v>
      </c>
      <c r="P563" s="1">
        <v>6.23</v>
      </c>
      <c r="Q563" t="s">
        <v>63</v>
      </c>
      <c r="R563" s="6">
        <v>913</v>
      </c>
      <c r="S563" s="6">
        <v>389</v>
      </c>
      <c r="T563" s="2">
        <v>10.02</v>
      </c>
      <c r="U563" s="2">
        <v>100</v>
      </c>
      <c r="V563" s="2">
        <v>38.47</v>
      </c>
      <c r="W563" s="2">
        <v>61.33</v>
      </c>
      <c r="X563" s="2">
        <v>1098.6500000000001</v>
      </c>
      <c r="Y563" s="2">
        <v>506.62</v>
      </c>
      <c r="Z563" s="2">
        <v>779.42</v>
      </c>
      <c r="AA563" s="2">
        <v>662.51</v>
      </c>
      <c r="AB563" s="2">
        <v>974.28</v>
      </c>
      <c r="AC563" s="2">
        <v>1702.9299999999998</v>
      </c>
    </row>
    <row r="564" spans="1:29" x14ac:dyDescent="0.3">
      <c r="A564" t="s">
        <v>40</v>
      </c>
      <c r="B564">
        <v>23</v>
      </c>
      <c r="C564" t="s">
        <v>43</v>
      </c>
      <c r="D564">
        <v>29.8</v>
      </c>
      <c r="E564" t="s">
        <v>46</v>
      </c>
      <c r="F564" t="s">
        <v>50</v>
      </c>
      <c r="G564" s="2">
        <v>3973.97</v>
      </c>
      <c r="H564" t="s">
        <v>57</v>
      </c>
      <c r="I564" s="1">
        <v>165.55</v>
      </c>
      <c r="J564" s="1">
        <v>339.49</v>
      </c>
      <c r="K564" s="1">
        <v>54.14</v>
      </c>
      <c r="L564" s="1">
        <v>231.08</v>
      </c>
      <c r="M564" s="1">
        <v>143.41</v>
      </c>
      <c r="N564" s="1">
        <v>43.91</v>
      </c>
      <c r="O564" s="1">
        <v>135.80000000000001</v>
      </c>
      <c r="P564" s="1">
        <v>7.44</v>
      </c>
      <c r="Q564" t="s">
        <v>62</v>
      </c>
      <c r="R564" s="6">
        <v>748</v>
      </c>
      <c r="S564" s="6">
        <v>312</v>
      </c>
      <c r="T564" s="2">
        <v>12.74</v>
      </c>
      <c r="U564" s="2">
        <v>50</v>
      </c>
      <c r="V564" s="2">
        <v>37.24</v>
      </c>
      <c r="W564" s="2">
        <v>81.650000000000006</v>
      </c>
      <c r="X564" s="2">
        <v>1120.82</v>
      </c>
      <c r="Y564" s="2">
        <v>516.62</v>
      </c>
      <c r="Z564" s="2">
        <v>794.79</v>
      </c>
      <c r="AA564" s="2">
        <v>675.57</v>
      </c>
      <c r="AB564" s="2">
        <v>993.49</v>
      </c>
      <c r="AC564" s="2">
        <v>1706.3899999999999</v>
      </c>
    </row>
    <row r="565" spans="1:29" x14ac:dyDescent="0.3">
      <c r="A565" t="s">
        <v>33</v>
      </c>
      <c r="B565">
        <v>7</v>
      </c>
      <c r="C565" t="s">
        <v>41</v>
      </c>
      <c r="D565">
        <v>25.2</v>
      </c>
      <c r="E565" t="s">
        <v>47</v>
      </c>
      <c r="F565" t="s">
        <v>50</v>
      </c>
      <c r="G565" s="2">
        <v>5411.36</v>
      </c>
      <c r="H565" t="s">
        <v>56</v>
      </c>
      <c r="I565" s="1">
        <v>154.55000000000001</v>
      </c>
      <c r="J565" s="1">
        <v>320.32</v>
      </c>
      <c r="K565" s="1">
        <v>50.18</v>
      </c>
      <c r="L565" s="1">
        <v>230.63</v>
      </c>
      <c r="M565" s="1">
        <v>113.16</v>
      </c>
      <c r="N565" s="1">
        <v>32.270000000000003</v>
      </c>
      <c r="O565" s="1">
        <v>124.95</v>
      </c>
      <c r="P565" s="1">
        <v>9.2799999999999994</v>
      </c>
      <c r="Q565" t="s">
        <v>83</v>
      </c>
      <c r="R565" s="6">
        <v>157</v>
      </c>
      <c r="S565" s="6">
        <v>367</v>
      </c>
      <c r="T565" s="2">
        <v>14.74</v>
      </c>
      <c r="U565" s="2">
        <v>150</v>
      </c>
      <c r="V565" s="2">
        <v>31.45</v>
      </c>
      <c r="W565" s="2">
        <v>78.59</v>
      </c>
      <c r="X565" s="2">
        <v>1035.3399999999999</v>
      </c>
      <c r="Y565" s="2">
        <v>703.48</v>
      </c>
      <c r="Z565" s="2">
        <v>1082.27</v>
      </c>
      <c r="AA565" s="2">
        <v>919.93</v>
      </c>
      <c r="AB565" s="2">
        <v>1352.84</v>
      </c>
      <c r="AC565" s="2">
        <v>3323.4700000000003</v>
      </c>
    </row>
    <row r="566" spans="1:29" x14ac:dyDescent="0.3">
      <c r="A566" t="s">
        <v>39</v>
      </c>
      <c r="B566">
        <v>24</v>
      </c>
      <c r="C566" t="s">
        <v>43</v>
      </c>
      <c r="D566">
        <v>25.4</v>
      </c>
      <c r="E566" t="s">
        <v>47</v>
      </c>
      <c r="F566" t="s">
        <v>48</v>
      </c>
      <c r="G566" s="2">
        <v>4941.32</v>
      </c>
      <c r="H566" t="s">
        <v>54</v>
      </c>
      <c r="I566" s="1">
        <v>186.71</v>
      </c>
      <c r="J566" s="1">
        <v>319.7</v>
      </c>
      <c r="K566" s="1">
        <v>50.76</v>
      </c>
      <c r="L566" s="1">
        <v>235.28</v>
      </c>
      <c r="M566" s="1">
        <v>100.79</v>
      </c>
      <c r="N566" s="1">
        <v>37.520000000000003</v>
      </c>
      <c r="O566" s="1">
        <v>147.34</v>
      </c>
      <c r="P566" s="1">
        <v>9.41</v>
      </c>
      <c r="Q566" t="s">
        <v>70</v>
      </c>
      <c r="R566" s="6">
        <v>935</v>
      </c>
      <c r="S566" s="6">
        <v>333</v>
      </c>
      <c r="T566" s="2">
        <v>14.84</v>
      </c>
      <c r="U566" s="2">
        <v>50</v>
      </c>
      <c r="V566" s="2">
        <v>30.04</v>
      </c>
      <c r="W566" s="2">
        <v>88.94</v>
      </c>
      <c r="X566" s="2">
        <v>1087.51</v>
      </c>
      <c r="Y566" s="2">
        <v>642.37</v>
      </c>
      <c r="Z566" s="2">
        <v>988.26</v>
      </c>
      <c r="AA566" s="2">
        <v>840.02</v>
      </c>
      <c r="AB566" s="2">
        <v>1235.33</v>
      </c>
      <c r="AC566" s="2">
        <v>2699.85</v>
      </c>
    </row>
    <row r="567" spans="1:29" x14ac:dyDescent="0.3">
      <c r="A567" t="s">
        <v>33</v>
      </c>
      <c r="B567">
        <v>23</v>
      </c>
      <c r="C567" t="s">
        <v>41</v>
      </c>
      <c r="D567">
        <v>25.6</v>
      </c>
      <c r="E567" t="s">
        <v>46</v>
      </c>
      <c r="F567" t="s">
        <v>48</v>
      </c>
      <c r="G567" s="2">
        <v>5959.15</v>
      </c>
      <c r="H567" t="s">
        <v>57</v>
      </c>
      <c r="I567" s="1">
        <v>117.41</v>
      </c>
      <c r="J567" s="1">
        <v>367.66</v>
      </c>
      <c r="K567" s="1">
        <v>50.36</v>
      </c>
      <c r="L567" s="1">
        <v>226.98</v>
      </c>
      <c r="M567" s="1">
        <v>103.53</v>
      </c>
      <c r="N567" s="1">
        <v>40.020000000000003</v>
      </c>
      <c r="O567" s="1">
        <v>100.23</v>
      </c>
      <c r="P567" s="1">
        <v>6.12</v>
      </c>
      <c r="Q567" t="s">
        <v>77</v>
      </c>
      <c r="R567" s="6">
        <v>810</v>
      </c>
      <c r="S567" s="6">
        <v>360</v>
      </c>
      <c r="T567" s="2">
        <v>16.55</v>
      </c>
      <c r="U567" s="2">
        <v>0</v>
      </c>
      <c r="V567" s="2">
        <v>37.83</v>
      </c>
      <c r="W567" s="2">
        <v>93.69</v>
      </c>
      <c r="X567" s="2">
        <v>1012.31</v>
      </c>
      <c r="Y567" s="2">
        <v>774.69</v>
      </c>
      <c r="Z567" s="2">
        <v>1191.83</v>
      </c>
      <c r="AA567" s="2">
        <v>1013.06</v>
      </c>
      <c r="AB567" s="2">
        <v>1489.79</v>
      </c>
      <c r="AC567" s="2">
        <v>3750.67</v>
      </c>
    </row>
    <row r="568" spans="1:29" x14ac:dyDescent="0.3">
      <c r="A568" t="s">
        <v>34</v>
      </c>
      <c r="B568">
        <v>13</v>
      </c>
      <c r="C568" t="s">
        <v>41</v>
      </c>
      <c r="D568">
        <v>26</v>
      </c>
      <c r="E568" t="s">
        <v>47</v>
      </c>
      <c r="F568" t="s">
        <v>51</v>
      </c>
      <c r="G568" s="2">
        <v>5132.1099999999997</v>
      </c>
      <c r="H568" t="s">
        <v>55</v>
      </c>
      <c r="I568" s="1">
        <v>137.13</v>
      </c>
      <c r="J568" s="1">
        <v>388.49</v>
      </c>
      <c r="K568" s="1">
        <v>59.82</v>
      </c>
      <c r="L568" s="1">
        <v>256.85000000000002</v>
      </c>
      <c r="M568" s="1">
        <v>110</v>
      </c>
      <c r="N568" s="1">
        <v>59.11</v>
      </c>
      <c r="O568" s="1">
        <v>106.13</v>
      </c>
      <c r="P568" s="1">
        <v>6.5</v>
      </c>
      <c r="Q568" t="s">
        <v>67</v>
      </c>
      <c r="R568" s="6">
        <v>548</v>
      </c>
      <c r="S568" s="6">
        <v>365</v>
      </c>
      <c r="T568" s="2">
        <v>14.06</v>
      </c>
      <c r="U568" s="2">
        <v>50</v>
      </c>
      <c r="V568" s="2">
        <v>23.49</v>
      </c>
      <c r="W568" s="2">
        <v>70.459999999999994</v>
      </c>
      <c r="X568" s="2">
        <v>1124.03</v>
      </c>
      <c r="Y568" s="2">
        <v>667.17</v>
      </c>
      <c r="Z568" s="2">
        <v>1026.42</v>
      </c>
      <c r="AA568" s="2">
        <v>872.46</v>
      </c>
      <c r="AB568" s="2">
        <v>1283.03</v>
      </c>
      <c r="AC568" s="2">
        <v>2847.57</v>
      </c>
    </row>
    <row r="569" spans="1:29" x14ac:dyDescent="0.3">
      <c r="A569" t="s">
        <v>37</v>
      </c>
      <c r="B569">
        <v>15</v>
      </c>
      <c r="C569" t="s">
        <v>45</v>
      </c>
      <c r="D569">
        <v>22.3</v>
      </c>
      <c r="E569" t="s">
        <v>47</v>
      </c>
      <c r="F569" t="s">
        <v>53</v>
      </c>
      <c r="G569" s="2">
        <v>5289.83</v>
      </c>
      <c r="H569" t="s">
        <v>55</v>
      </c>
      <c r="I569" s="1">
        <v>134.99</v>
      </c>
      <c r="J569" s="1">
        <v>369.55</v>
      </c>
      <c r="K569" s="1">
        <v>50.71</v>
      </c>
      <c r="L569" s="1">
        <v>261.77</v>
      </c>
      <c r="M569" s="1">
        <v>134.21</v>
      </c>
      <c r="N569" s="1">
        <v>35.520000000000003</v>
      </c>
      <c r="O569" s="1">
        <v>123.14</v>
      </c>
      <c r="P569" s="1">
        <v>5.3</v>
      </c>
      <c r="Q569" t="s">
        <v>59</v>
      </c>
      <c r="R569" s="6">
        <v>746</v>
      </c>
      <c r="S569" s="6">
        <v>394</v>
      </c>
      <c r="T569" s="2">
        <v>13.43</v>
      </c>
      <c r="U569" s="2">
        <v>0</v>
      </c>
      <c r="V569" s="2">
        <v>28.83</v>
      </c>
      <c r="W569" s="2">
        <v>66.27</v>
      </c>
      <c r="X569" s="2">
        <v>1115.19</v>
      </c>
      <c r="Y569" s="2">
        <v>687.68</v>
      </c>
      <c r="Z569" s="2">
        <v>1057.97</v>
      </c>
      <c r="AA569" s="2">
        <v>899.27</v>
      </c>
      <c r="AB569" s="2">
        <v>1322.46</v>
      </c>
      <c r="AC569" s="2">
        <v>2969.4700000000003</v>
      </c>
    </row>
    <row r="570" spans="1:29" x14ac:dyDescent="0.3">
      <c r="A570" t="s">
        <v>35</v>
      </c>
      <c r="B570">
        <v>12</v>
      </c>
      <c r="C570" t="s">
        <v>42</v>
      </c>
      <c r="D570">
        <v>25.1</v>
      </c>
      <c r="E570" t="s">
        <v>47</v>
      </c>
      <c r="F570" t="s">
        <v>48</v>
      </c>
      <c r="G570" s="2">
        <v>4958.3900000000003</v>
      </c>
      <c r="H570" t="s">
        <v>56</v>
      </c>
      <c r="I570" s="1">
        <v>157.76</v>
      </c>
      <c r="J570" s="1">
        <v>414.45</v>
      </c>
      <c r="K570" s="1">
        <v>56.01</v>
      </c>
      <c r="L570" s="1">
        <v>204.52</v>
      </c>
      <c r="M570" s="1">
        <v>131.05000000000001</v>
      </c>
      <c r="N570" s="1">
        <v>34.270000000000003</v>
      </c>
      <c r="O570" s="1">
        <v>109.73</v>
      </c>
      <c r="P570" s="1">
        <v>9.91</v>
      </c>
      <c r="Q570" t="s">
        <v>77</v>
      </c>
      <c r="R570" s="6">
        <v>578</v>
      </c>
      <c r="S570" s="6">
        <v>376</v>
      </c>
      <c r="T570" s="2">
        <v>13.19</v>
      </c>
      <c r="U570" s="2">
        <v>50</v>
      </c>
      <c r="V570" s="2">
        <v>27.49</v>
      </c>
      <c r="W570" s="2">
        <v>84.4</v>
      </c>
      <c r="X570" s="2">
        <v>1117.7</v>
      </c>
      <c r="Y570" s="2">
        <v>644.59</v>
      </c>
      <c r="Z570" s="2">
        <v>991.68</v>
      </c>
      <c r="AA570" s="2">
        <v>842.93</v>
      </c>
      <c r="AB570" s="2">
        <v>1239.5999999999999</v>
      </c>
      <c r="AC570" s="2">
        <v>2684.18</v>
      </c>
    </row>
    <row r="571" spans="1:29" x14ac:dyDescent="0.3">
      <c r="A571" t="s">
        <v>40</v>
      </c>
      <c r="B571">
        <v>19</v>
      </c>
      <c r="C571" t="s">
        <v>42</v>
      </c>
      <c r="D571">
        <v>21.3</v>
      </c>
      <c r="E571" t="s">
        <v>47</v>
      </c>
      <c r="F571" t="s">
        <v>49</v>
      </c>
      <c r="G571" s="2">
        <v>5543.4</v>
      </c>
      <c r="H571" t="s">
        <v>54</v>
      </c>
      <c r="I571" s="1">
        <v>124.85</v>
      </c>
      <c r="J571" s="1">
        <v>485.05</v>
      </c>
      <c r="K571" s="1">
        <v>51.15</v>
      </c>
      <c r="L571" s="1">
        <v>277.95</v>
      </c>
      <c r="M571" s="1">
        <v>141.62</v>
      </c>
      <c r="N571" s="1">
        <v>47.26</v>
      </c>
      <c r="O571" s="1">
        <v>132.16999999999999</v>
      </c>
      <c r="P571" s="1">
        <v>8.65</v>
      </c>
      <c r="Q571" t="s">
        <v>64</v>
      </c>
      <c r="R571" s="6">
        <v>282</v>
      </c>
      <c r="S571" s="6">
        <v>399</v>
      </c>
      <c r="T571" s="2">
        <v>13.89</v>
      </c>
      <c r="U571" s="2">
        <v>100</v>
      </c>
      <c r="V571" s="2">
        <v>26.33</v>
      </c>
      <c r="W571" s="2">
        <v>99.06</v>
      </c>
      <c r="X571" s="2">
        <v>1268.7</v>
      </c>
      <c r="Y571" s="2">
        <v>720.64</v>
      </c>
      <c r="Z571" s="2">
        <v>1108.68</v>
      </c>
      <c r="AA571" s="2">
        <v>942.38</v>
      </c>
      <c r="AB571" s="2">
        <v>1385.85</v>
      </c>
      <c r="AC571" s="2">
        <v>3167.0299999999997</v>
      </c>
    </row>
    <row r="572" spans="1:29" x14ac:dyDescent="0.3">
      <c r="A572" t="s">
        <v>32</v>
      </c>
      <c r="B572">
        <v>16</v>
      </c>
      <c r="C572" t="s">
        <v>45</v>
      </c>
      <c r="D572">
        <v>27.6</v>
      </c>
      <c r="E572" t="s">
        <v>47</v>
      </c>
      <c r="F572" t="s">
        <v>50</v>
      </c>
      <c r="G572" s="2">
        <v>4572.8500000000004</v>
      </c>
      <c r="H572" t="s">
        <v>57</v>
      </c>
      <c r="I572" s="1">
        <v>150.44999999999999</v>
      </c>
      <c r="J572" s="1">
        <v>441.88</v>
      </c>
      <c r="K572" s="1">
        <v>52.71</v>
      </c>
      <c r="L572" s="1">
        <v>296.87</v>
      </c>
      <c r="M572" s="1">
        <v>134.53</v>
      </c>
      <c r="N572" s="1">
        <v>33.79</v>
      </c>
      <c r="O572" s="1">
        <v>119.81</v>
      </c>
      <c r="P572" s="1">
        <v>6.05</v>
      </c>
      <c r="Q572" t="s">
        <v>77</v>
      </c>
      <c r="R572" s="6">
        <v>855</v>
      </c>
      <c r="S572" s="6">
        <v>310</v>
      </c>
      <c r="T572" s="2">
        <v>14.75</v>
      </c>
      <c r="U572" s="2">
        <v>150</v>
      </c>
      <c r="V572" s="2">
        <v>31.34</v>
      </c>
      <c r="W572" s="2">
        <v>95.7</v>
      </c>
      <c r="X572" s="2">
        <v>1236.0899999999999</v>
      </c>
      <c r="Y572" s="2">
        <v>594.47</v>
      </c>
      <c r="Z572" s="2">
        <v>914.57</v>
      </c>
      <c r="AA572" s="2">
        <v>777.38</v>
      </c>
      <c r="AB572" s="2">
        <v>1143.21</v>
      </c>
      <c r="AC572" s="2">
        <v>2284.1</v>
      </c>
    </row>
    <row r="573" spans="1:29" x14ac:dyDescent="0.3">
      <c r="A573" t="s">
        <v>40</v>
      </c>
      <c r="B573">
        <v>20</v>
      </c>
      <c r="C573" t="s">
        <v>41</v>
      </c>
      <c r="D573">
        <v>17.3</v>
      </c>
      <c r="E573" t="s">
        <v>46</v>
      </c>
      <c r="F573" t="s">
        <v>48</v>
      </c>
      <c r="G573" s="2">
        <v>4293.08</v>
      </c>
      <c r="H573" t="s">
        <v>56</v>
      </c>
      <c r="I573" s="1">
        <v>169.02</v>
      </c>
      <c r="J573" s="1">
        <v>411.94</v>
      </c>
      <c r="K573" s="1">
        <v>57.25</v>
      </c>
      <c r="L573" s="1">
        <v>271.66000000000003</v>
      </c>
      <c r="M573" s="1">
        <v>101.36</v>
      </c>
      <c r="N573" s="1">
        <v>40.06</v>
      </c>
      <c r="O573" s="1">
        <v>146.51</v>
      </c>
      <c r="P573" s="1">
        <v>8.31</v>
      </c>
      <c r="Q573" t="s">
        <v>63</v>
      </c>
      <c r="R573" s="6">
        <v>416</v>
      </c>
      <c r="S573" s="6">
        <v>373</v>
      </c>
      <c r="T573" s="2">
        <v>11.51</v>
      </c>
      <c r="U573" s="2">
        <v>50</v>
      </c>
      <c r="V573" s="2">
        <v>25.48</v>
      </c>
      <c r="W573" s="2">
        <v>76.2</v>
      </c>
      <c r="X573" s="2">
        <v>1206.1099999999999</v>
      </c>
      <c r="Y573" s="2">
        <v>558.1</v>
      </c>
      <c r="Z573" s="2">
        <v>858.62</v>
      </c>
      <c r="AA573" s="2">
        <v>729.82</v>
      </c>
      <c r="AB573" s="2">
        <v>1073.27</v>
      </c>
      <c r="AC573" s="2">
        <v>1928.4499999999998</v>
      </c>
    </row>
    <row r="574" spans="1:29" x14ac:dyDescent="0.3">
      <c r="A574" t="s">
        <v>29</v>
      </c>
      <c r="B574">
        <v>23</v>
      </c>
      <c r="C574" t="s">
        <v>42</v>
      </c>
      <c r="D574">
        <v>17.5</v>
      </c>
      <c r="E574" t="s">
        <v>47</v>
      </c>
      <c r="F574" t="s">
        <v>53</v>
      </c>
      <c r="G574" s="2">
        <v>5703.42</v>
      </c>
      <c r="H574" t="s">
        <v>57</v>
      </c>
      <c r="I574" s="1">
        <v>109.24</v>
      </c>
      <c r="J574" s="1">
        <v>474.53</v>
      </c>
      <c r="K574" s="1">
        <v>53.59</v>
      </c>
      <c r="L574" s="1">
        <v>278.64999999999998</v>
      </c>
      <c r="M574" s="1">
        <v>148.34</v>
      </c>
      <c r="N574" s="1">
        <v>68.680000000000007</v>
      </c>
      <c r="O574" s="1">
        <v>108.36</v>
      </c>
      <c r="P574" s="1">
        <v>7.76</v>
      </c>
      <c r="Q574" t="s">
        <v>78</v>
      </c>
      <c r="R574" s="6">
        <v>182</v>
      </c>
      <c r="S574" s="6">
        <v>376</v>
      </c>
      <c r="T574" s="2">
        <v>15.17</v>
      </c>
      <c r="U574" s="2">
        <v>50</v>
      </c>
      <c r="V574" s="2">
        <v>36.71</v>
      </c>
      <c r="W574" s="2">
        <v>67.61</v>
      </c>
      <c r="X574" s="2">
        <v>1249.1499999999901</v>
      </c>
      <c r="Y574" s="2">
        <v>741.44</v>
      </c>
      <c r="Z574" s="2">
        <v>1140.68</v>
      </c>
      <c r="AA574" s="2">
        <v>969.58</v>
      </c>
      <c r="AB574" s="2">
        <v>1425.86</v>
      </c>
      <c r="AC574" s="2">
        <v>3306.9799999999996</v>
      </c>
    </row>
    <row r="575" spans="1:29" x14ac:dyDescent="0.3">
      <c r="A575" t="s">
        <v>35</v>
      </c>
      <c r="B575">
        <v>9</v>
      </c>
      <c r="C575" t="s">
        <v>44</v>
      </c>
      <c r="D575">
        <v>24.1</v>
      </c>
      <c r="E575" t="s">
        <v>46</v>
      </c>
      <c r="F575" t="s">
        <v>50</v>
      </c>
      <c r="G575" s="2">
        <v>3411.56</v>
      </c>
      <c r="H575" t="s">
        <v>54</v>
      </c>
      <c r="I575" s="1">
        <v>102.67</v>
      </c>
      <c r="J575" s="1">
        <v>446.39</v>
      </c>
      <c r="K575" s="1">
        <v>57.24</v>
      </c>
      <c r="L575" s="1">
        <v>223.42</v>
      </c>
      <c r="M575" s="1">
        <v>110.53</v>
      </c>
      <c r="N575" s="1">
        <v>44.86</v>
      </c>
      <c r="O575" s="1">
        <v>120.3</v>
      </c>
      <c r="P575" s="1">
        <v>8.56</v>
      </c>
      <c r="Q575" t="s">
        <v>72</v>
      </c>
      <c r="R575" s="6">
        <v>976</v>
      </c>
      <c r="S575" s="6">
        <v>308</v>
      </c>
      <c r="T575" s="2">
        <v>11.08</v>
      </c>
      <c r="U575" s="2">
        <v>100</v>
      </c>
      <c r="V575" s="2">
        <v>20.59</v>
      </c>
      <c r="W575" s="2">
        <v>94.4</v>
      </c>
      <c r="X575" s="2">
        <v>1113.96999999999</v>
      </c>
      <c r="Y575" s="2">
        <v>443.5</v>
      </c>
      <c r="Z575" s="2">
        <v>682.31</v>
      </c>
      <c r="AA575" s="2">
        <v>579.97</v>
      </c>
      <c r="AB575" s="2">
        <v>852.89</v>
      </c>
      <c r="AC575" s="2">
        <v>1184.1799999999998</v>
      </c>
    </row>
    <row r="576" spans="1:29" x14ac:dyDescent="0.3">
      <c r="A576" t="s">
        <v>29</v>
      </c>
      <c r="B576">
        <v>11</v>
      </c>
      <c r="C576" t="s">
        <v>41</v>
      </c>
      <c r="D576">
        <v>20.3</v>
      </c>
      <c r="E576" t="s">
        <v>47</v>
      </c>
      <c r="F576" t="s">
        <v>49</v>
      </c>
      <c r="G576" s="2">
        <v>4156.13</v>
      </c>
      <c r="H576" t="s">
        <v>56</v>
      </c>
      <c r="I576" s="1">
        <v>158.31</v>
      </c>
      <c r="J576" s="1">
        <v>437.59</v>
      </c>
      <c r="K576" s="1">
        <v>58.06</v>
      </c>
      <c r="L576" s="1">
        <v>224</v>
      </c>
      <c r="M576" s="1">
        <v>144.83000000000001</v>
      </c>
      <c r="N576" s="1">
        <v>61.04</v>
      </c>
      <c r="O576" s="1">
        <v>137.9</v>
      </c>
      <c r="P576" s="1">
        <v>9.5299999999999994</v>
      </c>
      <c r="Q576" t="s">
        <v>78</v>
      </c>
      <c r="R576" s="6">
        <v>964</v>
      </c>
      <c r="S576" s="6">
        <v>388</v>
      </c>
      <c r="T576" s="2">
        <v>10.71</v>
      </c>
      <c r="U576" s="2">
        <v>150</v>
      </c>
      <c r="V576" s="2">
        <v>31.56</v>
      </c>
      <c r="W576" s="2">
        <v>77.12</v>
      </c>
      <c r="X576" s="2">
        <v>1231.26</v>
      </c>
      <c r="Y576" s="2">
        <v>540.29999999999995</v>
      </c>
      <c r="Z576" s="2">
        <v>831.23</v>
      </c>
      <c r="AA576" s="2">
        <v>706.54</v>
      </c>
      <c r="AB576" s="2">
        <v>1039.03</v>
      </c>
      <c r="AC576" s="2">
        <v>1872.4299999999998</v>
      </c>
    </row>
    <row r="577" spans="1:29" x14ac:dyDescent="0.3">
      <c r="A577" t="s">
        <v>34</v>
      </c>
      <c r="B577">
        <v>8</v>
      </c>
      <c r="C577" t="s">
        <v>44</v>
      </c>
      <c r="D577">
        <v>10.9</v>
      </c>
      <c r="E577" t="s">
        <v>47</v>
      </c>
      <c r="F577" t="s">
        <v>49</v>
      </c>
      <c r="G577" s="2">
        <v>5537.21</v>
      </c>
      <c r="H577" t="s">
        <v>56</v>
      </c>
      <c r="I577" s="1">
        <v>178.2</v>
      </c>
      <c r="J577" s="1">
        <v>426.91</v>
      </c>
      <c r="K577" s="1">
        <v>59.93</v>
      </c>
      <c r="L577" s="1">
        <v>279.56</v>
      </c>
      <c r="M577" s="1">
        <v>113.03</v>
      </c>
      <c r="N577" s="1">
        <v>64.680000000000007</v>
      </c>
      <c r="O577" s="1">
        <v>103</v>
      </c>
      <c r="P577" s="1">
        <v>7.15</v>
      </c>
      <c r="Q577" t="s">
        <v>62</v>
      </c>
      <c r="R577" s="6">
        <v>982</v>
      </c>
      <c r="S577" s="6">
        <v>383</v>
      </c>
      <c r="T577" s="2">
        <v>14.46</v>
      </c>
      <c r="U577" s="2">
        <v>100</v>
      </c>
      <c r="V577" s="2">
        <v>39.340000000000003</v>
      </c>
      <c r="W577" s="2">
        <v>95.82</v>
      </c>
      <c r="X577" s="2">
        <v>1232.46</v>
      </c>
      <c r="Y577" s="2">
        <v>719.84</v>
      </c>
      <c r="Z577" s="2">
        <v>1107.44</v>
      </c>
      <c r="AA577" s="2">
        <v>941.33</v>
      </c>
      <c r="AB577" s="2">
        <v>1384.3</v>
      </c>
      <c r="AC577" s="2">
        <v>3210.09</v>
      </c>
    </row>
    <row r="578" spans="1:29" x14ac:dyDescent="0.3">
      <c r="A578" t="s">
        <v>40</v>
      </c>
      <c r="B578">
        <v>18</v>
      </c>
      <c r="C578" t="s">
        <v>43</v>
      </c>
      <c r="D578">
        <v>29.6</v>
      </c>
      <c r="E578" t="s">
        <v>46</v>
      </c>
      <c r="F578" t="s">
        <v>53</v>
      </c>
      <c r="G578" s="2">
        <v>3306.56</v>
      </c>
      <c r="H578" t="s">
        <v>54</v>
      </c>
      <c r="I578" s="1">
        <v>156</v>
      </c>
      <c r="J578" s="1">
        <v>352.92</v>
      </c>
      <c r="K578" s="1">
        <v>50.59</v>
      </c>
      <c r="L578" s="1">
        <v>272.29000000000002</v>
      </c>
      <c r="M578" s="1">
        <v>119.44</v>
      </c>
      <c r="N578" s="1">
        <v>42.67</v>
      </c>
      <c r="O578" s="1">
        <v>147.51</v>
      </c>
      <c r="P578" s="1">
        <v>8.08</v>
      </c>
      <c r="Q578" t="s">
        <v>60</v>
      </c>
      <c r="R578" s="6">
        <v>286</v>
      </c>
      <c r="S578" s="6">
        <v>362</v>
      </c>
      <c r="T578" s="2">
        <v>9.1300000000000008</v>
      </c>
      <c r="U578" s="2">
        <v>0</v>
      </c>
      <c r="V578" s="2">
        <v>20.05</v>
      </c>
      <c r="W578" s="2">
        <v>63.22</v>
      </c>
      <c r="X578" s="2">
        <v>1149.5</v>
      </c>
      <c r="Y578" s="2">
        <v>429.85</v>
      </c>
      <c r="Z578" s="2">
        <v>661.31</v>
      </c>
      <c r="AA578" s="2">
        <v>562.12</v>
      </c>
      <c r="AB578" s="2">
        <v>826.64</v>
      </c>
      <c r="AC578" s="2">
        <v>943.11000000000013</v>
      </c>
    </row>
    <row r="579" spans="1:29" x14ac:dyDescent="0.3">
      <c r="A579" t="s">
        <v>29</v>
      </c>
      <c r="B579">
        <v>6</v>
      </c>
      <c r="C579" t="s">
        <v>41</v>
      </c>
      <c r="D579">
        <v>15.1</v>
      </c>
      <c r="E579" t="s">
        <v>46</v>
      </c>
      <c r="F579" t="s">
        <v>48</v>
      </c>
      <c r="G579" s="2">
        <v>3927.01</v>
      </c>
      <c r="H579" t="s">
        <v>57</v>
      </c>
      <c r="I579" s="1">
        <v>105.83</v>
      </c>
      <c r="J579" s="1">
        <v>444.01</v>
      </c>
      <c r="K579" s="1">
        <v>56.29</v>
      </c>
      <c r="L579" s="1">
        <v>224.22</v>
      </c>
      <c r="M579" s="1">
        <v>147.30000000000001</v>
      </c>
      <c r="N579" s="1">
        <v>66.58</v>
      </c>
      <c r="O579" s="1">
        <v>141.84</v>
      </c>
      <c r="P579" s="1">
        <v>5.25</v>
      </c>
      <c r="Q579" t="s">
        <v>71</v>
      </c>
      <c r="R579" s="6">
        <v>756</v>
      </c>
      <c r="S579" s="6">
        <v>341</v>
      </c>
      <c r="T579" s="2">
        <v>11.52</v>
      </c>
      <c r="U579" s="2">
        <v>50</v>
      </c>
      <c r="V579" s="2">
        <v>35.85</v>
      </c>
      <c r="W579" s="2">
        <v>99.05</v>
      </c>
      <c r="X579" s="2">
        <v>1191.32</v>
      </c>
      <c r="Y579" s="2">
        <v>510.51</v>
      </c>
      <c r="Z579" s="2">
        <v>785.4</v>
      </c>
      <c r="AA579" s="2">
        <v>667.59</v>
      </c>
      <c r="AB579" s="2">
        <v>981.75</v>
      </c>
      <c r="AC579" s="2">
        <v>1587.54</v>
      </c>
    </row>
    <row r="580" spans="1:29" x14ac:dyDescent="0.3">
      <c r="A580" t="s">
        <v>33</v>
      </c>
      <c r="B580">
        <v>11</v>
      </c>
      <c r="C580" t="s">
        <v>44</v>
      </c>
      <c r="D580">
        <v>23</v>
      </c>
      <c r="E580" t="s">
        <v>47</v>
      </c>
      <c r="F580" t="s">
        <v>48</v>
      </c>
      <c r="G580" s="2">
        <v>5163</v>
      </c>
      <c r="H580" t="s">
        <v>56</v>
      </c>
      <c r="I580" s="1">
        <v>199.12</v>
      </c>
      <c r="J580" s="1">
        <v>326.47000000000003</v>
      </c>
      <c r="K580" s="1">
        <v>55.4</v>
      </c>
      <c r="L580" s="1">
        <v>298.98</v>
      </c>
      <c r="M580" s="1">
        <v>148.76</v>
      </c>
      <c r="N580" s="1">
        <v>53.07</v>
      </c>
      <c r="O580" s="1">
        <v>129.66</v>
      </c>
      <c r="P580" s="1">
        <v>7.33</v>
      </c>
      <c r="Q580" t="s">
        <v>62</v>
      </c>
      <c r="R580" s="6">
        <v>138</v>
      </c>
      <c r="S580" s="6">
        <v>357</v>
      </c>
      <c r="T580" s="2">
        <v>14.46</v>
      </c>
      <c r="U580" s="2">
        <v>50</v>
      </c>
      <c r="V580" s="2">
        <v>21.26</v>
      </c>
      <c r="W580" s="2">
        <v>58.65</v>
      </c>
      <c r="X580" s="2">
        <v>1218.79</v>
      </c>
      <c r="Y580" s="2">
        <v>671.19</v>
      </c>
      <c r="Z580" s="2">
        <v>1032.5999999999999</v>
      </c>
      <c r="AA580" s="2">
        <v>877.71</v>
      </c>
      <c r="AB580" s="2">
        <v>1290.75</v>
      </c>
      <c r="AC580" s="2">
        <v>2781.47</v>
      </c>
    </row>
    <row r="581" spans="1:29" x14ac:dyDescent="0.3">
      <c r="A581" t="s">
        <v>39</v>
      </c>
      <c r="B581">
        <v>5</v>
      </c>
      <c r="C581" t="s">
        <v>41</v>
      </c>
      <c r="D581">
        <v>13.1</v>
      </c>
      <c r="E581" t="s">
        <v>46</v>
      </c>
      <c r="F581" t="s">
        <v>52</v>
      </c>
      <c r="G581" s="2">
        <v>5981.42</v>
      </c>
      <c r="H581" t="s">
        <v>55</v>
      </c>
      <c r="I581" s="1">
        <v>122.8</v>
      </c>
      <c r="J581" s="1">
        <v>356.17</v>
      </c>
      <c r="K581" s="1">
        <v>57.76</v>
      </c>
      <c r="L581" s="1">
        <v>213.79</v>
      </c>
      <c r="M581" s="1">
        <v>124.79</v>
      </c>
      <c r="N581" s="1">
        <v>55.63</v>
      </c>
      <c r="O581" s="1">
        <v>113.08</v>
      </c>
      <c r="P581" s="1">
        <v>7.24</v>
      </c>
      <c r="Q581" t="s">
        <v>82</v>
      </c>
      <c r="R581" s="6">
        <v>525</v>
      </c>
      <c r="S581" s="6">
        <v>357</v>
      </c>
      <c r="T581" s="2">
        <v>16.75</v>
      </c>
      <c r="U581" s="2">
        <v>150</v>
      </c>
      <c r="V581" s="2">
        <v>31.42</v>
      </c>
      <c r="W581" s="2">
        <v>85.23</v>
      </c>
      <c r="X581" s="2">
        <v>1051.26</v>
      </c>
      <c r="Y581" s="2">
        <v>777.58</v>
      </c>
      <c r="Z581" s="2">
        <v>1196.28</v>
      </c>
      <c r="AA581" s="2">
        <v>1016.84</v>
      </c>
      <c r="AB581" s="2">
        <v>1495.36</v>
      </c>
      <c r="AC581" s="2">
        <v>3877.58</v>
      </c>
    </row>
    <row r="582" spans="1:29" x14ac:dyDescent="0.3">
      <c r="A582" t="s">
        <v>35</v>
      </c>
      <c r="B582">
        <v>11</v>
      </c>
      <c r="C582" t="s">
        <v>42</v>
      </c>
      <c r="D582">
        <v>25.5</v>
      </c>
      <c r="E582" t="s">
        <v>47</v>
      </c>
      <c r="F582" t="s">
        <v>48</v>
      </c>
      <c r="G582" s="2">
        <v>4266.49</v>
      </c>
      <c r="H582" t="s">
        <v>57</v>
      </c>
      <c r="I582" s="1">
        <v>198.06</v>
      </c>
      <c r="J582" s="1">
        <v>353.56</v>
      </c>
      <c r="K582" s="1">
        <v>58.16</v>
      </c>
      <c r="L582" s="1">
        <v>290</v>
      </c>
      <c r="M582" s="1">
        <v>148.86000000000001</v>
      </c>
      <c r="N582" s="1">
        <v>40.85</v>
      </c>
      <c r="O582" s="1">
        <v>139.27000000000001</v>
      </c>
      <c r="P582" s="1">
        <v>9.58</v>
      </c>
      <c r="Q582" t="s">
        <v>76</v>
      </c>
      <c r="R582" s="6">
        <v>921</v>
      </c>
      <c r="S582" s="6">
        <v>360</v>
      </c>
      <c r="T582" s="2">
        <v>11.85</v>
      </c>
      <c r="U582" s="2">
        <v>100</v>
      </c>
      <c r="V582" s="2">
        <v>24.02</v>
      </c>
      <c r="W582" s="2">
        <v>56.62</v>
      </c>
      <c r="X582" s="2">
        <v>1238.3399999999899</v>
      </c>
      <c r="Y582" s="2">
        <v>554.64</v>
      </c>
      <c r="Z582" s="2">
        <v>853.3</v>
      </c>
      <c r="AA582" s="2">
        <v>725.3</v>
      </c>
      <c r="AB582" s="2">
        <v>1066.6199999999999</v>
      </c>
      <c r="AC582" s="2">
        <v>1918.17</v>
      </c>
    </row>
    <row r="583" spans="1:29" x14ac:dyDescent="0.3">
      <c r="A583" t="s">
        <v>30</v>
      </c>
      <c r="B583">
        <v>1</v>
      </c>
      <c r="C583" t="s">
        <v>45</v>
      </c>
      <c r="D583">
        <v>23.8</v>
      </c>
      <c r="E583" t="s">
        <v>46</v>
      </c>
      <c r="F583" t="s">
        <v>51</v>
      </c>
      <c r="G583" s="2">
        <v>3213.08</v>
      </c>
      <c r="H583" t="s">
        <v>57</v>
      </c>
      <c r="I583" s="1">
        <v>176.75</v>
      </c>
      <c r="J583" s="1">
        <v>347.6</v>
      </c>
      <c r="K583" s="1">
        <v>51.92</v>
      </c>
      <c r="L583" s="1">
        <v>215.6</v>
      </c>
      <c r="M583" s="1">
        <v>143.91999999999999</v>
      </c>
      <c r="N583" s="1">
        <v>54.55</v>
      </c>
      <c r="O583" s="1">
        <v>113.08</v>
      </c>
      <c r="P583" s="1">
        <v>5.53</v>
      </c>
      <c r="Q583" t="s">
        <v>76</v>
      </c>
      <c r="R583" s="6">
        <v>118</v>
      </c>
      <c r="S583" s="6">
        <v>387</v>
      </c>
      <c r="T583" s="2">
        <v>8.3000000000000007</v>
      </c>
      <c r="U583" s="2">
        <v>100</v>
      </c>
      <c r="V583" s="2">
        <v>34.729999999999997</v>
      </c>
      <c r="W583" s="2">
        <v>59.81</v>
      </c>
      <c r="X583" s="2">
        <v>1108.94999999999</v>
      </c>
      <c r="Y583" s="2">
        <v>417.7</v>
      </c>
      <c r="Z583" s="2">
        <v>642.62</v>
      </c>
      <c r="AA583" s="2">
        <v>546.22</v>
      </c>
      <c r="AB583" s="2">
        <v>803.27</v>
      </c>
      <c r="AC583" s="2">
        <v>1004.8600000000001</v>
      </c>
    </row>
    <row r="584" spans="1:29" x14ac:dyDescent="0.3">
      <c r="A584" t="s">
        <v>40</v>
      </c>
      <c r="B584">
        <v>16</v>
      </c>
      <c r="C584" t="s">
        <v>43</v>
      </c>
      <c r="D584">
        <v>13.9</v>
      </c>
      <c r="E584" t="s">
        <v>46</v>
      </c>
      <c r="F584" t="s">
        <v>52</v>
      </c>
      <c r="G584" s="2">
        <v>5315.27</v>
      </c>
      <c r="H584" t="s">
        <v>57</v>
      </c>
      <c r="I584" s="1">
        <v>178.99</v>
      </c>
      <c r="J584" s="1">
        <v>374.72</v>
      </c>
      <c r="K584" s="1">
        <v>56.85</v>
      </c>
      <c r="L584" s="1">
        <v>266.58</v>
      </c>
      <c r="M584" s="1">
        <v>126.06</v>
      </c>
      <c r="N584" s="1">
        <v>65.67</v>
      </c>
      <c r="O584" s="1">
        <v>124.07</v>
      </c>
      <c r="P584" s="1">
        <v>5.6</v>
      </c>
      <c r="Q584" t="s">
        <v>67</v>
      </c>
      <c r="R584" s="6">
        <v>742</v>
      </c>
      <c r="S584" s="6">
        <v>383</v>
      </c>
      <c r="T584" s="2">
        <v>13.88</v>
      </c>
      <c r="U584" s="2">
        <v>0</v>
      </c>
      <c r="V584" s="2">
        <v>30.45</v>
      </c>
      <c r="W584" s="2">
        <v>56.2</v>
      </c>
      <c r="X584" s="2">
        <v>1198.54</v>
      </c>
      <c r="Y584" s="2">
        <v>690.99</v>
      </c>
      <c r="Z584" s="2">
        <v>1063.05</v>
      </c>
      <c r="AA584" s="2">
        <v>903.6</v>
      </c>
      <c r="AB584" s="2">
        <v>1328.82</v>
      </c>
      <c r="AC584" s="2">
        <v>2913.1800000000003</v>
      </c>
    </row>
    <row r="585" spans="1:29" x14ac:dyDescent="0.3">
      <c r="A585" t="s">
        <v>32</v>
      </c>
      <c r="B585">
        <v>6</v>
      </c>
      <c r="C585" t="s">
        <v>43</v>
      </c>
      <c r="D585">
        <v>25.8</v>
      </c>
      <c r="E585" t="s">
        <v>47</v>
      </c>
      <c r="F585" t="s">
        <v>52</v>
      </c>
      <c r="G585" s="2">
        <v>3652.06</v>
      </c>
      <c r="H585" t="s">
        <v>54</v>
      </c>
      <c r="I585" s="1">
        <v>176.68</v>
      </c>
      <c r="J585" s="1">
        <v>378.8</v>
      </c>
      <c r="K585" s="1">
        <v>50.68</v>
      </c>
      <c r="L585" s="1">
        <v>215.82</v>
      </c>
      <c r="M585" s="1">
        <v>140.75</v>
      </c>
      <c r="N585" s="1">
        <v>41.65</v>
      </c>
      <c r="O585" s="1">
        <v>125.62</v>
      </c>
      <c r="P585" s="1">
        <v>5.13</v>
      </c>
      <c r="Q585" t="s">
        <v>77</v>
      </c>
      <c r="R585" s="6">
        <v>203</v>
      </c>
      <c r="S585" s="6">
        <v>304</v>
      </c>
      <c r="T585" s="2">
        <v>12.01</v>
      </c>
      <c r="U585" s="2">
        <v>150</v>
      </c>
      <c r="V585" s="2">
        <v>36.79</v>
      </c>
      <c r="W585" s="2">
        <v>50.86</v>
      </c>
      <c r="X585" s="2">
        <v>1135.1300000000001</v>
      </c>
      <c r="Y585" s="2">
        <v>474.77</v>
      </c>
      <c r="Z585" s="2">
        <v>730.41</v>
      </c>
      <c r="AA585" s="2">
        <v>620.85</v>
      </c>
      <c r="AB585" s="2">
        <v>913.01</v>
      </c>
      <c r="AC585" s="2">
        <v>1469.7199999999998</v>
      </c>
    </row>
    <row r="586" spans="1:29" x14ac:dyDescent="0.3">
      <c r="A586" t="s">
        <v>38</v>
      </c>
      <c r="B586">
        <v>24</v>
      </c>
      <c r="C586" t="s">
        <v>41</v>
      </c>
      <c r="D586">
        <v>11.7</v>
      </c>
      <c r="E586" t="s">
        <v>47</v>
      </c>
      <c r="F586" t="s">
        <v>49</v>
      </c>
      <c r="G586" s="2">
        <v>4301.18</v>
      </c>
      <c r="H586" t="s">
        <v>57</v>
      </c>
      <c r="I586" s="1">
        <v>110.57</v>
      </c>
      <c r="J586" s="1">
        <v>438.55</v>
      </c>
      <c r="K586" s="1">
        <v>54.55</v>
      </c>
      <c r="L586" s="1">
        <v>258.07</v>
      </c>
      <c r="M586" s="1">
        <v>124.99</v>
      </c>
      <c r="N586" s="1">
        <v>41.99</v>
      </c>
      <c r="O586" s="1">
        <v>132.13</v>
      </c>
      <c r="P586" s="1">
        <v>6.63</v>
      </c>
      <c r="Q586" t="s">
        <v>82</v>
      </c>
      <c r="R586" s="6">
        <v>429</v>
      </c>
      <c r="S586" s="6">
        <v>314</v>
      </c>
      <c r="T586" s="2">
        <v>13.7</v>
      </c>
      <c r="U586" s="2">
        <v>50</v>
      </c>
      <c r="V586" s="2">
        <v>20.72</v>
      </c>
      <c r="W586" s="2">
        <v>89.43</v>
      </c>
      <c r="X586" s="2">
        <v>1167.48</v>
      </c>
      <c r="Y586" s="2">
        <v>559.15</v>
      </c>
      <c r="Z586" s="2">
        <v>860.24</v>
      </c>
      <c r="AA586" s="2">
        <v>731.2</v>
      </c>
      <c r="AB586" s="2">
        <v>1075.3</v>
      </c>
      <c r="AC586" s="2">
        <v>1970.42</v>
      </c>
    </row>
    <row r="587" spans="1:29" x14ac:dyDescent="0.3">
      <c r="A587" t="s">
        <v>40</v>
      </c>
      <c r="B587">
        <v>2</v>
      </c>
      <c r="C587" t="s">
        <v>43</v>
      </c>
      <c r="D587">
        <v>12.7</v>
      </c>
      <c r="E587" t="s">
        <v>47</v>
      </c>
      <c r="F587" t="s">
        <v>48</v>
      </c>
      <c r="G587" s="2">
        <v>4802.2299999999996</v>
      </c>
      <c r="H587" t="s">
        <v>56</v>
      </c>
      <c r="I587" s="1">
        <v>143</v>
      </c>
      <c r="J587" s="1">
        <v>413.18</v>
      </c>
      <c r="K587" s="1">
        <v>54.62</v>
      </c>
      <c r="L587" s="1">
        <v>248.32</v>
      </c>
      <c r="M587" s="1">
        <v>134.61000000000001</v>
      </c>
      <c r="N587" s="1">
        <v>53.36</v>
      </c>
      <c r="O587" s="1">
        <v>112.3</v>
      </c>
      <c r="P587" s="1">
        <v>6.51</v>
      </c>
      <c r="Q587" t="s">
        <v>64</v>
      </c>
      <c r="R587" s="6">
        <v>357</v>
      </c>
      <c r="S587" s="6">
        <v>324</v>
      </c>
      <c r="T587" s="2">
        <v>14.82</v>
      </c>
      <c r="U587" s="2">
        <v>0</v>
      </c>
      <c r="V587" s="2">
        <v>38.92</v>
      </c>
      <c r="W587" s="2">
        <v>63.41</v>
      </c>
      <c r="X587" s="2">
        <v>1165.9000000000001</v>
      </c>
      <c r="Y587" s="2">
        <v>624.29</v>
      </c>
      <c r="Z587" s="2">
        <v>960.45</v>
      </c>
      <c r="AA587" s="2">
        <v>816.38</v>
      </c>
      <c r="AB587" s="2">
        <v>1200.56</v>
      </c>
      <c r="AC587" s="2">
        <v>2441.25</v>
      </c>
    </row>
    <row r="588" spans="1:29" x14ac:dyDescent="0.3">
      <c r="A588" t="s">
        <v>29</v>
      </c>
      <c r="B588">
        <v>28</v>
      </c>
      <c r="C588" t="s">
        <v>44</v>
      </c>
      <c r="D588">
        <v>16.2</v>
      </c>
      <c r="E588" t="s">
        <v>46</v>
      </c>
      <c r="F588" t="s">
        <v>48</v>
      </c>
      <c r="G588" s="2">
        <v>5519.14</v>
      </c>
      <c r="H588" t="s">
        <v>56</v>
      </c>
      <c r="I588" s="1">
        <v>147.72</v>
      </c>
      <c r="J588" s="1">
        <v>486.34</v>
      </c>
      <c r="K588" s="1">
        <v>57.6</v>
      </c>
      <c r="L588" s="1">
        <v>287.68</v>
      </c>
      <c r="M588" s="1">
        <v>121.15</v>
      </c>
      <c r="N588" s="1">
        <v>69.239999999999995</v>
      </c>
      <c r="O588" s="1">
        <v>130.07</v>
      </c>
      <c r="P588" s="1">
        <v>8.15</v>
      </c>
      <c r="Q588" t="s">
        <v>79</v>
      </c>
      <c r="R588" s="6">
        <v>218</v>
      </c>
      <c r="S588" s="6">
        <v>325</v>
      </c>
      <c r="T588" s="2">
        <v>16.98</v>
      </c>
      <c r="U588" s="2">
        <v>150</v>
      </c>
      <c r="V588" s="2">
        <v>28.83</v>
      </c>
      <c r="W588" s="2">
        <v>62.36</v>
      </c>
      <c r="X588" s="2">
        <v>1307.95</v>
      </c>
      <c r="Y588" s="2">
        <v>717.49</v>
      </c>
      <c r="Z588" s="2">
        <v>1103.83</v>
      </c>
      <c r="AA588" s="2">
        <v>938.25</v>
      </c>
      <c r="AB588" s="2">
        <v>1379.79</v>
      </c>
      <c r="AC588" s="2">
        <v>3156.0200000000004</v>
      </c>
    </row>
    <row r="589" spans="1:29" x14ac:dyDescent="0.3">
      <c r="A589" t="s">
        <v>40</v>
      </c>
      <c r="B589">
        <v>10</v>
      </c>
      <c r="C589" t="s">
        <v>45</v>
      </c>
      <c r="D589">
        <v>20.6</v>
      </c>
      <c r="E589" t="s">
        <v>46</v>
      </c>
      <c r="F589" t="s">
        <v>51</v>
      </c>
      <c r="G589" s="2">
        <v>3142.78</v>
      </c>
      <c r="H589" t="s">
        <v>54</v>
      </c>
      <c r="I589" s="1">
        <v>134.66</v>
      </c>
      <c r="J589" s="1">
        <v>382.06</v>
      </c>
      <c r="K589" s="1">
        <v>55.49</v>
      </c>
      <c r="L589" s="1">
        <v>236.87</v>
      </c>
      <c r="M589" s="1">
        <v>139.25</v>
      </c>
      <c r="N589" s="1">
        <v>33.21</v>
      </c>
      <c r="O589" s="1">
        <v>101.32</v>
      </c>
      <c r="P589" s="1">
        <v>5.96</v>
      </c>
      <c r="Q589" t="s">
        <v>76</v>
      </c>
      <c r="R589" s="6">
        <v>666</v>
      </c>
      <c r="S589" s="6">
        <v>342</v>
      </c>
      <c r="T589" s="2">
        <v>9.19</v>
      </c>
      <c r="U589" s="2">
        <v>100</v>
      </c>
      <c r="V589" s="2">
        <v>22.34</v>
      </c>
      <c r="W589" s="2">
        <v>84.86</v>
      </c>
      <c r="X589" s="2">
        <v>1088.82</v>
      </c>
      <c r="Y589" s="2">
        <v>408.56</v>
      </c>
      <c r="Z589" s="2">
        <v>628.55999999999995</v>
      </c>
      <c r="AA589" s="2">
        <v>534.27</v>
      </c>
      <c r="AB589" s="2">
        <v>785.7</v>
      </c>
      <c r="AC589" s="2">
        <v>942.30000000000018</v>
      </c>
    </row>
    <row r="590" spans="1:29" x14ac:dyDescent="0.3">
      <c r="A590" t="s">
        <v>34</v>
      </c>
      <c r="B590">
        <v>20</v>
      </c>
      <c r="C590" t="s">
        <v>43</v>
      </c>
      <c r="D590">
        <v>28.1</v>
      </c>
      <c r="E590" t="s">
        <v>46</v>
      </c>
      <c r="F590" t="s">
        <v>51</v>
      </c>
      <c r="G590" s="2">
        <v>5230.08</v>
      </c>
      <c r="H590" t="s">
        <v>54</v>
      </c>
      <c r="I590" s="1">
        <v>156.74</v>
      </c>
      <c r="J590" s="1">
        <v>383.44</v>
      </c>
      <c r="K590" s="1">
        <v>55.06</v>
      </c>
      <c r="L590" s="1">
        <v>202.91</v>
      </c>
      <c r="M590" s="1">
        <v>104.26</v>
      </c>
      <c r="N590" s="1">
        <v>30.6</v>
      </c>
      <c r="O590" s="1">
        <v>136.85</v>
      </c>
      <c r="P590" s="1">
        <v>9.82</v>
      </c>
      <c r="Q590" t="s">
        <v>65</v>
      </c>
      <c r="R590" s="6">
        <v>642</v>
      </c>
      <c r="S590" s="6">
        <v>391</v>
      </c>
      <c r="T590" s="2">
        <v>13.38</v>
      </c>
      <c r="U590" s="2">
        <v>150</v>
      </c>
      <c r="V590" s="2">
        <v>33.83</v>
      </c>
      <c r="W590" s="2">
        <v>54.83</v>
      </c>
      <c r="X590" s="2">
        <v>1079.6799999999901</v>
      </c>
      <c r="Y590" s="2">
        <v>679.91</v>
      </c>
      <c r="Z590" s="2">
        <v>1046.02</v>
      </c>
      <c r="AA590" s="2">
        <v>889.11</v>
      </c>
      <c r="AB590" s="2">
        <v>1307.52</v>
      </c>
      <c r="AC590" s="2">
        <v>3100.2299999999996</v>
      </c>
    </row>
    <row r="591" spans="1:29" x14ac:dyDescent="0.3">
      <c r="A591" t="s">
        <v>35</v>
      </c>
      <c r="B591">
        <v>20</v>
      </c>
      <c r="C591" t="s">
        <v>43</v>
      </c>
      <c r="D591">
        <v>17.100000000000001</v>
      </c>
      <c r="E591" t="s">
        <v>46</v>
      </c>
      <c r="F591" t="s">
        <v>48</v>
      </c>
      <c r="G591" s="2">
        <v>3912.71</v>
      </c>
      <c r="H591" t="s">
        <v>57</v>
      </c>
      <c r="I591" s="1">
        <v>139.19</v>
      </c>
      <c r="J591" s="1">
        <v>406.91</v>
      </c>
      <c r="K591" s="1">
        <v>51.15</v>
      </c>
      <c r="L591" s="1">
        <v>249.44</v>
      </c>
      <c r="M591" s="1">
        <v>110.12</v>
      </c>
      <c r="N591" s="1">
        <v>54.19</v>
      </c>
      <c r="O591" s="1">
        <v>134.26</v>
      </c>
      <c r="P591" s="1">
        <v>5.05</v>
      </c>
      <c r="Q591" t="s">
        <v>73</v>
      </c>
      <c r="R591" s="6">
        <v>392</v>
      </c>
      <c r="S591" s="6">
        <v>305</v>
      </c>
      <c r="T591" s="2">
        <v>12.83</v>
      </c>
      <c r="U591" s="2">
        <v>50</v>
      </c>
      <c r="V591" s="2">
        <v>27.99</v>
      </c>
      <c r="W591" s="2">
        <v>97.79</v>
      </c>
      <c r="X591" s="2">
        <v>1150.31</v>
      </c>
      <c r="Y591" s="2">
        <v>508.65</v>
      </c>
      <c r="Z591" s="2">
        <v>782.54</v>
      </c>
      <c r="AA591" s="2">
        <v>665.16</v>
      </c>
      <c r="AB591" s="2">
        <v>978.18</v>
      </c>
      <c r="AC591" s="2">
        <v>1606.3899999999999</v>
      </c>
    </row>
    <row r="592" spans="1:29" x14ac:dyDescent="0.3">
      <c r="A592" t="s">
        <v>35</v>
      </c>
      <c r="B592">
        <v>16</v>
      </c>
      <c r="C592" t="s">
        <v>45</v>
      </c>
      <c r="D592">
        <v>22.8</v>
      </c>
      <c r="E592" t="s">
        <v>46</v>
      </c>
      <c r="F592" t="s">
        <v>48</v>
      </c>
      <c r="G592" s="2">
        <v>5745.67</v>
      </c>
      <c r="H592" t="s">
        <v>56</v>
      </c>
      <c r="I592" s="1">
        <v>172.74</v>
      </c>
      <c r="J592" s="1">
        <v>328.62</v>
      </c>
      <c r="K592" s="1">
        <v>57.82</v>
      </c>
      <c r="L592" s="1">
        <v>276.05</v>
      </c>
      <c r="M592" s="1">
        <v>140.16999999999999</v>
      </c>
      <c r="N592" s="1">
        <v>60.64</v>
      </c>
      <c r="O592" s="1">
        <v>105.17</v>
      </c>
      <c r="P592" s="1">
        <v>5.17</v>
      </c>
      <c r="Q592" t="s">
        <v>83</v>
      </c>
      <c r="R592" s="6">
        <v>487</v>
      </c>
      <c r="S592" s="6">
        <v>350</v>
      </c>
      <c r="T592" s="2">
        <v>16.420000000000002</v>
      </c>
      <c r="U592" s="2">
        <v>0</v>
      </c>
      <c r="V592" s="2">
        <v>24.82</v>
      </c>
      <c r="W592" s="2">
        <v>97.24</v>
      </c>
      <c r="X592" s="2">
        <v>1146.3800000000001</v>
      </c>
      <c r="Y592" s="2">
        <v>746.94</v>
      </c>
      <c r="Z592" s="2">
        <v>1149.1300000000001</v>
      </c>
      <c r="AA592" s="2">
        <v>976.76</v>
      </c>
      <c r="AB592" s="2">
        <v>1436.42</v>
      </c>
      <c r="AC592" s="2">
        <v>3390.1099999999997</v>
      </c>
    </row>
    <row r="593" spans="1:29" x14ac:dyDescent="0.3">
      <c r="A593" t="s">
        <v>29</v>
      </c>
      <c r="B593">
        <v>9</v>
      </c>
      <c r="C593" t="s">
        <v>44</v>
      </c>
      <c r="D593">
        <v>18.2</v>
      </c>
      <c r="E593" t="s">
        <v>46</v>
      </c>
      <c r="F593" t="s">
        <v>52</v>
      </c>
      <c r="G593" s="2">
        <v>3910.91</v>
      </c>
      <c r="H593" t="s">
        <v>57</v>
      </c>
      <c r="I593" s="1">
        <v>117.92</v>
      </c>
      <c r="J593" s="1">
        <v>442.07</v>
      </c>
      <c r="K593" s="1">
        <v>51.73</v>
      </c>
      <c r="L593" s="1">
        <v>245.12</v>
      </c>
      <c r="M593" s="1">
        <v>148.21</v>
      </c>
      <c r="N593" s="1">
        <v>51.92</v>
      </c>
      <c r="O593" s="1">
        <v>126.5</v>
      </c>
      <c r="P593" s="1">
        <v>5.97</v>
      </c>
      <c r="Q593" t="s">
        <v>65</v>
      </c>
      <c r="R593" s="6">
        <v>421</v>
      </c>
      <c r="S593" s="6">
        <v>346</v>
      </c>
      <c r="T593" s="2">
        <v>11.3</v>
      </c>
      <c r="U593" s="2">
        <v>50</v>
      </c>
      <c r="V593" s="2">
        <v>21.75</v>
      </c>
      <c r="W593" s="2">
        <v>83.02</v>
      </c>
      <c r="X593" s="2">
        <v>1189.44</v>
      </c>
      <c r="Y593" s="2">
        <v>508.42</v>
      </c>
      <c r="Z593" s="2">
        <v>782.18</v>
      </c>
      <c r="AA593" s="2">
        <v>664.85</v>
      </c>
      <c r="AB593" s="2">
        <v>977.73</v>
      </c>
      <c r="AC593" s="2">
        <v>1559.2199999999998</v>
      </c>
    </row>
    <row r="594" spans="1:29" x14ac:dyDescent="0.3">
      <c r="A594" t="s">
        <v>36</v>
      </c>
      <c r="B594">
        <v>16</v>
      </c>
      <c r="C594" t="s">
        <v>41</v>
      </c>
      <c r="D594">
        <v>17.7</v>
      </c>
      <c r="E594" t="s">
        <v>47</v>
      </c>
      <c r="F594" t="s">
        <v>48</v>
      </c>
      <c r="G594" s="2">
        <v>3324.06</v>
      </c>
      <c r="H594" t="s">
        <v>57</v>
      </c>
      <c r="I594" s="1">
        <v>165.94</v>
      </c>
      <c r="J594" s="1">
        <v>499.17</v>
      </c>
      <c r="K594" s="1">
        <v>54.96</v>
      </c>
      <c r="L594" s="1">
        <v>228.26</v>
      </c>
      <c r="M594" s="1">
        <v>102.21</v>
      </c>
      <c r="N594" s="1">
        <v>60.4</v>
      </c>
      <c r="O594" s="1">
        <v>114.59</v>
      </c>
      <c r="P594" s="1">
        <v>6.52</v>
      </c>
      <c r="Q594" t="s">
        <v>67</v>
      </c>
      <c r="R594" s="6">
        <v>149</v>
      </c>
      <c r="S594" s="6">
        <v>342</v>
      </c>
      <c r="T594" s="2">
        <v>9.7200000000000006</v>
      </c>
      <c r="U594" s="2">
        <v>100</v>
      </c>
      <c r="V594" s="2">
        <v>24.04</v>
      </c>
      <c r="W594" s="2">
        <v>73.31</v>
      </c>
      <c r="X594" s="2">
        <v>1232.05</v>
      </c>
      <c r="Y594" s="2">
        <v>432.13</v>
      </c>
      <c r="Z594" s="2">
        <v>664.81</v>
      </c>
      <c r="AA594" s="2">
        <v>565.09</v>
      </c>
      <c r="AB594" s="2">
        <v>831.01</v>
      </c>
      <c r="AC594" s="2">
        <v>982.05000000000018</v>
      </c>
    </row>
    <row r="595" spans="1:29" x14ac:dyDescent="0.3">
      <c r="A595" t="s">
        <v>31</v>
      </c>
      <c r="B595">
        <v>7</v>
      </c>
      <c r="C595" t="s">
        <v>45</v>
      </c>
      <c r="D595">
        <v>25.6</v>
      </c>
      <c r="E595" t="s">
        <v>46</v>
      </c>
      <c r="F595" t="s">
        <v>50</v>
      </c>
      <c r="G595" s="2">
        <v>3536.7</v>
      </c>
      <c r="H595" t="s">
        <v>56</v>
      </c>
      <c r="I595" s="1">
        <v>162.91</v>
      </c>
      <c r="J595" s="1">
        <v>315.70999999999998</v>
      </c>
      <c r="K595" s="1">
        <v>57.36</v>
      </c>
      <c r="L595" s="1">
        <v>217.55</v>
      </c>
      <c r="M595" s="1">
        <v>100.04</v>
      </c>
      <c r="N595" s="1">
        <v>68.849999999999994</v>
      </c>
      <c r="O595" s="1">
        <v>135.74</v>
      </c>
      <c r="P595" s="1">
        <v>8.3800000000000008</v>
      </c>
      <c r="Q595" t="s">
        <v>59</v>
      </c>
      <c r="R595" s="6">
        <v>453</v>
      </c>
      <c r="S595" s="6">
        <v>331</v>
      </c>
      <c r="T595" s="2">
        <v>10.68</v>
      </c>
      <c r="U595" s="2">
        <v>100</v>
      </c>
      <c r="V595" s="2">
        <v>39.46</v>
      </c>
      <c r="W595" s="2">
        <v>51.03</v>
      </c>
      <c r="X595" s="2">
        <v>1066.54</v>
      </c>
      <c r="Y595" s="2">
        <v>459.77</v>
      </c>
      <c r="Z595" s="2">
        <v>707.34</v>
      </c>
      <c r="AA595" s="2">
        <v>601.24</v>
      </c>
      <c r="AB595" s="2">
        <v>884.17</v>
      </c>
      <c r="AC595" s="2">
        <v>1375.62</v>
      </c>
    </row>
    <row r="596" spans="1:29" x14ac:dyDescent="0.3">
      <c r="A596" t="s">
        <v>32</v>
      </c>
      <c r="B596">
        <v>10</v>
      </c>
      <c r="C596" t="s">
        <v>42</v>
      </c>
      <c r="D596">
        <v>22.3</v>
      </c>
      <c r="E596" t="s">
        <v>46</v>
      </c>
      <c r="F596" t="s">
        <v>50</v>
      </c>
      <c r="G596" s="2">
        <v>4569.58</v>
      </c>
      <c r="H596" t="s">
        <v>56</v>
      </c>
      <c r="I596" s="1">
        <v>120.71</v>
      </c>
      <c r="J596" s="1">
        <v>481.3</v>
      </c>
      <c r="K596" s="1">
        <v>53.69</v>
      </c>
      <c r="L596" s="1">
        <v>202.68</v>
      </c>
      <c r="M596" s="1">
        <v>139.07</v>
      </c>
      <c r="N596" s="1">
        <v>60.53</v>
      </c>
      <c r="O596" s="1">
        <v>143.72</v>
      </c>
      <c r="P596" s="1">
        <v>9.1300000000000008</v>
      </c>
      <c r="Q596" t="s">
        <v>68</v>
      </c>
      <c r="R596" s="6">
        <v>489</v>
      </c>
      <c r="S596" s="6">
        <v>316</v>
      </c>
      <c r="T596" s="2">
        <v>14.46</v>
      </c>
      <c r="U596" s="2">
        <v>150</v>
      </c>
      <c r="V596" s="2">
        <v>22.1</v>
      </c>
      <c r="W596" s="2">
        <v>87.26</v>
      </c>
      <c r="X596" s="2">
        <v>1210.83</v>
      </c>
      <c r="Y596" s="2">
        <v>594.04999999999995</v>
      </c>
      <c r="Z596" s="2">
        <v>913.92</v>
      </c>
      <c r="AA596" s="2">
        <v>776.83</v>
      </c>
      <c r="AB596" s="2">
        <v>1142.3900000000001</v>
      </c>
      <c r="AC596" s="2">
        <v>2296.85</v>
      </c>
    </row>
    <row r="597" spans="1:29" x14ac:dyDescent="0.3">
      <c r="A597" t="s">
        <v>31</v>
      </c>
      <c r="B597">
        <v>20</v>
      </c>
      <c r="C597" t="s">
        <v>45</v>
      </c>
      <c r="D597">
        <v>17.2</v>
      </c>
      <c r="E597" t="s">
        <v>46</v>
      </c>
      <c r="F597" t="s">
        <v>48</v>
      </c>
      <c r="G597" s="2">
        <v>5546.38</v>
      </c>
      <c r="H597" t="s">
        <v>55</v>
      </c>
      <c r="I597" s="1">
        <v>145.1</v>
      </c>
      <c r="J597" s="1">
        <v>326.07</v>
      </c>
      <c r="K597" s="1">
        <v>52.16</v>
      </c>
      <c r="L597" s="1">
        <v>243.18</v>
      </c>
      <c r="M597" s="1">
        <v>116.76</v>
      </c>
      <c r="N597" s="1">
        <v>48.88</v>
      </c>
      <c r="O597" s="1">
        <v>111.12</v>
      </c>
      <c r="P597" s="1">
        <v>6.94</v>
      </c>
      <c r="Q597" t="s">
        <v>60</v>
      </c>
      <c r="R597" s="6">
        <v>705</v>
      </c>
      <c r="S597" s="6">
        <v>303</v>
      </c>
      <c r="T597" s="2">
        <v>18.3</v>
      </c>
      <c r="U597" s="2">
        <v>50</v>
      </c>
      <c r="V597" s="2">
        <v>36.07</v>
      </c>
      <c r="W597" s="2">
        <v>78.83</v>
      </c>
      <c r="X597" s="2">
        <v>1050.21</v>
      </c>
      <c r="Y597" s="2">
        <v>721.03</v>
      </c>
      <c r="Z597" s="2">
        <v>1109.28</v>
      </c>
      <c r="AA597" s="2">
        <v>942.88</v>
      </c>
      <c r="AB597" s="2">
        <v>1386.6</v>
      </c>
      <c r="AC597" s="2">
        <v>3348.24</v>
      </c>
    </row>
    <row r="598" spans="1:29" x14ac:dyDescent="0.3">
      <c r="A598" t="s">
        <v>36</v>
      </c>
      <c r="B598">
        <v>25</v>
      </c>
      <c r="C598" t="s">
        <v>44</v>
      </c>
      <c r="D598">
        <v>27.3</v>
      </c>
      <c r="E598" t="s">
        <v>47</v>
      </c>
      <c r="F598" t="s">
        <v>49</v>
      </c>
      <c r="G598" s="2">
        <v>4772.26</v>
      </c>
      <c r="H598" t="s">
        <v>55</v>
      </c>
      <c r="I598" s="1">
        <v>160.22</v>
      </c>
      <c r="J598" s="1">
        <v>324.06</v>
      </c>
      <c r="K598" s="1">
        <v>56.17</v>
      </c>
      <c r="L598" s="1">
        <v>264.52</v>
      </c>
      <c r="M598" s="1">
        <v>148.74</v>
      </c>
      <c r="N598" s="1">
        <v>42.34</v>
      </c>
      <c r="O598" s="1">
        <v>119.34</v>
      </c>
      <c r="P598" s="1">
        <v>7.9</v>
      </c>
      <c r="Q598" t="s">
        <v>63</v>
      </c>
      <c r="R598" s="6">
        <v>925</v>
      </c>
      <c r="S598" s="6">
        <v>387</v>
      </c>
      <c r="T598" s="2">
        <v>12.33</v>
      </c>
      <c r="U598" s="2">
        <v>50</v>
      </c>
      <c r="V598" s="2">
        <v>35.950000000000003</v>
      </c>
      <c r="W598" s="2">
        <v>68.03</v>
      </c>
      <c r="X598" s="2">
        <v>1123.29</v>
      </c>
      <c r="Y598" s="2">
        <v>620.39</v>
      </c>
      <c r="Z598" s="2">
        <v>954.45</v>
      </c>
      <c r="AA598" s="2">
        <v>811.28</v>
      </c>
      <c r="AB598" s="2">
        <v>1193.07</v>
      </c>
      <c r="AC598" s="2">
        <v>2500.92</v>
      </c>
    </row>
    <row r="599" spans="1:29" x14ac:dyDescent="0.3">
      <c r="A599" t="s">
        <v>29</v>
      </c>
      <c r="B599">
        <v>18</v>
      </c>
      <c r="C599" t="s">
        <v>41</v>
      </c>
      <c r="D599">
        <v>25.4</v>
      </c>
      <c r="E599" t="s">
        <v>46</v>
      </c>
      <c r="F599" t="s">
        <v>52</v>
      </c>
      <c r="G599" s="2">
        <v>3083.67</v>
      </c>
      <c r="H599" t="s">
        <v>55</v>
      </c>
      <c r="I599" s="1">
        <v>178.19</v>
      </c>
      <c r="J599" s="1">
        <v>334.69</v>
      </c>
      <c r="K599" s="1">
        <v>54.62</v>
      </c>
      <c r="L599" s="1">
        <v>256.68</v>
      </c>
      <c r="M599" s="1">
        <v>120.68</v>
      </c>
      <c r="N599" s="1">
        <v>32.56</v>
      </c>
      <c r="O599" s="1">
        <v>117.44</v>
      </c>
      <c r="P599" s="1">
        <v>6.11</v>
      </c>
      <c r="Q599" t="s">
        <v>69</v>
      </c>
      <c r="R599" s="6">
        <v>819</v>
      </c>
      <c r="S599" s="6">
        <v>389</v>
      </c>
      <c r="T599" s="2">
        <v>7.93</v>
      </c>
      <c r="U599" s="2">
        <v>50</v>
      </c>
      <c r="V599" s="2">
        <v>26.62</v>
      </c>
      <c r="W599" s="2">
        <v>59.37</v>
      </c>
      <c r="X599" s="2">
        <v>1100.97</v>
      </c>
      <c r="Y599" s="2">
        <v>400.88</v>
      </c>
      <c r="Z599" s="2">
        <v>616.73</v>
      </c>
      <c r="AA599" s="2">
        <v>524.22</v>
      </c>
      <c r="AB599" s="2">
        <v>770.92</v>
      </c>
      <c r="AC599" s="2">
        <v>825.32000000000016</v>
      </c>
    </row>
    <row r="600" spans="1:29" x14ac:dyDescent="0.3">
      <c r="A600" t="s">
        <v>39</v>
      </c>
      <c r="B600">
        <v>28</v>
      </c>
      <c r="C600" t="s">
        <v>41</v>
      </c>
      <c r="D600">
        <v>15.5</v>
      </c>
      <c r="E600" t="s">
        <v>47</v>
      </c>
      <c r="F600" t="s">
        <v>48</v>
      </c>
      <c r="G600" s="2">
        <v>4806.12</v>
      </c>
      <c r="H600" t="s">
        <v>56</v>
      </c>
      <c r="I600" s="1">
        <v>156.11000000000001</v>
      </c>
      <c r="J600" s="1">
        <v>446.1</v>
      </c>
      <c r="K600" s="1">
        <v>56.69</v>
      </c>
      <c r="L600" s="1">
        <v>267.64</v>
      </c>
      <c r="M600" s="1">
        <v>149.21</v>
      </c>
      <c r="N600" s="1">
        <v>69.88</v>
      </c>
      <c r="O600" s="1">
        <v>104.49</v>
      </c>
      <c r="P600" s="1">
        <v>7.71</v>
      </c>
      <c r="Q600" t="s">
        <v>60</v>
      </c>
      <c r="R600" s="6">
        <v>414</v>
      </c>
      <c r="S600" s="6">
        <v>359</v>
      </c>
      <c r="T600" s="2">
        <v>13.39</v>
      </c>
      <c r="U600" s="2">
        <v>0</v>
      </c>
      <c r="V600" s="2">
        <v>32.24</v>
      </c>
      <c r="W600" s="2">
        <v>50.12</v>
      </c>
      <c r="X600" s="2">
        <v>1257.83</v>
      </c>
      <c r="Y600" s="2">
        <v>624.79999999999995</v>
      </c>
      <c r="Z600" s="2">
        <v>961.22</v>
      </c>
      <c r="AA600" s="2">
        <v>817.04</v>
      </c>
      <c r="AB600" s="2">
        <v>1201.53</v>
      </c>
      <c r="AC600" s="2">
        <v>2346.5300000000002</v>
      </c>
    </row>
    <row r="601" spans="1:29" x14ac:dyDescent="0.3">
      <c r="A601" t="s">
        <v>32</v>
      </c>
      <c r="B601">
        <v>13</v>
      </c>
      <c r="C601" t="s">
        <v>41</v>
      </c>
      <c r="D601">
        <v>22.3</v>
      </c>
      <c r="E601" t="s">
        <v>47</v>
      </c>
      <c r="F601" t="s">
        <v>49</v>
      </c>
      <c r="G601" s="2">
        <v>3768.52</v>
      </c>
      <c r="H601" t="s">
        <v>54</v>
      </c>
      <c r="I601" s="1">
        <v>163</v>
      </c>
      <c r="J601" s="1">
        <v>480.72</v>
      </c>
      <c r="K601" s="1">
        <v>54.45</v>
      </c>
      <c r="L601" s="1">
        <v>240.29</v>
      </c>
      <c r="M601" s="1">
        <v>105.75</v>
      </c>
      <c r="N601" s="1">
        <v>45.89</v>
      </c>
      <c r="O601" s="1">
        <v>146.16999999999999</v>
      </c>
      <c r="P601" s="1">
        <v>7.49</v>
      </c>
      <c r="Q601" t="s">
        <v>62</v>
      </c>
      <c r="R601" s="6">
        <v>870</v>
      </c>
      <c r="S601" s="6">
        <v>358</v>
      </c>
      <c r="T601" s="2">
        <v>10.53</v>
      </c>
      <c r="U601" s="2">
        <v>50</v>
      </c>
      <c r="V601" s="2">
        <v>25.66</v>
      </c>
      <c r="W601" s="2">
        <v>77.66</v>
      </c>
      <c r="X601" s="2">
        <v>1243.76</v>
      </c>
      <c r="Y601" s="2">
        <v>489.91</v>
      </c>
      <c r="Z601" s="2">
        <v>753.7</v>
      </c>
      <c r="AA601" s="2">
        <v>640.65</v>
      </c>
      <c r="AB601" s="2">
        <v>942.13</v>
      </c>
      <c r="AC601" s="2">
        <v>1366.42</v>
      </c>
    </row>
    <row r="602" spans="1:29" x14ac:dyDescent="0.3">
      <c r="A602" t="s">
        <v>36</v>
      </c>
      <c r="B602">
        <v>14</v>
      </c>
      <c r="C602" t="s">
        <v>41</v>
      </c>
      <c r="D602">
        <v>12.5</v>
      </c>
      <c r="E602" t="s">
        <v>46</v>
      </c>
      <c r="F602" t="s">
        <v>50</v>
      </c>
      <c r="G602" s="2">
        <v>5982.28</v>
      </c>
      <c r="H602" t="s">
        <v>57</v>
      </c>
      <c r="I602" s="1">
        <v>103.79</v>
      </c>
      <c r="J602" s="1">
        <v>385.47</v>
      </c>
      <c r="K602" s="1">
        <v>54.88</v>
      </c>
      <c r="L602" s="1">
        <v>201.77</v>
      </c>
      <c r="M602" s="1">
        <v>126.71</v>
      </c>
      <c r="N602" s="1">
        <v>47.91</v>
      </c>
      <c r="O602" s="1">
        <v>125.42</v>
      </c>
      <c r="P602" s="1">
        <v>6.14</v>
      </c>
      <c r="Q602" t="s">
        <v>69</v>
      </c>
      <c r="R602" s="6">
        <v>798</v>
      </c>
      <c r="S602" s="6">
        <v>371</v>
      </c>
      <c r="T602" s="2">
        <v>16.12</v>
      </c>
      <c r="U602" s="2">
        <v>150</v>
      </c>
      <c r="V602" s="2">
        <v>36.06</v>
      </c>
      <c r="W602" s="2">
        <v>68.16</v>
      </c>
      <c r="X602" s="2">
        <v>1052.0899999999999</v>
      </c>
      <c r="Y602" s="2">
        <v>777.7</v>
      </c>
      <c r="Z602" s="2">
        <v>1196.46</v>
      </c>
      <c r="AA602" s="2">
        <v>1016.99</v>
      </c>
      <c r="AB602" s="2">
        <v>1495.57</v>
      </c>
      <c r="AC602" s="2">
        <v>3882.25</v>
      </c>
    </row>
    <row r="603" spans="1:29" x14ac:dyDescent="0.3">
      <c r="A603" t="s">
        <v>35</v>
      </c>
      <c r="B603">
        <v>24</v>
      </c>
      <c r="C603" t="s">
        <v>45</v>
      </c>
      <c r="D603">
        <v>13.9</v>
      </c>
      <c r="E603" t="s">
        <v>47</v>
      </c>
      <c r="F603" t="s">
        <v>50</v>
      </c>
      <c r="G603" s="2">
        <v>4279.59</v>
      </c>
      <c r="H603" t="s">
        <v>56</v>
      </c>
      <c r="I603" s="1">
        <v>183.04</v>
      </c>
      <c r="J603" s="1">
        <v>483.75</v>
      </c>
      <c r="K603" s="1">
        <v>54.22</v>
      </c>
      <c r="L603" s="1">
        <v>249.52</v>
      </c>
      <c r="M603" s="1">
        <v>105.15</v>
      </c>
      <c r="N603" s="1">
        <v>69.849999999999994</v>
      </c>
      <c r="O603" s="1">
        <v>129.43</v>
      </c>
      <c r="P603" s="1">
        <v>5.08</v>
      </c>
      <c r="Q603" t="s">
        <v>72</v>
      </c>
      <c r="R603" s="6">
        <v>177</v>
      </c>
      <c r="S603" s="6">
        <v>392</v>
      </c>
      <c r="T603" s="2">
        <v>10.92</v>
      </c>
      <c r="U603" s="2">
        <v>150</v>
      </c>
      <c r="V603" s="2">
        <v>27.83</v>
      </c>
      <c r="W603" s="2">
        <v>83.98</v>
      </c>
      <c r="X603" s="2">
        <v>1280.04</v>
      </c>
      <c r="Y603" s="2">
        <v>556.35</v>
      </c>
      <c r="Z603" s="2">
        <v>855.92</v>
      </c>
      <c r="AA603" s="2">
        <v>727.53</v>
      </c>
      <c r="AB603" s="2">
        <v>1069.9000000000001</v>
      </c>
      <c r="AC603" s="2">
        <v>1943.38</v>
      </c>
    </row>
    <row r="604" spans="1:29" x14ac:dyDescent="0.3">
      <c r="A604" t="s">
        <v>35</v>
      </c>
      <c r="B604">
        <v>10</v>
      </c>
      <c r="C604" t="s">
        <v>42</v>
      </c>
      <c r="D604">
        <v>24.5</v>
      </c>
      <c r="E604" t="s">
        <v>46</v>
      </c>
      <c r="F604" t="s">
        <v>48</v>
      </c>
      <c r="G604" s="2">
        <v>5122.9799999999996</v>
      </c>
      <c r="H604" t="s">
        <v>54</v>
      </c>
      <c r="I604" s="1">
        <v>194.94</v>
      </c>
      <c r="J604" s="1">
        <v>460.02</v>
      </c>
      <c r="K604" s="1">
        <v>50.03</v>
      </c>
      <c r="L604" s="1">
        <v>235.04</v>
      </c>
      <c r="M604" s="1">
        <v>115.18</v>
      </c>
      <c r="N604" s="1">
        <v>56.68</v>
      </c>
      <c r="O604" s="1">
        <v>102.36</v>
      </c>
      <c r="P604" s="1">
        <v>7.89</v>
      </c>
      <c r="Q604" t="s">
        <v>58</v>
      </c>
      <c r="R604" s="6">
        <v>710</v>
      </c>
      <c r="S604" s="6">
        <v>303</v>
      </c>
      <c r="T604" s="2">
        <v>16.91</v>
      </c>
      <c r="U604" s="2">
        <v>100</v>
      </c>
      <c r="V604" s="2">
        <v>28.88</v>
      </c>
      <c r="W604" s="2">
        <v>92.96</v>
      </c>
      <c r="X604" s="2">
        <v>1222.1400000000001</v>
      </c>
      <c r="Y604" s="2">
        <v>665.99</v>
      </c>
      <c r="Z604" s="2">
        <v>1024.5999999999999</v>
      </c>
      <c r="AA604" s="2">
        <v>870.91</v>
      </c>
      <c r="AB604" s="2">
        <v>1280.74</v>
      </c>
      <c r="AC604" s="2">
        <v>2795.72</v>
      </c>
    </row>
    <row r="605" spans="1:29" x14ac:dyDescent="0.3">
      <c r="A605" t="s">
        <v>33</v>
      </c>
      <c r="B605">
        <v>2</v>
      </c>
      <c r="C605" t="s">
        <v>43</v>
      </c>
      <c r="D605">
        <v>24.6</v>
      </c>
      <c r="E605" t="s">
        <v>46</v>
      </c>
      <c r="F605" t="s">
        <v>49</v>
      </c>
      <c r="G605" s="2">
        <v>5872.84</v>
      </c>
      <c r="H605" t="s">
        <v>56</v>
      </c>
      <c r="I605" s="1">
        <v>146.25</v>
      </c>
      <c r="J605" s="1">
        <v>499.94</v>
      </c>
      <c r="K605" s="1">
        <v>51.92</v>
      </c>
      <c r="L605" s="1">
        <v>279.76</v>
      </c>
      <c r="M605" s="1">
        <v>128.68</v>
      </c>
      <c r="N605" s="1">
        <v>43.31</v>
      </c>
      <c r="O605" s="1">
        <v>142.81</v>
      </c>
      <c r="P605" s="1">
        <v>7.68</v>
      </c>
      <c r="Q605" t="s">
        <v>68</v>
      </c>
      <c r="R605" s="6">
        <v>962</v>
      </c>
      <c r="S605" s="6">
        <v>374</v>
      </c>
      <c r="T605" s="2">
        <v>15.7</v>
      </c>
      <c r="U605" s="2">
        <v>100</v>
      </c>
      <c r="V605" s="2">
        <v>37.64</v>
      </c>
      <c r="W605" s="2">
        <v>95.86</v>
      </c>
      <c r="X605" s="2">
        <v>1300.3499999999999</v>
      </c>
      <c r="Y605" s="2">
        <v>763.47</v>
      </c>
      <c r="Z605" s="2">
        <v>1174.57</v>
      </c>
      <c r="AA605" s="2">
        <v>998.38</v>
      </c>
      <c r="AB605" s="2">
        <v>1468.21</v>
      </c>
      <c r="AC605" s="2">
        <v>3476.13</v>
      </c>
    </row>
    <row r="606" spans="1:29" x14ac:dyDescent="0.3">
      <c r="A606" t="s">
        <v>34</v>
      </c>
      <c r="B606">
        <v>28</v>
      </c>
      <c r="C606" t="s">
        <v>41</v>
      </c>
      <c r="D606">
        <v>18</v>
      </c>
      <c r="E606" t="s">
        <v>46</v>
      </c>
      <c r="F606" t="s">
        <v>48</v>
      </c>
      <c r="G606" s="2">
        <v>3147.72</v>
      </c>
      <c r="H606" t="s">
        <v>55</v>
      </c>
      <c r="I606" s="1">
        <v>174.76</v>
      </c>
      <c r="J606" s="1">
        <v>441.91</v>
      </c>
      <c r="K606" s="1">
        <v>59.05</v>
      </c>
      <c r="L606" s="1">
        <v>242.41</v>
      </c>
      <c r="M606" s="1">
        <v>118.78</v>
      </c>
      <c r="N606" s="1">
        <v>66.709999999999994</v>
      </c>
      <c r="O606" s="1">
        <v>115.48</v>
      </c>
      <c r="P606" s="1">
        <v>5.33</v>
      </c>
      <c r="Q606" t="s">
        <v>69</v>
      </c>
      <c r="R606" s="6">
        <v>994</v>
      </c>
      <c r="S606" s="6">
        <v>380</v>
      </c>
      <c r="T606" s="2">
        <v>8.2799999999999994</v>
      </c>
      <c r="U606" s="2">
        <v>50</v>
      </c>
      <c r="V606" s="2">
        <v>29.17</v>
      </c>
      <c r="W606" s="2">
        <v>60.98</v>
      </c>
      <c r="X606" s="2">
        <v>1224.43</v>
      </c>
      <c r="Y606" s="2">
        <v>409.2</v>
      </c>
      <c r="Z606" s="2">
        <v>629.54</v>
      </c>
      <c r="AA606" s="2">
        <v>535.11</v>
      </c>
      <c r="AB606" s="2">
        <v>786.93</v>
      </c>
      <c r="AC606" s="2">
        <v>768.46</v>
      </c>
    </row>
    <row r="607" spans="1:29" x14ac:dyDescent="0.3">
      <c r="A607" t="s">
        <v>35</v>
      </c>
      <c r="B607">
        <v>18</v>
      </c>
      <c r="C607" t="s">
        <v>41</v>
      </c>
      <c r="D607">
        <v>21.2</v>
      </c>
      <c r="E607" t="s">
        <v>47</v>
      </c>
      <c r="F607" t="s">
        <v>48</v>
      </c>
      <c r="G607" s="2">
        <v>5209.8999999999996</v>
      </c>
      <c r="H607" t="s">
        <v>55</v>
      </c>
      <c r="I607" s="1">
        <v>139.11000000000001</v>
      </c>
      <c r="J607" s="1">
        <v>367.02</v>
      </c>
      <c r="K607" s="1">
        <v>57.18</v>
      </c>
      <c r="L607" s="1">
        <v>243.68</v>
      </c>
      <c r="M607" s="1">
        <v>127.65</v>
      </c>
      <c r="N607" s="1">
        <v>48.77</v>
      </c>
      <c r="O607" s="1">
        <v>140.83000000000001</v>
      </c>
      <c r="P607" s="1">
        <v>5.39</v>
      </c>
      <c r="Q607" t="s">
        <v>66</v>
      </c>
      <c r="R607" s="6">
        <v>280</v>
      </c>
      <c r="S607" s="6">
        <v>341</v>
      </c>
      <c r="T607" s="2">
        <v>15.28</v>
      </c>
      <c r="U607" s="2">
        <v>50</v>
      </c>
      <c r="V607" s="2">
        <v>25.8</v>
      </c>
      <c r="W607" s="2">
        <v>69.459999999999994</v>
      </c>
      <c r="X607" s="2">
        <v>1129.6300000000001</v>
      </c>
      <c r="Y607" s="2">
        <v>677.29</v>
      </c>
      <c r="Z607" s="2">
        <v>1041.98</v>
      </c>
      <c r="AA607" s="2">
        <v>885.68</v>
      </c>
      <c r="AB607" s="2">
        <v>1302.47</v>
      </c>
      <c r="AC607" s="2">
        <v>2922.0699999999997</v>
      </c>
    </row>
    <row r="608" spans="1:29" x14ac:dyDescent="0.3">
      <c r="A608" t="s">
        <v>40</v>
      </c>
      <c r="B608">
        <v>19</v>
      </c>
      <c r="C608" t="s">
        <v>41</v>
      </c>
      <c r="D608">
        <v>17.8</v>
      </c>
      <c r="E608" t="s">
        <v>47</v>
      </c>
      <c r="F608" t="s">
        <v>48</v>
      </c>
      <c r="G608" s="2">
        <v>3467.39</v>
      </c>
      <c r="H608" t="s">
        <v>56</v>
      </c>
      <c r="I608" s="1">
        <v>168.04</v>
      </c>
      <c r="J608" s="1">
        <v>323.27999999999997</v>
      </c>
      <c r="K608" s="1">
        <v>56.11</v>
      </c>
      <c r="L608" s="1">
        <v>208.51</v>
      </c>
      <c r="M608" s="1">
        <v>121.49</v>
      </c>
      <c r="N608" s="1">
        <v>50.63</v>
      </c>
      <c r="O608" s="1">
        <v>149.68</v>
      </c>
      <c r="P608" s="1">
        <v>8.74</v>
      </c>
      <c r="Q608" t="s">
        <v>61</v>
      </c>
      <c r="R608" s="6">
        <v>222</v>
      </c>
      <c r="S608" s="6">
        <v>374</v>
      </c>
      <c r="T608" s="2">
        <v>9.27</v>
      </c>
      <c r="U608" s="2">
        <v>150</v>
      </c>
      <c r="V608" s="2">
        <v>35.64</v>
      </c>
      <c r="W608" s="2">
        <v>84.39</v>
      </c>
      <c r="X608" s="2">
        <v>1086.48</v>
      </c>
      <c r="Y608" s="2">
        <v>450.76</v>
      </c>
      <c r="Z608" s="2">
        <v>693.48</v>
      </c>
      <c r="AA608" s="2">
        <v>589.46</v>
      </c>
      <c r="AB608" s="2">
        <v>866.85</v>
      </c>
      <c r="AC608" s="2">
        <v>1332.5500000000002</v>
      </c>
    </row>
    <row r="609" spans="1:29" x14ac:dyDescent="0.3">
      <c r="A609" t="s">
        <v>40</v>
      </c>
      <c r="B609">
        <v>5</v>
      </c>
      <c r="C609" t="s">
        <v>42</v>
      </c>
      <c r="D609">
        <v>22.7</v>
      </c>
      <c r="E609" t="s">
        <v>47</v>
      </c>
      <c r="F609" t="s">
        <v>48</v>
      </c>
      <c r="G609" s="2">
        <v>3958.45</v>
      </c>
      <c r="H609" t="s">
        <v>56</v>
      </c>
      <c r="I609" s="1">
        <v>127.29</v>
      </c>
      <c r="J609" s="1">
        <v>477.11</v>
      </c>
      <c r="K609" s="1">
        <v>56.18</v>
      </c>
      <c r="L609" s="1">
        <v>229.93</v>
      </c>
      <c r="M609" s="1">
        <v>138</v>
      </c>
      <c r="N609" s="1">
        <v>59.92</v>
      </c>
      <c r="O609" s="1">
        <v>121.29</v>
      </c>
      <c r="P609" s="1">
        <v>6.97</v>
      </c>
      <c r="Q609" t="s">
        <v>70</v>
      </c>
      <c r="R609" s="6">
        <v>569</v>
      </c>
      <c r="S609" s="6">
        <v>335</v>
      </c>
      <c r="T609" s="2">
        <v>11.82</v>
      </c>
      <c r="U609" s="2">
        <v>100</v>
      </c>
      <c r="V609" s="2">
        <v>22.63</v>
      </c>
      <c r="W609" s="2">
        <v>91.57</v>
      </c>
      <c r="X609" s="2">
        <v>1216.69</v>
      </c>
      <c r="Y609" s="2">
        <v>514.6</v>
      </c>
      <c r="Z609" s="2">
        <v>791.69</v>
      </c>
      <c r="AA609" s="2">
        <v>672.94</v>
      </c>
      <c r="AB609" s="2">
        <v>989.61</v>
      </c>
      <c r="AC609" s="2">
        <v>1630.3899999999999</v>
      </c>
    </row>
    <row r="610" spans="1:29" x14ac:dyDescent="0.3">
      <c r="A610" t="s">
        <v>35</v>
      </c>
      <c r="B610">
        <v>6</v>
      </c>
      <c r="C610" t="s">
        <v>42</v>
      </c>
      <c r="D610">
        <v>22</v>
      </c>
      <c r="E610" t="s">
        <v>47</v>
      </c>
      <c r="F610" t="s">
        <v>49</v>
      </c>
      <c r="G610" s="2">
        <v>5678.97</v>
      </c>
      <c r="H610" t="s">
        <v>57</v>
      </c>
      <c r="I610" s="1">
        <v>198.88</v>
      </c>
      <c r="J610" s="1">
        <v>394.78</v>
      </c>
      <c r="K610" s="1">
        <v>50.56</v>
      </c>
      <c r="L610" s="1">
        <v>234.63</v>
      </c>
      <c r="M610" s="1">
        <v>140.21</v>
      </c>
      <c r="N610" s="1">
        <v>38.299999999999997</v>
      </c>
      <c r="O610" s="1">
        <v>110.58</v>
      </c>
      <c r="P610" s="1">
        <v>7.75</v>
      </c>
      <c r="Q610" t="s">
        <v>65</v>
      </c>
      <c r="R610" s="6">
        <v>660</v>
      </c>
      <c r="S610" s="6">
        <v>336</v>
      </c>
      <c r="T610" s="2">
        <v>16.899999999999999</v>
      </c>
      <c r="U610" s="2">
        <v>100</v>
      </c>
      <c r="V610" s="2">
        <v>26.8</v>
      </c>
      <c r="W610" s="2">
        <v>83.29</v>
      </c>
      <c r="X610" s="2">
        <v>1175.69</v>
      </c>
      <c r="Y610" s="2">
        <v>738.27</v>
      </c>
      <c r="Z610" s="2">
        <v>1135.79</v>
      </c>
      <c r="AA610" s="2">
        <v>965.42</v>
      </c>
      <c r="AB610" s="2">
        <v>1419.74</v>
      </c>
      <c r="AC610" s="2">
        <v>3396.08</v>
      </c>
    </row>
    <row r="611" spans="1:29" x14ac:dyDescent="0.3">
      <c r="A611" t="s">
        <v>31</v>
      </c>
      <c r="B611">
        <v>15</v>
      </c>
      <c r="C611" t="s">
        <v>43</v>
      </c>
      <c r="D611">
        <v>25.2</v>
      </c>
      <c r="E611" t="s">
        <v>47</v>
      </c>
      <c r="F611" t="s">
        <v>53</v>
      </c>
      <c r="G611" s="2">
        <v>4808.2299999999996</v>
      </c>
      <c r="H611" t="s">
        <v>54</v>
      </c>
      <c r="I611" s="1">
        <v>137.72</v>
      </c>
      <c r="J611" s="1">
        <v>380.59</v>
      </c>
      <c r="K611" s="1">
        <v>56.5</v>
      </c>
      <c r="L611" s="1">
        <v>266.87</v>
      </c>
      <c r="M611" s="1">
        <v>125.27</v>
      </c>
      <c r="N611" s="1">
        <v>53.48</v>
      </c>
      <c r="O611" s="1">
        <v>144.19999999999999</v>
      </c>
      <c r="P611" s="1">
        <v>5.56</v>
      </c>
      <c r="Q611" t="s">
        <v>78</v>
      </c>
      <c r="R611" s="6">
        <v>288</v>
      </c>
      <c r="S611" s="6">
        <v>334</v>
      </c>
      <c r="T611" s="2">
        <v>14.4</v>
      </c>
      <c r="U611" s="2">
        <v>50</v>
      </c>
      <c r="V611" s="2">
        <v>35.97</v>
      </c>
      <c r="W611" s="2">
        <v>89.22</v>
      </c>
      <c r="X611" s="2">
        <v>1170.1899999999901</v>
      </c>
      <c r="Y611" s="2">
        <v>625.07000000000005</v>
      </c>
      <c r="Z611" s="2">
        <v>961.65</v>
      </c>
      <c r="AA611" s="2">
        <v>817.4</v>
      </c>
      <c r="AB611" s="2">
        <v>1202.06</v>
      </c>
      <c r="AC611" s="2">
        <v>2490.0100000000002</v>
      </c>
    </row>
    <row r="612" spans="1:29" x14ac:dyDescent="0.3">
      <c r="A612" t="s">
        <v>32</v>
      </c>
      <c r="B612">
        <v>7</v>
      </c>
      <c r="C612" t="s">
        <v>41</v>
      </c>
      <c r="D612">
        <v>16.5</v>
      </c>
      <c r="E612" t="s">
        <v>46</v>
      </c>
      <c r="F612" t="s">
        <v>51</v>
      </c>
      <c r="G612" s="2">
        <v>4050.25</v>
      </c>
      <c r="H612" t="s">
        <v>56</v>
      </c>
      <c r="I612" s="1">
        <v>145.46</v>
      </c>
      <c r="J612" s="1">
        <v>425.04</v>
      </c>
      <c r="K612" s="1">
        <v>53.24</v>
      </c>
      <c r="L612" s="1">
        <v>210.08</v>
      </c>
      <c r="M612" s="1">
        <v>129.69</v>
      </c>
      <c r="N612" s="1">
        <v>35.880000000000003</v>
      </c>
      <c r="O612" s="1">
        <v>126.32</v>
      </c>
      <c r="P612" s="1">
        <v>5.41</v>
      </c>
      <c r="Q612" t="s">
        <v>82</v>
      </c>
      <c r="R612" s="6">
        <v>560</v>
      </c>
      <c r="S612" s="6">
        <v>320</v>
      </c>
      <c r="T612" s="2">
        <v>12.66</v>
      </c>
      <c r="U612" s="2">
        <v>50</v>
      </c>
      <c r="V612" s="2">
        <v>27.43</v>
      </c>
      <c r="W612" s="2">
        <v>93.65</v>
      </c>
      <c r="X612" s="2">
        <v>1131.1199999999999</v>
      </c>
      <c r="Y612" s="2">
        <v>526.53</v>
      </c>
      <c r="Z612" s="2">
        <v>810.05</v>
      </c>
      <c r="AA612" s="2">
        <v>688.54</v>
      </c>
      <c r="AB612" s="2">
        <v>1012.56</v>
      </c>
      <c r="AC612" s="2">
        <v>1762.56</v>
      </c>
    </row>
    <row r="613" spans="1:29" x14ac:dyDescent="0.3">
      <c r="A613" t="s">
        <v>32</v>
      </c>
      <c r="B613">
        <v>8</v>
      </c>
      <c r="C613" t="s">
        <v>44</v>
      </c>
      <c r="D613">
        <v>14</v>
      </c>
      <c r="E613" t="s">
        <v>47</v>
      </c>
      <c r="F613" t="s">
        <v>53</v>
      </c>
      <c r="G613" s="2">
        <v>5272.03</v>
      </c>
      <c r="H613" t="s">
        <v>56</v>
      </c>
      <c r="I613" s="1">
        <v>126.63</v>
      </c>
      <c r="J613" s="1">
        <v>369.15</v>
      </c>
      <c r="K613" s="1">
        <v>50.44</v>
      </c>
      <c r="L613" s="1">
        <v>233.33</v>
      </c>
      <c r="M613" s="1">
        <v>132.16999999999999</v>
      </c>
      <c r="N613" s="1">
        <v>38.9</v>
      </c>
      <c r="O613" s="1">
        <v>142.91</v>
      </c>
      <c r="P613" s="1">
        <v>5.32</v>
      </c>
      <c r="Q613" t="s">
        <v>80</v>
      </c>
      <c r="R613" s="6">
        <v>435</v>
      </c>
      <c r="S613" s="6">
        <v>373</v>
      </c>
      <c r="T613" s="2">
        <v>14.13</v>
      </c>
      <c r="U613" s="2">
        <v>0</v>
      </c>
      <c r="V613" s="2">
        <v>23.06</v>
      </c>
      <c r="W613" s="2">
        <v>74.489999999999995</v>
      </c>
      <c r="X613" s="2">
        <v>1098.8499999999999</v>
      </c>
      <c r="Y613" s="2">
        <v>685.36</v>
      </c>
      <c r="Z613" s="2">
        <v>1054.4100000000001</v>
      </c>
      <c r="AA613" s="2">
        <v>896.25</v>
      </c>
      <c r="AB613" s="2">
        <v>1318.01</v>
      </c>
      <c r="AC613" s="2">
        <v>2962.24</v>
      </c>
    </row>
    <row r="614" spans="1:29" x14ac:dyDescent="0.3">
      <c r="A614" t="s">
        <v>36</v>
      </c>
      <c r="B614">
        <v>2</v>
      </c>
      <c r="C614" t="s">
        <v>43</v>
      </c>
      <c r="D614">
        <v>19.600000000000001</v>
      </c>
      <c r="E614" t="s">
        <v>47</v>
      </c>
      <c r="F614" t="s">
        <v>52</v>
      </c>
      <c r="G614" s="2">
        <v>3314.5</v>
      </c>
      <c r="H614" t="s">
        <v>56</v>
      </c>
      <c r="I614" s="1">
        <v>136.85</v>
      </c>
      <c r="J614" s="1">
        <v>443.49</v>
      </c>
      <c r="K614" s="1">
        <v>57.39</v>
      </c>
      <c r="L614" s="1">
        <v>275.27999999999997</v>
      </c>
      <c r="M614" s="1">
        <v>110.13</v>
      </c>
      <c r="N614" s="1">
        <v>57.06</v>
      </c>
      <c r="O614" s="1">
        <v>138.04</v>
      </c>
      <c r="P614" s="1">
        <v>5.2</v>
      </c>
      <c r="Q614" t="s">
        <v>83</v>
      </c>
      <c r="R614" s="6">
        <v>833</v>
      </c>
      <c r="S614" s="6">
        <v>342</v>
      </c>
      <c r="T614" s="2">
        <v>9.69</v>
      </c>
      <c r="U614" s="2">
        <v>50</v>
      </c>
      <c r="V614" s="2">
        <v>34.78</v>
      </c>
      <c r="W614" s="2">
        <v>59.99</v>
      </c>
      <c r="X614" s="2">
        <v>1223.44</v>
      </c>
      <c r="Y614" s="2">
        <v>430.88</v>
      </c>
      <c r="Z614" s="2">
        <v>662.9</v>
      </c>
      <c r="AA614" s="2">
        <v>563.47</v>
      </c>
      <c r="AB614" s="2">
        <v>828.62</v>
      </c>
      <c r="AC614" s="2">
        <v>941.84000000000015</v>
      </c>
    </row>
    <row r="615" spans="1:29" x14ac:dyDescent="0.3">
      <c r="A615" t="s">
        <v>37</v>
      </c>
      <c r="B615">
        <v>7</v>
      </c>
      <c r="C615" t="s">
        <v>44</v>
      </c>
      <c r="D615">
        <v>28.4</v>
      </c>
      <c r="E615" t="s">
        <v>46</v>
      </c>
      <c r="F615" t="s">
        <v>51</v>
      </c>
      <c r="G615" s="2">
        <v>5974.23</v>
      </c>
      <c r="H615" t="s">
        <v>55</v>
      </c>
      <c r="I615" s="1">
        <v>191.48</v>
      </c>
      <c r="J615" s="1">
        <v>363.76</v>
      </c>
      <c r="K615" s="1">
        <v>55.46</v>
      </c>
      <c r="L615" s="1">
        <v>277.99</v>
      </c>
      <c r="M615" s="1">
        <v>147.63999999999999</v>
      </c>
      <c r="N615" s="1">
        <v>63.21</v>
      </c>
      <c r="O615" s="1">
        <v>103.13</v>
      </c>
      <c r="P615" s="1">
        <v>9.43</v>
      </c>
      <c r="Q615" t="s">
        <v>72</v>
      </c>
      <c r="R615" s="6">
        <v>635</v>
      </c>
      <c r="S615" s="6">
        <v>380</v>
      </c>
      <c r="T615" s="2">
        <v>15.72</v>
      </c>
      <c r="U615" s="2">
        <v>150</v>
      </c>
      <c r="V615" s="2">
        <v>24.56</v>
      </c>
      <c r="W615" s="2">
        <v>52.14</v>
      </c>
      <c r="X615" s="2">
        <v>1212.0999999999999</v>
      </c>
      <c r="Y615" s="2">
        <v>776.65</v>
      </c>
      <c r="Z615" s="2">
        <v>1194.8499999999999</v>
      </c>
      <c r="AA615" s="2">
        <v>1015.62</v>
      </c>
      <c r="AB615" s="2">
        <v>1493.56</v>
      </c>
      <c r="AC615" s="2">
        <v>3702.6899999999996</v>
      </c>
    </row>
    <row r="616" spans="1:29" x14ac:dyDescent="0.3">
      <c r="A616" t="s">
        <v>36</v>
      </c>
      <c r="B616">
        <v>21</v>
      </c>
      <c r="C616" t="s">
        <v>43</v>
      </c>
      <c r="D616">
        <v>14.2</v>
      </c>
      <c r="E616" t="s">
        <v>46</v>
      </c>
      <c r="F616" t="s">
        <v>53</v>
      </c>
      <c r="G616" s="2">
        <v>5283.37</v>
      </c>
      <c r="H616" t="s">
        <v>55</v>
      </c>
      <c r="I616" s="1">
        <v>115.1</v>
      </c>
      <c r="J616" s="1">
        <v>348.55</v>
      </c>
      <c r="K616" s="1">
        <v>54.49</v>
      </c>
      <c r="L616" s="1">
        <v>284.01</v>
      </c>
      <c r="M616" s="1">
        <v>129.44</v>
      </c>
      <c r="N616" s="1">
        <v>69.88</v>
      </c>
      <c r="O616" s="1">
        <v>106.96</v>
      </c>
      <c r="P616" s="1">
        <v>5.61</v>
      </c>
      <c r="Q616" t="s">
        <v>60</v>
      </c>
      <c r="R616" s="6">
        <v>559</v>
      </c>
      <c r="S616" s="6">
        <v>353</v>
      </c>
      <c r="T616" s="2">
        <v>14.97</v>
      </c>
      <c r="U616" s="2">
        <v>100</v>
      </c>
      <c r="V616" s="2">
        <v>37.43</v>
      </c>
      <c r="W616" s="2">
        <v>75.17</v>
      </c>
      <c r="X616" s="2">
        <v>1114.03999999999</v>
      </c>
      <c r="Y616" s="2">
        <v>686.84</v>
      </c>
      <c r="Z616" s="2">
        <v>1056.67</v>
      </c>
      <c r="AA616" s="2">
        <v>898.17</v>
      </c>
      <c r="AB616" s="2">
        <v>1320.84</v>
      </c>
      <c r="AC616" s="2">
        <v>3072.76</v>
      </c>
    </row>
    <row r="617" spans="1:29" x14ac:dyDescent="0.3">
      <c r="A617" t="s">
        <v>40</v>
      </c>
      <c r="B617">
        <v>10</v>
      </c>
      <c r="C617" t="s">
        <v>44</v>
      </c>
      <c r="D617">
        <v>19.100000000000001</v>
      </c>
      <c r="E617" t="s">
        <v>47</v>
      </c>
      <c r="F617" t="s">
        <v>48</v>
      </c>
      <c r="G617" s="2">
        <v>4379.87</v>
      </c>
      <c r="H617" t="s">
        <v>54</v>
      </c>
      <c r="I617" s="1">
        <v>117.29</v>
      </c>
      <c r="J617" s="1">
        <v>331.61</v>
      </c>
      <c r="K617" s="1">
        <v>57.03</v>
      </c>
      <c r="L617" s="1">
        <v>281.61</v>
      </c>
      <c r="M617" s="1">
        <v>130.94</v>
      </c>
      <c r="N617" s="1">
        <v>59.76</v>
      </c>
      <c r="O617" s="1">
        <v>135.9</v>
      </c>
      <c r="P617" s="1">
        <v>8.07</v>
      </c>
      <c r="Q617" t="s">
        <v>75</v>
      </c>
      <c r="R617" s="6">
        <v>594</v>
      </c>
      <c r="S617" s="6">
        <v>395</v>
      </c>
      <c r="T617" s="2">
        <v>11.09</v>
      </c>
      <c r="U617" s="2">
        <v>0</v>
      </c>
      <c r="V617" s="2">
        <v>34.49</v>
      </c>
      <c r="W617" s="2">
        <v>61.11</v>
      </c>
      <c r="X617" s="2">
        <v>1122.21</v>
      </c>
      <c r="Y617" s="2">
        <v>569.38</v>
      </c>
      <c r="Z617" s="2">
        <v>875.97</v>
      </c>
      <c r="AA617" s="2">
        <v>744.58</v>
      </c>
      <c r="AB617" s="2">
        <v>1094.97</v>
      </c>
      <c r="AC617" s="2">
        <v>2058.15</v>
      </c>
    </row>
    <row r="618" spans="1:29" x14ac:dyDescent="0.3">
      <c r="A618" t="s">
        <v>34</v>
      </c>
      <c r="B618">
        <v>23</v>
      </c>
      <c r="C618" t="s">
        <v>45</v>
      </c>
      <c r="D618">
        <v>24.1</v>
      </c>
      <c r="E618" t="s">
        <v>47</v>
      </c>
      <c r="F618" t="s">
        <v>50</v>
      </c>
      <c r="G618" s="2">
        <v>5506.67</v>
      </c>
      <c r="H618" t="s">
        <v>57</v>
      </c>
      <c r="I618" s="1">
        <v>155.37</v>
      </c>
      <c r="J618" s="1">
        <v>499.19</v>
      </c>
      <c r="K618" s="1">
        <v>55.63</v>
      </c>
      <c r="L618" s="1">
        <v>237.04</v>
      </c>
      <c r="M618" s="1">
        <v>111.08</v>
      </c>
      <c r="N618" s="1">
        <v>31.43</v>
      </c>
      <c r="O618" s="1">
        <v>133.28</v>
      </c>
      <c r="P618" s="1">
        <v>5.32</v>
      </c>
      <c r="Q618" t="s">
        <v>76</v>
      </c>
      <c r="R618" s="6">
        <v>365</v>
      </c>
      <c r="S618" s="6">
        <v>324</v>
      </c>
      <c r="T618" s="2">
        <v>17</v>
      </c>
      <c r="U618" s="2">
        <v>0</v>
      </c>
      <c r="V618" s="2">
        <v>33.1</v>
      </c>
      <c r="W618" s="2">
        <v>81.739999999999995</v>
      </c>
      <c r="X618" s="2">
        <v>1228.3399999999999</v>
      </c>
      <c r="Y618" s="2">
        <v>715.87</v>
      </c>
      <c r="Z618" s="2">
        <v>1101.33</v>
      </c>
      <c r="AA618" s="2">
        <v>936.13</v>
      </c>
      <c r="AB618" s="2">
        <v>1376.67</v>
      </c>
      <c r="AC618" s="2">
        <v>3077.4300000000003</v>
      </c>
    </row>
    <row r="619" spans="1:29" x14ac:dyDescent="0.3">
      <c r="A619" t="s">
        <v>32</v>
      </c>
      <c r="B619">
        <v>22</v>
      </c>
      <c r="C619" t="s">
        <v>42</v>
      </c>
      <c r="D619">
        <v>17</v>
      </c>
      <c r="E619" t="s">
        <v>46</v>
      </c>
      <c r="F619" t="s">
        <v>48</v>
      </c>
      <c r="G619" s="2">
        <v>3936.47</v>
      </c>
      <c r="H619" t="s">
        <v>56</v>
      </c>
      <c r="I619" s="1">
        <v>191.23</v>
      </c>
      <c r="J619" s="1">
        <v>425.92</v>
      </c>
      <c r="K619" s="1">
        <v>54.31</v>
      </c>
      <c r="L619" s="1">
        <v>220.22</v>
      </c>
      <c r="M619" s="1">
        <v>123.69</v>
      </c>
      <c r="N619" s="1">
        <v>46.74</v>
      </c>
      <c r="O619" s="1">
        <v>149.79</v>
      </c>
      <c r="P619" s="1">
        <v>5.0199999999999996</v>
      </c>
      <c r="Q619" t="s">
        <v>81</v>
      </c>
      <c r="R619" s="6">
        <v>541</v>
      </c>
      <c r="S619" s="6">
        <v>358</v>
      </c>
      <c r="T619" s="2">
        <v>11</v>
      </c>
      <c r="U619" s="2">
        <v>100</v>
      </c>
      <c r="V619" s="2">
        <v>31.15</v>
      </c>
      <c r="W619" s="2">
        <v>77.03</v>
      </c>
      <c r="X619" s="2">
        <v>1216.92</v>
      </c>
      <c r="Y619" s="2">
        <v>511.74</v>
      </c>
      <c r="Z619" s="2">
        <v>787.29</v>
      </c>
      <c r="AA619" s="2">
        <v>669.2</v>
      </c>
      <c r="AB619" s="2">
        <v>984.12</v>
      </c>
      <c r="AC619" s="2">
        <v>1616.6999999999998</v>
      </c>
    </row>
    <row r="620" spans="1:29" x14ac:dyDescent="0.3">
      <c r="A620" t="s">
        <v>39</v>
      </c>
      <c r="B620">
        <v>7</v>
      </c>
      <c r="C620" t="s">
        <v>41</v>
      </c>
      <c r="D620">
        <v>28.2</v>
      </c>
      <c r="E620" t="s">
        <v>46</v>
      </c>
      <c r="F620" t="s">
        <v>48</v>
      </c>
      <c r="G620" s="2">
        <v>5214</v>
      </c>
      <c r="H620" t="s">
        <v>54</v>
      </c>
      <c r="I620" s="1">
        <v>140.83000000000001</v>
      </c>
      <c r="J620" s="1">
        <v>489.3</v>
      </c>
      <c r="K620" s="1">
        <v>50.86</v>
      </c>
      <c r="L620" s="1">
        <v>208.35</v>
      </c>
      <c r="M620" s="1">
        <v>120.27</v>
      </c>
      <c r="N620" s="1">
        <v>59.04</v>
      </c>
      <c r="O620" s="1">
        <v>117.63</v>
      </c>
      <c r="P620" s="1">
        <v>9.1300000000000008</v>
      </c>
      <c r="Q620" t="s">
        <v>77</v>
      </c>
      <c r="R620" s="6">
        <v>658</v>
      </c>
      <c r="S620" s="6">
        <v>320</v>
      </c>
      <c r="T620" s="2">
        <v>16.29</v>
      </c>
      <c r="U620" s="2">
        <v>100</v>
      </c>
      <c r="V620" s="2">
        <v>32.840000000000003</v>
      </c>
      <c r="W620" s="2">
        <v>94.63</v>
      </c>
      <c r="X620" s="2">
        <v>1195.4100000000001</v>
      </c>
      <c r="Y620" s="2">
        <v>677.82</v>
      </c>
      <c r="Z620" s="2">
        <v>1042.8</v>
      </c>
      <c r="AA620" s="2">
        <v>886.38</v>
      </c>
      <c r="AB620" s="2">
        <v>1303.5</v>
      </c>
      <c r="AC620" s="2">
        <v>2917.4300000000003</v>
      </c>
    </row>
    <row r="621" spans="1:29" x14ac:dyDescent="0.3">
      <c r="A621" t="s">
        <v>33</v>
      </c>
      <c r="B621">
        <v>20</v>
      </c>
      <c r="C621" t="s">
        <v>44</v>
      </c>
      <c r="D621">
        <v>25</v>
      </c>
      <c r="E621" t="s">
        <v>46</v>
      </c>
      <c r="F621" t="s">
        <v>50</v>
      </c>
      <c r="G621" s="2">
        <v>4009.8</v>
      </c>
      <c r="H621" t="s">
        <v>56</v>
      </c>
      <c r="I621" s="1">
        <v>149.59</v>
      </c>
      <c r="J621" s="1">
        <v>371.07</v>
      </c>
      <c r="K621" s="1">
        <v>59.19</v>
      </c>
      <c r="L621" s="1">
        <v>282.36</v>
      </c>
      <c r="M621" s="1">
        <v>105.23</v>
      </c>
      <c r="N621" s="1">
        <v>59.89</v>
      </c>
      <c r="O621" s="1">
        <v>117.55</v>
      </c>
      <c r="P621" s="1">
        <v>8.69</v>
      </c>
      <c r="Q621" t="s">
        <v>75</v>
      </c>
      <c r="R621" s="6">
        <v>848</v>
      </c>
      <c r="S621" s="6">
        <v>365</v>
      </c>
      <c r="T621" s="2">
        <v>10.99</v>
      </c>
      <c r="U621" s="2">
        <v>50</v>
      </c>
      <c r="V621" s="2">
        <v>20.09</v>
      </c>
      <c r="W621" s="2">
        <v>94.64</v>
      </c>
      <c r="X621" s="2">
        <v>1153.57</v>
      </c>
      <c r="Y621" s="2">
        <v>521.27</v>
      </c>
      <c r="Z621" s="2">
        <v>801.96</v>
      </c>
      <c r="AA621" s="2">
        <v>681.67</v>
      </c>
      <c r="AB621" s="2">
        <v>1002.45</v>
      </c>
      <c r="AC621" s="2">
        <v>1692.3200000000002</v>
      </c>
    </row>
    <row r="622" spans="1:29" x14ac:dyDescent="0.3">
      <c r="A622" t="s">
        <v>40</v>
      </c>
      <c r="B622">
        <v>25</v>
      </c>
      <c r="C622" t="s">
        <v>41</v>
      </c>
      <c r="D622">
        <v>17.600000000000001</v>
      </c>
      <c r="E622" t="s">
        <v>47</v>
      </c>
      <c r="F622" t="s">
        <v>52</v>
      </c>
      <c r="G622" s="2">
        <v>4230.32</v>
      </c>
      <c r="H622" t="s">
        <v>56</v>
      </c>
      <c r="I622" s="1">
        <v>173.01</v>
      </c>
      <c r="J622" s="1">
        <v>487.46</v>
      </c>
      <c r="K622" s="1">
        <v>51.67</v>
      </c>
      <c r="L622" s="1">
        <v>247.77</v>
      </c>
      <c r="M622" s="1">
        <v>108.12</v>
      </c>
      <c r="N622" s="1">
        <v>31.63</v>
      </c>
      <c r="O622" s="1">
        <v>132.68</v>
      </c>
      <c r="P622" s="1">
        <v>6.2</v>
      </c>
      <c r="Q622" t="s">
        <v>81</v>
      </c>
      <c r="R622" s="6">
        <v>336</v>
      </c>
      <c r="S622" s="6">
        <v>312</v>
      </c>
      <c r="T622" s="2">
        <v>13.56</v>
      </c>
      <c r="U622" s="2">
        <v>0</v>
      </c>
      <c r="V622" s="2">
        <v>20.43</v>
      </c>
      <c r="W622" s="2">
        <v>73.03</v>
      </c>
      <c r="X622" s="2">
        <v>1238.54</v>
      </c>
      <c r="Y622" s="2">
        <v>549.94000000000005</v>
      </c>
      <c r="Z622" s="2">
        <v>846.06</v>
      </c>
      <c r="AA622" s="2">
        <v>719.15</v>
      </c>
      <c r="AB622" s="2">
        <v>1057.58</v>
      </c>
      <c r="AC622" s="2">
        <v>1778.21</v>
      </c>
    </row>
    <row r="623" spans="1:29" x14ac:dyDescent="0.3">
      <c r="A623" t="s">
        <v>29</v>
      </c>
      <c r="B623">
        <v>19</v>
      </c>
      <c r="C623" t="s">
        <v>41</v>
      </c>
      <c r="D623">
        <v>29.7</v>
      </c>
      <c r="E623" t="s">
        <v>46</v>
      </c>
      <c r="F623" t="s">
        <v>51</v>
      </c>
      <c r="G623" s="2">
        <v>4590.04</v>
      </c>
      <c r="H623" t="s">
        <v>55</v>
      </c>
      <c r="I623" s="1">
        <v>153.72</v>
      </c>
      <c r="J623" s="1">
        <v>372.62</v>
      </c>
      <c r="K623" s="1">
        <v>53.58</v>
      </c>
      <c r="L623" s="1">
        <v>224.96</v>
      </c>
      <c r="M623" s="1">
        <v>119.09</v>
      </c>
      <c r="N623" s="1">
        <v>35.72</v>
      </c>
      <c r="O623" s="1">
        <v>102.61</v>
      </c>
      <c r="P623" s="1">
        <v>6.82</v>
      </c>
      <c r="Q623" t="s">
        <v>61</v>
      </c>
      <c r="R623" s="6">
        <v>847</v>
      </c>
      <c r="S623" s="6">
        <v>354</v>
      </c>
      <c r="T623" s="2">
        <v>12.97</v>
      </c>
      <c r="U623" s="2">
        <v>0</v>
      </c>
      <c r="V623" s="2">
        <v>27.59</v>
      </c>
      <c r="W623" s="2">
        <v>50.63</v>
      </c>
      <c r="X623" s="2">
        <v>1069.1199999999999</v>
      </c>
      <c r="Y623" s="2">
        <v>596.71</v>
      </c>
      <c r="Z623" s="2">
        <v>918.01</v>
      </c>
      <c r="AA623" s="2">
        <v>780.31</v>
      </c>
      <c r="AB623" s="2">
        <v>1147.51</v>
      </c>
      <c r="AC623" s="2">
        <v>2314.5100000000002</v>
      </c>
    </row>
    <row r="624" spans="1:29" x14ac:dyDescent="0.3">
      <c r="A624" t="s">
        <v>36</v>
      </c>
      <c r="B624">
        <v>21</v>
      </c>
      <c r="C624" t="s">
        <v>44</v>
      </c>
      <c r="D624">
        <v>11.6</v>
      </c>
      <c r="E624" t="s">
        <v>47</v>
      </c>
      <c r="F624" t="s">
        <v>49</v>
      </c>
      <c r="G624" s="2">
        <v>5375.29</v>
      </c>
      <c r="H624" t="s">
        <v>56</v>
      </c>
      <c r="I624" s="1">
        <v>122.74</v>
      </c>
      <c r="J624" s="1">
        <v>322.51</v>
      </c>
      <c r="K624" s="1">
        <v>57.01</v>
      </c>
      <c r="L624" s="1">
        <v>282.39999999999998</v>
      </c>
      <c r="M624" s="1">
        <v>111.69</v>
      </c>
      <c r="N624" s="1">
        <v>62.31</v>
      </c>
      <c r="O624" s="1">
        <v>131.78</v>
      </c>
      <c r="P624" s="1">
        <v>9.7200000000000006</v>
      </c>
      <c r="Q624" t="s">
        <v>68</v>
      </c>
      <c r="R624" s="6">
        <v>822</v>
      </c>
      <c r="S624" s="6">
        <v>379</v>
      </c>
      <c r="T624" s="2">
        <v>14.18</v>
      </c>
      <c r="U624" s="2">
        <v>150</v>
      </c>
      <c r="V624" s="2">
        <v>31.06</v>
      </c>
      <c r="W624" s="2">
        <v>91.37</v>
      </c>
      <c r="X624" s="2">
        <v>1100.1599999999901</v>
      </c>
      <c r="Y624" s="2">
        <v>698.79</v>
      </c>
      <c r="Z624" s="2">
        <v>1075.06</v>
      </c>
      <c r="AA624" s="2">
        <v>913.8</v>
      </c>
      <c r="AB624" s="2">
        <v>1343.82</v>
      </c>
      <c r="AC624" s="2">
        <v>3222.1899999999996</v>
      </c>
    </row>
    <row r="625" spans="1:29" x14ac:dyDescent="0.3">
      <c r="A625" t="s">
        <v>31</v>
      </c>
      <c r="B625">
        <v>6</v>
      </c>
      <c r="C625" t="s">
        <v>42</v>
      </c>
      <c r="D625">
        <v>25.6</v>
      </c>
      <c r="E625" t="s">
        <v>46</v>
      </c>
      <c r="F625" t="s">
        <v>48</v>
      </c>
      <c r="G625" s="2">
        <v>5119.8500000000004</v>
      </c>
      <c r="H625" t="s">
        <v>56</v>
      </c>
      <c r="I625" s="1">
        <v>143.62</v>
      </c>
      <c r="J625" s="1">
        <v>323.41000000000003</v>
      </c>
      <c r="K625" s="1">
        <v>56.91</v>
      </c>
      <c r="L625" s="1">
        <v>254.54</v>
      </c>
      <c r="M625" s="1">
        <v>106.04</v>
      </c>
      <c r="N625" s="1">
        <v>61.73</v>
      </c>
      <c r="O625" s="1">
        <v>120.47</v>
      </c>
      <c r="P625" s="1">
        <v>8.34</v>
      </c>
      <c r="Q625" t="s">
        <v>63</v>
      </c>
      <c r="R625" s="6">
        <v>221</v>
      </c>
      <c r="S625" s="6">
        <v>361</v>
      </c>
      <c r="T625" s="2">
        <v>14.18</v>
      </c>
      <c r="U625" s="2">
        <v>100</v>
      </c>
      <c r="V625" s="2">
        <v>25.07</v>
      </c>
      <c r="W625" s="2">
        <v>69.37</v>
      </c>
      <c r="X625" s="2">
        <v>1075.06</v>
      </c>
      <c r="Y625" s="2">
        <v>665.58</v>
      </c>
      <c r="Z625" s="2">
        <v>1023.97</v>
      </c>
      <c r="AA625" s="2">
        <v>870.37</v>
      </c>
      <c r="AB625" s="2">
        <v>1279.96</v>
      </c>
      <c r="AC625" s="2">
        <v>2935.8599999999997</v>
      </c>
    </row>
    <row r="626" spans="1:29" x14ac:dyDescent="0.3">
      <c r="A626" t="s">
        <v>39</v>
      </c>
      <c r="B626">
        <v>9</v>
      </c>
      <c r="C626" t="s">
        <v>44</v>
      </c>
      <c r="D626">
        <v>14.4</v>
      </c>
      <c r="E626" t="s">
        <v>47</v>
      </c>
      <c r="F626" t="s">
        <v>50</v>
      </c>
      <c r="G626" s="2">
        <v>4148.8</v>
      </c>
      <c r="H626" t="s">
        <v>56</v>
      </c>
      <c r="I626" s="1">
        <v>108.14</v>
      </c>
      <c r="J626" s="1">
        <v>350.33</v>
      </c>
      <c r="K626" s="1">
        <v>51.7</v>
      </c>
      <c r="L626" s="1">
        <v>289.08</v>
      </c>
      <c r="M626" s="1">
        <v>121.96</v>
      </c>
      <c r="N626" s="1">
        <v>51.33</v>
      </c>
      <c r="O626" s="1">
        <v>112.62</v>
      </c>
      <c r="P626" s="1">
        <v>7.59</v>
      </c>
      <c r="Q626" t="s">
        <v>83</v>
      </c>
      <c r="R626" s="6">
        <v>598</v>
      </c>
      <c r="S626" s="6">
        <v>360</v>
      </c>
      <c r="T626" s="2">
        <v>11.52</v>
      </c>
      <c r="U626" s="2">
        <v>150</v>
      </c>
      <c r="V626" s="2">
        <v>23.12</v>
      </c>
      <c r="W626" s="2">
        <v>55.77</v>
      </c>
      <c r="X626" s="2">
        <v>1092.75</v>
      </c>
      <c r="Y626" s="2">
        <v>539.34</v>
      </c>
      <c r="Z626" s="2">
        <v>829.76</v>
      </c>
      <c r="AA626" s="2">
        <v>705.3</v>
      </c>
      <c r="AB626" s="2">
        <v>1037.2</v>
      </c>
      <c r="AC626" s="2">
        <v>1995.17</v>
      </c>
    </row>
    <row r="627" spans="1:29" x14ac:dyDescent="0.3">
      <c r="A627" t="s">
        <v>40</v>
      </c>
      <c r="B627">
        <v>2</v>
      </c>
      <c r="C627" t="s">
        <v>43</v>
      </c>
      <c r="D627">
        <v>26.5</v>
      </c>
      <c r="E627" t="s">
        <v>47</v>
      </c>
      <c r="F627" t="s">
        <v>50</v>
      </c>
      <c r="G627" s="2">
        <v>4779.91</v>
      </c>
      <c r="H627" t="s">
        <v>55</v>
      </c>
      <c r="I627" s="1">
        <v>177.62</v>
      </c>
      <c r="J627" s="1">
        <v>494.05</v>
      </c>
      <c r="K627" s="1">
        <v>50.1</v>
      </c>
      <c r="L627" s="1">
        <v>259.88</v>
      </c>
      <c r="M627" s="1">
        <v>135.18</v>
      </c>
      <c r="N627" s="1">
        <v>36.229999999999997</v>
      </c>
      <c r="O627" s="1">
        <v>111.1</v>
      </c>
      <c r="P627" s="1">
        <v>7.64</v>
      </c>
      <c r="Q627" t="s">
        <v>62</v>
      </c>
      <c r="R627" s="6">
        <v>617</v>
      </c>
      <c r="S627" s="6">
        <v>351</v>
      </c>
      <c r="T627" s="2">
        <v>13.62</v>
      </c>
      <c r="U627" s="2">
        <v>50</v>
      </c>
      <c r="V627" s="2">
        <v>25.01</v>
      </c>
      <c r="W627" s="2">
        <v>58.69</v>
      </c>
      <c r="X627" s="2">
        <v>1271.8</v>
      </c>
      <c r="Y627" s="2">
        <v>621.39</v>
      </c>
      <c r="Z627" s="2">
        <v>955.98</v>
      </c>
      <c r="AA627" s="2">
        <v>812.58</v>
      </c>
      <c r="AB627" s="2">
        <v>1194.98</v>
      </c>
      <c r="AC627" s="2">
        <v>2349.12</v>
      </c>
    </row>
    <row r="628" spans="1:29" x14ac:dyDescent="0.3">
      <c r="A628" t="s">
        <v>36</v>
      </c>
      <c r="B628">
        <v>27</v>
      </c>
      <c r="C628" t="s">
        <v>45</v>
      </c>
      <c r="D628">
        <v>15.9</v>
      </c>
      <c r="E628" t="s">
        <v>46</v>
      </c>
      <c r="F628" t="s">
        <v>53</v>
      </c>
      <c r="G628" s="2">
        <v>5883.7</v>
      </c>
      <c r="H628" t="s">
        <v>54</v>
      </c>
      <c r="I628" s="1">
        <v>155.1</v>
      </c>
      <c r="J628" s="1">
        <v>305.83999999999997</v>
      </c>
      <c r="K628" s="1">
        <v>54.64</v>
      </c>
      <c r="L628" s="1">
        <v>258.26</v>
      </c>
      <c r="M628" s="1">
        <v>134.9</v>
      </c>
      <c r="N628" s="1">
        <v>37.130000000000003</v>
      </c>
      <c r="O628" s="1">
        <v>109.05</v>
      </c>
      <c r="P628" s="1">
        <v>5.45</v>
      </c>
      <c r="Q628" t="s">
        <v>62</v>
      </c>
      <c r="R628" s="6">
        <v>829</v>
      </c>
      <c r="S628" s="6">
        <v>341</v>
      </c>
      <c r="T628" s="2">
        <v>17.25</v>
      </c>
      <c r="U628" s="2">
        <v>150</v>
      </c>
      <c r="V628" s="2">
        <v>32.19</v>
      </c>
      <c r="W628" s="2">
        <v>72.59</v>
      </c>
      <c r="X628" s="2">
        <v>1060.3699999999999</v>
      </c>
      <c r="Y628" s="2">
        <v>764.88</v>
      </c>
      <c r="Z628" s="2">
        <v>1176.74</v>
      </c>
      <c r="AA628" s="2">
        <v>1000.23</v>
      </c>
      <c r="AB628" s="2">
        <v>1470.92</v>
      </c>
      <c r="AC628" s="2">
        <v>3771.5200000000004</v>
      </c>
    </row>
    <row r="629" spans="1:29" x14ac:dyDescent="0.3">
      <c r="A629" t="s">
        <v>32</v>
      </c>
      <c r="B629">
        <v>4</v>
      </c>
      <c r="C629" t="s">
        <v>44</v>
      </c>
      <c r="D629">
        <v>19.399999999999999</v>
      </c>
      <c r="E629" t="s">
        <v>46</v>
      </c>
      <c r="F629" t="s">
        <v>52</v>
      </c>
      <c r="G629" s="2">
        <v>5546.13</v>
      </c>
      <c r="H629" t="s">
        <v>55</v>
      </c>
      <c r="I629" s="1">
        <v>155.4</v>
      </c>
      <c r="J629" s="1">
        <v>366.9</v>
      </c>
      <c r="K629" s="1">
        <v>51.42</v>
      </c>
      <c r="L629" s="1">
        <v>213</v>
      </c>
      <c r="M629" s="1">
        <v>149.52000000000001</v>
      </c>
      <c r="N629" s="1">
        <v>37.92</v>
      </c>
      <c r="O629" s="1">
        <v>102.3</v>
      </c>
      <c r="P629" s="1">
        <v>6.38</v>
      </c>
      <c r="Q629" t="s">
        <v>78</v>
      </c>
      <c r="R629" s="6">
        <v>642</v>
      </c>
      <c r="S629" s="6">
        <v>339</v>
      </c>
      <c r="T629" s="2">
        <v>16.36</v>
      </c>
      <c r="U629" s="2">
        <v>150</v>
      </c>
      <c r="V629" s="2">
        <v>20.329999999999998</v>
      </c>
      <c r="W629" s="2">
        <v>68.81</v>
      </c>
      <c r="X629" s="2">
        <v>1082.8399999999999</v>
      </c>
      <c r="Y629" s="2">
        <v>721</v>
      </c>
      <c r="Z629" s="2">
        <v>1109.23</v>
      </c>
      <c r="AA629" s="2">
        <v>942.84</v>
      </c>
      <c r="AB629" s="2">
        <v>1386.53</v>
      </c>
      <c r="AC629" s="2">
        <v>3399.62</v>
      </c>
    </row>
    <row r="630" spans="1:29" x14ac:dyDescent="0.3">
      <c r="A630" t="s">
        <v>30</v>
      </c>
      <c r="B630">
        <v>12</v>
      </c>
      <c r="C630" t="s">
        <v>44</v>
      </c>
      <c r="D630">
        <v>28.6</v>
      </c>
      <c r="E630" t="s">
        <v>47</v>
      </c>
      <c r="F630" t="s">
        <v>49</v>
      </c>
      <c r="G630" s="2">
        <v>5276.53</v>
      </c>
      <c r="H630" t="s">
        <v>56</v>
      </c>
      <c r="I630" s="1">
        <v>160.07</v>
      </c>
      <c r="J630" s="1">
        <v>446.97</v>
      </c>
      <c r="K630" s="1">
        <v>50.14</v>
      </c>
      <c r="L630" s="1">
        <v>293.41000000000003</v>
      </c>
      <c r="M630" s="1">
        <v>146.01</v>
      </c>
      <c r="N630" s="1">
        <v>69.150000000000006</v>
      </c>
      <c r="O630" s="1">
        <v>120.75</v>
      </c>
      <c r="P630" s="1">
        <v>7.01</v>
      </c>
      <c r="Q630" t="s">
        <v>77</v>
      </c>
      <c r="R630" s="6">
        <v>734</v>
      </c>
      <c r="S630" s="6">
        <v>315</v>
      </c>
      <c r="T630" s="2">
        <v>16.75</v>
      </c>
      <c r="U630" s="2">
        <v>50</v>
      </c>
      <c r="V630" s="2">
        <v>31.96</v>
      </c>
      <c r="W630" s="2">
        <v>84.66</v>
      </c>
      <c r="X630" s="2">
        <v>1293.51</v>
      </c>
      <c r="Y630" s="2">
        <v>685.95</v>
      </c>
      <c r="Z630" s="2">
        <v>1055.31</v>
      </c>
      <c r="AA630" s="2">
        <v>897.01</v>
      </c>
      <c r="AB630" s="2">
        <v>1319.13</v>
      </c>
      <c r="AC630" s="2">
        <v>2830.98</v>
      </c>
    </row>
    <row r="631" spans="1:29" x14ac:dyDescent="0.3">
      <c r="A631" t="s">
        <v>33</v>
      </c>
      <c r="B631">
        <v>17</v>
      </c>
      <c r="C631" t="s">
        <v>42</v>
      </c>
      <c r="D631">
        <v>28.1</v>
      </c>
      <c r="E631" t="s">
        <v>47</v>
      </c>
      <c r="F631" t="s">
        <v>48</v>
      </c>
      <c r="G631" s="2">
        <v>3433.17</v>
      </c>
      <c r="H631" t="s">
        <v>55</v>
      </c>
      <c r="I631" s="1">
        <v>149.6</v>
      </c>
      <c r="J631" s="1">
        <v>454.85</v>
      </c>
      <c r="K631" s="1">
        <v>59.68</v>
      </c>
      <c r="L631" s="1">
        <v>235.3</v>
      </c>
      <c r="M631" s="1">
        <v>129.22999999999999</v>
      </c>
      <c r="N631" s="1">
        <v>59.16</v>
      </c>
      <c r="O631" s="1">
        <v>130.02000000000001</v>
      </c>
      <c r="P631" s="1">
        <v>7.61</v>
      </c>
      <c r="Q631" t="s">
        <v>74</v>
      </c>
      <c r="R631" s="6">
        <v>732</v>
      </c>
      <c r="S631" s="6">
        <v>327</v>
      </c>
      <c r="T631" s="2">
        <v>10.5</v>
      </c>
      <c r="U631" s="2">
        <v>150</v>
      </c>
      <c r="V631" s="2">
        <v>29.28</v>
      </c>
      <c r="W631" s="2">
        <v>55.85</v>
      </c>
      <c r="X631" s="2">
        <v>1225.45</v>
      </c>
      <c r="Y631" s="2">
        <v>446.31</v>
      </c>
      <c r="Z631" s="2">
        <v>686.63</v>
      </c>
      <c r="AA631" s="2">
        <v>583.64</v>
      </c>
      <c r="AB631" s="2">
        <v>858.29</v>
      </c>
      <c r="AC631" s="2">
        <v>1153</v>
      </c>
    </row>
    <row r="632" spans="1:29" x14ac:dyDescent="0.3">
      <c r="A632" t="s">
        <v>35</v>
      </c>
      <c r="B632">
        <v>26</v>
      </c>
      <c r="C632" t="s">
        <v>43</v>
      </c>
      <c r="D632">
        <v>17.899999999999999</v>
      </c>
      <c r="E632" t="s">
        <v>46</v>
      </c>
      <c r="F632" t="s">
        <v>52</v>
      </c>
      <c r="G632" s="2">
        <v>3897.93</v>
      </c>
      <c r="H632" t="s">
        <v>54</v>
      </c>
      <c r="I632" s="1">
        <v>117.01</v>
      </c>
      <c r="J632" s="1">
        <v>357.72</v>
      </c>
      <c r="K632" s="1">
        <v>57.07</v>
      </c>
      <c r="L632" s="1">
        <v>286.83</v>
      </c>
      <c r="M632" s="1">
        <v>126.96</v>
      </c>
      <c r="N632" s="1">
        <v>54.53</v>
      </c>
      <c r="O632" s="1">
        <v>119.96</v>
      </c>
      <c r="P632" s="1">
        <v>5.8</v>
      </c>
      <c r="Q632" t="s">
        <v>74</v>
      </c>
      <c r="R632" s="6">
        <v>311</v>
      </c>
      <c r="S632" s="6">
        <v>380</v>
      </c>
      <c r="T632" s="2">
        <v>10.26</v>
      </c>
      <c r="U632" s="2">
        <v>100</v>
      </c>
      <c r="V632" s="2">
        <v>25.83</v>
      </c>
      <c r="W632" s="2">
        <v>82.34</v>
      </c>
      <c r="X632" s="2">
        <v>1125.8800000000001</v>
      </c>
      <c r="Y632" s="2">
        <v>506.73</v>
      </c>
      <c r="Z632" s="2">
        <v>779.59</v>
      </c>
      <c r="AA632" s="2">
        <v>662.65</v>
      </c>
      <c r="AB632" s="2">
        <v>974.48</v>
      </c>
      <c r="AC632" s="2">
        <v>1663.88</v>
      </c>
    </row>
    <row r="633" spans="1:29" x14ac:dyDescent="0.3">
      <c r="A633" t="s">
        <v>37</v>
      </c>
      <c r="B633">
        <v>28</v>
      </c>
      <c r="C633" t="s">
        <v>43</v>
      </c>
      <c r="D633">
        <v>14.9</v>
      </c>
      <c r="E633" t="s">
        <v>47</v>
      </c>
      <c r="F633" t="s">
        <v>53</v>
      </c>
      <c r="G633" s="2">
        <v>3388.32</v>
      </c>
      <c r="H633" t="s">
        <v>57</v>
      </c>
      <c r="I633" s="1">
        <v>124.82</v>
      </c>
      <c r="J633" s="1">
        <v>464.54</v>
      </c>
      <c r="K633" s="1">
        <v>53.12</v>
      </c>
      <c r="L633" s="1">
        <v>213.63</v>
      </c>
      <c r="M633" s="1">
        <v>117.77</v>
      </c>
      <c r="N633" s="1">
        <v>44.81</v>
      </c>
      <c r="O633" s="1">
        <v>140.66999999999999</v>
      </c>
      <c r="P633" s="1">
        <v>5.64</v>
      </c>
      <c r="Q633" t="s">
        <v>75</v>
      </c>
      <c r="R633" s="6">
        <v>297</v>
      </c>
      <c r="S633" s="6">
        <v>317</v>
      </c>
      <c r="T633" s="2">
        <v>10.69</v>
      </c>
      <c r="U633" s="2">
        <v>0</v>
      </c>
      <c r="V633" s="2">
        <v>30.52</v>
      </c>
      <c r="W633" s="2">
        <v>64.08</v>
      </c>
      <c r="X633" s="2">
        <v>1165</v>
      </c>
      <c r="Y633" s="2">
        <v>440.48</v>
      </c>
      <c r="Z633" s="2">
        <v>677.66</v>
      </c>
      <c r="AA633" s="2">
        <v>576.01</v>
      </c>
      <c r="AB633" s="2">
        <v>847.08</v>
      </c>
      <c r="AC633" s="2">
        <v>1019.8400000000001</v>
      </c>
    </row>
    <row r="634" spans="1:29" x14ac:dyDescent="0.3">
      <c r="A634" t="s">
        <v>30</v>
      </c>
      <c r="B634">
        <v>26</v>
      </c>
      <c r="C634" t="s">
        <v>45</v>
      </c>
      <c r="D634">
        <v>13.4</v>
      </c>
      <c r="E634" t="s">
        <v>46</v>
      </c>
      <c r="F634" t="s">
        <v>49</v>
      </c>
      <c r="G634" s="2">
        <v>4115.26</v>
      </c>
      <c r="H634" t="s">
        <v>57</v>
      </c>
      <c r="I634" s="1">
        <v>176.42</v>
      </c>
      <c r="J634" s="1">
        <v>425</v>
      </c>
      <c r="K634" s="1">
        <v>57.67</v>
      </c>
      <c r="L634" s="1">
        <v>273.41000000000003</v>
      </c>
      <c r="M634" s="1">
        <v>111.13</v>
      </c>
      <c r="N634" s="1">
        <v>43.3</v>
      </c>
      <c r="O634" s="1">
        <v>109.16</v>
      </c>
      <c r="P634" s="1">
        <v>8.2899999999999991</v>
      </c>
      <c r="Q634" t="s">
        <v>62</v>
      </c>
      <c r="R634" s="6">
        <v>908</v>
      </c>
      <c r="S634" s="6">
        <v>316</v>
      </c>
      <c r="T634" s="2">
        <v>13.02</v>
      </c>
      <c r="U634" s="2">
        <v>0</v>
      </c>
      <c r="V634" s="2">
        <v>22.71</v>
      </c>
      <c r="W634" s="2">
        <v>70.14</v>
      </c>
      <c r="X634" s="2">
        <v>1204.3800000000001</v>
      </c>
      <c r="Y634" s="2">
        <v>534.98</v>
      </c>
      <c r="Z634" s="2">
        <v>823.05</v>
      </c>
      <c r="AA634" s="2">
        <v>699.59</v>
      </c>
      <c r="AB634" s="2">
        <v>1028.82</v>
      </c>
      <c r="AC634" s="2">
        <v>1699.5900000000001</v>
      </c>
    </row>
    <row r="635" spans="1:29" x14ac:dyDescent="0.3">
      <c r="A635" t="s">
        <v>29</v>
      </c>
      <c r="B635">
        <v>20</v>
      </c>
      <c r="C635" t="s">
        <v>45</v>
      </c>
      <c r="D635">
        <v>18</v>
      </c>
      <c r="E635" t="s">
        <v>46</v>
      </c>
      <c r="F635" t="s">
        <v>53</v>
      </c>
      <c r="G635" s="2">
        <v>5550.1</v>
      </c>
      <c r="H635" t="s">
        <v>54</v>
      </c>
      <c r="I635" s="1">
        <v>110.16</v>
      </c>
      <c r="J635" s="1">
        <v>433.52</v>
      </c>
      <c r="K635" s="1">
        <v>54.07</v>
      </c>
      <c r="L635" s="1">
        <v>240.72</v>
      </c>
      <c r="M635" s="1">
        <v>145.55000000000001</v>
      </c>
      <c r="N635" s="1">
        <v>35.200000000000003</v>
      </c>
      <c r="O635" s="1">
        <v>128.47</v>
      </c>
      <c r="P635" s="1">
        <v>8.02</v>
      </c>
      <c r="Q635" t="s">
        <v>71</v>
      </c>
      <c r="R635" s="6">
        <v>937</v>
      </c>
      <c r="S635" s="6">
        <v>340</v>
      </c>
      <c r="T635" s="2">
        <v>16.32</v>
      </c>
      <c r="U635" s="2">
        <v>50</v>
      </c>
      <c r="V635" s="2">
        <v>20.010000000000002</v>
      </c>
      <c r="W635" s="2">
        <v>85.31</v>
      </c>
      <c r="X635" s="2">
        <v>1155.71</v>
      </c>
      <c r="Y635" s="2">
        <v>721.51</v>
      </c>
      <c r="Z635" s="2">
        <v>1110.02</v>
      </c>
      <c r="AA635" s="2">
        <v>943.52</v>
      </c>
      <c r="AB635" s="2">
        <v>1387.53</v>
      </c>
      <c r="AC635" s="2">
        <v>3230.3999999999996</v>
      </c>
    </row>
    <row r="636" spans="1:29" x14ac:dyDescent="0.3">
      <c r="A636" t="s">
        <v>32</v>
      </c>
      <c r="B636">
        <v>18</v>
      </c>
      <c r="C636" t="s">
        <v>44</v>
      </c>
      <c r="D636">
        <v>24.5</v>
      </c>
      <c r="E636" t="s">
        <v>46</v>
      </c>
      <c r="F636" t="s">
        <v>51</v>
      </c>
      <c r="G636" s="2">
        <v>4690.47</v>
      </c>
      <c r="H636" t="s">
        <v>57</v>
      </c>
      <c r="I636" s="1">
        <v>192.67</v>
      </c>
      <c r="J636" s="1">
        <v>438.45</v>
      </c>
      <c r="K636" s="1">
        <v>52.91</v>
      </c>
      <c r="L636" s="1">
        <v>237.46</v>
      </c>
      <c r="M636" s="1">
        <v>135.66</v>
      </c>
      <c r="N636" s="1">
        <v>53.16</v>
      </c>
      <c r="O636" s="1">
        <v>144.62</v>
      </c>
      <c r="P636" s="1">
        <v>7.93</v>
      </c>
      <c r="Q636" t="s">
        <v>62</v>
      </c>
      <c r="R636" s="6">
        <v>198</v>
      </c>
      <c r="S636" s="6">
        <v>368</v>
      </c>
      <c r="T636" s="2">
        <v>12.75</v>
      </c>
      <c r="U636" s="2">
        <v>50</v>
      </c>
      <c r="V636" s="2">
        <v>23.84</v>
      </c>
      <c r="W636" s="2">
        <v>64.94</v>
      </c>
      <c r="X636" s="2">
        <v>1262.8599999999999</v>
      </c>
      <c r="Y636" s="2">
        <v>609.76</v>
      </c>
      <c r="Z636" s="2">
        <v>938.09</v>
      </c>
      <c r="AA636" s="2">
        <v>797.38</v>
      </c>
      <c r="AB636" s="2">
        <v>1172.6199999999999</v>
      </c>
      <c r="AC636" s="2">
        <v>2267.4499999999998</v>
      </c>
    </row>
    <row r="637" spans="1:29" x14ac:dyDescent="0.3">
      <c r="A637" t="s">
        <v>40</v>
      </c>
      <c r="B637">
        <v>3</v>
      </c>
      <c r="C637" t="s">
        <v>44</v>
      </c>
      <c r="D637">
        <v>11.1</v>
      </c>
      <c r="E637" t="s">
        <v>47</v>
      </c>
      <c r="F637" t="s">
        <v>52</v>
      </c>
      <c r="G637" s="2">
        <v>4388.09</v>
      </c>
      <c r="H637" t="s">
        <v>57</v>
      </c>
      <c r="I637" s="1">
        <v>165.92</v>
      </c>
      <c r="J637" s="1">
        <v>440.74</v>
      </c>
      <c r="K637" s="1">
        <v>50.04</v>
      </c>
      <c r="L637" s="1">
        <v>245.75</v>
      </c>
      <c r="M637" s="1">
        <v>111</v>
      </c>
      <c r="N637" s="1">
        <v>37.630000000000003</v>
      </c>
      <c r="O637" s="1">
        <v>114.59</v>
      </c>
      <c r="P637" s="1">
        <v>7.7</v>
      </c>
      <c r="Q637" t="s">
        <v>79</v>
      </c>
      <c r="R637" s="6">
        <v>817</v>
      </c>
      <c r="S637" s="6">
        <v>368</v>
      </c>
      <c r="T637" s="2">
        <v>11.92</v>
      </c>
      <c r="U637" s="2">
        <v>100</v>
      </c>
      <c r="V637" s="2">
        <v>26.42</v>
      </c>
      <c r="W637" s="2">
        <v>90.65</v>
      </c>
      <c r="X637" s="2">
        <v>1173.3699999999999</v>
      </c>
      <c r="Y637" s="2">
        <v>570.45000000000005</v>
      </c>
      <c r="Z637" s="2">
        <v>877.62</v>
      </c>
      <c r="AA637" s="2">
        <v>745.98</v>
      </c>
      <c r="AB637" s="2">
        <v>1097.02</v>
      </c>
      <c r="AC637" s="2">
        <v>2107.14</v>
      </c>
    </row>
    <row r="638" spans="1:29" x14ac:dyDescent="0.3">
      <c r="A638" t="s">
        <v>37</v>
      </c>
      <c r="B638">
        <v>25</v>
      </c>
      <c r="C638" t="s">
        <v>44</v>
      </c>
      <c r="D638">
        <v>13.4</v>
      </c>
      <c r="E638" t="s">
        <v>46</v>
      </c>
      <c r="F638" t="s">
        <v>51</v>
      </c>
      <c r="G638" s="2">
        <v>4403.47</v>
      </c>
      <c r="H638" t="s">
        <v>57</v>
      </c>
      <c r="I638" s="1">
        <v>161.53</v>
      </c>
      <c r="J638" s="1">
        <v>361.79</v>
      </c>
      <c r="K638" s="1">
        <v>56.38</v>
      </c>
      <c r="L638" s="1">
        <v>296.38</v>
      </c>
      <c r="M638" s="1">
        <v>118.24</v>
      </c>
      <c r="N638" s="1">
        <v>49.5</v>
      </c>
      <c r="O638" s="1">
        <v>145.32</v>
      </c>
      <c r="P638" s="1">
        <v>7.88</v>
      </c>
      <c r="Q638" t="s">
        <v>65</v>
      </c>
      <c r="R638" s="6">
        <v>940</v>
      </c>
      <c r="S638" s="6">
        <v>374</v>
      </c>
      <c r="T638" s="2">
        <v>11.77</v>
      </c>
      <c r="U638" s="2">
        <v>100</v>
      </c>
      <c r="V638" s="2">
        <v>21.19</v>
      </c>
      <c r="W638" s="2">
        <v>68.819999999999993</v>
      </c>
      <c r="X638" s="2">
        <v>1197.02</v>
      </c>
      <c r="Y638" s="2">
        <v>572.45000000000005</v>
      </c>
      <c r="Z638" s="2">
        <v>880.69</v>
      </c>
      <c r="AA638" s="2">
        <v>748.59</v>
      </c>
      <c r="AB638" s="2">
        <v>1100.8699999999999</v>
      </c>
      <c r="AC638" s="2">
        <v>2093.64</v>
      </c>
    </row>
    <row r="639" spans="1:29" x14ac:dyDescent="0.3">
      <c r="A639" t="s">
        <v>39</v>
      </c>
      <c r="B639">
        <v>22</v>
      </c>
      <c r="C639" t="s">
        <v>42</v>
      </c>
      <c r="D639">
        <v>22.3</v>
      </c>
      <c r="E639" t="s">
        <v>46</v>
      </c>
      <c r="F639" t="s">
        <v>51</v>
      </c>
      <c r="G639" s="2">
        <v>3365.51</v>
      </c>
      <c r="H639" t="s">
        <v>55</v>
      </c>
      <c r="I639" s="1">
        <v>185.44</v>
      </c>
      <c r="J639" s="1">
        <v>320.43</v>
      </c>
      <c r="K639" s="1">
        <v>56.84</v>
      </c>
      <c r="L639" s="1">
        <v>281.33</v>
      </c>
      <c r="M639" s="1">
        <v>125.72</v>
      </c>
      <c r="N639" s="1">
        <v>52.58</v>
      </c>
      <c r="O639" s="1">
        <v>142.47999999999999</v>
      </c>
      <c r="P639" s="1">
        <v>8.0299999999999994</v>
      </c>
      <c r="Q639" t="s">
        <v>77</v>
      </c>
      <c r="R639" s="6">
        <v>680</v>
      </c>
      <c r="S639" s="6">
        <v>301</v>
      </c>
      <c r="T639" s="2">
        <v>11.18</v>
      </c>
      <c r="U639" s="2">
        <v>0</v>
      </c>
      <c r="V639" s="2">
        <v>31.12</v>
      </c>
      <c r="W639" s="2">
        <v>52.14</v>
      </c>
      <c r="X639" s="2">
        <v>1172.8499999999999</v>
      </c>
      <c r="Y639" s="2">
        <v>437.52</v>
      </c>
      <c r="Z639" s="2">
        <v>673.1</v>
      </c>
      <c r="AA639" s="2">
        <v>572.14</v>
      </c>
      <c r="AB639" s="2">
        <v>841.38</v>
      </c>
      <c r="AC639" s="2">
        <v>989.7800000000002</v>
      </c>
    </row>
    <row r="640" spans="1:29" x14ac:dyDescent="0.3">
      <c r="A640" t="s">
        <v>32</v>
      </c>
      <c r="B640">
        <v>9</v>
      </c>
      <c r="C640" t="s">
        <v>45</v>
      </c>
      <c r="D640">
        <v>27.8</v>
      </c>
      <c r="E640" t="s">
        <v>47</v>
      </c>
      <c r="F640" t="s">
        <v>48</v>
      </c>
      <c r="G640" s="2">
        <v>5820.73</v>
      </c>
      <c r="H640" t="s">
        <v>57</v>
      </c>
      <c r="I640" s="1">
        <v>133.55000000000001</v>
      </c>
      <c r="J640" s="1">
        <v>358.03</v>
      </c>
      <c r="K640" s="1">
        <v>50.36</v>
      </c>
      <c r="L640" s="1">
        <v>207.4</v>
      </c>
      <c r="M640" s="1">
        <v>139.84</v>
      </c>
      <c r="N640" s="1">
        <v>36.880000000000003</v>
      </c>
      <c r="O640" s="1">
        <v>130.83000000000001</v>
      </c>
      <c r="P640" s="1">
        <v>8.5500000000000007</v>
      </c>
      <c r="Q640" t="s">
        <v>79</v>
      </c>
      <c r="R640" s="6">
        <v>665</v>
      </c>
      <c r="S640" s="6">
        <v>350</v>
      </c>
      <c r="T640" s="2">
        <v>16.63</v>
      </c>
      <c r="U640" s="2">
        <v>150</v>
      </c>
      <c r="V640" s="2">
        <v>24.69</v>
      </c>
      <c r="W640" s="2">
        <v>97.36</v>
      </c>
      <c r="X640" s="2">
        <v>1065.4399999999901</v>
      </c>
      <c r="Y640" s="2">
        <v>756.69</v>
      </c>
      <c r="Z640" s="2">
        <v>1164.1500000000001</v>
      </c>
      <c r="AA640" s="2">
        <v>989.52</v>
      </c>
      <c r="AB640" s="2">
        <v>1455.18</v>
      </c>
      <c r="AC640" s="2">
        <v>3695.9799999999996</v>
      </c>
    </row>
    <row r="641" spans="1:29" x14ac:dyDescent="0.3">
      <c r="A641" t="s">
        <v>33</v>
      </c>
      <c r="B641">
        <v>25</v>
      </c>
      <c r="C641" t="s">
        <v>41</v>
      </c>
      <c r="D641">
        <v>28.8</v>
      </c>
      <c r="E641" t="s">
        <v>46</v>
      </c>
      <c r="F641" t="s">
        <v>50</v>
      </c>
      <c r="G641" s="2">
        <v>5114.21</v>
      </c>
      <c r="H641" t="s">
        <v>55</v>
      </c>
      <c r="I641" s="1">
        <v>178.87</v>
      </c>
      <c r="J641" s="1">
        <v>342.68</v>
      </c>
      <c r="K641" s="1">
        <v>52.32</v>
      </c>
      <c r="L641" s="1">
        <v>265.58</v>
      </c>
      <c r="M641" s="1">
        <v>129.5</v>
      </c>
      <c r="N641" s="1">
        <v>65.45</v>
      </c>
      <c r="O641" s="1">
        <v>108.81</v>
      </c>
      <c r="P641" s="1">
        <v>5.34</v>
      </c>
      <c r="Q641" t="s">
        <v>65</v>
      </c>
      <c r="R641" s="6">
        <v>877</v>
      </c>
      <c r="S641" s="6">
        <v>350</v>
      </c>
      <c r="T641" s="2">
        <v>14.61</v>
      </c>
      <c r="U641" s="2">
        <v>0</v>
      </c>
      <c r="V641" s="2">
        <v>28.17</v>
      </c>
      <c r="W641" s="2">
        <v>88.64</v>
      </c>
      <c r="X641" s="2">
        <v>1148.55</v>
      </c>
      <c r="Y641" s="2">
        <v>664.85</v>
      </c>
      <c r="Z641" s="2">
        <v>1022.84</v>
      </c>
      <c r="AA641" s="2">
        <v>869.42</v>
      </c>
      <c r="AB641" s="2">
        <v>1278.55</v>
      </c>
      <c r="AC641" s="2">
        <v>2759.83</v>
      </c>
    </row>
    <row r="642" spans="1:29" x14ac:dyDescent="0.3">
      <c r="A642" t="s">
        <v>37</v>
      </c>
      <c r="B642">
        <v>20</v>
      </c>
      <c r="C642" t="s">
        <v>43</v>
      </c>
      <c r="D642">
        <v>25.4</v>
      </c>
      <c r="E642" t="s">
        <v>46</v>
      </c>
      <c r="F642" t="s">
        <v>50</v>
      </c>
      <c r="G642" s="2">
        <v>4482.68</v>
      </c>
      <c r="H642" t="s">
        <v>56</v>
      </c>
      <c r="I642" s="1">
        <v>113.41</v>
      </c>
      <c r="J642" s="1">
        <v>388.13</v>
      </c>
      <c r="K642" s="1">
        <v>59.48</v>
      </c>
      <c r="L642" s="1">
        <v>239.68</v>
      </c>
      <c r="M642" s="1">
        <v>121.3</v>
      </c>
      <c r="N642" s="1">
        <v>38.67</v>
      </c>
      <c r="O642" s="1">
        <v>134.46</v>
      </c>
      <c r="P642" s="1">
        <v>7.88</v>
      </c>
      <c r="Q642" t="s">
        <v>83</v>
      </c>
      <c r="R642" s="6">
        <v>119</v>
      </c>
      <c r="S642" s="6">
        <v>335</v>
      </c>
      <c r="T642" s="2">
        <v>13.38</v>
      </c>
      <c r="U642" s="2">
        <v>150</v>
      </c>
      <c r="V642" s="2">
        <v>30.86</v>
      </c>
      <c r="W642" s="2">
        <v>53.08</v>
      </c>
      <c r="X642" s="2">
        <v>1103.01</v>
      </c>
      <c r="Y642" s="2">
        <v>582.75</v>
      </c>
      <c r="Z642" s="2">
        <v>896.54</v>
      </c>
      <c r="AA642" s="2">
        <v>762.06</v>
      </c>
      <c r="AB642" s="2">
        <v>1120.67</v>
      </c>
      <c r="AC642" s="2">
        <v>2326.5300000000002</v>
      </c>
    </row>
    <row r="643" spans="1:29" x14ac:dyDescent="0.3">
      <c r="A643" t="s">
        <v>37</v>
      </c>
      <c r="B643">
        <v>12</v>
      </c>
      <c r="C643" t="s">
        <v>45</v>
      </c>
      <c r="D643">
        <v>13.1</v>
      </c>
      <c r="E643" t="s">
        <v>47</v>
      </c>
      <c r="F643" t="s">
        <v>49</v>
      </c>
      <c r="G643" s="2">
        <v>3263.99</v>
      </c>
      <c r="H643" t="s">
        <v>56</v>
      </c>
      <c r="I643" s="1">
        <v>192.75</v>
      </c>
      <c r="J643" s="1">
        <v>302.31</v>
      </c>
      <c r="K643" s="1">
        <v>59.65</v>
      </c>
      <c r="L643" s="1">
        <v>281.33</v>
      </c>
      <c r="M643" s="1">
        <v>139.4</v>
      </c>
      <c r="N643" s="1">
        <v>32.590000000000003</v>
      </c>
      <c r="O643" s="1">
        <v>101.39</v>
      </c>
      <c r="P643" s="1">
        <v>8.35</v>
      </c>
      <c r="Q643" t="s">
        <v>68</v>
      </c>
      <c r="R643" s="6">
        <v>886</v>
      </c>
      <c r="S643" s="6">
        <v>382</v>
      </c>
      <c r="T643" s="2">
        <v>8.5399999999999991</v>
      </c>
      <c r="U643" s="2">
        <v>50</v>
      </c>
      <c r="V643" s="2">
        <v>34.67</v>
      </c>
      <c r="W643" s="2">
        <v>72.39</v>
      </c>
      <c r="X643" s="2">
        <v>1117.77</v>
      </c>
      <c r="Y643" s="2">
        <v>424.32</v>
      </c>
      <c r="Z643" s="2">
        <v>652.79999999999995</v>
      </c>
      <c r="AA643" s="2">
        <v>554.88</v>
      </c>
      <c r="AB643" s="2">
        <v>816</v>
      </c>
      <c r="AC643" s="2">
        <v>996.88999999999987</v>
      </c>
    </row>
    <row r="644" spans="1:29" x14ac:dyDescent="0.3">
      <c r="A644" t="s">
        <v>33</v>
      </c>
      <c r="B644">
        <v>4</v>
      </c>
      <c r="C644" t="s">
        <v>43</v>
      </c>
      <c r="D644">
        <v>21.3</v>
      </c>
      <c r="E644" t="s">
        <v>47</v>
      </c>
      <c r="F644" t="s">
        <v>49</v>
      </c>
      <c r="G644" s="2">
        <v>5481.87</v>
      </c>
      <c r="H644" t="s">
        <v>55</v>
      </c>
      <c r="I644" s="1">
        <v>111.21</v>
      </c>
      <c r="J644" s="1">
        <v>370.62</v>
      </c>
      <c r="K644" s="1">
        <v>54.41</v>
      </c>
      <c r="L644" s="1">
        <v>250.73</v>
      </c>
      <c r="M644" s="1">
        <v>145.72</v>
      </c>
      <c r="N644" s="1">
        <v>60.26</v>
      </c>
      <c r="O644" s="1">
        <v>122.63</v>
      </c>
      <c r="P644" s="1">
        <v>6.84</v>
      </c>
      <c r="Q644" t="s">
        <v>61</v>
      </c>
      <c r="R644" s="6">
        <v>732</v>
      </c>
      <c r="S644" s="6">
        <v>330</v>
      </c>
      <c r="T644" s="2">
        <v>16.61</v>
      </c>
      <c r="U644" s="2">
        <v>50</v>
      </c>
      <c r="V644" s="2">
        <v>31.27</v>
      </c>
      <c r="W644" s="2">
        <v>76.62</v>
      </c>
      <c r="X644" s="2">
        <v>1122.4199999999901</v>
      </c>
      <c r="Y644" s="2">
        <v>712.64</v>
      </c>
      <c r="Z644" s="2">
        <v>1096.3699999999999</v>
      </c>
      <c r="AA644" s="2">
        <v>931.92</v>
      </c>
      <c r="AB644" s="2">
        <v>1370.47</v>
      </c>
      <c r="AC644" s="2">
        <v>3206.7200000000003</v>
      </c>
    </row>
    <row r="645" spans="1:29" x14ac:dyDescent="0.3">
      <c r="A645" t="s">
        <v>35</v>
      </c>
      <c r="B645">
        <v>15</v>
      </c>
      <c r="C645" t="s">
        <v>43</v>
      </c>
      <c r="D645">
        <v>20.7</v>
      </c>
      <c r="E645" t="s">
        <v>46</v>
      </c>
      <c r="F645" t="s">
        <v>50</v>
      </c>
      <c r="G645" s="2">
        <v>5724.33</v>
      </c>
      <c r="H645" t="s">
        <v>55</v>
      </c>
      <c r="I645" s="1">
        <v>164.71</v>
      </c>
      <c r="J645" s="1">
        <v>354.67</v>
      </c>
      <c r="K645" s="1">
        <v>57.56</v>
      </c>
      <c r="L645" s="1">
        <v>215.27</v>
      </c>
      <c r="M645" s="1">
        <v>143.08000000000001</v>
      </c>
      <c r="N645" s="1">
        <v>31.48</v>
      </c>
      <c r="O645" s="1">
        <v>130.02000000000001</v>
      </c>
      <c r="P645" s="1">
        <v>5.14</v>
      </c>
      <c r="Q645" t="s">
        <v>66</v>
      </c>
      <c r="R645" s="6">
        <v>796</v>
      </c>
      <c r="S645" s="6">
        <v>383</v>
      </c>
      <c r="T645" s="2">
        <v>14.95</v>
      </c>
      <c r="U645" s="2">
        <v>100</v>
      </c>
      <c r="V645" s="2">
        <v>21.21</v>
      </c>
      <c r="W645" s="2">
        <v>73.2</v>
      </c>
      <c r="X645" s="2">
        <v>1101.93</v>
      </c>
      <c r="Y645" s="2">
        <v>744.16</v>
      </c>
      <c r="Z645" s="2">
        <v>1144.8699999999999</v>
      </c>
      <c r="AA645" s="2">
        <v>973.14</v>
      </c>
      <c r="AB645" s="2">
        <v>1431.08</v>
      </c>
      <c r="AC645" s="2">
        <v>3509.6099999999997</v>
      </c>
    </row>
    <row r="646" spans="1:29" x14ac:dyDescent="0.3">
      <c r="A646" t="s">
        <v>36</v>
      </c>
      <c r="B646">
        <v>24</v>
      </c>
      <c r="C646" t="s">
        <v>42</v>
      </c>
      <c r="D646">
        <v>27.4</v>
      </c>
      <c r="E646" t="s">
        <v>47</v>
      </c>
      <c r="F646" t="s">
        <v>50</v>
      </c>
      <c r="G646" s="2">
        <v>4150.91</v>
      </c>
      <c r="H646" t="s">
        <v>56</v>
      </c>
      <c r="I646" s="1">
        <v>120.58</v>
      </c>
      <c r="J646" s="1">
        <v>481.1</v>
      </c>
      <c r="K646" s="1">
        <v>58.23</v>
      </c>
      <c r="L646" s="1">
        <v>287.63</v>
      </c>
      <c r="M646" s="1">
        <v>147.88</v>
      </c>
      <c r="N646" s="1">
        <v>40.340000000000003</v>
      </c>
      <c r="O646" s="1">
        <v>112.45</v>
      </c>
      <c r="P646" s="1">
        <v>8.34</v>
      </c>
      <c r="Q646" t="s">
        <v>63</v>
      </c>
      <c r="R646" s="6">
        <v>537</v>
      </c>
      <c r="S646" s="6">
        <v>355</v>
      </c>
      <c r="T646" s="2">
        <v>11.69</v>
      </c>
      <c r="U646" s="2">
        <v>50</v>
      </c>
      <c r="V646" s="2">
        <v>32.75</v>
      </c>
      <c r="W646" s="2">
        <v>87.9</v>
      </c>
      <c r="X646" s="2">
        <v>1256.55</v>
      </c>
      <c r="Y646" s="2">
        <v>539.62</v>
      </c>
      <c r="Z646" s="2">
        <v>830.18</v>
      </c>
      <c r="AA646" s="2">
        <v>705.65</v>
      </c>
      <c r="AB646" s="2">
        <v>1037.73</v>
      </c>
      <c r="AC646" s="2">
        <v>1743.1100000000001</v>
      </c>
    </row>
    <row r="647" spans="1:29" x14ac:dyDescent="0.3">
      <c r="A647" t="s">
        <v>37</v>
      </c>
      <c r="B647">
        <v>3</v>
      </c>
      <c r="C647" t="s">
        <v>42</v>
      </c>
      <c r="D647">
        <v>28.4</v>
      </c>
      <c r="E647" t="s">
        <v>46</v>
      </c>
      <c r="F647" t="s">
        <v>50</v>
      </c>
      <c r="G647" s="2">
        <v>5482.06</v>
      </c>
      <c r="H647" t="s">
        <v>56</v>
      </c>
      <c r="I647" s="1">
        <v>162.97</v>
      </c>
      <c r="J647" s="1">
        <v>348.17</v>
      </c>
      <c r="K647" s="1">
        <v>57.28</v>
      </c>
      <c r="L647" s="1">
        <v>209.73</v>
      </c>
      <c r="M647" s="1">
        <v>137.59</v>
      </c>
      <c r="N647" s="1">
        <v>69.989999999999995</v>
      </c>
      <c r="O647" s="1">
        <v>146.35</v>
      </c>
      <c r="P647" s="1">
        <v>8.7200000000000006</v>
      </c>
      <c r="Q647" t="s">
        <v>68</v>
      </c>
      <c r="R647" s="6">
        <v>190</v>
      </c>
      <c r="S647" s="6">
        <v>325</v>
      </c>
      <c r="T647" s="2">
        <v>16.87</v>
      </c>
      <c r="U647" s="2">
        <v>0</v>
      </c>
      <c r="V647" s="2">
        <v>21.33</v>
      </c>
      <c r="W647" s="2">
        <v>88.32</v>
      </c>
      <c r="X647" s="2">
        <v>1140.8</v>
      </c>
      <c r="Y647" s="2">
        <v>712.67</v>
      </c>
      <c r="Z647" s="2">
        <v>1096.4100000000001</v>
      </c>
      <c r="AA647" s="2">
        <v>931.95</v>
      </c>
      <c r="AB647" s="2">
        <v>1370.52</v>
      </c>
      <c r="AC647" s="2">
        <v>3128.59</v>
      </c>
    </row>
    <row r="648" spans="1:29" x14ac:dyDescent="0.3">
      <c r="A648" t="s">
        <v>31</v>
      </c>
      <c r="B648">
        <v>21</v>
      </c>
      <c r="C648" t="s">
        <v>45</v>
      </c>
      <c r="D648">
        <v>18.7</v>
      </c>
      <c r="E648" t="s">
        <v>47</v>
      </c>
      <c r="F648" t="s">
        <v>48</v>
      </c>
      <c r="G648" s="2">
        <v>3436.34</v>
      </c>
      <c r="H648" t="s">
        <v>54</v>
      </c>
      <c r="I648" s="1">
        <v>100.6</v>
      </c>
      <c r="J648" s="1">
        <v>427.59</v>
      </c>
      <c r="K648" s="1">
        <v>55.14</v>
      </c>
      <c r="L648" s="1">
        <v>240.74</v>
      </c>
      <c r="M648" s="1">
        <v>141.19999999999999</v>
      </c>
      <c r="N648" s="1">
        <v>49.26</v>
      </c>
      <c r="O648" s="1">
        <v>143.32</v>
      </c>
      <c r="P648" s="1">
        <v>5.44</v>
      </c>
      <c r="Q648" t="s">
        <v>79</v>
      </c>
      <c r="R648" s="6">
        <v>813</v>
      </c>
      <c r="S648" s="6">
        <v>342</v>
      </c>
      <c r="T648" s="2">
        <v>10.050000000000001</v>
      </c>
      <c r="U648" s="2">
        <v>100</v>
      </c>
      <c r="V648" s="2">
        <v>31.17</v>
      </c>
      <c r="W648" s="2">
        <v>52.37</v>
      </c>
      <c r="X648" s="2">
        <v>1163.29</v>
      </c>
      <c r="Y648" s="2">
        <v>446.72</v>
      </c>
      <c r="Z648" s="2">
        <v>687.27</v>
      </c>
      <c r="AA648" s="2">
        <v>584.17999999999995</v>
      </c>
      <c r="AB648" s="2">
        <v>859.09</v>
      </c>
      <c r="AC648" s="2">
        <v>1170.2199999999998</v>
      </c>
    </row>
    <row r="649" spans="1:29" x14ac:dyDescent="0.3">
      <c r="A649" t="s">
        <v>38</v>
      </c>
      <c r="B649">
        <v>12</v>
      </c>
      <c r="C649" t="s">
        <v>42</v>
      </c>
      <c r="D649">
        <v>25.1</v>
      </c>
      <c r="E649" t="s">
        <v>46</v>
      </c>
      <c r="F649" t="s">
        <v>49</v>
      </c>
      <c r="G649" s="2">
        <v>5729.9</v>
      </c>
      <c r="H649" t="s">
        <v>54</v>
      </c>
      <c r="I649" s="1">
        <v>197.06</v>
      </c>
      <c r="J649" s="1">
        <v>432.48</v>
      </c>
      <c r="K649" s="1">
        <v>52.96</v>
      </c>
      <c r="L649" s="1">
        <v>278.45</v>
      </c>
      <c r="M649" s="1">
        <v>123.13</v>
      </c>
      <c r="N649" s="1">
        <v>64.42</v>
      </c>
      <c r="O649" s="1">
        <v>137.16</v>
      </c>
      <c r="P649" s="1">
        <v>5.23</v>
      </c>
      <c r="Q649" t="s">
        <v>83</v>
      </c>
      <c r="R649" s="6">
        <v>428</v>
      </c>
      <c r="S649" s="6">
        <v>305</v>
      </c>
      <c r="T649" s="2">
        <v>18.79</v>
      </c>
      <c r="U649" s="2">
        <v>0</v>
      </c>
      <c r="V649" s="2">
        <v>23.52</v>
      </c>
      <c r="W649" s="2">
        <v>79.56</v>
      </c>
      <c r="X649" s="2">
        <v>1290.8900000000001</v>
      </c>
      <c r="Y649" s="2">
        <v>744.89</v>
      </c>
      <c r="Z649" s="2">
        <v>1145.98</v>
      </c>
      <c r="AA649" s="2">
        <v>974.08</v>
      </c>
      <c r="AB649" s="2">
        <v>1432.47</v>
      </c>
      <c r="AC649" s="2">
        <v>3228.5299999999997</v>
      </c>
    </row>
    <row r="650" spans="1:29" x14ac:dyDescent="0.3">
      <c r="A650" t="s">
        <v>31</v>
      </c>
      <c r="B650">
        <v>9</v>
      </c>
      <c r="C650" t="s">
        <v>42</v>
      </c>
      <c r="D650">
        <v>29.2</v>
      </c>
      <c r="E650" t="s">
        <v>47</v>
      </c>
      <c r="F650" t="s">
        <v>50</v>
      </c>
      <c r="G650" s="2">
        <v>3134.24</v>
      </c>
      <c r="H650" t="s">
        <v>56</v>
      </c>
      <c r="I650" s="1">
        <v>161.93</v>
      </c>
      <c r="J650" s="1">
        <v>421.44</v>
      </c>
      <c r="K650" s="1">
        <v>54.59</v>
      </c>
      <c r="L650" s="1">
        <v>262.87</v>
      </c>
      <c r="M650" s="1">
        <v>118.32</v>
      </c>
      <c r="N650" s="1">
        <v>55.03</v>
      </c>
      <c r="O650" s="1">
        <v>149.71</v>
      </c>
      <c r="P650" s="1">
        <v>7.4</v>
      </c>
      <c r="Q650" t="s">
        <v>80</v>
      </c>
      <c r="R650" s="6">
        <v>145</v>
      </c>
      <c r="S650" s="6">
        <v>318</v>
      </c>
      <c r="T650" s="2">
        <v>9.86</v>
      </c>
      <c r="U650" s="2">
        <v>50</v>
      </c>
      <c r="V650" s="2">
        <v>21.36</v>
      </c>
      <c r="W650" s="2">
        <v>61.24</v>
      </c>
      <c r="X650" s="2">
        <v>1231.29</v>
      </c>
      <c r="Y650" s="2">
        <v>407.45</v>
      </c>
      <c r="Z650" s="2">
        <v>626.85</v>
      </c>
      <c r="AA650" s="2">
        <v>532.82000000000005</v>
      </c>
      <c r="AB650" s="2">
        <v>783.56</v>
      </c>
      <c r="AC650" s="2">
        <v>740.31</v>
      </c>
    </row>
    <row r="651" spans="1:29" x14ac:dyDescent="0.3">
      <c r="A651" t="s">
        <v>33</v>
      </c>
      <c r="B651">
        <v>6</v>
      </c>
      <c r="C651" t="s">
        <v>43</v>
      </c>
      <c r="D651">
        <v>13.5</v>
      </c>
      <c r="E651" t="s">
        <v>47</v>
      </c>
      <c r="F651" t="s">
        <v>50</v>
      </c>
      <c r="G651" s="2">
        <v>5163.8900000000003</v>
      </c>
      <c r="H651" t="s">
        <v>57</v>
      </c>
      <c r="I651" s="1">
        <v>161.87</v>
      </c>
      <c r="J651" s="1">
        <v>316.56</v>
      </c>
      <c r="K651" s="1">
        <v>52.92</v>
      </c>
      <c r="L651" s="1">
        <v>241.34</v>
      </c>
      <c r="M651" s="1">
        <v>102.12</v>
      </c>
      <c r="N651" s="1">
        <v>55.64</v>
      </c>
      <c r="O651" s="1">
        <v>125.4</v>
      </c>
      <c r="P651" s="1">
        <v>9.85</v>
      </c>
      <c r="Q651" t="s">
        <v>72</v>
      </c>
      <c r="R651" s="6">
        <v>894</v>
      </c>
      <c r="S651" s="6">
        <v>314</v>
      </c>
      <c r="T651" s="2">
        <v>16.45</v>
      </c>
      <c r="U651" s="2">
        <v>0</v>
      </c>
      <c r="V651" s="2">
        <v>26.99</v>
      </c>
      <c r="W651" s="2">
        <v>94.27</v>
      </c>
      <c r="X651" s="2">
        <v>1065.7</v>
      </c>
      <c r="Y651" s="2">
        <v>671.31</v>
      </c>
      <c r="Z651" s="2">
        <v>1032.78</v>
      </c>
      <c r="AA651" s="2">
        <v>877.86</v>
      </c>
      <c r="AB651" s="2">
        <v>1290.97</v>
      </c>
      <c r="AC651" s="2">
        <v>2891.1800000000003</v>
      </c>
    </row>
    <row r="652" spans="1:29" x14ac:dyDescent="0.3">
      <c r="A652" t="s">
        <v>38</v>
      </c>
      <c r="B652">
        <v>9</v>
      </c>
      <c r="C652" t="s">
        <v>41</v>
      </c>
      <c r="D652">
        <v>23.8</v>
      </c>
      <c r="E652" t="s">
        <v>46</v>
      </c>
      <c r="F652" t="s">
        <v>53</v>
      </c>
      <c r="G652" s="2">
        <v>5875.92</v>
      </c>
      <c r="H652" t="s">
        <v>56</v>
      </c>
      <c r="I652" s="1">
        <v>127.61</v>
      </c>
      <c r="J652" s="1">
        <v>412.77</v>
      </c>
      <c r="K652" s="1">
        <v>54.79</v>
      </c>
      <c r="L652" s="1">
        <v>291.38</v>
      </c>
      <c r="M652" s="1">
        <v>132.49</v>
      </c>
      <c r="N652" s="1">
        <v>36.35</v>
      </c>
      <c r="O652" s="1">
        <v>104.3</v>
      </c>
      <c r="P652" s="1">
        <v>6.64</v>
      </c>
      <c r="Q652" t="s">
        <v>72</v>
      </c>
      <c r="R652" s="6">
        <v>502</v>
      </c>
      <c r="S652" s="6">
        <v>324</v>
      </c>
      <c r="T652" s="2">
        <v>18.14</v>
      </c>
      <c r="U652" s="2">
        <v>100</v>
      </c>
      <c r="V652" s="2">
        <v>37.07</v>
      </c>
      <c r="W652" s="2">
        <v>59.55</v>
      </c>
      <c r="X652" s="2">
        <v>1166.33</v>
      </c>
      <c r="Y652" s="2">
        <v>763.87</v>
      </c>
      <c r="Z652" s="2">
        <v>1175.18</v>
      </c>
      <c r="AA652" s="2">
        <v>998.91</v>
      </c>
      <c r="AB652" s="2">
        <v>1468.98</v>
      </c>
      <c r="AC652" s="2">
        <v>3612.66</v>
      </c>
    </row>
    <row r="653" spans="1:29" x14ac:dyDescent="0.3">
      <c r="A653" t="s">
        <v>31</v>
      </c>
      <c r="B653">
        <v>24</v>
      </c>
      <c r="C653" t="s">
        <v>43</v>
      </c>
      <c r="D653">
        <v>20.8</v>
      </c>
      <c r="E653" t="s">
        <v>46</v>
      </c>
      <c r="F653" t="s">
        <v>50</v>
      </c>
      <c r="G653" s="2">
        <v>3254.71</v>
      </c>
      <c r="H653" t="s">
        <v>57</v>
      </c>
      <c r="I653" s="1">
        <v>101.28</v>
      </c>
      <c r="J653" s="1">
        <v>473</v>
      </c>
      <c r="K653" s="1">
        <v>57.52</v>
      </c>
      <c r="L653" s="1">
        <v>285.64</v>
      </c>
      <c r="M653" s="1">
        <v>135.41999999999999</v>
      </c>
      <c r="N653" s="1">
        <v>54.58</v>
      </c>
      <c r="O653" s="1">
        <v>115.67</v>
      </c>
      <c r="P653" s="1">
        <v>8.89</v>
      </c>
      <c r="Q653" t="s">
        <v>75</v>
      </c>
      <c r="R653" s="6">
        <v>723</v>
      </c>
      <c r="S653" s="6">
        <v>358</v>
      </c>
      <c r="T653" s="2">
        <v>9.09</v>
      </c>
      <c r="U653" s="2">
        <v>50</v>
      </c>
      <c r="V653" s="2">
        <v>30.24</v>
      </c>
      <c r="W653" s="2">
        <v>74.430000000000007</v>
      </c>
      <c r="X653" s="2">
        <v>1232</v>
      </c>
      <c r="Y653" s="2">
        <v>423.11</v>
      </c>
      <c r="Z653" s="2">
        <v>650.94000000000005</v>
      </c>
      <c r="AA653" s="2">
        <v>553.29999999999995</v>
      </c>
      <c r="AB653" s="2">
        <v>813.68</v>
      </c>
      <c r="AC653" s="2">
        <v>868.94999999999982</v>
      </c>
    </row>
    <row r="654" spans="1:29" x14ac:dyDescent="0.3">
      <c r="A654" t="s">
        <v>35</v>
      </c>
      <c r="B654">
        <v>9</v>
      </c>
      <c r="C654" t="s">
        <v>43</v>
      </c>
      <c r="D654">
        <v>22.4</v>
      </c>
      <c r="E654" t="s">
        <v>47</v>
      </c>
      <c r="F654" t="s">
        <v>50</v>
      </c>
      <c r="G654" s="2">
        <v>5074.09</v>
      </c>
      <c r="H654" t="s">
        <v>56</v>
      </c>
      <c r="I654" s="1">
        <v>198.51</v>
      </c>
      <c r="J654" s="1">
        <v>334.48</v>
      </c>
      <c r="K654" s="1">
        <v>51.77</v>
      </c>
      <c r="L654" s="1">
        <v>278.95</v>
      </c>
      <c r="M654" s="1">
        <v>146.97</v>
      </c>
      <c r="N654" s="1">
        <v>59.8</v>
      </c>
      <c r="O654" s="1">
        <v>104.82</v>
      </c>
      <c r="P654" s="1">
        <v>5.12</v>
      </c>
      <c r="Q654" t="s">
        <v>67</v>
      </c>
      <c r="R654" s="6">
        <v>279</v>
      </c>
      <c r="S654" s="6">
        <v>384</v>
      </c>
      <c r="T654" s="2">
        <v>13.21</v>
      </c>
      <c r="U654" s="2">
        <v>50</v>
      </c>
      <c r="V654" s="2">
        <v>31.21</v>
      </c>
      <c r="W654" s="2">
        <v>78.569999999999993</v>
      </c>
      <c r="X654" s="2">
        <v>1180.4199999999901</v>
      </c>
      <c r="Y654" s="2">
        <v>659.63</v>
      </c>
      <c r="Z654" s="2">
        <v>1014.82</v>
      </c>
      <c r="AA654" s="2">
        <v>862.6</v>
      </c>
      <c r="AB654" s="2">
        <v>1268.52</v>
      </c>
      <c r="AC654" s="2">
        <v>2740.88</v>
      </c>
    </row>
    <row r="655" spans="1:29" x14ac:dyDescent="0.3">
      <c r="A655" t="s">
        <v>36</v>
      </c>
      <c r="B655">
        <v>19</v>
      </c>
      <c r="C655" t="s">
        <v>42</v>
      </c>
      <c r="D655">
        <v>20.9</v>
      </c>
      <c r="E655" t="s">
        <v>47</v>
      </c>
      <c r="F655" t="s">
        <v>50</v>
      </c>
      <c r="G655" s="2">
        <v>5165.93</v>
      </c>
      <c r="H655" t="s">
        <v>56</v>
      </c>
      <c r="I655" s="1">
        <v>131.29</v>
      </c>
      <c r="J655" s="1">
        <v>380.56</v>
      </c>
      <c r="K655" s="1">
        <v>52.11</v>
      </c>
      <c r="L655" s="1">
        <v>244.15</v>
      </c>
      <c r="M655" s="1">
        <v>106.37</v>
      </c>
      <c r="N655" s="1">
        <v>33.729999999999997</v>
      </c>
      <c r="O655" s="1">
        <v>124.92</v>
      </c>
      <c r="P655" s="1">
        <v>6.27</v>
      </c>
      <c r="Q655" t="s">
        <v>74</v>
      </c>
      <c r="R655" s="6">
        <v>897</v>
      </c>
      <c r="S655" s="6">
        <v>315</v>
      </c>
      <c r="T655" s="2">
        <v>16.399999999999999</v>
      </c>
      <c r="U655" s="2">
        <v>0</v>
      </c>
      <c r="V655" s="2">
        <v>20.27</v>
      </c>
      <c r="W655" s="2">
        <v>81.430000000000007</v>
      </c>
      <c r="X655" s="2">
        <v>1079.4000000000001</v>
      </c>
      <c r="Y655" s="2">
        <v>671.57</v>
      </c>
      <c r="Z655" s="2">
        <v>1033.19</v>
      </c>
      <c r="AA655" s="2">
        <v>878.21</v>
      </c>
      <c r="AB655" s="2">
        <v>1291.48</v>
      </c>
      <c r="AC655" s="2">
        <v>2872.8</v>
      </c>
    </row>
    <row r="656" spans="1:29" x14ac:dyDescent="0.3">
      <c r="A656" t="s">
        <v>37</v>
      </c>
      <c r="B656">
        <v>3</v>
      </c>
      <c r="C656" t="s">
        <v>41</v>
      </c>
      <c r="D656">
        <v>10.5</v>
      </c>
      <c r="E656" t="s">
        <v>47</v>
      </c>
      <c r="F656" t="s">
        <v>48</v>
      </c>
      <c r="G656" s="2">
        <v>3673.41</v>
      </c>
      <c r="H656" t="s">
        <v>54</v>
      </c>
      <c r="I656" s="1">
        <v>163.99</v>
      </c>
      <c r="J656" s="1">
        <v>377.98</v>
      </c>
      <c r="K656" s="1">
        <v>56.04</v>
      </c>
      <c r="L656" s="1">
        <v>267.2</v>
      </c>
      <c r="M656" s="1">
        <v>131.57</v>
      </c>
      <c r="N656" s="1">
        <v>58.57</v>
      </c>
      <c r="O656" s="1">
        <v>136.68</v>
      </c>
      <c r="P656" s="1">
        <v>7.03</v>
      </c>
      <c r="Q656" t="s">
        <v>72</v>
      </c>
      <c r="R656" s="6">
        <v>150</v>
      </c>
      <c r="S656" s="6">
        <v>353</v>
      </c>
      <c r="T656" s="2">
        <v>10.41</v>
      </c>
      <c r="U656" s="2">
        <v>50</v>
      </c>
      <c r="V656" s="2">
        <v>23.47</v>
      </c>
      <c r="W656" s="2">
        <v>93.25</v>
      </c>
      <c r="X656" s="2">
        <v>1199.06</v>
      </c>
      <c r="Y656" s="2">
        <v>477.54</v>
      </c>
      <c r="Z656" s="2">
        <v>734.68</v>
      </c>
      <c r="AA656" s="2">
        <v>624.48</v>
      </c>
      <c r="AB656" s="2">
        <v>918.35</v>
      </c>
      <c r="AC656" s="2">
        <v>1313.8200000000002</v>
      </c>
    </row>
    <row r="657" spans="1:29" x14ac:dyDescent="0.3">
      <c r="A657" t="s">
        <v>35</v>
      </c>
      <c r="B657">
        <v>13</v>
      </c>
      <c r="C657" t="s">
        <v>45</v>
      </c>
      <c r="D657">
        <v>16.600000000000001</v>
      </c>
      <c r="E657" t="s">
        <v>46</v>
      </c>
      <c r="F657" t="s">
        <v>52</v>
      </c>
      <c r="G657" s="2">
        <v>3010.78</v>
      </c>
      <c r="H657" t="s">
        <v>55</v>
      </c>
      <c r="I657" s="1">
        <v>107.76</v>
      </c>
      <c r="J657" s="1">
        <v>474.09</v>
      </c>
      <c r="K657" s="1">
        <v>54.59</v>
      </c>
      <c r="L657" s="1">
        <v>272.7</v>
      </c>
      <c r="M657" s="1">
        <v>125.83</v>
      </c>
      <c r="N657" s="1">
        <v>40.61</v>
      </c>
      <c r="O657" s="1">
        <v>108.58</v>
      </c>
      <c r="P657" s="1">
        <v>7.59</v>
      </c>
      <c r="Q657" t="s">
        <v>79</v>
      </c>
      <c r="R657" s="6">
        <v>961</v>
      </c>
      <c r="S657" s="6">
        <v>386</v>
      </c>
      <c r="T657" s="2">
        <v>7.8</v>
      </c>
      <c r="U657" s="2">
        <v>50</v>
      </c>
      <c r="V657" s="2">
        <v>23.75</v>
      </c>
      <c r="W657" s="2">
        <v>60.12</v>
      </c>
      <c r="X657" s="2">
        <v>1191.74999999999</v>
      </c>
      <c r="Y657" s="2">
        <v>391.4</v>
      </c>
      <c r="Z657" s="2">
        <v>602.16</v>
      </c>
      <c r="AA657" s="2">
        <v>511.83</v>
      </c>
      <c r="AB657" s="2">
        <v>752.7</v>
      </c>
      <c r="AC657" s="2">
        <v>658.78</v>
      </c>
    </row>
    <row r="658" spans="1:29" x14ac:dyDescent="0.3">
      <c r="A658" t="s">
        <v>36</v>
      </c>
      <c r="B658">
        <v>1</v>
      </c>
      <c r="C658" t="s">
        <v>41</v>
      </c>
      <c r="D658">
        <v>23.2</v>
      </c>
      <c r="E658" t="s">
        <v>47</v>
      </c>
      <c r="F658" t="s">
        <v>50</v>
      </c>
      <c r="G658" s="2">
        <v>5523.52</v>
      </c>
      <c r="H658" t="s">
        <v>57</v>
      </c>
      <c r="I658" s="1">
        <v>131.08000000000001</v>
      </c>
      <c r="J658" s="1">
        <v>420.81</v>
      </c>
      <c r="K658" s="1">
        <v>54.54</v>
      </c>
      <c r="L658" s="1">
        <v>298.95</v>
      </c>
      <c r="M658" s="1">
        <v>107.59</v>
      </c>
      <c r="N658" s="1">
        <v>41.77</v>
      </c>
      <c r="O658" s="1">
        <v>109.34</v>
      </c>
      <c r="P658" s="1">
        <v>5.98</v>
      </c>
      <c r="Q658" t="s">
        <v>81</v>
      </c>
      <c r="R658" s="6">
        <v>298</v>
      </c>
      <c r="S658" s="6">
        <v>347</v>
      </c>
      <c r="T658" s="2">
        <v>15.92</v>
      </c>
      <c r="U658" s="2">
        <v>0</v>
      </c>
      <c r="V658" s="2">
        <v>25.05</v>
      </c>
      <c r="W658" s="2">
        <v>80.94</v>
      </c>
      <c r="X658" s="2">
        <v>1170.06</v>
      </c>
      <c r="Y658" s="2">
        <v>718.06</v>
      </c>
      <c r="Z658" s="2">
        <v>1104.7</v>
      </c>
      <c r="AA658" s="2">
        <v>939</v>
      </c>
      <c r="AB658" s="2">
        <v>1380.88</v>
      </c>
      <c r="AC658" s="2">
        <v>3144.51</v>
      </c>
    </row>
    <row r="659" spans="1:29" x14ac:dyDescent="0.3">
      <c r="A659" t="s">
        <v>29</v>
      </c>
      <c r="B659">
        <v>25</v>
      </c>
      <c r="C659" t="s">
        <v>45</v>
      </c>
      <c r="D659">
        <v>19.399999999999999</v>
      </c>
      <c r="E659" t="s">
        <v>47</v>
      </c>
      <c r="F659" t="s">
        <v>52</v>
      </c>
      <c r="G659" s="2">
        <v>4445.93</v>
      </c>
      <c r="H659" t="s">
        <v>55</v>
      </c>
      <c r="I659" s="1">
        <v>194.86</v>
      </c>
      <c r="J659" s="1">
        <v>470.35</v>
      </c>
      <c r="K659" s="1">
        <v>51.94</v>
      </c>
      <c r="L659" s="1">
        <v>291.25</v>
      </c>
      <c r="M659" s="1">
        <v>112.68</v>
      </c>
      <c r="N659" s="1">
        <v>46.49</v>
      </c>
      <c r="O659" s="1">
        <v>104.05</v>
      </c>
      <c r="P659" s="1">
        <v>9.6199999999999992</v>
      </c>
      <c r="Q659" t="s">
        <v>65</v>
      </c>
      <c r="R659" s="6">
        <v>417</v>
      </c>
      <c r="S659" s="6">
        <v>307</v>
      </c>
      <c r="T659" s="2">
        <v>14.48</v>
      </c>
      <c r="U659" s="2">
        <v>100</v>
      </c>
      <c r="V659" s="2">
        <v>24.49</v>
      </c>
      <c r="W659" s="2">
        <v>88.65</v>
      </c>
      <c r="X659" s="2">
        <v>1281.24</v>
      </c>
      <c r="Y659" s="2">
        <v>577.97</v>
      </c>
      <c r="Z659" s="2">
        <v>889.19</v>
      </c>
      <c r="AA659" s="2">
        <v>755.81</v>
      </c>
      <c r="AB659" s="2">
        <v>1111.48</v>
      </c>
      <c r="AC659" s="2">
        <v>2055.1799999999998</v>
      </c>
    </row>
    <row r="660" spans="1:29" x14ac:dyDescent="0.3">
      <c r="A660" t="s">
        <v>40</v>
      </c>
      <c r="B660">
        <v>1</v>
      </c>
      <c r="C660" t="s">
        <v>43</v>
      </c>
      <c r="D660">
        <v>15.3</v>
      </c>
      <c r="E660" t="s">
        <v>46</v>
      </c>
      <c r="F660" t="s">
        <v>53</v>
      </c>
      <c r="G660" s="2">
        <v>5379.64</v>
      </c>
      <c r="H660" t="s">
        <v>56</v>
      </c>
      <c r="I660" s="1">
        <v>168.33</v>
      </c>
      <c r="J660" s="1">
        <v>418.41</v>
      </c>
      <c r="K660" s="1">
        <v>54.96</v>
      </c>
      <c r="L660" s="1">
        <v>287.75</v>
      </c>
      <c r="M660" s="1">
        <v>128.63999999999999</v>
      </c>
      <c r="N660" s="1">
        <v>66.650000000000006</v>
      </c>
      <c r="O660" s="1">
        <v>144.82</v>
      </c>
      <c r="P660" s="1">
        <v>6</v>
      </c>
      <c r="Q660" t="s">
        <v>59</v>
      </c>
      <c r="R660" s="6">
        <v>491</v>
      </c>
      <c r="S660" s="6">
        <v>351</v>
      </c>
      <c r="T660" s="2">
        <v>15.33</v>
      </c>
      <c r="U660" s="2">
        <v>100</v>
      </c>
      <c r="V660" s="2">
        <v>38.4</v>
      </c>
      <c r="W660" s="2">
        <v>56.36</v>
      </c>
      <c r="X660" s="2">
        <v>1275.56</v>
      </c>
      <c r="Y660" s="2">
        <v>699.35</v>
      </c>
      <c r="Z660" s="2">
        <v>1075.93</v>
      </c>
      <c r="AA660" s="2">
        <v>914.54</v>
      </c>
      <c r="AB660" s="2">
        <v>1344.91</v>
      </c>
      <c r="AC660" s="2">
        <v>3008.4799999999996</v>
      </c>
    </row>
    <row r="661" spans="1:29" x14ac:dyDescent="0.3">
      <c r="A661" t="s">
        <v>38</v>
      </c>
      <c r="B661">
        <v>15</v>
      </c>
      <c r="C661" t="s">
        <v>41</v>
      </c>
      <c r="D661">
        <v>17.399999999999999</v>
      </c>
      <c r="E661" t="s">
        <v>46</v>
      </c>
      <c r="F661" t="s">
        <v>52</v>
      </c>
      <c r="G661" s="2">
        <v>4982.04</v>
      </c>
      <c r="H661" t="s">
        <v>54</v>
      </c>
      <c r="I661" s="1">
        <v>156.55000000000001</v>
      </c>
      <c r="J661" s="1">
        <v>472.77</v>
      </c>
      <c r="K661" s="1">
        <v>58.06</v>
      </c>
      <c r="L661" s="1">
        <v>202.53</v>
      </c>
      <c r="M661" s="1">
        <v>115.12</v>
      </c>
      <c r="N661" s="1">
        <v>42.98</v>
      </c>
      <c r="O661" s="1">
        <v>143.02000000000001</v>
      </c>
      <c r="P661" s="1">
        <v>8.89</v>
      </c>
      <c r="Q661" t="s">
        <v>73</v>
      </c>
      <c r="R661" s="6">
        <v>771</v>
      </c>
      <c r="S661" s="6">
        <v>346</v>
      </c>
      <c r="T661" s="2">
        <v>14.4</v>
      </c>
      <c r="U661" s="2">
        <v>50</v>
      </c>
      <c r="V661" s="2">
        <v>27.41</v>
      </c>
      <c r="W661" s="2">
        <v>67.11</v>
      </c>
      <c r="X661" s="2">
        <v>1199.9199999999901</v>
      </c>
      <c r="Y661" s="2">
        <v>647.66999999999996</v>
      </c>
      <c r="Z661" s="2">
        <v>996.41</v>
      </c>
      <c r="AA661" s="2">
        <v>846.95</v>
      </c>
      <c r="AB661" s="2">
        <v>1245.51</v>
      </c>
      <c r="AC661" s="2">
        <v>2625.53</v>
      </c>
    </row>
    <row r="662" spans="1:29" x14ac:dyDescent="0.3">
      <c r="A662" t="s">
        <v>29</v>
      </c>
      <c r="B662">
        <v>4</v>
      </c>
      <c r="C662" t="s">
        <v>42</v>
      </c>
      <c r="D662">
        <v>10.8</v>
      </c>
      <c r="E662" t="s">
        <v>46</v>
      </c>
      <c r="F662" t="s">
        <v>48</v>
      </c>
      <c r="G662" s="2">
        <v>5293.16</v>
      </c>
      <c r="H662" t="s">
        <v>54</v>
      </c>
      <c r="I662" s="1">
        <v>161.27000000000001</v>
      </c>
      <c r="J662" s="1">
        <v>351.34</v>
      </c>
      <c r="K662" s="1">
        <v>54.91</v>
      </c>
      <c r="L662" s="1">
        <v>279.06</v>
      </c>
      <c r="M662" s="1">
        <v>143.22</v>
      </c>
      <c r="N662" s="1">
        <v>53.12</v>
      </c>
      <c r="O662" s="1">
        <v>130.05000000000001</v>
      </c>
      <c r="P662" s="1">
        <v>9.0299999999999994</v>
      </c>
      <c r="Q662" t="s">
        <v>75</v>
      </c>
      <c r="R662" s="6">
        <v>369</v>
      </c>
      <c r="S662" s="6">
        <v>307</v>
      </c>
      <c r="T662" s="2">
        <v>17.239999999999998</v>
      </c>
      <c r="U662" s="2">
        <v>150</v>
      </c>
      <c r="V662" s="2">
        <v>25.8</v>
      </c>
      <c r="W662" s="2">
        <v>71.709999999999994</v>
      </c>
      <c r="X662" s="2">
        <v>1181.99999999999</v>
      </c>
      <c r="Y662" s="2">
        <v>688.11</v>
      </c>
      <c r="Z662" s="2">
        <v>1058.6300000000001</v>
      </c>
      <c r="AA662" s="2">
        <v>899.84</v>
      </c>
      <c r="AB662" s="2">
        <v>1323.29</v>
      </c>
      <c r="AC662" s="2">
        <v>3052.96</v>
      </c>
    </row>
    <row r="663" spans="1:29" x14ac:dyDescent="0.3">
      <c r="A663" t="s">
        <v>40</v>
      </c>
      <c r="B663">
        <v>5</v>
      </c>
      <c r="C663" t="s">
        <v>45</v>
      </c>
      <c r="D663">
        <v>26.6</v>
      </c>
      <c r="E663" t="s">
        <v>47</v>
      </c>
      <c r="F663" t="s">
        <v>49</v>
      </c>
      <c r="G663" s="2">
        <v>3988.55</v>
      </c>
      <c r="H663" t="s">
        <v>54</v>
      </c>
      <c r="I663" s="1">
        <v>111.56</v>
      </c>
      <c r="J663" s="1">
        <v>307.82</v>
      </c>
      <c r="K663" s="1">
        <v>58.83</v>
      </c>
      <c r="L663" s="1">
        <v>276.83999999999997</v>
      </c>
      <c r="M663" s="1">
        <v>103.84</v>
      </c>
      <c r="N663" s="1">
        <v>61.81</v>
      </c>
      <c r="O663" s="1">
        <v>147.62</v>
      </c>
      <c r="P663" s="1">
        <v>8.11</v>
      </c>
      <c r="Q663" t="s">
        <v>80</v>
      </c>
      <c r="R663" s="6">
        <v>897</v>
      </c>
      <c r="S663" s="6">
        <v>346</v>
      </c>
      <c r="T663" s="2">
        <v>11.53</v>
      </c>
      <c r="U663" s="2">
        <v>100</v>
      </c>
      <c r="V663" s="2">
        <v>26.93</v>
      </c>
      <c r="W663" s="2">
        <v>82.89</v>
      </c>
      <c r="X663" s="2">
        <v>1076.43</v>
      </c>
      <c r="Y663" s="2">
        <v>518.51</v>
      </c>
      <c r="Z663" s="2">
        <v>797.71</v>
      </c>
      <c r="AA663" s="2">
        <v>678.05</v>
      </c>
      <c r="AB663" s="2">
        <v>997.14</v>
      </c>
      <c r="AC663" s="2">
        <v>1805.0500000000002</v>
      </c>
    </row>
    <row r="664" spans="1:29" x14ac:dyDescent="0.3">
      <c r="A664" t="s">
        <v>31</v>
      </c>
      <c r="B664">
        <v>15</v>
      </c>
      <c r="C664" t="s">
        <v>42</v>
      </c>
      <c r="D664">
        <v>11</v>
      </c>
      <c r="E664" t="s">
        <v>46</v>
      </c>
      <c r="F664" t="s">
        <v>51</v>
      </c>
      <c r="G664" s="2">
        <v>3482.52</v>
      </c>
      <c r="H664" t="s">
        <v>54</v>
      </c>
      <c r="I664" s="1">
        <v>193.34</v>
      </c>
      <c r="J664" s="1">
        <v>485.88</v>
      </c>
      <c r="K664" s="1">
        <v>54.59</v>
      </c>
      <c r="L664" s="1">
        <v>295.06</v>
      </c>
      <c r="M664" s="1">
        <v>136.38999999999999</v>
      </c>
      <c r="N664" s="1">
        <v>41.34</v>
      </c>
      <c r="O664" s="1">
        <v>105.71</v>
      </c>
      <c r="P664" s="1">
        <v>8.26</v>
      </c>
      <c r="Q664" t="s">
        <v>65</v>
      </c>
      <c r="R664" s="6">
        <v>128</v>
      </c>
      <c r="S664" s="6">
        <v>394</v>
      </c>
      <c r="T664" s="2">
        <v>8.84</v>
      </c>
      <c r="U664" s="2">
        <v>0</v>
      </c>
      <c r="V664" s="2">
        <v>25.86</v>
      </c>
      <c r="W664" s="2">
        <v>51.17</v>
      </c>
      <c r="X664" s="2">
        <v>1320.57</v>
      </c>
      <c r="Y664" s="2">
        <v>452.73</v>
      </c>
      <c r="Z664" s="2">
        <v>696.5</v>
      </c>
      <c r="AA664" s="2">
        <v>592.03</v>
      </c>
      <c r="AB664" s="2">
        <v>870.63</v>
      </c>
      <c r="AC664" s="2">
        <v>953.81</v>
      </c>
    </row>
    <row r="665" spans="1:29" x14ac:dyDescent="0.3">
      <c r="A665" t="s">
        <v>39</v>
      </c>
      <c r="B665">
        <v>16</v>
      </c>
      <c r="C665" t="s">
        <v>45</v>
      </c>
      <c r="D665">
        <v>14.4</v>
      </c>
      <c r="E665" t="s">
        <v>47</v>
      </c>
      <c r="F665" t="s">
        <v>48</v>
      </c>
      <c r="G665" s="2">
        <v>5222.75</v>
      </c>
      <c r="H665" t="s">
        <v>54</v>
      </c>
      <c r="I665" s="1">
        <v>138.31</v>
      </c>
      <c r="J665" s="1">
        <v>499.44</v>
      </c>
      <c r="K665" s="1">
        <v>54.86</v>
      </c>
      <c r="L665" s="1">
        <v>242.9</v>
      </c>
      <c r="M665" s="1">
        <v>145.06</v>
      </c>
      <c r="N665" s="1">
        <v>59.4</v>
      </c>
      <c r="O665" s="1">
        <v>144.71</v>
      </c>
      <c r="P665" s="1">
        <v>7.74</v>
      </c>
      <c r="Q665" t="s">
        <v>70</v>
      </c>
      <c r="R665" s="6">
        <v>285</v>
      </c>
      <c r="S665" s="6">
        <v>397</v>
      </c>
      <c r="T665" s="2">
        <v>13.16</v>
      </c>
      <c r="U665" s="2">
        <v>50</v>
      </c>
      <c r="V665" s="2">
        <v>25.16</v>
      </c>
      <c r="W665" s="2">
        <v>53.63</v>
      </c>
      <c r="X665" s="2">
        <v>1292.42</v>
      </c>
      <c r="Y665" s="2">
        <v>678.96</v>
      </c>
      <c r="Z665" s="2">
        <v>1044.55</v>
      </c>
      <c r="AA665" s="2">
        <v>887.87</v>
      </c>
      <c r="AB665" s="2">
        <v>1305.69</v>
      </c>
      <c r="AC665" s="2">
        <v>2771.49</v>
      </c>
    </row>
    <row r="666" spans="1:29" x14ac:dyDescent="0.3">
      <c r="A666" t="s">
        <v>31</v>
      </c>
      <c r="B666">
        <v>21</v>
      </c>
      <c r="C666" t="s">
        <v>44</v>
      </c>
      <c r="D666">
        <v>21.9</v>
      </c>
      <c r="E666" t="s">
        <v>46</v>
      </c>
      <c r="F666" t="s">
        <v>50</v>
      </c>
      <c r="G666" s="2">
        <v>3512.01</v>
      </c>
      <c r="H666" t="s">
        <v>55</v>
      </c>
      <c r="I666" s="1">
        <v>171.57</v>
      </c>
      <c r="J666" s="1">
        <v>360.73</v>
      </c>
      <c r="K666" s="1">
        <v>54.08</v>
      </c>
      <c r="L666" s="1">
        <v>244.52</v>
      </c>
      <c r="M666" s="1">
        <v>117.03</v>
      </c>
      <c r="N666" s="1">
        <v>49.55</v>
      </c>
      <c r="O666" s="1">
        <v>110.91</v>
      </c>
      <c r="P666" s="1">
        <v>6.03</v>
      </c>
      <c r="Q666" t="s">
        <v>79</v>
      </c>
      <c r="R666" s="6">
        <v>340</v>
      </c>
      <c r="S666" s="6">
        <v>387</v>
      </c>
      <c r="T666" s="2">
        <v>9.07</v>
      </c>
      <c r="U666" s="2">
        <v>150</v>
      </c>
      <c r="V666" s="2">
        <v>30.75</v>
      </c>
      <c r="W666" s="2">
        <v>66.239999999999995</v>
      </c>
      <c r="X666" s="2">
        <v>1114.4199999999901</v>
      </c>
      <c r="Y666" s="2">
        <v>456.56</v>
      </c>
      <c r="Z666" s="2">
        <v>702.4</v>
      </c>
      <c r="AA666" s="2">
        <v>597.04</v>
      </c>
      <c r="AB666" s="2">
        <v>878</v>
      </c>
      <c r="AC666" s="2">
        <v>1344.3400000000001</v>
      </c>
    </row>
    <row r="667" spans="1:29" x14ac:dyDescent="0.3">
      <c r="A667" t="s">
        <v>39</v>
      </c>
      <c r="B667">
        <v>16</v>
      </c>
      <c r="C667" t="s">
        <v>41</v>
      </c>
      <c r="D667">
        <v>26</v>
      </c>
      <c r="E667" t="s">
        <v>46</v>
      </c>
      <c r="F667" t="s">
        <v>49</v>
      </c>
      <c r="G667" s="2">
        <v>3504.97</v>
      </c>
      <c r="H667" t="s">
        <v>55</v>
      </c>
      <c r="I667" s="1">
        <v>115.53</v>
      </c>
      <c r="J667" s="1">
        <v>481.12</v>
      </c>
      <c r="K667" s="1">
        <v>58.83</v>
      </c>
      <c r="L667" s="1">
        <v>203.09</v>
      </c>
      <c r="M667" s="1">
        <v>145.25</v>
      </c>
      <c r="N667" s="1">
        <v>37.92</v>
      </c>
      <c r="O667" s="1">
        <v>111.76</v>
      </c>
      <c r="P667" s="1">
        <v>7.8</v>
      </c>
      <c r="Q667" t="s">
        <v>77</v>
      </c>
      <c r="R667" s="6">
        <v>418</v>
      </c>
      <c r="S667" s="6">
        <v>383</v>
      </c>
      <c r="T667" s="2">
        <v>9.15</v>
      </c>
      <c r="U667" s="2">
        <v>0</v>
      </c>
      <c r="V667" s="2">
        <v>33.090000000000003</v>
      </c>
      <c r="W667" s="2">
        <v>99.86</v>
      </c>
      <c r="X667" s="2">
        <v>1161.3</v>
      </c>
      <c r="Y667" s="2">
        <v>455.65</v>
      </c>
      <c r="Z667" s="2">
        <v>700.99</v>
      </c>
      <c r="AA667" s="2">
        <v>595.84</v>
      </c>
      <c r="AB667" s="2">
        <v>876.24</v>
      </c>
      <c r="AC667" s="2">
        <v>1142.7600000000002</v>
      </c>
    </row>
    <row r="668" spans="1:29" x14ac:dyDescent="0.3">
      <c r="A668" t="s">
        <v>36</v>
      </c>
      <c r="B668">
        <v>20</v>
      </c>
      <c r="C668" t="s">
        <v>43</v>
      </c>
      <c r="D668">
        <v>17.100000000000001</v>
      </c>
      <c r="E668" t="s">
        <v>46</v>
      </c>
      <c r="F668" t="s">
        <v>50</v>
      </c>
      <c r="G668" s="2">
        <v>5570.21</v>
      </c>
      <c r="H668" t="s">
        <v>54</v>
      </c>
      <c r="I668" s="1">
        <v>149.75</v>
      </c>
      <c r="J668" s="1">
        <v>482.11</v>
      </c>
      <c r="K668" s="1">
        <v>50.69</v>
      </c>
      <c r="L668" s="1">
        <v>277.79000000000002</v>
      </c>
      <c r="M668" s="1">
        <v>104.33</v>
      </c>
      <c r="N668" s="1">
        <v>58.14</v>
      </c>
      <c r="O668" s="1">
        <v>139.18</v>
      </c>
      <c r="P668" s="1">
        <v>8.9700000000000006</v>
      </c>
      <c r="Q668" t="s">
        <v>71</v>
      </c>
      <c r="R668" s="6">
        <v>194</v>
      </c>
      <c r="S668" s="6">
        <v>335</v>
      </c>
      <c r="T668" s="2">
        <v>16.63</v>
      </c>
      <c r="U668" s="2">
        <v>0</v>
      </c>
      <c r="V668" s="2">
        <v>39.619999999999997</v>
      </c>
      <c r="W668" s="2">
        <v>87.09</v>
      </c>
      <c r="X668" s="2">
        <v>1270.96</v>
      </c>
      <c r="Y668" s="2">
        <v>724.13</v>
      </c>
      <c r="Z668" s="2">
        <v>1114.04</v>
      </c>
      <c r="AA668" s="2">
        <v>946.94</v>
      </c>
      <c r="AB668" s="2">
        <v>1392.55</v>
      </c>
      <c r="AC668" s="2">
        <v>3104.87</v>
      </c>
    </row>
    <row r="669" spans="1:29" x14ac:dyDescent="0.3">
      <c r="A669" t="s">
        <v>29</v>
      </c>
      <c r="B669">
        <v>15</v>
      </c>
      <c r="C669" t="s">
        <v>45</v>
      </c>
      <c r="D669">
        <v>16.399999999999999</v>
      </c>
      <c r="E669" t="s">
        <v>46</v>
      </c>
      <c r="F669" t="s">
        <v>48</v>
      </c>
      <c r="G669" s="2">
        <v>5514.26</v>
      </c>
      <c r="H669" t="s">
        <v>56</v>
      </c>
      <c r="I669" s="1">
        <v>121.69</v>
      </c>
      <c r="J669" s="1">
        <v>346.33</v>
      </c>
      <c r="K669" s="1">
        <v>52.54</v>
      </c>
      <c r="L669" s="1">
        <v>265.14999999999998</v>
      </c>
      <c r="M669" s="1">
        <v>148.02000000000001</v>
      </c>
      <c r="N669" s="1">
        <v>63.56</v>
      </c>
      <c r="O669" s="1">
        <v>148.81</v>
      </c>
      <c r="P669" s="1">
        <v>6.93</v>
      </c>
      <c r="Q669" t="s">
        <v>64</v>
      </c>
      <c r="R669" s="6">
        <v>635</v>
      </c>
      <c r="S669" s="6">
        <v>315</v>
      </c>
      <c r="T669" s="2">
        <v>17.510000000000002</v>
      </c>
      <c r="U669" s="2">
        <v>0</v>
      </c>
      <c r="V669" s="2">
        <v>38.770000000000003</v>
      </c>
      <c r="W669" s="2">
        <v>51.09</v>
      </c>
      <c r="X669" s="2">
        <v>1153.03</v>
      </c>
      <c r="Y669" s="2">
        <v>716.85</v>
      </c>
      <c r="Z669" s="2">
        <v>1102.8499999999999</v>
      </c>
      <c r="AA669" s="2">
        <v>937.42</v>
      </c>
      <c r="AB669" s="2">
        <v>1378.57</v>
      </c>
      <c r="AC669" s="2">
        <v>3166</v>
      </c>
    </row>
    <row r="670" spans="1:29" x14ac:dyDescent="0.3">
      <c r="A670" t="s">
        <v>39</v>
      </c>
      <c r="B670">
        <v>11</v>
      </c>
      <c r="C670" t="s">
        <v>43</v>
      </c>
      <c r="D670">
        <v>21.9</v>
      </c>
      <c r="E670" t="s">
        <v>46</v>
      </c>
      <c r="F670" t="s">
        <v>51</v>
      </c>
      <c r="G670" s="2">
        <v>5222.1499999999996</v>
      </c>
      <c r="H670" t="s">
        <v>57</v>
      </c>
      <c r="I670" s="1">
        <v>171.38</v>
      </c>
      <c r="J670" s="1">
        <v>414.56</v>
      </c>
      <c r="K670" s="1">
        <v>52.74</v>
      </c>
      <c r="L670" s="1">
        <v>221.21</v>
      </c>
      <c r="M670" s="1">
        <v>123.35</v>
      </c>
      <c r="N670" s="1">
        <v>45.94</v>
      </c>
      <c r="O670" s="1">
        <v>139.57</v>
      </c>
      <c r="P670" s="1">
        <v>9.9499999999999993</v>
      </c>
      <c r="Q670" t="s">
        <v>65</v>
      </c>
      <c r="R670" s="6">
        <v>201</v>
      </c>
      <c r="S670" s="6">
        <v>397</v>
      </c>
      <c r="T670" s="2">
        <v>13.15</v>
      </c>
      <c r="U670" s="2">
        <v>150</v>
      </c>
      <c r="V670" s="2">
        <v>23.65</v>
      </c>
      <c r="W670" s="2">
        <v>88.63</v>
      </c>
      <c r="X670" s="2">
        <v>1178.7</v>
      </c>
      <c r="Y670" s="2">
        <v>678.88</v>
      </c>
      <c r="Z670" s="2">
        <v>1044.43</v>
      </c>
      <c r="AA670" s="2">
        <v>887.77</v>
      </c>
      <c r="AB670" s="2">
        <v>1305.54</v>
      </c>
      <c r="AC670" s="2">
        <v>2983.1000000000004</v>
      </c>
    </row>
    <row r="671" spans="1:29" x14ac:dyDescent="0.3">
      <c r="A671" t="s">
        <v>36</v>
      </c>
      <c r="B671">
        <v>14</v>
      </c>
      <c r="C671" t="s">
        <v>41</v>
      </c>
      <c r="D671">
        <v>20.9</v>
      </c>
      <c r="E671" t="s">
        <v>47</v>
      </c>
      <c r="F671" t="s">
        <v>52</v>
      </c>
      <c r="G671" s="2">
        <v>4784.49</v>
      </c>
      <c r="H671" t="s">
        <v>55</v>
      </c>
      <c r="I671" s="1">
        <v>117.31</v>
      </c>
      <c r="J671" s="1">
        <v>366.14</v>
      </c>
      <c r="K671" s="1">
        <v>54.15</v>
      </c>
      <c r="L671" s="1">
        <v>255.13</v>
      </c>
      <c r="M671" s="1">
        <v>141.68</v>
      </c>
      <c r="N671" s="1">
        <v>40.26</v>
      </c>
      <c r="O671" s="1">
        <v>120.15</v>
      </c>
      <c r="P671" s="1">
        <v>5.43</v>
      </c>
      <c r="Q671" t="s">
        <v>79</v>
      </c>
      <c r="R671" s="6">
        <v>862</v>
      </c>
      <c r="S671" s="6">
        <v>366</v>
      </c>
      <c r="T671" s="2">
        <v>13.07</v>
      </c>
      <c r="U671" s="2">
        <v>100</v>
      </c>
      <c r="V671" s="2">
        <v>37.590000000000003</v>
      </c>
      <c r="W671" s="2">
        <v>86.73</v>
      </c>
      <c r="X671" s="2">
        <v>1100.25</v>
      </c>
      <c r="Y671" s="2">
        <v>621.98</v>
      </c>
      <c r="Z671" s="2">
        <v>956.9</v>
      </c>
      <c r="AA671" s="2">
        <v>813.36</v>
      </c>
      <c r="AB671" s="2">
        <v>1196.1199999999999</v>
      </c>
      <c r="AC671" s="2">
        <v>2587.83</v>
      </c>
    </row>
    <row r="672" spans="1:29" x14ac:dyDescent="0.3">
      <c r="A672" t="s">
        <v>40</v>
      </c>
      <c r="B672">
        <v>22</v>
      </c>
      <c r="C672" t="s">
        <v>43</v>
      </c>
      <c r="D672">
        <v>17</v>
      </c>
      <c r="E672" t="s">
        <v>46</v>
      </c>
      <c r="F672" t="s">
        <v>48</v>
      </c>
      <c r="G672" s="2">
        <v>3620.84</v>
      </c>
      <c r="H672" t="s">
        <v>55</v>
      </c>
      <c r="I672" s="1">
        <v>199.36</v>
      </c>
      <c r="J672" s="1">
        <v>335.01</v>
      </c>
      <c r="K672" s="1">
        <v>50.71</v>
      </c>
      <c r="L672" s="1">
        <v>230.86</v>
      </c>
      <c r="M672" s="1">
        <v>101.29</v>
      </c>
      <c r="N672" s="1">
        <v>62.69</v>
      </c>
      <c r="O672" s="1">
        <v>148.41</v>
      </c>
      <c r="P672" s="1">
        <v>5.58</v>
      </c>
      <c r="Q672" t="s">
        <v>60</v>
      </c>
      <c r="R672" s="6">
        <v>261</v>
      </c>
      <c r="S672" s="6">
        <v>318</v>
      </c>
      <c r="T672" s="2">
        <v>11.39</v>
      </c>
      <c r="U672" s="2">
        <v>50</v>
      </c>
      <c r="V672" s="2">
        <v>26.43</v>
      </c>
      <c r="W672" s="2">
        <v>75.64</v>
      </c>
      <c r="X672" s="2">
        <v>1133.9100000000001</v>
      </c>
      <c r="Y672" s="2">
        <v>470.71</v>
      </c>
      <c r="Z672" s="2">
        <v>724.17</v>
      </c>
      <c r="AA672" s="2">
        <v>615.54</v>
      </c>
      <c r="AB672" s="2">
        <v>905.21</v>
      </c>
      <c r="AC672" s="2">
        <v>1329.3600000000001</v>
      </c>
    </row>
    <row r="673" spans="1:29" x14ac:dyDescent="0.3">
      <c r="A673" t="s">
        <v>37</v>
      </c>
      <c r="B673">
        <v>26</v>
      </c>
      <c r="C673" t="s">
        <v>41</v>
      </c>
      <c r="D673">
        <v>11.7</v>
      </c>
      <c r="E673" t="s">
        <v>47</v>
      </c>
      <c r="F673" t="s">
        <v>52</v>
      </c>
      <c r="G673" s="2">
        <v>5915.52</v>
      </c>
      <c r="H673" t="s">
        <v>57</v>
      </c>
      <c r="I673" s="1">
        <v>148.49</v>
      </c>
      <c r="J673" s="1">
        <v>411.73</v>
      </c>
      <c r="K673" s="1">
        <v>54.11</v>
      </c>
      <c r="L673" s="1">
        <v>276</v>
      </c>
      <c r="M673" s="1">
        <v>108.78</v>
      </c>
      <c r="N673" s="1">
        <v>62.7</v>
      </c>
      <c r="O673" s="1">
        <v>141.68</v>
      </c>
      <c r="P673" s="1">
        <v>5.09</v>
      </c>
      <c r="Q673" t="s">
        <v>77</v>
      </c>
      <c r="R673" s="6">
        <v>481</v>
      </c>
      <c r="S673" s="6">
        <v>359</v>
      </c>
      <c r="T673" s="2">
        <v>16.48</v>
      </c>
      <c r="U673" s="2">
        <v>0</v>
      </c>
      <c r="V673" s="2">
        <v>25.16</v>
      </c>
      <c r="W673" s="2">
        <v>65.13</v>
      </c>
      <c r="X673" s="2">
        <v>1208.58</v>
      </c>
      <c r="Y673" s="2">
        <v>769.02</v>
      </c>
      <c r="Z673" s="2">
        <v>1183.0999999999999</v>
      </c>
      <c r="AA673" s="2">
        <v>1005.64</v>
      </c>
      <c r="AB673" s="2">
        <v>1478.88</v>
      </c>
      <c r="AC673" s="2">
        <v>3498.1000000000004</v>
      </c>
    </row>
    <row r="674" spans="1:29" x14ac:dyDescent="0.3">
      <c r="A674" t="s">
        <v>39</v>
      </c>
      <c r="B674">
        <v>2</v>
      </c>
      <c r="C674" t="s">
        <v>44</v>
      </c>
      <c r="D674">
        <v>29.6</v>
      </c>
      <c r="E674" t="s">
        <v>46</v>
      </c>
      <c r="F674" t="s">
        <v>49</v>
      </c>
      <c r="G674" s="2">
        <v>3136.86</v>
      </c>
      <c r="H674" t="s">
        <v>55</v>
      </c>
      <c r="I674" s="1">
        <v>191.59</v>
      </c>
      <c r="J674" s="1">
        <v>357.09</v>
      </c>
      <c r="K674" s="1">
        <v>50.7</v>
      </c>
      <c r="L674" s="1">
        <v>233.65</v>
      </c>
      <c r="M674" s="1">
        <v>141.57</v>
      </c>
      <c r="N674" s="1">
        <v>47.04</v>
      </c>
      <c r="O674" s="1">
        <v>128.25</v>
      </c>
      <c r="P674" s="1">
        <v>5.41</v>
      </c>
      <c r="Q674" t="s">
        <v>81</v>
      </c>
      <c r="R674" s="6">
        <v>996</v>
      </c>
      <c r="S674" s="6">
        <v>341</v>
      </c>
      <c r="T674" s="2">
        <v>9.1999999999999993</v>
      </c>
      <c r="U674" s="2">
        <v>100</v>
      </c>
      <c r="V674" s="2">
        <v>27.96</v>
      </c>
      <c r="W674" s="2">
        <v>94.5</v>
      </c>
      <c r="X674" s="2">
        <v>1155.3</v>
      </c>
      <c r="Y674" s="2">
        <v>407.79</v>
      </c>
      <c r="Z674" s="2">
        <v>627.37</v>
      </c>
      <c r="AA674" s="2">
        <v>533.27</v>
      </c>
      <c r="AB674" s="2">
        <v>784.22</v>
      </c>
      <c r="AC674" s="2">
        <v>875.52</v>
      </c>
    </row>
    <row r="675" spans="1:29" x14ac:dyDescent="0.3">
      <c r="A675" t="s">
        <v>33</v>
      </c>
      <c r="B675">
        <v>8</v>
      </c>
      <c r="C675" t="s">
        <v>43</v>
      </c>
      <c r="D675">
        <v>11.4</v>
      </c>
      <c r="E675" t="s">
        <v>46</v>
      </c>
      <c r="F675" t="s">
        <v>48</v>
      </c>
      <c r="G675" s="2">
        <v>3216.68</v>
      </c>
      <c r="H675" t="s">
        <v>57</v>
      </c>
      <c r="I675" s="1">
        <v>173.56</v>
      </c>
      <c r="J675" s="1">
        <v>380.78</v>
      </c>
      <c r="K675" s="1">
        <v>56.52</v>
      </c>
      <c r="L675" s="1">
        <v>246.3</v>
      </c>
      <c r="M675" s="1">
        <v>117.05</v>
      </c>
      <c r="N675" s="1">
        <v>53.07</v>
      </c>
      <c r="O675" s="1">
        <v>125.99</v>
      </c>
      <c r="P675" s="1">
        <v>8.0399999999999991</v>
      </c>
      <c r="Q675" t="s">
        <v>62</v>
      </c>
      <c r="R675" s="6">
        <v>108</v>
      </c>
      <c r="S675" s="6">
        <v>335</v>
      </c>
      <c r="T675" s="2">
        <v>9.6</v>
      </c>
      <c r="U675" s="2">
        <v>0</v>
      </c>
      <c r="V675" s="2">
        <v>21.18</v>
      </c>
      <c r="W675" s="2">
        <v>81.760000000000005</v>
      </c>
      <c r="X675" s="2">
        <v>1161.3099999999899</v>
      </c>
      <c r="Y675" s="2">
        <v>418.17</v>
      </c>
      <c r="Z675" s="2">
        <v>643.34</v>
      </c>
      <c r="AA675" s="2">
        <v>546.84</v>
      </c>
      <c r="AB675" s="2">
        <v>804.17</v>
      </c>
      <c r="AC675" s="2">
        <v>842.55000000000018</v>
      </c>
    </row>
    <row r="676" spans="1:29" x14ac:dyDescent="0.3">
      <c r="A676" t="s">
        <v>33</v>
      </c>
      <c r="B676">
        <v>2</v>
      </c>
      <c r="C676" t="s">
        <v>45</v>
      </c>
      <c r="D676">
        <v>24.8</v>
      </c>
      <c r="E676" t="s">
        <v>47</v>
      </c>
      <c r="F676" t="s">
        <v>50</v>
      </c>
      <c r="G676" s="2">
        <v>4194.51</v>
      </c>
      <c r="H676" t="s">
        <v>55</v>
      </c>
      <c r="I676" s="1">
        <v>177.64</v>
      </c>
      <c r="J676" s="1">
        <v>395.76</v>
      </c>
      <c r="K676" s="1">
        <v>51.06</v>
      </c>
      <c r="L676" s="1">
        <v>213.57</v>
      </c>
      <c r="M676" s="1">
        <v>131.66999999999999</v>
      </c>
      <c r="N676" s="1">
        <v>60.75</v>
      </c>
      <c r="O676" s="1">
        <v>106.73</v>
      </c>
      <c r="P676" s="1">
        <v>7.64</v>
      </c>
      <c r="Q676" t="s">
        <v>64</v>
      </c>
      <c r="R676" s="6">
        <v>737</v>
      </c>
      <c r="S676" s="6">
        <v>368</v>
      </c>
      <c r="T676" s="2">
        <v>11.4</v>
      </c>
      <c r="U676" s="2">
        <v>0</v>
      </c>
      <c r="V676" s="2">
        <v>23.13</v>
      </c>
      <c r="W676" s="2">
        <v>81.48</v>
      </c>
      <c r="X676" s="2">
        <v>1144.82</v>
      </c>
      <c r="Y676" s="2">
        <v>545.29</v>
      </c>
      <c r="Z676" s="2">
        <v>838.9</v>
      </c>
      <c r="AA676" s="2">
        <v>713.07</v>
      </c>
      <c r="AB676" s="2">
        <v>1048.6300000000001</v>
      </c>
      <c r="AC676" s="2">
        <v>1838.8200000000002</v>
      </c>
    </row>
    <row r="677" spans="1:29" x14ac:dyDescent="0.3">
      <c r="A677" t="s">
        <v>39</v>
      </c>
      <c r="B677">
        <v>25</v>
      </c>
      <c r="C677" t="s">
        <v>43</v>
      </c>
      <c r="D677">
        <v>21.8</v>
      </c>
      <c r="E677" t="s">
        <v>47</v>
      </c>
      <c r="F677" t="s">
        <v>48</v>
      </c>
      <c r="G677" s="2">
        <v>5393.66</v>
      </c>
      <c r="H677" t="s">
        <v>57</v>
      </c>
      <c r="I677" s="1">
        <v>197.83</v>
      </c>
      <c r="J677" s="1">
        <v>317.64999999999998</v>
      </c>
      <c r="K677" s="1">
        <v>58.31</v>
      </c>
      <c r="L677" s="1">
        <v>252.41</v>
      </c>
      <c r="M677" s="1">
        <v>129.02000000000001</v>
      </c>
      <c r="N677" s="1">
        <v>65.16</v>
      </c>
      <c r="O677" s="1">
        <v>102.99</v>
      </c>
      <c r="P677" s="1">
        <v>8.19</v>
      </c>
      <c r="Q677" t="s">
        <v>63</v>
      </c>
      <c r="R677" s="6">
        <v>643</v>
      </c>
      <c r="S677" s="6">
        <v>366</v>
      </c>
      <c r="T677" s="2">
        <v>14.74</v>
      </c>
      <c r="U677" s="2">
        <v>0</v>
      </c>
      <c r="V677" s="2">
        <v>20.82</v>
      </c>
      <c r="W677" s="2">
        <v>65.099999999999994</v>
      </c>
      <c r="X677" s="2">
        <v>1131.56</v>
      </c>
      <c r="Y677" s="2">
        <v>701.18</v>
      </c>
      <c r="Z677" s="2">
        <v>1078.73</v>
      </c>
      <c r="AA677" s="2">
        <v>916.92</v>
      </c>
      <c r="AB677" s="2">
        <v>1348.41</v>
      </c>
      <c r="AC677" s="2">
        <v>3048.92</v>
      </c>
    </row>
    <row r="678" spans="1:29" x14ac:dyDescent="0.3">
      <c r="A678" t="s">
        <v>37</v>
      </c>
      <c r="B678">
        <v>9</v>
      </c>
      <c r="C678" t="s">
        <v>43</v>
      </c>
      <c r="D678">
        <v>29.2</v>
      </c>
      <c r="E678" t="s">
        <v>46</v>
      </c>
      <c r="F678" t="s">
        <v>48</v>
      </c>
      <c r="G678" s="2">
        <v>3483.09</v>
      </c>
      <c r="H678" t="s">
        <v>57</v>
      </c>
      <c r="I678" s="1">
        <v>127.23</v>
      </c>
      <c r="J678" s="1">
        <v>432.46</v>
      </c>
      <c r="K678" s="1">
        <v>53.31</v>
      </c>
      <c r="L678" s="1">
        <v>212.51</v>
      </c>
      <c r="M678" s="1">
        <v>110.05</v>
      </c>
      <c r="N678" s="1">
        <v>55.68</v>
      </c>
      <c r="O678" s="1">
        <v>133.93</v>
      </c>
      <c r="P678" s="1">
        <v>5.49</v>
      </c>
      <c r="Q678" t="s">
        <v>68</v>
      </c>
      <c r="R678" s="6">
        <v>943</v>
      </c>
      <c r="S678" s="6">
        <v>309</v>
      </c>
      <c r="T678" s="2">
        <v>11.27</v>
      </c>
      <c r="U678" s="2">
        <v>150</v>
      </c>
      <c r="V678" s="2">
        <v>34.82</v>
      </c>
      <c r="W678" s="2">
        <v>56.46</v>
      </c>
      <c r="X678" s="2">
        <v>1130.6599999999901</v>
      </c>
      <c r="Y678" s="2">
        <v>452.8</v>
      </c>
      <c r="Z678" s="2">
        <v>696.62</v>
      </c>
      <c r="AA678" s="2">
        <v>592.13</v>
      </c>
      <c r="AB678" s="2">
        <v>870.77</v>
      </c>
      <c r="AC678" s="2">
        <v>1303.25</v>
      </c>
    </row>
    <row r="679" spans="1:29" x14ac:dyDescent="0.3">
      <c r="A679" t="s">
        <v>31</v>
      </c>
      <c r="B679">
        <v>17</v>
      </c>
      <c r="C679" t="s">
        <v>45</v>
      </c>
      <c r="D679">
        <v>25.5</v>
      </c>
      <c r="E679" t="s">
        <v>47</v>
      </c>
      <c r="F679" t="s">
        <v>51</v>
      </c>
      <c r="G679" s="2">
        <v>3511.01</v>
      </c>
      <c r="H679" t="s">
        <v>57</v>
      </c>
      <c r="I679" s="1">
        <v>122.56</v>
      </c>
      <c r="J679" s="1">
        <v>353.21</v>
      </c>
      <c r="K679" s="1">
        <v>58.09</v>
      </c>
      <c r="L679" s="1">
        <v>289.22000000000003</v>
      </c>
      <c r="M679" s="1">
        <v>115.67</v>
      </c>
      <c r="N679" s="1">
        <v>64.709999999999994</v>
      </c>
      <c r="O679" s="1">
        <v>143.46</v>
      </c>
      <c r="P679" s="1">
        <v>8.48</v>
      </c>
      <c r="Q679" t="s">
        <v>61</v>
      </c>
      <c r="R679" s="6">
        <v>572</v>
      </c>
      <c r="S679" s="6">
        <v>359</v>
      </c>
      <c r="T679" s="2">
        <v>9.7799999999999994</v>
      </c>
      <c r="U679" s="2">
        <v>50</v>
      </c>
      <c r="V679" s="2">
        <v>34.9</v>
      </c>
      <c r="W679" s="2">
        <v>71.41</v>
      </c>
      <c r="X679" s="2">
        <v>1155.4000000000001</v>
      </c>
      <c r="Y679" s="2">
        <v>456.43</v>
      </c>
      <c r="Z679" s="2">
        <v>702.2</v>
      </c>
      <c r="AA679" s="2">
        <v>596.87</v>
      </c>
      <c r="AB679" s="2">
        <v>877.75</v>
      </c>
      <c r="AC679" s="2">
        <v>1206.5100000000002</v>
      </c>
    </row>
    <row r="680" spans="1:29" x14ac:dyDescent="0.3">
      <c r="A680" t="s">
        <v>36</v>
      </c>
      <c r="B680">
        <v>15</v>
      </c>
      <c r="C680" t="s">
        <v>43</v>
      </c>
      <c r="D680">
        <v>14.9</v>
      </c>
      <c r="E680" t="s">
        <v>47</v>
      </c>
      <c r="F680" t="s">
        <v>49</v>
      </c>
      <c r="G680" s="2">
        <v>3062.54</v>
      </c>
      <c r="H680" t="s">
        <v>56</v>
      </c>
      <c r="I680" s="1">
        <v>119.54</v>
      </c>
      <c r="J680" s="1">
        <v>445.36</v>
      </c>
      <c r="K680" s="1">
        <v>59.63</v>
      </c>
      <c r="L680" s="1">
        <v>270.07</v>
      </c>
      <c r="M680" s="1">
        <v>108.03</v>
      </c>
      <c r="N680" s="1">
        <v>49.68</v>
      </c>
      <c r="O680" s="1">
        <v>108.21</v>
      </c>
      <c r="P680" s="1">
        <v>6.17</v>
      </c>
      <c r="Q680" t="s">
        <v>60</v>
      </c>
      <c r="R680" s="6">
        <v>535</v>
      </c>
      <c r="S680" s="6">
        <v>391</v>
      </c>
      <c r="T680" s="2">
        <v>7.83</v>
      </c>
      <c r="U680" s="2">
        <v>0</v>
      </c>
      <c r="V680" s="2">
        <v>22.4</v>
      </c>
      <c r="W680" s="2">
        <v>78.97</v>
      </c>
      <c r="X680" s="2">
        <v>1166.69</v>
      </c>
      <c r="Y680" s="2">
        <v>398.13</v>
      </c>
      <c r="Z680" s="2">
        <v>612.51</v>
      </c>
      <c r="AA680" s="2">
        <v>520.63</v>
      </c>
      <c r="AB680" s="2">
        <v>765.63</v>
      </c>
      <c r="AC680" s="2">
        <v>684.25</v>
      </c>
    </row>
    <row r="681" spans="1:29" x14ac:dyDescent="0.3">
      <c r="A681" t="s">
        <v>32</v>
      </c>
      <c r="B681">
        <v>24</v>
      </c>
      <c r="C681" t="s">
        <v>45</v>
      </c>
      <c r="D681">
        <v>16.7</v>
      </c>
      <c r="E681" t="s">
        <v>46</v>
      </c>
      <c r="F681" t="s">
        <v>48</v>
      </c>
      <c r="G681" s="2">
        <v>5238.95</v>
      </c>
      <c r="H681" t="s">
        <v>56</v>
      </c>
      <c r="I681" s="1">
        <v>186.22</v>
      </c>
      <c r="J681" s="1">
        <v>429.46</v>
      </c>
      <c r="K681" s="1">
        <v>51.69</v>
      </c>
      <c r="L681" s="1">
        <v>229.8</v>
      </c>
      <c r="M681" s="1">
        <v>132.43</v>
      </c>
      <c r="N681" s="1">
        <v>66.91</v>
      </c>
      <c r="O681" s="1">
        <v>123.89</v>
      </c>
      <c r="P681" s="1">
        <v>8.77</v>
      </c>
      <c r="Q681" t="s">
        <v>82</v>
      </c>
      <c r="R681" s="6">
        <v>263</v>
      </c>
      <c r="S681" s="6">
        <v>330</v>
      </c>
      <c r="T681" s="2">
        <v>15.88</v>
      </c>
      <c r="U681" s="2">
        <v>0</v>
      </c>
      <c r="V681" s="2">
        <v>21.58</v>
      </c>
      <c r="W681" s="2">
        <v>87.01</v>
      </c>
      <c r="X681" s="2">
        <v>1229.17</v>
      </c>
      <c r="Y681" s="2">
        <v>681.06</v>
      </c>
      <c r="Z681" s="2">
        <v>1047.79</v>
      </c>
      <c r="AA681" s="2">
        <v>890.62</v>
      </c>
      <c r="AB681" s="2">
        <v>1309.74</v>
      </c>
      <c r="AC681" s="2">
        <v>2797.36</v>
      </c>
    </row>
    <row r="682" spans="1:29" x14ac:dyDescent="0.3">
      <c r="A682" t="s">
        <v>31</v>
      </c>
      <c r="B682">
        <v>19</v>
      </c>
      <c r="C682" t="s">
        <v>44</v>
      </c>
      <c r="D682">
        <v>26.7</v>
      </c>
      <c r="E682" t="s">
        <v>46</v>
      </c>
      <c r="F682" t="s">
        <v>48</v>
      </c>
      <c r="G682" s="2">
        <v>3120.06</v>
      </c>
      <c r="H682" t="s">
        <v>55</v>
      </c>
      <c r="I682" s="1">
        <v>144.88</v>
      </c>
      <c r="J682" s="1">
        <v>429.8</v>
      </c>
      <c r="K682" s="1">
        <v>56.5</v>
      </c>
      <c r="L682" s="1">
        <v>263.63</v>
      </c>
      <c r="M682" s="1">
        <v>125.98</v>
      </c>
      <c r="N682" s="1">
        <v>42.6</v>
      </c>
      <c r="O682" s="1">
        <v>134.18</v>
      </c>
      <c r="P682" s="1">
        <v>9.84</v>
      </c>
      <c r="Q682" t="s">
        <v>68</v>
      </c>
      <c r="R682" s="6">
        <v>299</v>
      </c>
      <c r="S682" s="6">
        <v>303</v>
      </c>
      <c r="T682" s="2">
        <v>10.3</v>
      </c>
      <c r="U682" s="2">
        <v>150</v>
      </c>
      <c r="V682" s="2">
        <v>31.86</v>
      </c>
      <c r="W682" s="2">
        <v>53.56</v>
      </c>
      <c r="X682" s="2">
        <v>1207.4100000000001</v>
      </c>
      <c r="Y682" s="2">
        <v>405.61</v>
      </c>
      <c r="Z682" s="2">
        <v>624.01</v>
      </c>
      <c r="AA682" s="2">
        <v>530.41</v>
      </c>
      <c r="AB682" s="2">
        <v>780.01</v>
      </c>
      <c r="AC682" s="2">
        <v>860.51000000000022</v>
      </c>
    </row>
    <row r="683" spans="1:29" x14ac:dyDescent="0.3">
      <c r="A683" t="s">
        <v>34</v>
      </c>
      <c r="B683">
        <v>14</v>
      </c>
      <c r="C683" t="s">
        <v>45</v>
      </c>
      <c r="D683">
        <v>13.1</v>
      </c>
      <c r="E683" t="s">
        <v>47</v>
      </c>
      <c r="F683" t="s">
        <v>48</v>
      </c>
      <c r="G683" s="2">
        <v>5869.12</v>
      </c>
      <c r="H683" t="s">
        <v>55</v>
      </c>
      <c r="I683" s="1">
        <v>107.67</v>
      </c>
      <c r="J683" s="1">
        <v>307.44</v>
      </c>
      <c r="K683" s="1">
        <v>53.39</v>
      </c>
      <c r="L683" s="1">
        <v>219.54</v>
      </c>
      <c r="M683" s="1">
        <v>106.29</v>
      </c>
      <c r="N683" s="1">
        <v>31.12</v>
      </c>
      <c r="O683" s="1">
        <v>130.79</v>
      </c>
      <c r="P683" s="1">
        <v>5.34</v>
      </c>
      <c r="Q683" t="s">
        <v>73</v>
      </c>
      <c r="R683" s="6">
        <v>327</v>
      </c>
      <c r="S683" s="6">
        <v>344</v>
      </c>
      <c r="T683" s="2">
        <v>17.059999999999999</v>
      </c>
      <c r="U683" s="2">
        <v>100</v>
      </c>
      <c r="V683" s="2">
        <v>22.39</v>
      </c>
      <c r="W683" s="2">
        <v>55.33</v>
      </c>
      <c r="X683" s="2">
        <v>961.57999999999902</v>
      </c>
      <c r="Y683" s="2">
        <v>762.99</v>
      </c>
      <c r="Z683" s="2">
        <v>1173.82</v>
      </c>
      <c r="AA683" s="2">
        <v>997.75</v>
      </c>
      <c r="AB683" s="2">
        <v>1467.28</v>
      </c>
      <c r="AC683" s="2">
        <v>3795.9300000000003</v>
      </c>
    </row>
    <row r="684" spans="1:29" x14ac:dyDescent="0.3">
      <c r="A684" t="s">
        <v>34</v>
      </c>
      <c r="B684">
        <v>6</v>
      </c>
      <c r="C684" t="s">
        <v>41</v>
      </c>
      <c r="D684">
        <v>15.7</v>
      </c>
      <c r="E684" t="s">
        <v>47</v>
      </c>
      <c r="F684" t="s">
        <v>52</v>
      </c>
      <c r="G684" s="2">
        <v>3856.55</v>
      </c>
      <c r="H684" t="s">
        <v>56</v>
      </c>
      <c r="I684" s="1">
        <v>170.87</v>
      </c>
      <c r="J684" s="1">
        <v>316.98</v>
      </c>
      <c r="K684" s="1">
        <v>57.83</v>
      </c>
      <c r="L684" s="1">
        <v>280.7</v>
      </c>
      <c r="M684" s="1">
        <v>135.79</v>
      </c>
      <c r="N684" s="1">
        <v>51.98</v>
      </c>
      <c r="O684" s="1">
        <v>116.85</v>
      </c>
      <c r="P684" s="1">
        <v>7.16</v>
      </c>
      <c r="Q684" t="s">
        <v>65</v>
      </c>
      <c r="R684" s="6">
        <v>382</v>
      </c>
      <c r="S684" s="6">
        <v>306</v>
      </c>
      <c r="T684" s="2">
        <v>12.6</v>
      </c>
      <c r="U684" s="2">
        <v>50</v>
      </c>
      <c r="V684" s="2">
        <v>24.48</v>
      </c>
      <c r="W684" s="2">
        <v>69.88</v>
      </c>
      <c r="X684" s="2">
        <v>1138.1600000000001</v>
      </c>
      <c r="Y684" s="2">
        <v>501.35</v>
      </c>
      <c r="Z684" s="2">
        <v>771.31</v>
      </c>
      <c r="AA684" s="2">
        <v>655.61</v>
      </c>
      <c r="AB684" s="2">
        <v>964.14</v>
      </c>
      <c r="AC684" s="2">
        <v>1558.87</v>
      </c>
    </row>
    <row r="685" spans="1:29" x14ac:dyDescent="0.3">
      <c r="A685" t="s">
        <v>39</v>
      </c>
      <c r="B685">
        <v>6</v>
      </c>
      <c r="C685" t="s">
        <v>45</v>
      </c>
      <c r="D685">
        <v>24.7</v>
      </c>
      <c r="E685" t="s">
        <v>46</v>
      </c>
      <c r="F685" t="s">
        <v>51</v>
      </c>
      <c r="G685" s="2">
        <v>4929.71</v>
      </c>
      <c r="H685" t="s">
        <v>54</v>
      </c>
      <c r="I685" s="1">
        <v>170.09</v>
      </c>
      <c r="J685" s="1">
        <v>384.08</v>
      </c>
      <c r="K685" s="1">
        <v>58.64</v>
      </c>
      <c r="L685" s="1">
        <v>253.95</v>
      </c>
      <c r="M685" s="1">
        <v>100.7</v>
      </c>
      <c r="N685" s="1">
        <v>67.75</v>
      </c>
      <c r="O685" s="1">
        <v>126.31</v>
      </c>
      <c r="P685" s="1">
        <v>6.52</v>
      </c>
      <c r="Q685" t="s">
        <v>65</v>
      </c>
      <c r="R685" s="6">
        <v>597</v>
      </c>
      <c r="S685" s="6">
        <v>377</v>
      </c>
      <c r="T685" s="2">
        <v>13.08</v>
      </c>
      <c r="U685" s="2">
        <v>0</v>
      </c>
      <c r="V685" s="2">
        <v>30.67</v>
      </c>
      <c r="W685" s="2">
        <v>84.23</v>
      </c>
      <c r="X685" s="2">
        <v>1168.04</v>
      </c>
      <c r="Y685" s="2">
        <v>640.86</v>
      </c>
      <c r="Z685" s="2">
        <v>985.94</v>
      </c>
      <c r="AA685" s="2">
        <v>838.05</v>
      </c>
      <c r="AB685" s="2">
        <v>1232.43</v>
      </c>
      <c r="AC685" s="2">
        <v>2558.34</v>
      </c>
    </row>
    <row r="686" spans="1:29" x14ac:dyDescent="0.3">
      <c r="A686" t="s">
        <v>29</v>
      </c>
      <c r="B686">
        <v>1</v>
      </c>
      <c r="C686" t="s">
        <v>45</v>
      </c>
      <c r="D686">
        <v>20.2</v>
      </c>
      <c r="E686" t="s">
        <v>47</v>
      </c>
      <c r="F686" t="s">
        <v>51</v>
      </c>
      <c r="G686" s="2">
        <v>5623.05</v>
      </c>
      <c r="H686" t="s">
        <v>56</v>
      </c>
      <c r="I686" s="1">
        <v>132.86000000000001</v>
      </c>
      <c r="J686" s="1">
        <v>367.33</v>
      </c>
      <c r="K686" s="1">
        <v>56.17</v>
      </c>
      <c r="L686" s="1">
        <v>281.67</v>
      </c>
      <c r="M686" s="1">
        <v>126.22</v>
      </c>
      <c r="N686" s="1">
        <v>44.51</v>
      </c>
      <c r="O686" s="1">
        <v>139.16</v>
      </c>
      <c r="P686" s="1">
        <v>5.0199999999999996</v>
      </c>
      <c r="Q686" t="s">
        <v>70</v>
      </c>
      <c r="R686" s="6">
        <v>469</v>
      </c>
      <c r="S686" s="6">
        <v>349</v>
      </c>
      <c r="T686" s="2">
        <v>16.11</v>
      </c>
      <c r="U686" s="2">
        <v>100</v>
      </c>
      <c r="V686" s="2">
        <v>30.55</v>
      </c>
      <c r="W686" s="2">
        <v>86.71</v>
      </c>
      <c r="X686" s="2">
        <v>1152.94</v>
      </c>
      <c r="Y686" s="2">
        <v>731</v>
      </c>
      <c r="Z686" s="2">
        <v>1124.6099999999999</v>
      </c>
      <c r="AA686" s="2">
        <v>955.92</v>
      </c>
      <c r="AB686" s="2">
        <v>1405.76</v>
      </c>
      <c r="AC686" s="2">
        <v>3366.66</v>
      </c>
    </row>
    <row r="687" spans="1:29" x14ac:dyDescent="0.3">
      <c r="A687" t="s">
        <v>34</v>
      </c>
      <c r="B687">
        <v>7</v>
      </c>
      <c r="C687" t="s">
        <v>43</v>
      </c>
      <c r="D687">
        <v>14.4</v>
      </c>
      <c r="E687" t="s">
        <v>47</v>
      </c>
      <c r="F687" t="s">
        <v>48</v>
      </c>
      <c r="G687" s="2">
        <v>5568.37</v>
      </c>
      <c r="H687" t="s">
        <v>54</v>
      </c>
      <c r="I687" s="1">
        <v>114.72</v>
      </c>
      <c r="J687" s="1">
        <v>461.56</v>
      </c>
      <c r="K687" s="1">
        <v>55.54</v>
      </c>
      <c r="L687" s="1">
        <v>270.68</v>
      </c>
      <c r="M687" s="1">
        <v>137.09</v>
      </c>
      <c r="N687" s="1">
        <v>61.27</v>
      </c>
      <c r="O687" s="1">
        <v>112.67</v>
      </c>
      <c r="P687" s="1">
        <v>5.91</v>
      </c>
      <c r="Q687" t="s">
        <v>60</v>
      </c>
      <c r="R687" s="6">
        <v>128</v>
      </c>
      <c r="S687" s="6">
        <v>358</v>
      </c>
      <c r="T687" s="2">
        <v>15.55</v>
      </c>
      <c r="U687" s="2">
        <v>100</v>
      </c>
      <c r="V687" s="2">
        <v>21.68</v>
      </c>
      <c r="W687" s="2">
        <v>91.83</v>
      </c>
      <c r="X687" s="2">
        <v>1219.44</v>
      </c>
      <c r="Y687" s="2">
        <v>723.89</v>
      </c>
      <c r="Z687" s="2">
        <v>1113.67</v>
      </c>
      <c r="AA687" s="2">
        <v>946.62</v>
      </c>
      <c r="AB687" s="2">
        <v>1392.09</v>
      </c>
      <c r="AC687" s="2">
        <v>3236.6099999999997</v>
      </c>
    </row>
    <row r="688" spans="1:29" x14ac:dyDescent="0.3">
      <c r="A688" t="s">
        <v>33</v>
      </c>
      <c r="B688">
        <v>6</v>
      </c>
      <c r="C688" t="s">
        <v>43</v>
      </c>
      <c r="D688">
        <v>27.3</v>
      </c>
      <c r="E688" t="s">
        <v>47</v>
      </c>
      <c r="F688" t="s">
        <v>50</v>
      </c>
      <c r="G688" s="2">
        <v>4135.63</v>
      </c>
      <c r="H688" t="s">
        <v>56</v>
      </c>
      <c r="I688" s="1">
        <v>171.57</v>
      </c>
      <c r="J688" s="1">
        <v>373.55</v>
      </c>
      <c r="K688" s="1">
        <v>59.8</v>
      </c>
      <c r="L688" s="1">
        <v>280</v>
      </c>
      <c r="M688" s="1">
        <v>100.53</v>
      </c>
      <c r="N688" s="1">
        <v>58.5</v>
      </c>
      <c r="O688" s="1">
        <v>105.01</v>
      </c>
      <c r="P688" s="1">
        <v>6.5</v>
      </c>
      <c r="Q688" t="s">
        <v>77</v>
      </c>
      <c r="R688" s="6">
        <v>275</v>
      </c>
      <c r="S688" s="6">
        <v>336</v>
      </c>
      <c r="T688" s="2">
        <v>12.31</v>
      </c>
      <c r="U688" s="2">
        <v>50</v>
      </c>
      <c r="V688" s="2">
        <v>32.26</v>
      </c>
      <c r="W688" s="2">
        <v>60.4</v>
      </c>
      <c r="X688" s="2">
        <v>1155.45999999999</v>
      </c>
      <c r="Y688" s="2">
        <v>537.63</v>
      </c>
      <c r="Z688" s="2">
        <v>827.13</v>
      </c>
      <c r="AA688" s="2">
        <v>703.06</v>
      </c>
      <c r="AB688" s="2">
        <v>1033.9100000000001</v>
      </c>
      <c r="AC688" s="2">
        <v>1828.4299999999998</v>
      </c>
    </row>
    <row r="689" spans="1:29" x14ac:dyDescent="0.3">
      <c r="A689" t="s">
        <v>38</v>
      </c>
      <c r="B689">
        <v>4</v>
      </c>
      <c r="C689" t="s">
        <v>43</v>
      </c>
      <c r="D689">
        <v>18.8</v>
      </c>
      <c r="E689" t="s">
        <v>46</v>
      </c>
      <c r="F689" t="s">
        <v>49</v>
      </c>
      <c r="G689" s="2">
        <v>4618.62</v>
      </c>
      <c r="H689" t="s">
        <v>56</v>
      </c>
      <c r="I689" s="1">
        <v>123.51</v>
      </c>
      <c r="J689" s="1">
        <v>417.87</v>
      </c>
      <c r="K689" s="1">
        <v>55.86</v>
      </c>
      <c r="L689" s="1">
        <v>261.76</v>
      </c>
      <c r="M689" s="1">
        <v>122.09</v>
      </c>
      <c r="N689" s="1">
        <v>35.85</v>
      </c>
      <c r="O689" s="1">
        <v>118.63</v>
      </c>
      <c r="P689" s="1">
        <v>9.68</v>
      </c>
      <c r="Q689" t="s">
        <v>75</v>
      </c>
      <c r="R689" s="6">
        <v>695</v>
      </c>
      <c r="S689" s="6">
        <v>351</v>
      </c>
      <c r="T689" s="2">
        <v>13.16</v>
      </c>
      <c r="U689" s="2">
        <v>150</v>
      </c>
      <c r="V689" s="2">
        <v>34.369999999999997</v>
      </c>
      <c r="W689" s="2">
        <v>58.6</v>
      </c>
      <c r="X689" s="2">
        <v>1145.25</v>
      </c>
      <c r="Y689" s="2">
        <v>600.41999999999996</v>
      </c>
      <c r="Z689" s="2">
        <v>923.72</v>
      </c>
      <c r="AA689" s="2">
        <v>785.17</v>
      </c>
      <c r="AB689" s="2">
        <v>1154.6500000000001</v>
      </c>
      <c r="AC689" s="2">
        <v>2423.7399999999998</v>
      </c>
    </row>
    <row r="690" spans="1:29" x14ac:dyDescent="0.3">
      <c r="A690" t="s">
        <v>35</v>
      </c>
      <c r="B690">
        <v>6</v>
      </c>
      <c r="C690" t="s">
        <v>43</v>
      </c>
      <c r="D690">
        <v>26.1</v>
      </c>
      <c r="E690" t="s">
        <v>47</v>
      </c>
      <c r="F690" t="s">
        <v>48</v>
      </c>
      <c r="G690" s="2">
        <v>3114.15</v>
      </c>
      <c r="H690" t="s">
        <v>54</v>
      </c>
      <c r="I690" s="1">
        <v>191.27</v>
      </c>
      <c r="J690" s="1">
        <v>455.02</v>
      </c>
      <c r="K690" s="1">
        <v>53.6</v>
      </c>
      <c r="L690" s="1">
        <v>229.08</v>
      </c>
      <c r="M690" s="1">
        <v>113.76</v>
      </c>
      <c r="N690" s="1">
        <v>42.78</v>
      </c>
      <c r="O690" s="1">
        <v>122.92</v>
      </c>
      <c r="P690" s="1">
        <v>8.58</v>
      </c>
      <c r="Q690" t="s">
        <v>67</v>
      </c>
      <c r="R690" s="6">
        <v>498</v>
      </c>
      <c r="S690" s="6">
        <v>359</v>
      </c>
      <c r="T690" s="2">
        <v>8.67</v>
      </c>
      <c r="U690" s="2">
        <v>0</v>
      </c>
      <c r="V690" s="2">
        <v>20.5</v>
      </c>
      <c r="W690" s="2">
        <v>70.98</v>
      </c>
      <c r="X690" s="2">
        <v>1217.01</v>
      </c>
      <c r="Y690" s="2">
        <v>404.84</v>
      </c>
      <c r="Z690" s="2">
        <v>622.83000000000004</v>
      </c>
      <c r="AA690" s="2">
        <v>529.41</v>
      </c>
      <c r="AB690" s="2">
        <v>778.54</v>
      </c>
      <c r="AC690" s="2">
        <v>683.6400000000001</v>
      </c>
    </row>
    <row r="691" spans="1:29" x14ac:dyDescent="0.3">
      <c r="A691" t="s">
        <v>38</v>
      </c>
      <c r="B691">
        <v>9</v>
      </c>
      <c r="C691" t="s">
        <v>45</v>
      </c>
      <c r="D691">
        <v>17.7</v>
      </c>
      <c r="E691" t="s">
        <v>46</v>
      </c>
      <c r="F691" t="s">
        <v>48</v>
      </c>
      <c r="G691" s="2">
        <v>3651.37</v>
      </c>
      <c r="H691" t="s">
        <v>57</v>
      </c>
      <c r="I691" s="1">
        <v>128.66</v>
      </c>
      <c r="J691" s="1">
        <v>441.81</v>
      </c>
      <c r="K691" s="1">
        <v>58.67</v>
      </c>
      <c r="L691" s="1">
        <v>289.52999999999997</v>
      </c>
      <c r="M691" s="1">
        <v>120.27</v>
      </c>
      <c r="N691" s="1">
        <v>64.09</v>
      </c>
      <c r="O691" s="1">
        <v>118.25</v>
      </c>
      <c r="P691" s="1">
        <v>6.75</v>
      </c>
      <c r="Q691" t="s">
        <v>64</v>
      </c>
      <c r="R691" s="6">
        <v>308</v>
      </c>
      <c r="S691" s="6">
        <v>305</v>
      </c>
      <c r="T691" s="2">
        <v>11.97</v>
      </c>
      <c r="U691" s="2">
        <v>0</v>
      </c>
      <c r="V691" s="2">
        <v>21.24</v>
      </c>
      <c r="W691" s="2">
        <v>94.32</v>
      </c>
      <c r="X691" s="2">
        <v>1228.03</v>
      </c>
      <c r="Y691" s="2">
        <v>474.68</v>
      </c>
      <c r="Z691" s="2">
        <v>730.27</v>
      </c>
      <c r="AA691" s="2">
        <v>620.73</v>
      </c>
      <c r="AB691" s="2">
        <v>912.84</v>
      </c>
      <c r="AC691" s="2">
        <v>1210.58</v>
      </c>
    </row>
    <row r="692" spans="1:29" x14ac:dyDescent="0.3">
      <c r="A692" t="s">
        <v>35</v>
      </c>
      <c r="B692">
        <v>25</v>
      </c>
      <c r="C692" t="s">
        <v>42</v>
      </c>
      <c r="D692">
        <v>23.4</v>
      </c>
      <c r="E692" t="s">
        <v>47</v>
      </c>
      <c r="F692" t="s">
        <v>50</v>
      </c>
      <c r="G692" s="2">
        <v>3908.41</v>
      </c>
      <c r="H692" t="s">
        <v>56</v>
      </c>
      <c r="I692" s="1">
        <v>151.71</v>
      </c>
      <c r="J692" s="1">
        <v>346.86</v>
      </c>
      <c r="K692" s="1">
        <v>58.13</v>
      </c>
      <c r="L692" s="1">
        <v>206.37</v>
      </c>
      <c r="M692" s="1">
        <v>146.03</v>
      </c>
      <c r="N692" s="1">
        <v>60.87</v>
      </c>
      <c r="O692" s="1">
        <v>124.08</v>
      </c>
      <c r="P692" s="1">
        <v>8.7200000000000006</v>
      </c>
      <c r="Q692" t="s">
        <v>82</v>
      </c>
      <c r="R692" s="6">
        <v>472</v>
      </c>
      <c r="S692" s="6">
        <v>308</v>
      </c>
      <c r="T692" s="2">
        <v>12.69</v>
      </c>
      <c r="U692" s="2">
        <v>0</v>
      </c>
      <c r="V692" s="2">
        <v>20.02</v>
      </c>
      <c r="W692" s="2">
        <v>92.06</v>
      </c>
      <c r="X692" s="2">
        <v>1102.77</v>
      </c>
      <c r="Y692" s="2">
        <v>508.09</v>
      </c>
      <c r="Z692" s="2">
        <v>781.68</v>
      </c>
      <c r="AA692" s="2">
        <v>664.43</v>
      </c>
      <c r="AB692" s="2">
        <v>977.1</v>
      </c>
      <c r="AC692" s="2">
        <v>1591.6599999999999</v>
      </c>
    </row>
    <row r="693" spans="1:29" x14ac:dyDescent="0.3">
      <c r="A693" t="s">
        <v>32</v>
      </c>
      <c r="B693">
        <v>15</v>
      </c>
      <c r="C693" t="s">
        <v>42</v>
      </c>
      <c r="D693">
        <v>29.9</v>
      </c>
      <c r="E693" t="s">
        <v>47</v>
      </c>
      <c r="F693" t="s">
        <v>48</v>
      </c>
      <c r="G693" s="2">
        <v>3694.31</v>
      </c>
      <c r="H693" t="s">
        <v>57</v>
      </c>
      <c r="I693" s="1">
        <v>103.76</v>
      </c>
      <c r="J693" s="1">
        <v>471.08</v>
      </c>
      <c r="K693" s="1">
        <v>56.21</v>
      </c>
      <c r="L693" s="1">
        <v>222.32</v>
      </c>
      <c r="M693" s="1">
        <v>106.91</v>
      </c>
      <c r="N693" s="1">
        <v>33.72</v>
      </c>
      <c r="O693" s="1">
        <v>125.29</v>
      </c>
      <c r="P693" s="1">
        <v>6.86</v>
      </c>
      <c r="Q693" t="s">
        <v>72</v>
      </c>
      <c r="R693" s="6">
        <v>221</v>
      </c>
      <c r="S693" s="6">
        <v>321</v>
      </c>
      <c r="T693" s="2">
        <v>11.51</v>
      </c>
      <c r="U693" s="2">
        <v>50</v>
      </c>
      <c r="V693" s="2">
        <v>25.95</v>
      </c>
      <c r="W693" s="2">
        <v>67.56</v>
      </c>
      <c r="X693" s="2">
        <v>1126.1500000000001</v>
      </c>
      <c r="Y693" s="2">
        <v>480.26</v>
      </c>
      <c r="Z693" s="2">
        <v>738.86</v>
      </c>
      <c r="AA693" s="2">
        <v>628.03</v>
      </c>
      <c r="AB693" s="2">
        <v>923.58</v>
      </c>
      <c r="AC693" s="2">
        <v>1410.1100000000001</v>
      </c>
    </row>
    <row r="694" spans="1:29" x14ac:dyDescent="0.3">
      <c r="A694" t="s">
        <v>35</v>
      </c>
      <c r="B694">
        <v>5</v>
      </c>
      <c r="C694" t="s">
        <v>41</v>
      </c>
      <c r="D694">
        <v>11</v>
      </c>
      <c r="E694" t="s">
        <v>46</v>
      </c>
      <c r="F694" t="s">
        <v>48</v>
      </c>
      <c r="G694" s="2">
        <v>5660.69</v>
      </c>
      <c r="H694" t="s">
        <v>56</v>
      </c>
      <c r="I694" s="1">
        <v>135.51</v>
      </c>
      <c r="J694" s="1">
        <v>347.61</v>
      </c>
      <c r="K694" s="1">
        <v>50.01</v>
      </c>
      <c r="L694" s="1">
        <v>201.55</v>
      </c>
      <c r="M694" s="1">
        <v>134.79</v>
      </c>
      <c r="N694" s="1">
        <v>41.16</v>
      </c>
      <c r="O694" s="1">
        <v>104.5</v>
      </c>
      <c r="P694" s="1">
        <v>9.56</v>
      </c>
      <c r="Q694" t="s">
        <v>65</v>
      </c>
      <c r="R694" s="6">
        <v>686</v>
      </c>
      <c r="S694" s="6">
        <v>339</v>
      </c>
      <c r="T694" s="2">
        <v>16.7</v>
      </c>
      <c r="U694" s="2">
        <v>0</v>
      </c>
      <c r="V694" s="2">
        <v>27.49</v>
      </c>
      <c r="W694" s="2">
        <v>54.3</v>
      </c>
      <c r="X694" s="2">
        <v>1024.69</v>
      </c>
      <c r="Y694" s="2">
        <v>735.89</v>
      </c>
      <c r="Z694" s="2">
        <v>1132.1400000000001</v>
      </c>
      <c r="AA694" s="2">
        <v>962.32</v>
      </c>
      <c r="AB694" s="2">
        <v>1415.17</v>
      </c>
      <c r="AC694" s="2">
        <v>3429.49</v>
      </c>
    </row>
    <row r="695" spans="1:29" x14ac:dyDescent="0.3">
      <c r="A695" t="s">
        <v>37</v>
      </c>
      <c r="B695">
        <v>2</v>
      </c>
      <c r="C695" t="s">
        <v>41</v>
      </c>
      <c r="D695">
        <v>12.7</v>
      </c>
      <c r="E695" t="s">
        <v>46</v>
      </c>
      <c r="F695" t="s">
        <v>50</v>
      </c>
      <c r="G695" s="2">
        <v>3734.52</v>
      </c>
      <c r="H695" t="s">
        <v>57</v>
      </c>
      <c r="I695" s="1">
        <v>129.78</v>
      </c>
      <c r="J695" s="1">
        <v>313.87</v>
      </c>
      <c r="K695" s="1">
        <v>58.34</v>
      </c>
      <c r="L695" s="1">
        <v>284.42</v>
      </c>
      <c r="M695" s="1">
        <v>111.59</v>
      </c>
      <c r="N695" s="1">
        <v>34.229999999999997</v>
      </c>
      <c r="O695" s="1">
        <v>143.76</v>
      </c>
      <c r="P695" s="1">
        <v>5.0199999999999996</v>
      </c>
      <c r="Q695" t="s">
        <v>70</v>
      </c>
      <c r="R695" s="6">
        <v>859</v>
      </c>
      <c r="S695" s="6">
        <v>350</v>
      </c>
      <c r="T695" s="2">
        <v>10.67</v>
      </c>
      <c r="U695" s="2">
        <v>0</v>
      </c>
      <c r="V695" s="2">
        <v>33.07</v>
      </c>
      <c r="W695" s="2">
        <v>98.55</v>
      </c>
      <c r="X695" s="2">
        <v>1081.01</v>
      </c>
      <c r="Y695" s="2">
        <v>485.49</v>
      </c>
      <c r="Z695" s="2">
        <v>746.9</v>
      </c>
      <c r="AA695" s="2">
        <v>634.87</v>
      </c>
      <c r="AB695" s="2">
        <v>933.63</v>
      </c>
      <c r="AC695" s="2">
        <v>1452.58</v>
      </c>
    </row>
    <row r="696" spans="1:29" x14ac:dyDescent="0.3">
      <c r="A696" t="s">
        <v>37</v>
      </c>
      <c r="B696">
        <v>1</v>
      </c>
      <c r="C696" t="s">
        <v>41</v>
      </c>
      <c r="D696">
        <v>19.7</v>
      </c>
      <c r="E696" t="s">
        <v>46</v>
      </c>
      <c r="F696" t="s">
        <v>50</v>
      </c>
      <c r="G696" s="2">
        <v>4991.5</v>
      </c>
      <c r="H696" t="s">
        <v>57</v>
      </c>
      <c r="I696" s="1">
        <v>117.32</v>
      </c>
      <c r="J696" s="1">
        <v>428.2</v>
      </c>
      <c r="K696" s="1">
        <v>54.79</v>
      </c>
      <c r="L696" s="1">
        <v>245.83</v>
      </c>
      <c r="M696" s="1">
        <v>121.82</v>
      </c>
      <c r="N696" s="1">
        <v>59</v>
      </c>
      <c r="O696" s="1">
        <v>133.91</v>
      </c>
      <c r="P696" s="1">
        <v>7.04</v>
      </c>
      <c r="Q696" t="s">
        <v>58</v>
      </c>
      <c r="R696" s="6">
        <v>290</v>
      </c>
      <c r="S696" s="6">
        <v>346</v>
      </c>
      <c r="T696" s="2">
        <v>14.43</v>
      </c>
      <c r="U696" s="2">
        <v>50</v>
      </c>
      <c r="V696" s="2">
        <v>36.82</v>
      </c>
      <c r="W696" s="2">
        <v>93.19</v>
      </c>
      <c r="X696" s="2">
        <v>1167.9100000000001</v>
      </c>
      <c r="Y696" s="2">
        <v>648.89</v>
      </c>
      <c r="Z696" s="2">
        <v>998.3</v>
      </c>
      <c r="AA696" s="2">
        <v>848.56</v>
      </c>
      <c r="AB696" s="2">
        <v>1247.8800000000001</v>
      </c>
      <c r="AC696" s="2">
        <v>2676.41</v>
      </c>
    </row>
    <row r="697" spans="1:29" x14ac:dyDescent="0.3">
      <c r="A697" t="s">
        <v>29</v>
      </c>
      <c r="B697">
        <v>21</v>
      </c>
      <c r="C697" t="s">
        <v>43</v>
      </c>
      <c r="D697">
        <v>17.8</v>
      </c>
      <c r="E697" t="s">
        <v>47</v>
      </c>
      <c r="F697" t="s">
        <v>48</v>
      </c>
      <c r="G697" s="2">
        <v>3900.46</v>
      </c>
      <c r="H697" t="s">
        <v>56</v>
      </c>
      <c r="I697" s="1">
        <v>176.65</v>
      </c>
      <c r="J697" s="1">
        <v>317.73</v>
      </c>
      <c r="K697" s="1">
        <v>54.96</v>
      </c>
      <c r="L697" s="1">
        <v>294.70999999999998</v>
      </c>
      <c r="M697" s="1">
        <v>114.25</v>
      </c>
      <c r="N697" s="1">
        <v>66.13</v>
      </c>
      <c r="O697" s="1">
        <v>140.87</v>
      </c>
      <c r="P697" s="1">
        <v>9.76</v>
      </c>
      <c r="Q697" t="s">
        <v>72</v>
      </c>
      <c r="R697" s="6">
        <v>863</v>
      </c>
      <c r="S697" s="6">
        <v>300</v>
      </c>
      <c r="T697" s="2">
        <v>13</v>
      </c>
      <c r="U697" s="2">
        <v>50</v>
      </c>
      <c r="V697" s="2">
        <v>39.97</v>
      </c>
      <c r="W697" s="2">
        <v>54.07</v>
      </c>
      <c r="X697" s="2">
        <v>1175.0599999999899</v>
      </c>
      <c r="Y697" s="2">
        <v>507.06</v>
      </c>
      <c r="Z697" s="2">
        <v>780.09</v>
      </c>
      <c r="AA697" s="2">
        <v>663.08</v>
      </c>
      <c r="AB697" s="2">
        <v>975.12</v>
      </c>
      <c r="AC697" s="2">
        <v>1581.37</v>
      </c>
    </row>
    <row r="698" spans="1:29" x14ac:dyDescent="0.3">
      <c r="A698" t="s">
        <v>36</v>
      </c>
      <c r="B698">
        <v>21</v>
      </c>
      <c r="C698" t="s">
        <v>45</v>
      </c>
      <c r="D698">
        <v>17.7</v>
      </c>
      <c r="E698" t="s">
        <v>46</v>
      </c>
      <c r="F698" t="s">
        <v>48</v>
      </c>
      <c r="G698" s="2">
        <v>3667.79</v>
      </c>
      <c r="H698" t="s">
        <v>57</v>
      </c>
      <c r="I698" s="1">
        <v>182.41</v>
      </c>
      <c r="J698" s="1">
        <v>462.26</v>
      </c>
      <c r="K698" s="1">
        <v>50.88</v>
      </c>
      <c r="L698" s="1">
        <v>228.22</v>
      </c>
      <c r="M698" s="1">
        <v>125.68</v>
      </c>
      <c r="N698" s="1">
        <v>55.03</v>
      </c>
      <c r="O698" s="1">
        <v>134.84</v>
      </c>
      <c r="P698" s="1">
        <v>6.4</v>
      </c>
      <c r="Q698" t="s">
        <v>72</v>
      </c>
      <c r="R698" s="6">
        <v>667</v>
      </c>
      <c r="S698" s="6">
        <v>322</v>
      </c>
      <c r="T698" s="2">
        <v>11.39</v>
      </c>
      <c r="U698" s="2">
        <v>150</v>
      </c>
      <c r="V698" s="2">
        <v>21.78</v>
      </c>
      <c r="W698" s="2">
        <v>86.91</v>
      </c>
      <c r="X698" s="2">
        <v>1245.72</v>
      </c>
      <c r="Y698" s="2">
        <v>476.81</v>
      </c>
      <c r="Z698" s="2">
        <v>733.56</v>
      </c>
      <c r="AA698" s="2">
        <v>623.52</v>
      </c>
      <c r="AB698" s="2">
        <v>916.95</v>
      </c>
      <c r="AC698" s="2">
        <v>1359.85</v>
      </c>
    </row>
    <row r="699" spans="1:29" x14ac:dyDescent="0.3">
      <c r="A699" t="s">
        <v>40</v>
      </c>
      <c r="B699">
        <v>8</v>
      </c>
      <c r="C699" t="s">
        <v>44</v>
      </c>
      <c r="D699">
        <v>18</v>
      </c>
      <c r="E699" t="s">
        <v>46</v>
      </c>
      <c r="F699" t="s">
        <v>50</v>
      </c>
      <c r="G699" s="2">
        <v>4425.92</v>
      </c>
      <c r="H699" t="s">
        <v>56</v>
      </c>
      <c r="I699" s="1">
        <v>129.30000000000001</v>
      </c>
      <c r="J699" s="1">
        <v>483.74</v>
      </c>
      <c r="K699" s="1">
        <v>58.94</v>
      </c>
      <c r="L699" s="1">
        <v>272.79000000000002</v>
      </c>
      <c r="M699" s="1">
        <v>144.55000000000001</v>
      </c>
      <c r="N699" s="1">
        <v>59.64</v>
      </c>
      <c r="O699" s="1">
        <v>148.36000000000001</v>
      </c>
      <c r="P699" s="1">
        <v>7.71</v>
      </c>
      <c r="Q699" t="s">
        <v>65</v>
      </c>
      <c r="R699" s="6">
        <v>546</v>
      </c>
      <c r="S699" s="6">
        <v>363</v>
      </c>
      <c r="T699" s="2">
        <v>12.19</v>
      </c>
      <c r="U699" s="2">
        <v>150</v>
      </c>
      <c r="V699" s="2">
        <v>23.06</v>
      </c>
      <c r="W699" s="2">
        <v>58.44</v>
      </c>
      <c r="X699" s="2">
        <v>1305.03</v>
      </c>
      <c r="Y699" s="2">
        <v>575.37</v>
      </c>
      <c r="Z699" s="2">
        <v>885.18</v>
      </c>
      <c r="AA699" s="2">
        <v>752.41</v>
      </c>
      <c r="AB699" s="2">
        <v>1106.48</v>
      </c>
      <c r="AC699" s="2">
        <v>2059.9499999999998</v>
      </c>
    </row>
    <row r="700" spans="1:29" x14ac:dyDescent="0.3">
      <c r="A700" t="s">
        <v>36</v>
      </c>
      <c r="B700">
        <v>7</v>
      </c>
      <c r="C700" t="s">
        <v>42</v>
      </c>
      <c r="D700">
        <v>24.7</v>
      </c>
      <c r="E700" t="s">
        <v>47</v>
      </c>
      <c r="F700" t="s">
        <v>50</v>
      </c>
      <c r="G700" s="2">
        <v>4866.3</v>
      </c>
      <c r="H700" t="s">
        <v>57</v>
      </c>
      <c r="I700" s="1">
        <v>171.25</v>
      </c>
      <c r="J700" s="1">
        <v>370.19</v>
      </c>
      <c r="K700" s="1">
        <v>52.81</v>
      </c>
      <c r="L700" s="1">
        <v>242.47</v>
      </c>
      <c r="M700" s="1">
        <v>114.45</v>
      </c>
      <c r="N700" s="1">
        <v>45.45</v>
      </c>
      <c r="O700" s="1">
        <v>113.62</v>
      </c>
      <c r="P700" s="1">
        <v>6.31</v>
      </c>
      <c r="Q700" t="s">
        <v>74</v>
      </c>
      <c r="R700" s="6">
        <v>379</v>
      </c>
      <c r="S700" s="6">
        <v>370</v>
      </c>
      <c r="T700" s="2">
        <v>13.15</v>
      </c>
      <c r="U700" s="2">
        <v>50</v>
      </c>
      <c r="V700" s="2">
        <v>31.15</v>
      </c>
      <c r="W700" s="2">
        <v>68.11</v>
      </c>
      <c r="X700" s="2">
        <v>1116.55</v>
      </c>
      <c r="Y700" s="2">
        <v>632.62</v>
      </c>
      <c r="Z700" s="2">
        <v>973.26</v>
      </c>
      <c r="AA700" s="2">
        <v>827.27</v>
      </c>
      <c r="AB700" s="2">
        <v>1216.58</v>
      </c>
      <c r="AC700" s="2">
        <v>2596.9</v>
      </c>
    </row>
    <row r="701" spans="1:29" x14ac:dyDescent="0.3">
      <c r="A701" t="s">
        <v>38</v>
      </c>
      <c r="B701">
        <v>12</v>
      </c>
      <c r="C701" t="s">
        <v>43</v>
      </c>
      <c r="D701">
        <v>13.3</v>
      </c>
      <c r="E701" t="s">
        <v>47</v>
      </c>
      <c r="F701" t="s">
        <v>51</v>
      </c>
      <c r="G701" s="2">
        <v>5495.49</v>
      </c>
      <c r="H701" t="s">
        <v>54</v>
      </c>
      <c r="I701" s="1">
        <v>109.9</v>
      </c>
      <c r="J701" s="1">
        <v>366.2</v>
      </c>
      <c r="K701" s="1">
        <v>56.58</v>
      </c>
      <c r="L701" s="1">
        <v>209.81</v>
      </c>
      <c r="M701" s="1">
        <v>123.75</v>
      </c>
      <c r="N701" s="1">
        <v>48.78</v>
      </c>
      <c r="O701" s="1">
        <v>108.63</v>
      </c>
      <c r="P701" s="1">
        <v>8.59</v>
      </c>
      <c r="Q701" t="s">
        <v>83</v>
      </c>
      <c r="R701" s="6">
        <v>468</v>
      </c>
      <c r="S701" s="6">
        <v>349</v>
      </c>
      <c r="T701" s="2">
        <v>15.75</v>
      </c>
      <c r="U701" s="2">
        <v>50</v>
      </c>
      <c r="V701" s="2">
        <v>30.96</v>
      </c>
      <c r="W701" s="2">
        <v>73.739999999999995</v>
      </c>
      <c r="X701" s="2">
        <v>1032.24</v>
      </c>
      <c r="Y701" s="2">
        <v>714.41</v>
      </c>
      <c r="Z701" s="2">
        <v>1099.0999999999999</v>
      </c>
      <c r="AA701" s="2">
        <v>934.23</v>
      </c>
      <c r="AB701" s="2">
        <v>1373.87</v>
      </c>
      <c r="AC701" s="2">
        <v>3310.21</v>
      </c>
    </row>
    <row r="702" spans="1:29" x14ac:dyDescent="0.3">
      <c r="A702" t="s">
        <v>35</v>
      </c>
      <c r="B702">
        <v>25</v>
      </c>
      <c r="C702" t="s">
        <v>41</v>
      </c>
      <c r="D702">
        <v>12.6</v>
      </c>
      <c r="E702" t="s">
        <v>47</v>
      </c>
      <c r="F702" t="s">
        <v>52</v>
      </c>
      <c r="G702" s="2">
        <v>4453.05</v>
      </c>
      <c r="H702" t="s">
        <v>55</v>
      </c>
      <c r="I702" s="1">
        <v>117.55</v>
      </c>
      <c r="J702" s="1">
        <v>377.7</v>
      </c>
      <c r="K702" s="1">
        <v>57.1</v>
      </c>
      <c r="L702" s="1">
        <v>261.44</v>
      </c>
      <c r="M702" s="1">
        <v>105.3</v>
      </c>
      <c r="N702" s="1">
        <v>37.020000000000003</v>
      </c>
      <c r="O702" s="1">
        <v>103.94</v>
      </c>
      <c r="P702" s="1">
        <v>7.85</v>
      </c>
      <c r="Q702" t="s">
        <v>83</v>
      </c>
      <c r="R702" s="6">
        <v>380</v>
      </c>
      <c r="S702" s="6">
        <v>341</v>
      </c>
      <c r="T702" s="2">
        <v>13.06</v>
      </c>
      <c r="U702" s="2">
        <v>150</v>
      </c>
      <c r="V702" s="2">
        <v>25.75</v>
      </c>
      <c r="W702" s="2">
        <v>90.67</v>
      </c>
      <c r="X702" s="2">
        <v>1067.8999999999901</v>
      </c>
      <c r="Y702" s="2">
        <v>578.9</v>
      </c>
      <c r="Z702" s="2">
        <v>890.61</v>
      </c>
      <c r="AA702" s="2">
        <v>757.02</v>
      </c>
      <c r="AB702" s="2">
        <v>1113.26</v>
      </c>
      <c r="AC702" s="2">
        <v>2326.9</v>
      </c>
    </row>
    <row r="703" spans="1:29" x14ac:dyDescent="0.3">
      <c r="A703" t="s">
        <v>40</v>
      </c>
      <c r="B703">
        <v>24</v>
      </c>
      <c r="C703" t="s">
        <v>42</v>
      </c>
      <c r="D703">
        <v>16.7</v>
      </c>
      <c r="E703" t="s">
        <v>46</v>
      </c>
      <c r="F703" t="s">
        <v>50</v>
      </c>
      <c r="G703" s="2">
        <v>5996.34</v>
      </c>
      <c r="H703" t="s">
        <v>57</v>
      </c>
      <c r="I703" s="1">
        <v>150.72</v>
      </c>
      <c r="J703" s="1">
        <v>452.66</v>
      </c>
      <c r="K703" s="1">
        <v>58.49</v>
      </c>
      <c r="L703" s="1">
        <v>269.2</v>
      </c>
      <c r="M703" s="1">
        <v>144.96</v>
      </c>
      <c r="N703" s="1">
        <v>65.53</v>
      </c>
      <c r="O703" s="1">
        <v>126.26</v>
      </c>
      <c r="P703" s="1">
        <v>8.5500000000000007</v>
      </c>
      <c r="Q703" t="s">
        <v>61</v>
      </c>
      <c r="R703" s="6">
        <v>116</v>
      </c>
      <c r="S703" s="6">
        <v>315</v>
      </c>
      <c r="T703" s="2">
        <v>19.04</v>
      </c>
      <c r="U703" s="2">
        <v>100</v>
      </c>
      <c r="V703" s="2">
        <v>21.75</v>
      </c>
      <c r="W703" s="2">
        <v>90.37</v>
      </c>
      <c r="X703" s="2">
        <v>1276.3699999999999</v>
      </c>
      <c r="Y703" s="2">
        <v>779.52</v>
      </c>
      <c r="Z703" s="2">
        <v>1199.27</v>
      </c>
      <c r="AA703" s="2">
        <v>1019.38</v>
      </c>
      <c r="AB703" s="2">
        <v>1499.09</v>
      </c>
      <c r="AC703" s="2">
        <v>3607.7200000000003</v>
      </c>
    </row>
    <row r="704" spans="1:29" x14ac:dyDescent="0.3">
      <c r="A704" t="s">
        <v>31</v>
      </c>
      <c r="B704">
        <v>16</v>
      </c>
      <c r="C704" t="s">
        <v>44</v>
      </c>
      <c r="D704">
        <v>20.9</v>
      </c>
      <c r="E704" t="s">
        <v>47</v>
      </c>
      <c r="F704" t="s">
        <v>50</v>
      </c>
      <c r="G704" s="2">
        <v>5387.14</v>
      </c>
      <c r="H704" t="s">
        <v>57</v>
      </c>
      <c r="I704" s="1">
        <v>139.41999999999999</v>
      </c>
      <c r="J704" s="1">
        <v>448.5</v>
      </c>
      <c r="K704" s="1">
        <v>51.48</v>
      </c>
      <c r="L704" s="1">
        <v>242.35</v>
      </c>
      <c r="M704" s="1">
        <v>100.44</v>
      </c>
      <c r="N704" s="1">
        <v>58.91</v>
      </c>
      <c r="O704" s="1">
        <v>148.52000000000001</v>
      </c>
      <c r="P704" s="1">
        <v>7.34</v>
      </c>
      <c r="Q704" t="s">
        <v>61</v>
      </c>
      <c r="R704" s="6">
        <v>741</v>
      </c>
      <c r="S704" s="6">
        <v>351</v>
      </c>
      <c r="T704" s="2">
        <v>15.35</v>
      </c>
      <c r="U704" s="2">
        <v>50</v>
      </c>
      <c r="V704" s="2">
        <v>25.47</v>
      </c>
      <c r="W704" s="2">
        <v>65.5</v>
      </c>
      <c r="X704" s="2">
        <v>1196.96</v>
      </c>
      <c r="Y704" s="2">
        <v>700.33</v>
      </c>
      <c r="Z704" s="2">
        <v>1077.43</v>
      </c>
      <c r="AA704" s="2">
        <v>915.81</v>
      </c>
      <c r="AB704" s="2">
        <v>1346.79</v>
      </c>
      <c r="AC704" s="2">
        <v>3031.6499999999996</v>
      </c>
    </row>
    <row r="705" spans="1:29" x14ac:dyDescent="0.3">
      <c r="A705" t="s">
        <v>33</v>
      </c>
      <c r="B705">
        <v>16</v>
      </c>
      <c r="C705" t="s">
        <v>43</v>
      </c>
      <c r="D705">
        <v>13.2</v>
      </c>
      <c r="E705" t="s">
        <v>47</v>
      </c>
      <c r="F705" t="s">
        <v>53</v>
      </c>
      <c r="G705" s="2">
        <v>3733.74</v>
      </c>
      <c r="H705" t="s">
        <v>56</v>
      </c>
      <c r="I705" s="1">
        <v>114.36</v>
      </c>
      <c r="J705" s="1">
        <v>312.14999999999998</v>
      </c>
      <c r="K705" s="1">
        <v>54.89</v>
      </c>
      <c r="L705" s="1">
        <v>233.72</v>
      </c>
      <c r="M705" s="1">
        <v>132.21</v>
      </c>
      <c r="N705" s="1">
        <v>47.39</v>
      </c>
      <c r="O705" s="1">
        <v>141.66999999999999</v>
      </c>
      <c r="P705" s="1">
        <v>6.31</v>
      </c>
      <c r="Q705" t="s">
        <v>73</v>
      </c>
      <c r="R705" s="6">
        <v>499</v>
      </c>
      <c r="S705" s="6">
        <v>372</v>
      </c>
      <c r="T705" s="2">
        <v>10.039999999999999</v>
      </c>
      <c r="U705" s="2">
        <v>150</v>
      </c>
      <c r="V705" s="2">
        <v>25.62</v>
      </c>
      <c r="W705" s="2">
        <v>84.84</v>
      </c>
      <c r="X705" s="2">
        <v>1042.7</v>
      </c>
      <c r="Y705" s="2">
        <v>485.39</v>
      </c>
      <c r="Z705" s="2">
        <v>746.75</v>
      </c>
      <c r="AA705" s="2">
        <v>634.74</v>
      </c>
      <c r="AB705" s="2">
        <v>933.43</v>
      </c>
      <c r="AC705" s="2">
        <v>1632.6599999999999</v>
      </c>
    </row>
    <row r="706" spans="1:29" x14ac:dyDescent="0.3">
      <c r="A706" t="s">
        <v>30</v>
      </c>
      <c r="B706">
        <v>9</v>
      </c>
      <c r="C706" t="s">
        <v>41</v>
      </c>
      <c r="D706">
        <v>17.399999999999999</v>
      </c>
      <c r="E706" t="s">
        <v>46</v>
      </c>
      <c r="F706" t="s">
        <v>51</v>
      </c>
      <c r="G706" s="2">
        <v>5485.05</v>
      </c>
      <c r="H706" t="s">
        <v>54</v>
      </c>
      <c r="I706" s="1">
        <v>192.67</v>
      </c>
      <c r="J706" s="1">
        <v>394.47</v>
      </c>
      <c r="K706" s="1">
        <v>53.02</v>
      </c>
      <c r="L706" s="1">
        <v>299.14999999999998</v>
      </c>
      <c r="M706" s="1">
        <v>110.27</v>
      </c>
      <c r="N706" s="1">
        <v>33.340000000000003</v>
      </c>
      <c r="O706" s="1">
        <v>146.26</v>
      </c>
      <c r="P706" s="1">
        <v>7.2</v>
      </c>
      <c r="Q706" t="s">
        <v>76</v>
      </c>
      <c r="R706" s="6">
        <v>635</v>
      </c>
      <c r="S706" s="6">
        <v>323</v>
      </c>
      <c r="T706" s="2">
        <v>16.98</v>
      </c>
      <c r="U706" s="2">
        <v>0</v>
      </c>
      <c r="V706" s="2">
        <v>36.86</v>
      </c>
      <c r="W706" s="2">
        <v>67.77</v>
      </c>
      <c r="X706" s="2">
        <v>1236.3799999999901</v>
      </c>
      <c r="Y706" s="2">
        <v>713.06</v>
      </c>
      <c r="Z706" s="2">
        <v>1097.01</v>
      </c>
      <c r="AA706" s="2">
        <v>932.46</v>
      </c>
      <c r="AB706" s="2">
        <v>1371.26</v>
      </c>
      <c r="AC706" s="2">
        <v>3051.5299999999997</v>
      </c>
    </row>
    <row r="707" spans="1:29" x14ac:dyDescent="0.3">
      <c r="A707" t="s">
        <v>34</v>
      </c>
      <c r="B707">
        <v>27</v>
      </c>
      <c r="C707" t="s">
        <v>41</v>
      </c>
      <c r="D707">
        <v>26.7</v>
      </c>
      <c r="E707" t="s">
        <v>47</v>
      </c>
      <c r="F707" t="s">
        <v>51</v>
      </c>
      <c r="G707" s="2">
        <v>5065.49</v>
      </c>
      <c r="H707" t="s">
        <v>57</v>
      </c>
      <c r="I707" s="1">
        <v>140.36000000000001</v>
      </c>
      <c r="J707" s="1">
        <v>456.91</v>
      </c>
      <c r="K707" s="1">
        <v>58.22</v>
      </c>
      <c r="L707" s="1">
        <v>277.61</v>
      </c>
      <c r="M707" s="1">
        <v>135.37</v>
      </c>
      <c r="N707" s="1">
        <v>32.619999999999997</v>
      </c>
      <c r="O707" s="1">
        <v>146.88</v>
      </c>
      <c r="P707" s="1">
        <v>5.27</v>
      </c>
      <c r="Q707" t="s">
        <v>72</v>
      </c>
      <c r="R707" s="6">
        <v>975</v>
      </c>
      <c r="S707" s="6">
        <v>356</v>
      </c>
      <c r="T707" s="2">
        <v>14.23</v>
      </c>
      <c r="U707" s="2">
        <v>50</v>
      </c>
      <c r="V707" s="2">
        <v>39.979999999999997</v>
      </c>
      <c r="W707" s="2">
        <v>69.12</v>
      </c>
      <c r="X707" s="2">
        <v>1253.23999999999</v>
      </c>
      <c r="Y707" s="2">
        <v>658.51</v>
      </c>
      <c r="Z707" s="2">
        <v>1013.1</v>
      </c>
      <c r="AA707" s="2">
        <v>861.13</v>
      </c>
      <c r="AB707" s="2">
        <v>1266.3699999999999</v>
      </c>
      <c r="AC707" s="2">
        <v>2668.23</v>
      </c>
    </row>
    <row r="708" spans="1:29" x14ac:dyDescent="0.3">
      <c r="A708" t="s">
        <v>39</v>
      </c>
      <c r="B708">
        <v>23</v>
      </c>
      <c r="C708" t="s">
        <v>45</v>
      </c>
      <c r="D708">
        <v>21.7</v>
      </c>
      <c r="E708" t="s">
        <v>46</v>
      </c>
      <c r="F708" t="s">
        <v>48</v>
      </c>
      <c r="G708" s="2">
        <v>4421.29</v>
      </c>
      <c r="H708" t="s">
        <v>54</v>
      </c>
      <c r="I708" s="1">
        <v>163.54</v>
      </c>
      <c r="J708" s="1">
        <v>363.81</v>
      </c>
      <c r="K708" s="1">
        <v>58.1</v>
      </c>
      <c r="L708" s="1">
        <v>294.8</v>
      </c>
      <c r="M708" s="1">
        <v>148.88</v>
      </c>
      <c r="N708" s="1">
        <v>60.66</v>
      </c>
      <c r="O708" s="1">
        <v>148.85</v>
      </c>
      <c r="P708" s="1">
        <v>6.43</v>
      </c>
      <c r="Q708" t="s">
        <v>79</v>
      </c>
      <c r="R708" s="6">
        <v>220</v>
      </c>
      <c r="S708" s="6">
        <v>338</v>
      </c>
      <c r="T708" s="2">
        <v>13.08</v>
      </c>
      <c r="U708" s="2">
        <v>100</v>
      </c>
      <c r="V708" s="2">
        <v>23.59</v>
      </c>
      <c r="W708" s="2">
        <v>82.34</v>
      </c>
      <c r="X708" s="2">
        <v>1245.07</v>
      </c>
      <c r="Y708" s="2">
        <v>574.77</v>
      </c>
      <c r="Z708" s="2">
        <v>884.26</v>
      </c>
      <c r="AA708" s="2">
        <v>751.62</v>
      </c>
      <c r="AB708" s="2">
        <v>1105.32</v>
      </c>
      <c r="AC708" s="2">
        <v>2065.81</v>
      </c>
    </row>
    <row r="709" spans="1:29" x14ac:dyDescent="0.3">
      <c r="A709" t="s">
        <v>40</v>
      </c>
      <c r="B709">
        <v>8</v>
      </c>
      <c r="C709" t="s">
        <v>43</v>
      </c>
      <c r="D709">
        <v>10.4</v>
      </c>
      <c r="E709" t="s">
        <v>47</v>
      </c>
      <c r="F709" t="s">
        <v>49</v>
      </c>
      <c r="G709" s="2">
        <v>4318.1000000000004</v>
      </c>
      <c r="H709" t="s">
        <v>57</v>
      </c>
      <c r="I709" s="1">
        <v>122.24</v>
      </c>
      <c r="J709" s="1">
        <v>431.1</v>
      </c>
      <c r="K709" s="1">
        <v>59.75</v>
      </c>
      <c r="L709" s="1">
        <v>294.05</v>
      </c>
      <c r="M709" s="1">
        <v>132.68</v>
      </c>
      <c r="N709" s="1">
        <v>54.77</v>
      </c>
      <c r="O709" s="1">
        <v>138.84</v>
      </c>
      <c r="P709" s="1">
        <v>8.49</v>
      </c>
      <c r="Q709" t="s">
        <v>83</v>
      </c>
      <c r="R709" s="6">
        <v>847</v>
      </c>
      <c r="S709" s="6">
        <v>394</v>
      </c>
      <c r="T709" s="2">
        <v>10.96</v>
      </c>
      <c r="U709" s="2">
        <v>100</v>
      </c>
      <c r="V709" s="2">
        <v>38.07</v>
      </c>
      <c r="W709" s="2">
        <v>83.37</v>
      </c>
      <c r="X709" s="2">
        <v>1241.92</v>
      </c>
      <c r="Y709" s="2">
        <v>561.35</v>
      </c>
      <c r="Z709" s="2">
        <v>863.62</v>
      </c>
      <c r="AA709" s="2">
        <v>734.08</v>
      </c>
      <c r="AB709" s="2">
        <v>1079.53</v>
      </c>
      <c r="AC709" s="2">
        <v>1980.25</v>
      </c>
    </row>
    <row r="710" spans="1:29" x14ac:dyDescent="0.3">
      <c r="A710" t="s">
        <v>30</v>
      </c>
      <c r="B710">
        <v>24</v>
      </c>
      <c r="C710" t="s">
        <v>45</v>
      </c>
      <c r="D710">
        <v>17.399999999999999</v>
      </c>
      <c r="E710" t="s">
        <v>47</v>
      </c>
      <c r="F710" t="s">
        <v>51</v>
      </c>
      <c r="G710" s="2">
        <v>3340.25</v>
      </c>
      <c r="H710" t="s">
        <v>54</v>
      </c>
      <c r="I710" s="1">
        <v>182.16</v>
      </c>
      <c r="J710" s="1">
        <v>367.94</v>
      </c>
      <c r="K710" s="1">
        <v>50.32</v>
      </c>
      <c r="L710" s="1">
        <v>277.79000000000002</v>
      </c>
      <c r="M710" s="1">
        <v>149.19999999999999</v>
      </c>
      <c r="N710" s="1">
        <v>37.71</v>
      </c>
      <c r="O710" s="1">
        <v>131.83000000000001</v>
      </c>
      <c r="P710" s="1">
        <v>7.04</v>
      </c>
      <c r="Q710" t="s">
        <v>68</v>
      </c>
      <c r="R710" s="6">
        <v>412</v>
      </c>
      <c r="S710" s="6">
        <v>367</v>
      </c>
      <c r="T710" s="2">
        <v>9.1</v>
      </c>
      <c r="U710" s="2">
        <v>150</v>
      </c>
      <c r="V710" s="2">
        <v>36.26</v>
      </c>
      <c r="W710" s="2">
        <v>52.72</v>
      </c>
      <c r="X710" s="2">
        <v>1203.99</v>
      </c>
      <c r="Y710" s="2">
        <v>434.23</v>
      </c>
      <c r="Z710" s="2">
        <v>668.05</v>
      </c>
      <c r="AA710" s="2">
        <v>567.84</v>
      </c>
      <c r="AB710" s="2">
        <v>835.06</v>
      </c>
      <c r="AC710" s="2">
        <v>1088.52</v>
      </c>
    </row>
    <row r="711" spans="1:29" x14ac:dyDescent="0.3">
      <c r="A711" t="s">
        <v>29</v>
      </c>
      <c r="B711">
        <v>6</v>
      </c>
      <c r="C711" t="s">
        <v>45</v>
      </c>
      <c r="D711">
        <v>14.1</v>
      </c>
      <c r="E711" t="s">
        <v>46</v>
      </c>
      <c r="F711" t="s">
        <v>50</v>
      </c>
      <c r="G711" s="2">
        <v>3905.35</v>
      </c>
      <c r="H711" t="s">
        <v>56</v>
      </c>
      <c r="I711" s="1">
        <v>100.56</v>
      </c>
      <c r="J711" s="1">
        <v>387.47</v>
      </c>
      <c r="K711" s="1">
        <v>54.41</v>
      </c>
      <c r="L711" s="1">
        <v>260.51</v>
      </c>
      <c r="M711" s="1">
        <v>133.6</v>
      </c>
      <c r="N711" s="1">
        <v>51.82</v>
      </c>
      <c r="O711" s="1">
        <v>137.86000000000001</v>
      </c>
      <c r="P711" s="1">
        <v>5.0199999999999996</v>
      </c>
      <c r="Q711" t="s">
        <v>80</v>
      </c>
      <c r="R711" s="6">
        <v>860</v>
      </c>
      <c r="S711" s="6">
        <v>339</v>
      </c>
      <c r="T711" s="2">
        <v>11.52</v>
      </c>
      <c r="U711" s="2">
        <v>100</v>
      </c>
      <c r="V711" s="2">
        <v>35.340000000000003</v>
      </c>
      <c r="W711" s="2">
        <v>66.06</v>
      </c>
      <c r="X711" s="2">
        <v>1131.25</v>
      </c>
      <c r="Y711" s="2">
        <v>507.7</v>
      </c>
      <c r="Z711" s="2">
        <v>781.07</v>
      </c>
      <c r="AA711" s="2">
        <v>663.91</v>
      </c>
      <c r="AB711" s="2">
        <v>976.34</v>
      </c>
      <c r="AC711" s="2">
        <v>1675.44</v>
      </c>
    </row>
    <row r="712" spans="1:29" x14ac:dyDescent="0.3">
      <c r="A712" t="s">
        <v>29</v>
      </c>
      <c r="B712">
        <v>24</v>
      </c>
      <c r="C712" t="s">
        <v>43</v>
      </c>
      <c r="D712">
        <v>10.3</v>
      </c>
      <c r="E712" t="s">
        <v>46</v>
      </c>
      <c r="F712" t="s">
        <v>48</v>
      </c>
      <c r="G712" s="2">
        <v>4837.3100000000004</v>
      </c>
      <c r="H712" t="s">
        <v>54</v>
      </c>
      <c r="I712" s="1">
        <v>183.39</v>
      </c>
      <c r="J712" s="1">
        <v>350.75</v>
      </c>
      <c r="K712" s="1">
        <v>59.68</v>
      </c>
      <c r="L712" s="1">
        <v>213.76</v>
      </c>
      <c r="M712" s="1">
        <v>121.37</v>
      </c>
      <c r="N712" s="1">
        <v>65.34</v>
      </c>
      <c r="O712" s="1">
        <v>139.38</v>
      </c>
      <c r="P712" s="1">
        <v>8.1300000000000008</v>
      </c>
      <c r="Q712" t="s">
        <v>76</v>
      </c>
      <c r="R712" s="6">
        <v>736</v>
      </c>
      <c r="S712" s="6">
        <v>397</v>
      </c>
      <c r="T712" s="2">
        <v>12.18</v>
      </c>
      <c r="U712" s="2">
        <v>100</v>
      </c>
      <c r="V712" s="2">
        <v>26.1</v>
      </c>
      <c r="W712" s="2">
        <v>54.33</v>
      </c>
      <c r="X712" s="2">
        <v>1141.8</v>
      </c>
      <c r="Y712" s="2">
        <v>628.85</v>
      </c>
      <c r="Z712" s="2">
        <v>967.46</v>
      </c>
      <c r="AA712" s="2">
        <v>822.34</v>
      </c>
      <c r="AB712" s="2">
        <v>1209.33</v>
      </c>
      <c r="AC712" s="2">
        <v>2587.61</v>
      </c>
    </row>
    <row r="713" spans="1:29" x14ac:dyDescent="0.3">
      <c r="A713" t="s">
        <v>29</v>
      </c>
      <c r="B713">
        <v>26</v>
      </c>
      <c r="C713" t="s">
        <v>45</v>
      </c>
      <c r="D713">
        <v>12.1</v>
      </c>
      <c r="E713" t="s">
        <v>47</v>
      </c>
      <c r="F713" t="s">
        <v>48</v>
      </c>
      <c r="G713" s="2">
        <v>5046.38</v>
      </c>
      <c r="H713" t="s">
        <v>54</v>
      </c>
      <c r="I713" s="1">
        <v>190.86</v>
      </c>
      <c r="J713" s="1">
        <v>335.42</v>
      </c>
      <c r="K713" s="1">
        <v>56.26</v>
      </c>
      <c r="L713" s="1">
        <v>214.88</v>
      </c>
      <c r="M713" s="1">
        <v>137.37</v>
      </c>
      <c r="N713" s="1">
        <v>43.96</v>
      </c>
      <c r="O713" s="1">
        <v>111.44</v>
      </c>
      <c r="P713" s="1">
        <v>9.7899999999999991</v>
      </c>
      <c r="Q713" t="s">
        <v>75</v>
      </c>
      <c r="R713" s="6">
        <v>446</v>
      </c>
      <c r="S713" s="6">
        <v>378</v>
      </c>
      <c r="T713" s="2">
        <v>13.35</v>
      </c>
      <c r="U713" s="2">
        <v>50</v>
      </c>
      <c r="V713" s="2">
        <v>37.06</v>
      </c>
      <c r="W713" s="2">
        <v>67.55</v>
      </c>
      <c r="X713" s="2">
        <v>1099.98</v>
      </c>
      <c r="Y713" s="2">
        <v>656.03</v>
      </c>
      <c r="Z713" s="2">
        <v>1009.28</v>
      </c>
      <c r="AA713" s="2">
        <v>857.88</v>
      </c>
      <c r="AB713" s="2">
        <v>1261.5999999999999</v>
      </c>
      <c r="AC713" s="2">
        <v>2799.46</v>
      </c>
    </row>
    <row r="714" spans="1:29" x14ac:dyDescent="0.3">
      <c r="A714" t="s">
        <v>40</v>
      </c>
      <c r="B714">
        <v>13</v>
      </c>
      <c r="C714" t="s">
        <v>42</v>
      </c>
      <c r="D714">
        <v>18.399999999999999</v>
      </c>
      <c r="E714" t="s">
        <v>47</v>
      </c>
      <c r="F714" t="s">
        <v>52</v>
      </c>
      <c r="G714" s="2">
        <v>5050.72</v>
      </c>
      <c r="H714" t="s">
        <v>57</v>
      </c>
      <c r="I714" s="1">
        <v>171.14</v>
      </c>
      <c r="J714" s="1">
        <v>470.83</v>
      </c>
      <c r="K714" s="1">
        <v>57.94</v>
      </c>
      <c r="L714" s="1">
        <v>213.38</v>
      </c>
      <c r="M714" s="1">
        <v>144.21</v>
      </c>
      <c r="N714" s="1">
        <v>45.53</v>
      </c>
      <c r="O714" s="1">
        <v>101</v>
      </c>
      <c r="P714" s="1">
        <v>5.78</v>
      </c>
      <c r="Q714" t="s">
        <v>74</v>
      </c>
      <c r="R714" s="6">
        <v>217</v>
      </c>
      <c r="S714" s="6">
        <v>398</v>
      </c>
      <c r="T714" s="2">
        <v>12.69</v>
      </c>
      <c r="U714" s="2">
        <v>0</v>
      </c>
      <c r="V714" s="2">
        <v>35.409999999999997</v>
      </c>
      <c r="W714" s="2">
        <v>75.52</v>
      </c>
      <c r="X714" s="2">
        <v>1209.81</v>
      </c>
      <c r="Y714" s="2">
        <v>656.59</v>
      </c>
      <c r="Z714" s="2">
        <v>1010.14</v>
      </c>
      <c r="AA714" s="2">
        <v>858.62</v>
      </c>
      <c r="AB714" s="2">
        <v>1262.68</v>
      </c>
      <c r="AC714" s="2">
        <v>2642.32</v>
      </c>
    </row>
    <row r="715" spans="1:29" x14ac:dyDescent="0.3">
      <c r="A715" t="s">
        <v>37</v>
      </c>
      <c r="B715">
        <v>12</v>
      </c>
      <c r="C715" t="s">
        <v>41</v>
      </c>
      <c r="D715">
        <v>28.3</v>
      </c>
      <c r="E715" t="s">
        <v>46</v>
      </c>
      <c r="F715" t="s">
        <v>53</v>
      </c>
      <c r="G715" s="2">
        <v>4344.51</v>
      </c>
      <c r="H715" t="s">
        <v>54</v>
      </c>
      <c r="I715" s="1">
        <v>129.84</v>
      </c>
      <c r="J715" s="1">
        <v>446.87</v>
      </c>
      <c r="K715" s="1">
        <v>56.09</v>
      </c>
      <c r="L715" s="1">
        <v>294.81</v>
      </c>
      <c r="M715" s="1">
        <v>126.55</v>
      </c>
      <c r="N715" s="1">
        <v>59.52</v>
      </c>
      <c r="O715" s="1">
        <v>105.48</v>
      </c>
      <c r="P715" s="1">
        <v>8.35</v>
      </c>
      <c r="Q715" t="s">
        <v>77</v>
      </c>
      <c r="R715" s="6">
        <v>370</v>
      </c>
      <c r="S715" s="6">
        <v>399</v>
      </c>
      <c r="T715" s="2">
        <v>10.89</v>
      </c>
      <c r="U715" s="2">
        <v>50</v>
      </c>
      <c r="V715" s="2">
        <v>28.96</v>
      </c>
      <c r="W715" s="2">
        <v>60.83</v>
      </c>
      <c r="X715" s="2">
        <v>1227.51</v>
      </c>
      <c r="Y715" s="2">
        <v>564.79</v>
      </c>
      <c r="Z715" s="2">
        <v>868.9</v>
      </c>
      <c r="AA715" s="2">
        <v>738.57</v>
      </c>
      <c r="AB715" s="2">
        <v>1086.1300000000001</v>
      </c>
      <c r="AC715" s="2">
        <v>1961.96</v>
      </c>
    </row>
    <row r="716" spans="1:29" x14ac:dyDescent="0.3">
      <c r="A716" t="s">
        <v>33</v>
      </c>
      <c r="B716">
        <v>2</v>
      </c>
      <c r="C716" t="s">
        <v>42</v>
      </c>
      <c r="D716">
        <v>24.6</v>
      </c>
      <c r="E716" t="s">
        <v>46</v>
      </c>
      <c r="F716" t="s">
        <v>49</v>
      </c>
      <c r="G716" s="2">
        <v>4241.3500000000004</v>
      </c>
      <c r="H716" t="s">
        <v>55</v>
      </c>
      <c r="I716" s="1">
        <v>180.92</v>
      </c>
      <c r="J716" s="1">
        <v>398.22</v>
      </c>
      <c r="K716" s="1">
        <v>50.48</v>
      </c>
      <c r="L716" s="1">
        <v>226.69</v>
      </c>
      <c r="M716" s="1">
        <v>139.96</v>
      </c>
      <c r="N716" s="1">
        <v>51.86</v>
      </c>
      <c r="O716" s="1">
        <v>104</v>
      </c>
      <c r="P716" s="1">
        <v>6.74</v>
      </c>
      <c r="Q716" t="s">
        <v>82</v>
      </c>
      <c r="R716" s="6">
        <v>502</v>
      </c>
      <c r="S716" s="6">
        <v>367</v>
      </c>
      <c r="T716" s="2">
        <v>11.56</v>
      </c>
      <c r="U716" s="2">
        <v>150</v>
      </c>
      <c r="V716" s="2">
        <v>28.01</v>
      </c>
      <c r="W716" s="2">
        <v>68.010000000000005</v>
      </c>
      <c r="X716" s="2">
        <v>1158.8699999999999</v>
      </c>
      <c r="Y716" s="2">
        <v>551.38</v>
      </c>
      <c r="Z716" s="2">
        <v>848.27</v>
      </c>
      <c r="AA716" s="2">
        <v>721.03</v>
      </c>
      <c r="AB716" s="2">
        <v>1060.3399999999999</v>
      </c>
      <c r="AC716" s="2">
        <v>2026.4899999999998</v>
      </c>
    </row>
    <row r="717" spans="1:29" x14ac:dyDescent="0.3">
      <c r="A717" t="s">
        <v>29</v>
      </c>
      <c r="B717">
        <v>27</v>
      </c>
      <c r="C717" t="s">
        <v>44</v>
      </c>
      <c r="D717">
        <v>25.6</v>
      </c>
      <c r="E717" t="s">
        <v>46</v>
      </c>
      <c r="F717" t="s">
        <v>51</v>
      </c>
      <c r="G717" s="2">
        <v>5807.5</v>
      </c>
      <c r="H717" t="s">
        <v>57</v>
      </c>
      <c r="I717" s="1">
        <v>105.43</v>
      </c>
      <c r="J717" s="1">
        <v>320.11</v>
      </c>
      <c r="K717" s="1">
        <v>57.88</v>
      </c>
      <c r="L717" s="1">
        <v>279.14999999999998</v>
      </c>
      <c r="M717" s="1">
        <v>139.65</v>
      </c>
      <c r="N717" s="1">
        <v>45.99</v>
      </c>
      <c r="O717" s="1">
        <v>140.94</v>
      </c>
      <c r="P717" s="1">
        <v>8.76</v>
      </c>
      <c r="Q717" t="s">
        <v>80</v>
      </c>
      <c r="R717" s="6">
        <v>810</v>
      </c>
      <c r="S717" s="6">
        <v>333</v>
      </c>
      <c r="T717" s="2">
        <v>17.440000000000001</v>
      </c>
      <c r="U717" s="2">
        <v>150</v>
      </c>
      <c r="V717" s="2">
        <v>32.979999999999997</v>
      </c>
      <c r="W717" s="2">
        <v>95.13</v>
      </c>
      <c r="X717" s="2">
        <v>1097.9099999999901</v>
      </c>
      <c r="Y717" s="2">
        <v>754.98</v>
      </c>
      <c r="Z717" s="2">
        <v>1161.5</v>
      </c>
      <c r="AA717" s="2">
        <v>987.28</v>
      </c>
      <c r="AB717" s="2">
        <v>1451.88</v>
      </c>
      <c r="AC717" s="2">
        <v>3658.5699999999997</v>
      </c>
    </row>
    <row r="718" spans="1:29" x14ac:dyDescent="0.3">
      <c r="A718" t="s">
        <v>36</v>
      </c>
      <c r="B718">
        <v>27</v>
      </c>
      <c r="C718" t="s">
        <v>44</v>
      </c>
      <c r="D718">
        <v>10.7</v>
      </c>
      <c r="E718" t="s">
        <v>47</v>
      </c>
      <c r="F718" t="s">
        <v>53</v>
      </c>
      <c r="G718" s="2">
        <v>4340.9399999999996</v>
      </c>
      <c r="H718" t="s">
        <v>57</v>
      </c>
      <c r="I718" s="1">
        <v>121.89</v>
      </c>
      <c r="J718" s="1">
        <v>354.78</v>
      </c>
      <c r="K718" s="1">
        <v>52.76</v>
      </c>
      <c r="L718" s="1">
        <v>209.74</v>
      </c>
      <c r="M718" s="1">
        <v>146.85</v>
      </c>
      <c r="N718" s="1">
        <v>38.85</v>
      </c>
      <c r="O718" s="1">
        <v>148.94999999999999</v>
      </c>
      <c r="P718" s="1">
        <v>6.7</v>
      </c>
      <c r="Q718" t="s">
        <v>59</v>
      </c>
      <c r="R718" s="6">
        <v>234</v>
      </c>
      <c r="S718" s="6">
        <v>362</v>
      </c>
      <c r="T718" s="2">
        <v>11.99</v>
      </c>
      <c r="U718" s="2">
        <v>150</v>
      </c>
      <c r="V718" s="2">
        <v>31.57</v>
      </c>
      <c r="W718" s="2">
        <v>86.26</v>
      </c>
      <c r="X718" s="2">
        <v>1080.52</v>
      </c>
      <c r="Y718" s="2">
        <v>564.32000000000005</v>
      </c>
      <c r="Z718" s="2">
        <v>868.19</v>
      </c>
      <c r="AA718" s="2">
        <v>737.96</v>
      </c>
      <c r="AB718" s="2">
        <v>1085.23</v>
      </c>
      <c r="AC718" s="2">
        <v>2207.9899999999998</v>
      </c>
    </row>
    <row r="719" spans="1:29" x14ac:dyDescent="0.3">
      <c r="A719" t="s">
        <v>30</v>
      </c>
      <c r="B719">
        <v>10</v>
      </c>
      <c r="C719" t="s">
        <v>43</v>
      </c>
      <c r="D719">
        <v>25.8</v>
      </c>
      <c r="E719" t="s">
        <v>47</v>
      </c>
      <c r="F719" t="s">
        <v>52</v>
      </c>
      <c r="G719" s="2">
        <v>3331.25</v>
      </c>
      <c r="H719" t="s">
        <v>55</v>
      </c>
      <c r="I719" s="1">
        <v>196.41</v>
      </c>
      <c r="J719" s="1">
        <v>413.68</v>
      </c>
      <c r="K719" s="1">
        <v>56.51</v>
      </c>
      <c r="L719" s="1">
        <v>214.69</v>
      </c>
      <c r="M719" s="1">
        <v>125.6</v>
      </c>
      <c r="N719" s="1">
        <v>59.12</v>
      </c>
      <c r="O719" s="1">
        <v>146.6</v>
      </c>
      <c r="P719" s="1">
        <v>5.59</v>
      </c>
      <c r="Q719" t="s">
        <v>64</v>
      </c>
      <c r="R719" s="6">
        <v>309</v>
      </c>
      <c r="S719" s="6">
        <v>353</v>
      </c>
      <c r="T719" s="2">
        <v>9.44</v>
      </c>
      <c r="U719" s="2">
        <v>0</v>
      </c>
      <c r="V719" s="2">
        <v>31.02</v>
      </c>
      <c r="W719" s="2">
        <v>71.73</v>
      </c>
      <c r="X719" s="2">
        <v>1218.19999999999</v>
      </c>
      <c r="Y719" s="2">
        <v>433.06</v>
      </c>
      <c r="Z719" s="2">
        <v>666.25</v>
      </c>
      <c r="AA719" s="2">
        <v>566.30999999999995</v>
      </c>
      <c r="AB719" s="2">
        <v>832.81</v>
      </c>
      <c r="AC719" s="2">
        <v>910.07000000000016</v>
      </c>
    </row>
    <row r="720" spans="1:29" x14ac:dyDescent="0.3">
      <c r="A720" t="s">
        <v>38</v>
      </c>
      <c r="B720">
        <v>20</v>
      </c>
      <c r="C720" t="s">
        <v>43</v>
      </c>
      <c r="D720">
        <v>19.899999999999999</v>
      </c>
      <c r="E720" t="s">
        <v>46</v>
      </c>
      <c r="F720" t="s">
        <v>50</v>
      </c>
      <c r="G720" s="2">
        <v>4155.13</v>
      </c>
      <c r="H720" t="s">
        <v>55</v>
      </c>
      <c r="I720" s="1">
        <v>147.13999999999999</v>
      </c>
      <c r="J720" s="1">
        <v>380.4</v>
      </c>
      <c r="K720" s="1">
        <v>53.27</v>
      </c>
      <c r="L720" s="1">
        <v>205.21</v>
      </c>
      <c r="M720" s="1">
        <v>136.91</v>
      </c>
      <c r="N720" s="1">
        <v>36.090000000000003</v>
      </c>
      <c r="O720" s="1">
        <v>112.08</v>
      </c>
      <c r="P720" s="1">
        <v>9.1300000000000008</v>
      </c>
      <c r="Q720" t="s">
        <v>68</v>
      </c>
      <c r="R720" s="6">
        <v>868</v>
      </c>
      <c r="S720" s="6">
        <v>381</v>
      </c>
      <c r="T720" s="2">
        <v>10.91</v>
      </c>
      <c r="U720" s="2">
        <v>100</v>
      </c>
      <c r="V720" s="2">
        <v>37.93</v>
      </c>
      <c r="W720" s="2">
        <v>71.83</v>
      </c>
      <c r="X720" s="2">
        <v>1080.23</v>
      </c>
      <c r="Y720" s="2">
        <v>540.16999999999996</v>
      </c>
      <c r="Z720" s="2">
        <v>831.03</v>
      </c>
      <c r="AA720" s="2">
        <v>706.37</v>
      </c>
      <c r="AB720" s="2">
        <v>1038.78</v>
      </c>
      <c r="AC720" s="2">
        <v>1978.83</v>
      </c>
    </row>
    <row r="721" spans="1:29" x14ac:dyDescent="0.3">
      <c r="A721" t="s">
        <v>32</v>
      </c>
      <c r="B721">
        <v>2</v>
      </c>
      <c r="C721" t="s">
        <v>44</v>
      </c>
      <c r="D721">
        <v>17.399999999999999</v>
      </c>
      <c r="E721" t="s">
        <v>47</v>
      </c>
      <c r="F721" t="s">
        <v>48</v>
      </c>
      <c r="G721" s="2">
        <v>3198.5</v>
      </c>
      <c r="H721" t="s">
        <v>56</v>
      </c>
      <c r="I721" s="1">
        <v>189.52</v>
      </c>
      <c r="J721" s="1">
        <v>436.32</v>
      </c>
      <c r="K721" s="1">
        <v>54.48</v>
      </c>
      <c r="L721" s="1">
        <v>241.74</v>
      </c>
      <c r="M721" s="1">
        <v>106.85</v>
      </c>
      <c r="N721" s="1">
        <v>35.35</v>
      </c>
      <c r="O721" s="1">
        <v>101.11</v>
      </c>
      <c r="P721" s="1">
        <v>8.64</v>
      </c>
      <c r="Q721" t="s">
        <v>59</v>
      </c>
      <c r="R721" s="6">
        <v>931</v>
      </c>
      <c r="S721" s="6">
        <v>363</v>
      </c>
      <c r="T721" s="2">
        <v>8.81</v>
      </c>
      <c r="U721" s="2">
        <v>0</v>
      </c>
      <c r="V721" s="2">
        <v>35.270000000000003</v>
      </c>
      <c r="W721" s="2">
        <v>54.38</v>
      </c>
      <c r="X721" s="2">
        <v>1174.01</v>
      </c>
      <c r="Y721" s="2">
        <v>415.81</v>
      </c>
      <c r="Z721" s="2">
        <v>639.70000000000005</v>
      </c>
      <c r="AA721" s="2">
        <v>543.75</v>
      </c>
      <c r="AB721" s="2">
        <v>799.62</v>
      </c>
      <c r="AC721" s="2">
        <v>825.76000000000022</v>
      </c>
    </row>
    <row r="722" spans="1:29" x14ac:dyDescent="0.3">
      <c r="A722" t="s">
        <v>31</v>
      </c>
      <c r="B722">
        <v>17</v>
      </c>
      <c r="C722" t="s">
        <v>41</v>
      </c>
      <c r="D722">
        <v>11</v>
      </c>
      <c r="E722" t="s">
        <v>47</v>
      </c>
      <c r="F722" t="s">
        <v>51</v>
      </c>
      <c r="G722" s="2">
        <v>5831.29</v>
      </c>
      <c r="H722" t="s">
        <v>55</v>
      </c>
      <c r="I722" s="1">
        <v>138.88</v>
      </c>
      <c r="J722" s="1">
        <v>376.39</v>
      </c>
      <c r="K722" s="1">
        <v>55.92</v>
      </c>
      <c r="L722" s="1">
        <v>260.16000000000003</v>
      </c>
      <c r="M722" s="1">
        <v>109.96</v>
      </c>
      <c r="N722" s="1">
        <v>44.97</v>
      </c>
      <c r="O722" s="1">
        <v>136.38999999999999</v>
      </c>
      <c r="P722" s="1">
        <v>9.7899999999999991</v>
      </c>
      <c r="Q722" t="s">
        <v>83</v>
      </c>
      <c r="R722" s="6">
        <v>969</v>
      </c>
      <c r="S722" s="6">
        <v>319</v>
      </c>
      <c r="T722" s="2">
        <v>18.28</v>
      </c>
      <c r="U722" s="2">
        <v>100</v>
      </c>
      <c r="V722" s="2">
        <v>37.58</v>
      </c>
      <c r="W722" s="2">
        <v>58.11</v>
      </c>
      <c r="X722" s="2">
        <v>1132.46</v>
      </c>
      <c r="Y722" s="2">
        <v>758.07</v>
      </c>
      <c r="Z722" s="2">
        <v>1166.26</v>
      </c>
      <c r="AA722" s="2">
        <v>991.32</v>
      </c>
      <c r="AB722" s="2">
        <v>1457.82</v>
      </c>
      <c r="AC722" s="2">
        <v>3602.41</v>
      </c>
    </row>
    <row r="723" spans="1:29" x14ac:dyDescent="0.3">
      <c r="A723" t="s">
        <v>38</v>
      </c>
      <c r="B723">
        <v>3</v>
      </c>
      <c r="C723" t="s">
        <v>41</v>
      </c>
      <c r="D723">
        <v>18.8</v>
      </c>
      <c r="E723" t="s">
        <v>47</v>
      </c>
      <c r="F723" t="s">
        <v>53</v>
      </c>
      <c r="G723" s="2">
        <v>5598.21</v>
      </c>
      <c r="H723" t="s">
        <v>56</v>
      </c>
      <c r="I723" s="1">
        <v>194.52</v>
      </c>
      <c r="J723" s="1">
        <v>362.47</v>
      </c>
      <c r="K723" s="1">
        <v>59.19</v>
      </c>
      <c r="L723" s="1">
        <v>209.29</v>
      </c>
      <c r="M723" s="1">
        <v>109.48</v>
      </c>
      <c r="N723" s="1">
        <v>43.12</v>
      </c>
      <c r="O723" s="1">
        <v>103.55</v>
      </c>
      <c r="P723" s="1">
        <v>8.9</v>
      </c>
      <c r="Q723" t="s">
        <v>76</v>
      </c>
      <c r="R723" s="6">
        <v>636</v>
      </c>
      <c r="S723" s="6">
        <v>352</v>
      </c>
      <c r="T723" s="2">
        <v>15.9</v>
      </c>
      <c r="U723" s="2">
        <v>100</v>
      </c>
      <c r="V723" s="2">
        <v>23.57</v>
      </c>
      <c r="W723" s="2">
        <v>54.84</v>
      </c>
      <c r="X723" s="2">
        <v>1090.52</v>
      </c>
      <c r="Y723" s="2">
        <v>727.77</v>
      </c>
      <c r="Z723" s="2">
        <v>1119.6400000000001</v>
      </c>
      <c r="AA723" s="2">
        <v>951.7</v>
      </c>
      <c r="AB723" s="2">
        <v>1399.55</v>
      </c>
      <c r="AC723" s="2">
        <v>3397.26</v>
      </c>
    </row>
    <row r="724" spans="1:29" x14ac:dyDescent="0.3">
      <c r="A724" t="s">
        <v>38</v>
      </c>
      <c r="B724">
        <v>26</v>
      </c>
      <c r="C724" t="s">
        <v>42</v>
      </c>
      <c r="D724">
        <v>14.3</v>
      </c>
      <c r="E724" t="s">
        <v>47</v>
      </c>
      <c r="F724" t="s">
        <v>48</v>
      </c>
      <c r="G724" s="2">
        <v>5511.99</v>
      </c>
      <c r="H724" t="s">
        <v>56</v>
      </c>
      <c r="I724" s="1">
        <v>133.61000000000001</v>
      </c>
      <c r="J724" s="1">
        <v>444.47</v>
      </c>
      <c r="K724" s="1">
        <v>57.86</v>
      </c>
      <c r="L724" s="1">
        <v>245.48</v>
      </c>
      <c r="M724" s="1">
        <v>104.52</v>
      </c>
      <c r="N724" s="1">
        <v>60.55</v>
      </c>
      <c r="O724" s="1">
        <v>121.92</v>
      </c>
      <c r="P724" s="1">
        <v>7.94</v>
      </c>
      <c r="Q724" t="s">
        <v>73</v>
      </c>
      <c r="R724" s="6">
        <v>130</v>
      </c>
      <c r="S724" s="6">
        <v>354</v>
      </c>
      <c r="T724" s="2">
        <v>15.57</v>
      </c>
      <c r="U724" s="2">
        <v>100</v>
      </c>
      <c r="V724" s="2">
        <v>34.75</v>
      </c>
      <c r="W724" s="2">
        <v>88.98</v>
      </c>
      <c r="X724" s="2">
        <v>1176.3499999999999</v>
      </c>
      <c r="Y724" s="2">
        <v>716.56</v>
      </c>
      <c r="Z724" s="2">
        <v>1102.4000000000001</v>
      </c>
      <c r="AA724" s="2">
        <v>937.04</v>
      </c>
      <c r="AB724" s="2">
        <v>1378</v>
      </c>
      <c r="AC724" s="2">
        <v>3236.3900000000003</v>
      </c>
    </row>
    <row r="725" spans="1:29" x14ac:dyDescent="0.3">
      <c r="A725" t="s">
        <v>34</v>
      </c>
      <c r="B725">
        <v>5</v>
      </c>
      <c r="C725" t="s">
        <v>45</v>
      </c>
      <c r="D725">
        <v>28.7</v>
      </c>
      <c r="E725" t="s">
        <v>46</v>
      </c>
      <c r="F725" t="s">
        <v>50</v>
      </c>
      <c r="G725" s="2">
        <v>4973.7</v>
      </c>
      <c r="H725" t="s">
        <v>54</v>
      </c>
      <c r="I725" s="1">
        <v>157.47999999999999</v>
      </c>
      <c r="J725" s="1">
        <v>383.99</v>
      </c>
      <c r="K725" s="1">
        <v>58.5</v>
      </c>
      <c r="L725" s="1">
        <v>263.73</v>
      </c>
      <c r="M725" s="1">
        <v>109.14</v>
      </c>
      <c r="N725" s="1">
        <v>63.67</v>
      </c>
      <c r="O725" s="1">
        <v>120.32</v>
      </c>
      <c r="P725" s="1">
        <v>9.27</v>
      </c>
      <c r="Q725" t="s">
        <v>68</v>
      </c>
      <c r="R725" s="6">
        <v>617</v>
      </c>
      <c r="S725" s="6">
        <v>318</v>
      </c>
      <c r="T725" s="2">
        <v>15.64</v>
      </c>
      <c r="U725" s="2">
        <v>150</v>
      </c>
      <c r="V725" s="2">
        <v>30.37</v>
      </c>
      <c r="W725" s="2">
        <v>60.04</v>
      </c>
      <c r="X725" s="2">
        <v>1166.0999999999999</v>
      </c>
      <c r="Y725" s="2">
        <v>646.58000000000004</v>
      </c>
      <c r="Z725" s="2">
        <v>994.74</v>
      </c>
      <c r="AA725" s="2">
        <v>845.53</v>
      </c>
      <c r="AB725" s="2">
        <v>1243.42</v>
      </c>
      <c r="AC725" s="2">
        <v>2753.97</v>
      </c>
    </row>
    <row r="726" spans="1:29" x14ac:dyDescent="0.3">
      <c r="A726" t="s">
        <v>32</v>
      </c>
      <c r="B726">
        <v>15</v>
      </c>
      <c r="C726" t="s">
        <v>44</v>
      </c>
      <c r="D726">
        <v>20</v>
      </c>
      <c r="E726" t="s">
        <v>47</v>
      </c>
      <c r="F726" t="s">
        <v>51</v>
      </c>
      <c r="G726" s="2">
        <v>3726.68</v>
      </c>
      <c r="H726" t="s">
        <v>55</v>
      </c>
      <c r="I726" s="1">
        <v>139.99</v>
      </c>
      <c r="J726" s="1">
        <v>380.57</v>
      </c>
      <c r="K726" s="1">
        <v>57.12</v>
      </c>
      <c r="L726" s="1">
        <v>274.19</v>
      </c>
      <c r="M726" s="1">
        <v>136.30000000000001</v>
      </c>
      <c r="N726" s="1">
        <v>32.67</v>
      </c>
      <c r="O726" s="1">
        <v>137.16999999999999</v>
      </c>
      <c r="P726" s="1">
        <v>7.8</v>
      </c>
      <c r="Q726" t="s">
        <v>83</v>
      </c>
      <c r="R726" s="6">
        <v>228</v>
      </c>
      <c r="S726" s="6">
        <v>367</v>
      </c>
      <c r="T726" s="2">
        <v>10.15</v>
      </c>
      <c r="U726" s="2">
        <v>150</v>
      </c>
      <c r="V726" s="2">
        <v>27.74</v>
      </c>
      <c r="W726" s="2">
        <v>64.12</v>
      </c>
      <c r="X726" s="2">
        <v>1165.8099999999899</v>
      </c>
      <c r="Y726" s="2">
        <v>484.47</v>
      </c>
      <c r="Z726" s="2">
        <v>745.34</v>
      </c>
      <c r="AA726" s="2">
        <v>633.54</v>
      </c>
      <c r="AB726" s="2">
        <v>931.67</v>
      </c>
      <c r="AC726" s="2">
        <v>1504.6100000000001</v>
      </c>
    </row>
    <row r="727" spans="1:29" x14ac:dyDescent="0.3">
      <c r="A727" t="s">
        <v>35</v>
      </c>
      <c r="B727">
        <v>5</v>
      </c>
      <c r="C727" t="s">
        <v>42</v>
      </c>
      <c r="D727">
        <v>20.5</v>
      </c>
      <c r="E727" t="s">
        <v>46</v>
      </c>
      <c r="F727" t="s">
        <v>49</v>
      </c>
      <c r="G727" s="2">
        <v>5555.61</v>
      </c>
      <c r="H727" t="s">
        <v>54</v>
      </c>
      <c r="I727" s="1">
        <v>127.12</v>
      </c>
      <c r="J727" s="1">
        <v>395.2</v>
      </c>
      <c r="K727" s="1">
        <v>59.43</v>
      </c>
      <c r="L727" s="1">
        <v>204.08</v>
      </c>
      <c r="M727" s="1">
        <v>107.77</v>
      </c>
      <c r="N727" s="1">
        <v>60.77</v>
      </c>
      <c r="O727" s="1">
        <v>112.58</v>
      </c>
      <c r="P727" s="1">
        <v>6.7</v>
      </c>
      <c r="Q727" t="s">
        <v>80</v>
      </c>
      <c r="R727" s="6">
        <v>964</v>
      </c>
      <c r="S727" s="6">
        <v>339</v>
      </c>
      <c r="T727" s="2">
        <v>16.39</v>
      </c>
      <c r="U727" s="2">
        <v>0</v>
      </c>
      <c r="V727" s="2">
        <v>21.37</v>
      </c>
      <c r="W727" s="2">
        <v>68.58</v>
      </c>
      <c r="X727" s="2">
        <v>1073.6499999999901</v>
      </c>
      <c r="Y727" s="2">
        <v>722.23</v>
      </c>
      <c r="Z727" s="2">
        <v>1111.1199999999999</v>
      </c>
      <c r="AA727" s="2">
        <v>944.45</v>
      </c>
      <c r="AB727" s="2">
        <v>1388.9</v>
      </c>
      <c r="AC727" s="2">
        <v>3269.33</v>
      </c>
    </row>
    <row r="728" spans="1:29" x14ac:dyDescent="0.3">
      <c r="A728" t="s">
        <v>36</v>
      </c>
      <c r="B728">
        <v>28</v>
      </c>
      <c r="C728" t="s">
        <v>42</v>
      </c>
      <c r="D728">
        <v>10.5</v>
      </c>
      <c r="E728" t="s">
        <v>47</v>
      </c>
      <c r="F728" t="s">
        <v>53</v>
      </c>
      <c r="G728" s="2">
        <v>5360.53</v>
      </c>
      <c r="H728" t="s">
        <v>55</v>
      </c>
      <c r="I728" s="1">
        <v>106.52</v>
      </c>
      <c r="J728" s="1">
        <v>357.17</v>
      </c>
      <c r="K728" s="1">
        <v>55.82</v>
      </c>
      <c r="L728" s="1">
        <v>223</v>
      </c>
      <c r="M728" s="1">
        <v>106.44</v>
      </c>
      <c r="N728" s="1">
        <v>41.17</v>
      </c>
      <c r="O728" s="1">
        <v>128.63999999999999</v>
      </c>
      <c r="P728" s="1">
        <v>6.73</v>
      </c>
      <c r="Q728" t="s">
        <v>83</v>
      </c>
      <c r="R728" s="6">
        <v>396</v>
      </c>
      <c r="S728" s="6">
        <v>394</v>
      </c>
      <c r="T728" s="2">
        <v>13.61</v>
      </c>
      <c r="U728" s="2">
        <v>50</v>
      </c>
      <c r="V728" s="2">
        <v>28.98</v>
      </c>
      <c r="W728" s="2">
        <v>60.13</v>
      </c>
      <c r="X728" s="2">
        <v>1025.49</v>
      </c>
      <c r="Y728" s="2">
        <v>696.87</v>
      </c>
      <c r="Z728" s="2">
        <v>1072.1099999999999</v>
      </c>
      <c r="AA728" s="2">
        <v>911.29</v>
      </c>
      <c r="AB728" s="2">
        <v>1340.13</v>
      </c>
      <c r="AC728" s="2">
        <v>3180.0200000000004</v>
      </c>
    </row>
    <row r="729" spans="1:29" x14ac:dyDescent="0.3">
      <c r="A729" t="s">
        <v>36</v>
      </c>
      <c r="B729">
        <v>12</v>
      </c>
      <c r="C729" t="s">
        <v>42</v>
      </c>
      <c r="D729">
        <v>15.3</v>
      </c>
      <c r="E729" t="s">
        <v>47</v>
      </c>
      <c r="F729" t="s">
        <v>48</v>
      </c>
      <c r="G729" s="2">
        <v>4791.1000000000004</v>
      </c>
      <c r="H729" t="s">
        <v>55</v>
      </c>
      <c r="I729" s="1">
        <v>128.07</v>
      </c>
      <c r="J729" s="1">
        <v>435.4</v>
      </c>
      <c r="K729" s="1">
        <v>50.65</v>
      </c>
      <c r="L729" s="1">
        <v>211.89</v>
      </c>
      <c r="M729" s="1">
        <v>138.36000000000001</v>
      </c>
      <c r="N729" s="1">
        <v>69.22</v>
      </c>
      <c r="O729" s="1">
        <v>109.02</v>
      </c>
      <c r="P729" s="1">
        <v>9.42</v>
      </c>
      <c r="Q729" t="s">
        <v>80</v>
      </c>
      <c r="R729" s="6">
        <v>838</v>
      </c>
      <c r="S729" s="6">
        <v>366</v>
      </c>
      <c r="T729" s="2">
        <v>13.09</v>
      </c>
      <c r="U729" s="2">
        <v>50</v>
      </c>
      <c r="V729" s="2">
        <v>21.01</v>
      </c>
      <c r="W729" s="2">
        <v>77.319999999999993</v>
      </c>
      <c r="X729" s="2">
        <v>1152.03</v>
      </c>
      <c r="Y729" s="2">
        <v>622.84</v>
      </c>
      <c r="Z729" s="2">
        <v>958.22</v>
      </c>
      <c r="AA729" s="2">
        <v>814.49</v>
      </c>
      <c r="AB729" s="2">
        <v>1197.78</v>
      </c>
      <c r="AC729" s="2">
        <v>2476.08</v>
      </c>
    </row>
    <row r="730" spans="1:29" x14ac:dyDescent="0.3">
      <c r="A730" t="s">
        <v>35</v>
      </c>
      <c r="B730">
        <v>22</v>
      </c>
      <c r="C730" t="s">
        <v>44</v>
      </c>
      <c r="D730">
        <v>11.9</v>
      </c>
      <c r="E730" t="s">
        <v>47</v>
      </c>
      <c r="F730" t="s">
        <v>48</v>
      </c>
      <c r="G730" s="2">
        <v>3493.67</v>
      </c>
      <c r="H730" t="s">
        <v>55</v>
      </c>
      <c r="I730" s="1">
        <v>123.71</v>
      </c>
      <c r="J730" s="1">
        <v>346.13</v>
      </c>
      <c r="K730" s="1">
        <v>57.04</v>
      </c>
      <c r="L730" s="1">
        <v>253.93</v>
      </c>
      <c r="M730" s="1">
        <v>149.99</v>
      </c>
      <c r="N730" s="1">
        <v>61.62</v>
      </c>
      <c r="O730" s="1">
        <v>147.53</v>
      </c>
      <c r="P730" s="1">
        <v>5.58</v>
      </c>
      <c r="Q730" t="s">
        <v>62</v>
      </c>
      <c r="R730" s="6">
        <v>663</v>
      </c>
      <c r="S730" s="6">
        <v>307</v>
      </c>
      <c r="T730" s="2">
        <v>11.38</v>
      </c>
      <c r="U730" s="2">
        <v>150</v>
      </c>
      <c r="V730" s="2">
        <v>22.82</v>
      </c>
      <c r="W730" s="2">
        <v>66.47</v>
      </c>
      <c r="X730" s="2">
        <v>1145.53</v>
      </c>
      <c r="Y730" s="2">
        <v>454.18</v>
      </c>
      <c r="Z730" s="2">
        <v>698.73</v>
      </c>
      <c r="AA730" s="2">
        <v>593.91999999999996</v>
      </c>
      <c r="AB730" s="2">
        <v>873.42</v>
      </c>
      <c r="AC730" s="2">
        <v>1286.96</v>
      </c>
    </row>
    <row r="731" spans="1:29" x14ac:dyDescent="0.3">
      <c r="A731" t="s">
        <v>30</v>
      </c>
      <c r="B731">
        <v>22</v>
      </c>
      <c r="C731" t="s">
        <v>45</v>
      </c>
      <c r="D731">
        <v>28.8</v>
      </c>
      <c r="E731" t="s">
        <v>47</v>
      </c>
      <c r="F731" t="s">
        <v>53</v>
      </c>
      <c r="G731" s="2">
        <v>3922.15</v>
      </c>
      <c r="H731" t="s">
        <v>54</v>
      </c>
      <c r="I731" s="1">
        <v>199.98</v>
      </c>
      <c r="J731" s="1">
        <v>363.16</v>
      </c>
      <c r="K731" s="1">
        <v>58.59</v>
      </c>
      <c r="L731" s="1">
        <v>289.88</v>
      </c>
      <c r="M731" s="1">
        <v>106.52</v>
      </c>
      <c r="N731" s="1">
        <v>69.209999999999994</v>
      </c>
      <c r="O731" s="1">
        <v>114.3</v>
      </c>
      <c r="P731" s="1">
        <v>5.64</v>
      </c>
      <c r="Q731" t="s">
        <v>77</v>
      </c>
      <c r="R731" s="6">
        <v>755</v>
      </c>
      <c r="S731" s="6">
        <v>322</v>
      </c>
      <c r="T731" s="2">
        <v>12.18</v>
      </c>
      <c r="U731" s="2">
        <v>0</v>
      </c>
      <c r="V731" s="2">
        <v>21.75</v>
      </c>
      <c r="W731" s="2">
        <v>77.680000000000007</v>
      </c>
      <c r="X731" s="2">
        <v>1207.28</v>
      </c>
      <c r="Y731" s="2">
        <v>509.88</v>
      </c>
      <c r="Z731" s="2">
        <v>784.43</v>
      </c>
      <c r="AA731" s="2">
        <v>666.77</v>
      </c>
      <c r="AB731" s="2">
        <v>980.54</v>
      </c>
      <c r="AC731" s="2">
        <v>1502.62</v>
      </c>
    </row>
    <row r="732" spans="1:29" x14ac:dyDescent="0.3">
      <c r="A732" t="s">
        <v>40</v>
      </c>
      <c r="B732">
        <v>21</v>
      </c>
      <c r="C732" t="s">
        <v>44</v>
      </c>
      <c r="D732">
        <v>13.1</v>
      </c>
      <c r="E732" t="s">
        <v>47</v>
      </c>
      <c r="F732" t="s">
        <v>51</v>
      </c>
      <c r="G732" s="2">
        <v>5576.36</v>
      </c>
      <c r="H732" t="s">
        <v>56</v>
      </c>
      <c r="I732" s="1">
        <v>103.83</v>
      </c>
      <c r="J732" s="1">
        <v>397.1</v>
      </c>
      <c r="K732" s="1">
        <v>53.38</v>
      </c>
      <c r="L732" s="1">
        <v>258.64</v>
      </c>
      <c r="M732" s="1">
        <v>124.62</v>
      </c>
      <c r="N732" s="1">
        <v>50.66</v>
      </c>
      <c r="O732" s="1">
        <v>135.86000000000001</v>
      </c>
      <c r="P732" s="1">
        <v>7.01</v>
      </c>
      <c r="Q732" t="s">
        <v>60</v>
      </c>
      <c r="R732" s="6">
        <v>270</v>
      </c>
      <c r="S732" s="6">
        <v>377</v>
      </c>
      <c r="T732" s="2">
        <v>14.79</v>
      </c>
      <c r="U732" s="2">
        <v>0</v>
      </c>
      <c r="V732" s="2">
        <v>33.5</v>
      </c>
      <c r="W732" s="2">
        <v>87.93</v>
      </c>
      <c r="X732" s="2">
        <v>1131.0999999999999</v>
      </c>
      <c r="Y732" s="2">
        <v>724.93</v>
      </c>
      <c r="Z732" s="2">
        <v>1115.27</v>
      </c>
      <c r="AA732" s="2">
        <v>947.98</v>
      </c>
      <c r="AB732" s="2">
        <v>1394.09</v>
      </c>
      <c r="AC732" s="2">
        <v>3244.76</v>
      </c>
    </row>
    <row r="733" spans="1:29" x14ac:dyDescent="0.3">
      <c r="A733" t="s">
        <v>35</v>
      </c>
      <c r="B733">
        <v>15</v>
      </c>
      <c r="C733" t="s">
        <v>42</v>
      </c>
      <c r="D733">
        <v>25.1</v>
      </c>
      <c r="E733" t="s">
        <v>46</v>
      </c>
      <c r="F733" t="s">
        <v>48</v>
      </c>
      <c r="G733" s="2">
        <v>4229.59</v>
      </c>
      <c r="H733" t="s">
        <v>57</v>
      </c>
      <c r="I733" s="1">
        <v>153.01</v>
      </c>
      <c r="J733" s="1">
        <v>326.54000000000002</v>
      </c>
      <c r="K733" s="1">
        <v>54.61</v>
      </c>
      <c r="L733" s="1">
        <v>254.02</v>
      </c>
      <c r="M733" s="1">
        <v>142.5</v>
      </c>
      <c r="N733" s="1">
        <v>56.08</v>
      </c>
      <c r="O733" s="1">
        <v>108.06</v>
      </c>
      <c r="P733" s="1">
        <v>9.52</v>
      </c>
      <c r="Q733" t="s">
        <v>72</v>
      </c>
      <c r="R733" s="6">
        <v>314</v>
      </c>
      <c r="S733" s="6">
        <v>375</v>
      </c>
      <c r="T733" s="2">
        <v>11.28</v>
      </c>
      <c r="U733" s="2">
        <v>50</v>
      </c>
      <c r="V733" s="2">
        <v>34.869999999999997</v>
      </c>
      <c r="W733" s="2">
        <v>61.58</v>
      </c>
      <c r="X733" s="2">
        <v>1104.3399999999999</v>
      </c>
      <c r="Y733" s="2">
        <v>549.85</v>
      </c>
      <c r="Z733" s="2">
        <v>845.92</v>
      </c>
      <c r="AA733" s="2">
        <v>719.03</v>
      </c>
      <c r="AB733" s="2">
        <v>1057.4000000000001</v>
      </c>
      <c r="AC733" s="2">
        <v>1976.12</v>
      </c>
    </row>
    <row r="734" spans="1:29" x14ac:dyDescent="0.3">
      <c r="A734" t="s">
        <v>30</v>
      </c>
      <c r="B734">
        <v>8</v>
      </c>
      <c r="C734" t="s">
        <v>45</v>
      </c>
      <c r="D734">
        <v>27.9</v>
      </c>
      <c r="E734" t="s">
        <v>47</v>
      </c>
      <c r="F734" t="s">
        <v>48</v>
      </c>
      <c r="G734" s="2">
        <v>3957.26</v>
      </c>
      <c r="H734" t="s">
        <v>54</v>
      </c>
      <c r="I734" s="1">
        <v>183.57</v>
      </c>
      <c r="J734" s="1">
        <v>358.57</v>
      </c>
      <c r="K734" s="1">
        <v>51.34</v>
      </c>
      <c r="L734" s="1">
        <v>224.5</v>
      </c>
      <c r="M734" s="1">
        <v>143.01</v>
      </c>
      <c r="N734" s="1">
        <v>38.909999999999997</v>
      </c>
      <c r="O734" s="1">
        <v>141.80000000000001</v>
      </c>
      <c r="P734" s="1">
        <v>7.29</v>
      </c>
      <c r="Q734" t="s">
        <v>82</v>
      </c>
      <c r="R734" s="6">
        <v>123</v>
      </c>
      <c r="S734" s="6">
        <v>386</v>
      </c>
      <c r="T734" s="2">
        <v>10.25</v>
      </c>
      <c r="U734" s="2">
        <v>50</v>
      </c>
      <c r="V734" s="2">
        <v>34.43</v>
      </c>
      <c r="W734" s="2">
        <v>57.17</v>
      </c>
      <c r="X734" s="2">
        <v>1148.99</v>
      </c>
      <c r="Y734" s="2">
        <v>514.44000000000005</v>
      </c>
      <c r="Z734" s="2">
        <v>791.45</v>
      </c>
      <c r="AA734" s="2">
        <v>672.73</v>
      </c>
      <c r="AB734" s="2">
        <v>989.32</v>
      </c>
      <c r="AC734" s="2">
        <v>1658.6999999999998</v>
      </c>
    </row>
    <row r="735" spans="1:29" x14ac:dyDescent="0.3">
      <c r="A735" t="s">
        <v>38</v>
      </c>
      <c r="B735">
        <v>18</v>
      </c>
      <c r="C735" t="s">
        <v>42</v>
      </c>
      <c r="D735">
        <v>17.5</v>
      </c>
      <c r="E735" t="s">
        <v>47</v>
      </c>
      <c r="F735" t="s">
        <v>53</v>
      </c>
      <c r="G735" s="2">
        <v>4372.43</v>
      </c>
      <c r="H735" t="s">
        <v>56</v>
      </c>
      <c r="I735" s="1">
        <v>149.29</v>
      </c>
      <c r="J735" s="1">
        <v>443.13</v>
      </c>
      <c r="K735" s="1">
        <v>54.86</v>
      </c>
      <c r="L735" s="1">
        <v>225.64</v>
      </c>
      <c r="M735" s="1">
        <v>105.89</v>
      </c>
      <c r="N735" s="1">
        <v>60.91</v>
      </c>
      <c r="O735" s="1">
        <v>120.64</v>
      </c>
      <c r="P735" s="1">
        <v>7.04</v>
      </c>
      <c r="Q735" t="s">
        <v>64</v>
      </c>
      <c r="R735" s="6">
        <v>735</v>
      </c>
      <c r="S735" s="6">
        <v>337</v>
      </c>
      <c r="T735" s="2">
        <v>12.97</v>
      </c>
      <c r="U735" s="2">
        <v>100</v>
      </c>
      <c r="V735" s="2">
        <v>32.68</v>
      </c>
      <c r="W735" s="2">
        <v>75.67</v>
      </c>
      <c r="X735" s="2">
        <v>1167.4000000000001</v>
      </c>
      <c r="Y735" s="2">
        <v>568.41999999999996</v>
      </c>
      <c r="Z735" s="2">
        <v>874.49</v>
      </c>
      <c r="AA735" s="2">
        <v>743.31</v>
      </c>
      <c r="AB735" s="2">
        <v>1093.1099999999999</v>
      </c>
      <c r="AC735" s="2">
        <v>2103.71</v>
      </c>
    </row>
    <row r="736" spans="1:29" x14ac:dyDescent="0.3">
      <c r="A736" t="s">
        <v>39</v>
      </c>
      <c r="B736">
        <v>21</v>
      </c>
      <c r="C736" t="s">
        <v>41</v>
      </c>
      <c r="D736">
        <v>26.6</v>
      </c>
      <c r="E736" t="s">
        <v>47</v>
      </c>
      <c r="F736" t="s">
        <v>53</v>
      </c>
      <c r="G736" s="2">
        <v>5122.63</v>
      </c>
      <c r="H736" t="s">
        <v>54</v>
      </c>
      <c r="I736" s="1">
        <v>161.11000000000001</v>
      </c>
      <c r="J736" s="1">
        <v>306.14999999999998</v>
      </c>
      <c r="K736" s="1">
        <v>52.91</v>
      </c>
      <c r="L736" s="1">
        <v>229.13</v>
      </c>
      <c r="M736" s="1">
        <v>100.84</v>
      </c>
      <c r="N736" s="1">
        <v>59.81</v>
      </c>
      <c r="O736" s="1">
        <v>103.62</v>
      </c>
      <c r="P736" s="1">
        <v>5.62</v>
      </c>
      <c r="Q736" t="s">
        <v>80</v>
      </c>
      <c r="R736" s="6">
        <v>737</v>
      </c>
      <c r="S736" s="6">
        <v>344</v>
      </c>
      <c r="T736" s="2">
        <v>14.89</v>
      </c>
      <c r="U736" s="2">
        <v>0</v>
      </c>
      <c r="V736" s="2">
        <v>33.340000000000003</v>
      </c>
      <c r="W736" s="2">
        <v>69.03</v>
      </c>
      <c r="X736" s="2">
        <v>1019.19</v>
      </c>
      <c r="Y736" s="2">
        <v>665.94</v>
      </c>
      <c r="Z736" s="2">
        <v>1024.53</v>
      </c>
      <c r="AA736" s="2">
        <v>870.85</v>
      </c>
      <c r="AB736" s="2">
        <v>1280.6600000000001</v>
      </c>
      <c r="AC736" s="2">
        <v>2902.7799999999997</v>
      </c>
    </row>
    <row r="737" spans="1:29" x14ac:dyDescent="0.3">
      <c r="A737" t="s">
        <v>30</v>
      </c>
      <c r="B737">
        <v>8</v>
      </c>
      <c r="C737" t="s">
        <v>45</v>
      </c>
      <c r="D737">
        <v>10.199999999999999</v>
      </c>
      <c r="E737" t="s">
        <v>46</v>
      </c>
      <c r="F737" t="s">
        <v>48</v>
      </c>
      <c r="G737" s="2">
        <v>5833.66</v>
      </c>
      <c r="H737" t="s">
        <v>55</v>
      </c>
      <c r="I737" s="1">
        <v>199.36</v>
      </c>
      <c r="J737" s="1">
        <v>470.12</v>
      </c>
      <c r="K737" s="1">
        <v>58.91</v>
      </c>
      <c r="L737" s="1">
        <v>253.04</v>
      </c>
      <c r="M737" s="1">
        <v>126.77</v>
      </c>
      <c r="N737" s="1">
        <v>47.77</v>
      </c>
      <c r="O737" s="1">
        <v>103.18</v>
      </c>
      <c r="P737" s="1">
        <v>7.85</v>
      </c>
      <c r="Q737" t="s">
        <v>67</v>
      </c>
      <c r="R737" s="6">
        <v>409</v>
      </c>
      <c r="S737" s="6">
        <v>398</v>
      </c>
      <c r="T737" s="2">
        <v>14.66</v>
      </c>
      <c r="U737" s="2">
        <v>50</v>
      </c>
      <c r="V737" s="2">
        <v>31.25</v>
      </c>
      <c r="W737" s="2">
        <v>65.61</v>
      </c>
      <c r="X737" s="2">
        <v>1267</v>
      </c>
      <c r="Y737" s="2">
        <v>758.38</v>
      </c>
      <c r="Z737" s="2">
        <v>1166.73</v>
      </c>
      <c r="AA737" s="2">
        <v>991.72</v>
      </c>
      <c r="AB737" s="2">
        <v>1458.41</v>
      </c>
      <c r="AC737" s="2">
        <v>3413.91</v>
      </c>
    </row>
    <row r="738" spans="1:29" x14ac:dyDescent="0.3">
      <c r="A738" t="s">
        <v>36</v>
      </c>
      <c r="B738">
        <v>27</v>
      </c>
      <c r="C738" t="s">
        <v>45</v>
      </c>
      <c r="D738">
        <v>29.7</v>
      </c>
      <c r="E738" t="s">
        <v>47</v>
      </c>
      <c r="F738" t="s">
        <v>51</v>
      </c>
      <c r="G738" s="2">
        <v>3436.15</v>
      </c>
      <c r="H738" t="s">
        <v>56</v>
      </c>
      <c r="I738" s="1">
        <v>118.98</v>
      </c>
      <c r="J738" s="1">
        <v>354.21</v>
      </c>
      <c r="K738" s="1">
        <v>56.64</v>
      </c>
      <c r="L738" s="1">
        <v>291.66000000000003</v>
      </c>
      <c r="M738" s="1">
        <v>148.71</v>
      </c>
      <c r="N738" s="1">
        <v>34.47</v>
      </c>
      <c r="O738" s="1">
        <v>109.28</v>
      </c>
      <c r="P738" s="1">
        <v>7.37</v>
      </c>
      <c r="Q738" t="s">
        <v>80</v>
      </c>
      <c r="R738" s="6">
        <v>628</v>
      </c>
      <c r="S738" s="6">
        <v>321</v>
      </c>
      <c r="T738" s="2">
        <v>10.7</v>
      </c>
      <c r="U738" s="2">
        <v>100</v>
      </c>
      <c r="V738" s="2">
        <v>26.09</v>
      </c>
      <c r="W738" s="2">
        <v>63.65</v>
      </c>
      <c r="X738" s="2">
        <v>1121.32</v>
      </c>
      <c r="Y738" s="2">
        <v>446.7</v>
      </c>
      <c r="Z738" s="2">
        <v>687.23</v>
      </c>
      <c r="AA738" s="2">
        <v>584.15</v>
      </c>
      <c r="AB738" s="2">
        <v>859.04</v>
      </c>
      <c r="AC738" s="2">
        <v>1206.92</v>
      </c>
    </row>
    <row r="739" spans="1:29" x14ac:dyDescent="0.3">
      <c r="A739" t="s">
        <v>35</v>
      </c>
      <c r="B739">
        <v>23</v>
      </c>
      <c r="C739" t="s">
        <v>42</v>
      </c>
      <c r="D739">
        <v>19.399999999999999</v>
      </c>
      <c r="E739" t="s">
        <v>46</v>
      </c>
      <c r="F739" t="s">
        <v>53</v>
      </c>
      <c r="G739" s="2">
        <v>4251.63</v>
      </c>
      <c r="H739" t="s">
        <v>57</v>
      </c>
      <c r="I739" s="1">
        <v>161.01</v>
      </c>
      <c r="J739" s="1">
        <v>470.55</v>
      </c>
      <c r="K739" s="1">
        <v>58.87</v>
      </c>
      <c r="L739" s="1">
        <v>210.05</v>
      </c>
      <c r="M739" s="1">
        <v>110.05</v>
      </c>
      <c r="N739" s="1">
        <v>63.81</v>
      </c>
      <c r="O739" s="1">
        <v>126.5</v>
      </c>
      <c r="P739" s="1">
        <v>8.48</v>
      </c>
      <c r="Q739" t="s">
        <v>61</v>
      </c>
      <c r="R739" s="6">
        <v>620</v>
      </c>
      <c r="S739" s="6">
        <v>352</v>
      </c>
      <c r="T739" s="2">
        <v>12.08</v>
      </c>
      <c r="U739" s="2">
        <v>0</v>
      </c>
      <c r="V739" s="2">
        <v>20.23</v>
      </c>
      <c r="W739" s="2">
        <v>85.47</v>
      </c>
      <c r="X739" s="2">
        <v>1209.32</v>
      </c>
      <c r="Y739" s="2">
        <v>552.71</v>
      </c>
      <c r="Z739" s="2">
        <v>850.33</v>
      </c>
      <c r="AA739" s="2">
        <v>722.78</v>
      </c>
      <c r="AB739" s="2">
        <v>1062.9100000000001</v>
      </c>
      <c r="AC739" s="2">
        <v>1828.54</v>
      </c>
    </row>
    <row r="740" spans="1:29" x14ac:dyDescent="0.3">
      <c r="A740" t="s">
        <v>34</v>
      </c>
      <c r="B740">
        <v>15</v>
      </c>
      <c r="C740" t="s">
        <v>43</v>
      </c>
      <c r="D740">
        <v>14.9</v>
      </c>
      <c r="E740" t="s">
        <v>46</v>
      </c>
      <c r="F740" t="s">
        <v>51</v>
      </c>
      <c r="G740" s="2">
        <v>4357.8</v>
      </c>
      <c r="H740" t="s">
        <v>54</v>
      </c>
      <c r="I740" s="1">
        <v>138.97</v>
      </c>
      <c r="J740" s="1">
        <v>327.97</v>
      </c>
      <c r="K740" s="1">
        <v>59.56</v>
      </c>
      <c r="L740" s="1">
        <v>237.44</v>
      </c>
      <c r="M740" s="1">
        <v>101.52</v>
      </c>
      <c r="N740" s="1">
        <v>33.85</v>
      </c>
      <c r="O740" s="1">
        <v>138.57</v>
      </c>
      <c r="P740" s="1">
        <v>8.1</v>
      </c>
      <c r="Q740" t="s">
        <v>63</v>
      </c>
      <c r="R740" s="6">
        <v>173</v>
      </c>
      <c r="S740" s="6">
        <v>317</v>
      </c>
      <c r="T740" s="2">
        <v>13.75</v>
      </c>
      <c r="U740" s="2">
        <v>50</v>
      </c>
      <c r="V740" s="2">
        <v>23.29</v>
      </c>
      <c r="W740" s="2">
        <v>60.07</v>
      </c>
      <c r="X740" s="2">
        <v>1045.98</v>
      </c>
      <c r="Y740" s="2">
        <v>566.51</v>
      </c>
      <c r="Z740" s="2">
        <v>871.56</v>
      </c>
      <c r="AA740" s="2">
        <v>740.83</v>
      </c>
      <c r="AB740" s="2">
        <v>1089.45</v>
      </c>
      <c r="AC740" s="2">
        <v>2151.11</v>
      </c>
    </row>
    <row r="741" spans="1:29" x14ac:dyDescent="0.3">
      <c r="A741" t="s">
        <v>29</v>
      </c>
      <c r="B741">
        <v>10</v>
      </c>
      <c r="C741" t="s">
        <v>42</v>
      </c>
      <c r="D741">
        <v>27.1</v>
      </c>
      <c r="E741" t="s">
        <v>47</v>
      </c>
      <c r="F741" t="s">
        <v>48</v>
      </c>
      <c r="G741" s="2">
        <v>3933.03</v>
      </c>
      <c r="H741" t="s">
        <v>57</v>
      </c>
      <c r="I741" s="1">
        <v>171.75</v>
      </c>
      <c r="J741" s="1">
        <v>403.72</v>
      </c>
      <c r="K741" s="1">
        <v>59.32</v>
      </c>
      <c r="L741" s="1">
        <v>234.5</v>
      </c>
      <c r="M741" s="1">
        <v>147.19</v>
      </c>
      <c r="N741" s="1">
        <v>43.94</v>
      </c>
      <c r="O741" s="1">
        <v>107.06</v>
      </c>
      <c r="P741" s="1">
        <v>7.51</v>
      </c>
      <c r="Q741" t="s">
        <v>60</v>
      </c>
      <c r="R741" s="6">
        <v>273</v>
      </c>
      <c r="S741" s="6">
        <v>303</v>
      </c>
      <c r="T741" s="2">
        <v>12.98</v>
      </c>
      <c r="U741" s="2">
        <v>50</v>
      </c>
      <c r="V741" s="2">
        <v>39.92</v>
      </c>
      <c r="W741" s="2">
        <v>76.55</v>
      </c>
      <c r="X741" s="2">
        <v>1174.99</v>
      </c>
      <c r="Y741" s="2">
        <v>511.29</v>
      </c>
      <c r="Z741" s="2">
        <v>786.61</v>
      </c>
      <c r="AA741" s="2">
        <v>668.62</v>
      </c>
      <c r="AB741" s="2">
        <v>983.26</v>
      </c>
      <c r="AC741" s="2">
        <v>1613.96</v>
      </c>
    </row>
    <row r="742" spans="1:29" x14ac:dyDescent="0.3">
      <c r="A742" t="s">
        <v>29</v>
      </c>
      <c r="B742">
        <v>23</v>
      </c>
      <c r="C742" t="s">
        <v>44</v>
      </c>
      <c r="D742">
        <v>19.5</v>
      </c>
      <c r="E742" t="s">
        <v>46</v>
      </c>
      <c r="F742" t="s">
        <v>53</v>
      </c>
      <c r="G742" s="2">
        <v>3229.47</v>
      </c>
      <c r="H742" t="s">
        <v>56</v>
      </c>
      <c r="I742" s="1">
        <v>168.88</v>
      </c>
      <c r="J742" s="1">
        <v>498.3</v>
      </c>
      <c r="K742" s="1">
        <v>57.76</v>
      </c>
      <c r="L742" s="1">
        <v>288.42</v>
      </c>
      <c r="M742" s="1">
        <v>139.68</v>
      </c>
      <c r="N742" s="1">
        <v>40.24</v>
      </c>
      <c r="O742" s="1">
        <v>121.24</v>
      </c>
      <c r="P742" s="1">
        <v>7.81</v>
      </c>
      <c r="Q742" t="s">
        <v>64</v>
      </c>
      <c r="R742" s="6">
        <v>928</v>
      </c>
      <c r="S742" s="6">
        <v>329</v>
      </c>
      <c r="T742" s="2">
        <v>9.82</v>
      </c>
      <c r="U742" s="2">
        <v>150</v>
      </c>
      <c r="V742" s="2">
        <v>27.23</v>
      </c>
      <c r="W742" s="2">
        <v>93.4</v>
      </c>
      <c r="X742" s="2">
        <v>1322.33</v>
      </c>
      <c r="Y742" s="2">
        <v>419.83</v>
      </c>
      <c r="Z742" s="2">
        <v>645.89</v>
      </c>
      <c r="AA742" s="2">
        <v>549.01</v>
      </c>
      <c r="AB742" s="2">
        <v>807.37</v>
      </c>
      <c r="AC742" s="2">
        <v>850.36999999999989</v>
      </c>
    </row>
    <row r="743" spans="1:29" x14ac:dyDescent="0.3">
      <c r="A743" t="s">
        <v>36</v>
      </c>
      <c r="B743">
        <v>1</v>
      </c>
      <c r="C743" t="s">
        <v>44</v>
      </c>
      <c r="D743">
        <v>22.9</v>
      </c>
      <c r="E743" t="s">
        <v>46</v>
      </c>
      <c r="F743" t="s">
        <v>48</v>
      </c>
      <c r="G743" s="2">
        <v>4641.5200000000004</v>
      </c>
      <c r="H743" t="s">
        <v>57</v>
      </c>
      <c r="I743" s="1">
        <v>149.66999999999999</v>
      </c>
      <c r="J743" s="1">
        <v>460.64</v>
      </c>
      <c r="K743" s="1">
        <v>58.46</v>
      </c>
      <c r="L743" s="1">
        <v>277.60000000000002</v>
      </c>
      <c r="M743" s="1">
        <v>133.22999999999999</v>
      </c>
      <c r="N743" s="1">
        <v>50.1</v>
      </c>
      <c r="O743" s="1">
        <v>148.97</v>
      </c>
      <c r="P743" s="1">
        <v>9.9700000000000006</v>
      </c>
      <c r="Q743" t="s">
        <v>83</v>
      </c>
      <c r="R743" s="6">
        <v>165</v>
      </c>
      <c r="S743" s="6">
        <v>367</v>
      </c>
      <c r="T743" s="2">
        <v>12.65</v>
      </c>
      <c r="U743" s="2">
        <v>100</v>
      </c>
      <c r="V743" s="2">
        <v>30.11</v>
      </c>
      <c r="W743" s="2">
        <v>55.64</v>
      </c>
      <c r="X743" s="2">
        <v>1288.6399999999901</v>
      </c>
      <c r="Y743" s="2">
        <v>603.4</v>
      </c>
      <c r="Z743" s="2">
        <v>928.3</v>
      </c>
      <c r="AA743" s="2">
        <v>789.06</v>
      </c>
      <c r="AB743" s="2">
        <v>1160.3800000000001</v>
      </c>
      <c r="AC743" s="2">
        <v>2248.9899999999998</v>
      </c>
    </row>
    <row r="744" spans="1:29" x14ac:dyDescent="0.3">
      <c r="A744" t="s">
        <v>30</v>
      </c>
      <c r="B744">
        <v>15</v>
      </c>
      <c r="C744" t="s">
        <v>42</v>
      </c>
      <c r="D744">
        <v>22.5</v>
      </c>
      <c r="E744" t="s">
        <v>47</v>
      </c>
      <c r="F744" t="s">
        <v>50</v>
      </c>
      <c r="G744" s="2">
        <v>3116.21</v>
      </c>
      <c r="H744" t="s">
        <v>55</v>
      </c>
      <c r="I744" s="1">
        <v>124.24</v>
      </c>
      <c r="J744" s="1">
        <v>301.07</v>
      </c>
      <c r="K744" s="1">
        <v>56.17</v>
      </c>
      <c r="L744" s="1">
        <v>262.42</v>
      </c>
      <c r="M744" s="1">
        <v>120.36</v>
      </c>
      <c r="N744" s="1">
        <v>39.020000000000003</v>
      </c>
      <c r="O744" s="1">
        <v>127.09</v>
      </c>
      <c r="P744" s="1">
        <v>5.04</v>
      </c>
      <c r="Q744" t="s">
        <v>81</v>
      </c>
      <c r="R744" s="6">
        <v>418</v>
      </c>
      <c r="S744" s="6">
        <v>309</v>
      </c>
      <c r="T744" s="2">
        <v>10.08</v>
      </c>
      <c r="U744" s="2">
        <v>150</v>
      </c>
      <c r="V744" s="2">
        <v>28.1</v>
      </c>
      <c r="W744" s="2">
        <v>65.14</v>
      </c>
      <c r="X744" s="2">
        <v>1035.4100000000001</v>
      </c>
      <c r="Y744" s="2">
        <v>405.11</v>
      </c>
      <c r="Z744" s="2">
        <v>623.24</v>
      </c>
      <c r="AA744" s="2">
        <v>529.76</v>
      </c>
      <c r="AB744" s="2">
        <v>779.05</v>
      </c>
      <c r="AC744" s="2">
        <v>1024.9000000000001</v>
      </c>
    </row>
    <row r="745" spans="1:29" x14ac:dyDescent="0.3">
      <c r="A745" t="s">
        <v>40</v>
      </c>
      <c r="B745">
        <v>7</v>
      </c>
      <c r="C745" t="s">
        <v>44</v>
      </c>
      <c r="D745">
        <v>24.6</v>
      </c>
      <c r="E745" t="s">
        <v>46</v>
      </c>
      <c r="F745" t="s">
        <v>48</v>
      </c>
      <c r="G745" s="2">
        <v>3603.1</v>
      </c>
      <c r="H745" t="s">
        <v>55</v>
      </c>
      <c r="I745" s="1">
        <v>110.44</v>
      </c>
      <c r="J745" s="1">
        <v>343.88</v>
      </c>
      <c r="K745" s="1">
        <v>52.24</v>
      </c>
      <c r="L745" s="1">
        <v>289.58</v>
      </c>
      <c r="M745" s="1">
        <v>134.77000000000001</v>
      </c>
      <c r="N745" s="1">
        <v>58.43</v>
      </c>
      <c r="O745" s="1">
        <v>125.87</v>
      </c>
      <c r="P745" s="1">
        <v>7.99</v>
      </c>
      <c r="Q745" t="s">
        <v>63</v>
      </c>
      <c r="R745" s="6">
        <v>579</v>
      </c>
      <c r="S745" s="6">
        <v>391</v>
      </c>
      <c r="T745" s="2">
        <v>9.2200000000000006</v>
      </c>
      <c r="U745" s="2">
        <v>0</v>
      </c>
      <c r="V745" s="2">
        <v>35.69</v>
      </c>
      <c r="W745" s="2">
        <v>62.8</v>
      </c>
      <c r="X745" s="2">
        <v>1123.2</v>
      </c>
      <c r="Y745" s="2">
        <v>468.4</v>
      </c>
      <c r="Z745" s="2">
        <v>720.62</v>
      </c>
      <c r="AA745" s="2">
        <v>612.53</v>
      </c>
      <c r="AB745" s="2">
        <v>900.77</v>
      </c>
      <c r="AC745" s="2">
        <v>1281.5900000000001</v>
      </c>
    </row>
    <row r="746" spans="1:29" x14ac:dyDescent="0.3">
      <c r="A746" t="s">
        <v>38</v>
      </c>
      <c r="B746">
        <v>6</v>
      </c>
      <c r="C746" t="s">
        <v>41</v>
      </c>
      <c r="D746">
        <v>10.5</v>
      </c>
      <c r="E746" t="s">
        <v>47</v>
      </c>
      <c r="F746" t="s">
        <v>51</v>
      </c>
      <c r="G746" s="2">
        <v>5014.29</v>
      </c>
      <c r="H746" t="s">
        <v>54</v>
      </c>
      <c r="I746" s="1">
        <v>102.46</v>
      </c>
      <c r="J746" s="1">
        <v>383.26</v>
      </c>
      <c r="K746" s="1">
        <v>54.24</v>
      </c>
      <c r="L746" s="1">
        <v>283.26</v>
      </c>
      <c r="M746" s="1">
        <v>141.36000000000001</v>
      </c>
      <c r="N746" s="1">
        <v>35.61</v>
      </c>
      <c r="O746" s="1">
        <v>136.46</v>
      </c>
      <c r="P746" s="1">
        <v>8.1</v>
      </c>
      <c r="Q746" t="s">
        <v>78</v>
      </c>
      <c r="R746" s="6">
        <v>862</v>
      </c>
      <c r="S746" s="6">
        <v>365</v>
      </c>
      <c r="T746" s="2">
        <v>13.74</v>
      </c>
      <c r="U746" s="2">
        <v>100</v>
      </c>
      <c r="V746" s="2">
        <v>28.65</v>
      </c>
      <c r="W746" s="2">
        <v>68.069999999999993</v>
      </c>
      <c r="X746" s="2">
        <v>1144.74999999999</v>
      </c>
      <c r="Y746" s="2">
        <v>651.86</v>
      </c>
      <c r="Z746" s="2">
        <v>1002.86</v>
      </c>
      <c r="AA746" s="2">
        <v>852.43</v>
      </c>
      <c r="AB746" s="2">
        <v>1253.57</v>
      </c>
      <c r="AC746" s="2">
        <v>2764.19</v>
      </c>
    </row>
    <row r="747" spans="1:29" x14ac:dyDescent="0.3">
      <c r="A747" t="s">
        <v>37</v>
      </c>
      <c r="B747">
        <v>9</v>
      </c>
      <c r="C747" t="s">
        <v>42</v>
      </c>
      <c r="D747">
        <v>11.7</v>
      </c>
      <c r="E747" t="s">
        <v>47</v>
      </c>
      <c r="F747" t="s">
        <v>48</v>
      </c>
      <c r="G747" s="2">
        <v>3365.11</v>
      </c>
      <c r="H747" t="s">
        <v>55</v>
      </c>
      <c r="I747" s="1">
        <v>179.64</v>
      </c>
      <c r="J747" s="1">
        <v>334.37</v>
      </c>
      <c r="K747" s="1">
        <v>54.79</v>
      </c>
      <c r="L747" s="1">
        <v>269.75</v>
      </c>
      <c r="M747" s="1">
        <v>112.2</v>
      </c>
      <c r="N747" s="1">
        <v>30.15</v>
      </c>
      <c r="O747" s="1">
        <v>121.86</v>
      </c>
      <c r="P747" s="1">
        <v>7.23</v>
      </c>
      <c r="Q747" t="s">
        <v>80</v>
      </c>
      <c r="R747" s="6">
        <v>852</v>
      </c>
      <c r="S747" s="6">
        <v>394</v>
      </c>
      <c r="T747" s="2">
        <v>8.5399999999999991</v>
      </c>
      <c r="U747" s="2">
        <v>50</v>
      </c>
      <c r="V747" s="2">
        <v>20.2</v>
      </c>
      <c r="W747" s="2">
        <v>56.15</v>
      </c>
      <c r="X747" s="2">
        <v>1109.99</v>
      </c>
      <c r="Y747" s="2">
        <v>437.46</v>
      </c>
      <c r="Z747" s="2">
        <v>673.02</v>
      </c>
      <c r="AA747" s="2">
        <v>572.07000000000005</v>
      </c>
      <c r="AB747" s="2">
        <v>841.28</v>
      </c>
      <c r="AC747" s="2">
        <v>1091.3200000000002</v>
      </c>
    </row>
    <row r="748" spans="1:29" x14ac:dyDescent="0.3">
      <c r="A748" t="s">
        <v>33</v>
      </c>
      <c r="B748">
        <v>13</v>
      </c>
      <c r="C748" t="s">
        <v>45</v>
      </c>
      <c r="D748">
        <v>17.2</v>
      </c>
      <c r="E748" t="s">
        <v>46</v>
      </c>
      <c r="F748" t="s">
        <v>48</v>
      </c>
      <c r="G748" s="2">
        <v>5882.48</v>
      </c>
      <c r="H748" t="s">
        <v>54</v>
      </c>
      <c r="I748" s="1">
        <v>166.71</v>
      </c>
      <c r="J748" s="1">
        <v>399.27</v>
      </c>
      <c r="K748" s="1">
        <v>58.58</v>
      </c>
      <c r="L748" s="1">
        <v>286.75</v>
      </c>
      <c r="M748" s="1">
        <v>137.41999999999999</v>
      </c>
      <c r="N748" s="1">
        <v>62.87</v>
      </c>
      <c r="O748" s="1">
        <v>103.29</v>
      </c>
      <c r="P748" s="1">
        <v>8.44</v>
      </c>
      <c r="Q748" t="s">
        <v>64</v>
      </c>
      <c r="R748" s="6">
        <v>541</v>
      </c>
      <c r="S748" s="6">
        <v>337</v>
      </c>
      <c r="T748" s="2">
        <v>17.46</v>
      </c>
      <c r="U748" s="2">
        <v>50</v>
      </c>
      <c r="V748" s="2">
        <v>26.82</v>
      </c>
      <c r="W748" s="2">
        <v>57.12</v>
      </c>
      <c r="X748" s="2">
        <v>1223.33</v>
      </c>
      <c r="Y748" s="2">
        <v>764.72</v>
      </c>
      <c r="Z748" s="2">
        <v>1176.5</v>
      </c>
      <c r="AA748" s="2">
        <v>1000.02</v>
      </c>
      <c r="AB748" s="2">
        <v>1470.62</v>
      </c>
      <c r="AC748" s="2">
        <v>3501.9700000000003</v>
      </c>
    </row>
    <row r="749" spans="1:29" x14ac:dyDescent="0.3">
      <c r="A749" t="s">
        <v>33</v>
      </c>
      <c r="B749">
        <v>20</v>
      </c>
      <c r="C749" t="s">
        <v>43</v>
      </c>
      <c r="D749">
        <v>19.5</v>
      </c>
      <c r="E749" t="s">
        <v>46</v>
      </c>
      <c r="F749" t="s">
        <v>49</v>
      </c>
      <c r="G749" s="2">
        <v>3072.23</v>
      </c>
      <c r="H749" t="s">
        <v>54</v>
      </c>
      <c r="I749" s="1">
        <v>124.82</v>
      </c>
      <c r="J749" s="1">
        <v>333.26</v>
      </c>
      <c r="K749" s="1">
        <v>50.65</v>
      </c>
      <c r="L749" s="1">
        <v>239.27</v>
      </c>
      <c r="M749" s="1">
        <v>133.13999999999999</v>
      </c>
      <c r="N749" s="1">
        <v>38.96</v>
      </c>
      <c r="O749" s="1">
        <v>132.91</v>
      </c>
      <c r="P749" s="1">
        <v>5.46</v>
      </c>
      <c r="Q749" t="s">
        <v>64</v>
      </c>
      <c r="R749" s="6">
        <v>276</v>
      </c>
      <c r="S749" s="6">
        <v>386</v>
      </c>
      <c r="T749" s="2">
        <v>7.96</v>
      </c>
      <c r="U749" s="2">
        <v>50</v>
      </c>
      <c r="V749" s="2">
        <v>28.48</v>
      </c>
      <c r="W749" s="2">
        <v>68.209999999999994</v>
      </c>
      <c r="X749" s="2">
        <v>1058.47</v>
      </c>
      <c r="Y749" s="2">
        <v>399.39</v>
      </c>
      <c r="Z749" s="2">
        <v>614.45000000000005</v>
      </c>
      <c r="AA749" s="2">
        <v>522.28</v>
      </c>
      <c r="AB749" s="2">
        <v>768.06</v>
      </c>
      <c r="AC749" s="2">
        <v>858.23999999999978</v>
      </c>
    </row>
    <row r="750" spans="1:29" x14ac:dyDescent="0.3">
      <c r="A750" t="s">
        <v>36</v>
      </c>
      <c r="B750">
        <v>16</v>
      </c>
      <c r="C750" t="s">
        <v>42</v>
      </c>
      <c r="D750">
        <v>18.8</v>
      </c>
      <c r="E750" t="s">
        <v>47</v>
      </c>
      <c r="F750" t="s">
        <v>53</v>
      </c>
      <c r="G750" s="2">
        <v>3357.72</v>
      </c>
      <c r="H750" t="s">
        <v>55</v>
      </c>
      <c r="I750" s="1">
        <v>129.30000000000001</v>
      </c>
      <c r="J750" s="1">
        <v>425.6</v>
      </c>
      <c r="K750" s="1">
        <v>52.02</v>
      </c>
      <c r="L750" s="1">
        <v>226.11</v>
      </c>
      <c r="M750" s="1">
        <v>109.25</v>
      </c>
      <c r="N750" s="1">
        <v>51.27</v>
      </c>
      <c r="O750" s="1">
        <v>122.69</v>
      </c>
      <c r="P750" s="1">
        <v>9.44</v>
      </c>
      <c r="Q750" t="s">
        <v>58</v>
      </c>
      <c r="R750" s="6">
        <v>327</v>
      </c>
      <c r="S750" s="6">
        <v>336</v>
      </c>
      <c r="T750" s="2">
        <v>9.99</v>
      </c>
      <c r="U750" s="2">
        <v>100</v>
      </c>
      <c r="V750" s="2">
        <v>24.26</v>
      </c>
      <c r="W750" s="2">
        <v>98.16</v>
      </c>
      <c r="X750" s="2">
        <v>1125.68</v>
      </c>
      <c r="Y750" s="2">
        <v>436.5</v>
      </c>
      <c r="Z750" s="2">
        <v>671.54</v>
      </c>
      <c r="AA750" s="2">
        <v>570.80999999999995</v>
      </c>
      <c r="AB750" s="2">
        <v>839.43</v>
      </c>
      <c r="AC750" s="2">
        <v>1122.3000000000002</v>
      </c>
    </row>
    <row r="751" spans="1:29" x14ac:dyDescent="0.3">
      <c r="A751" t="s">
        <v>32</v>
      </c>
      <c r="B751">
        <v>8</v>
      </c>
      <c r="C751" t="s">
        <v>42</v>
      </c>
      <c r="D751">
        <v>24.6</v>
      </c>
      <c r="E751" t="s">
        <v>46</v>
      </c>
      <c r="F751" t="s">
        <v>53</v>
      </c>
      <c r="G751" s="2">
        <v>3086.1</v>
      </c>
      <c r="H751" t="s">
        <v>54</v>
      </c>
      <c r="I751" s="1">
        <v>183.81</v>
      </c>
      <c r="J751" s="1">
        <v>415.53</v>
      </c>
      <c r="K751" s="1">
        <v>52.11</v>
      </c>
      <c r="L751" s="1">
        <v>230.44</v>
      </c>
      <c r="M751" s="1">
        <v>149.12</v>
      </c>
      <c r="N751" s="1">
        <v>67.319999999999993</v>
      </c>
      <c r="O751" s="1">
        <v>108.72</v>
      </c>
      <c r="P751" s="1">
        <v>7.28</v>
      </c>
      <c r="Q751" t="s">
        <v>71</v>
      </c>
      <c r="R751" s="6">
        <v>940</v>
      </c>
      <c r="S751" s="6">
        <v>323</v>
      </c>
      <c r="T751" s="2">
        <v>9.5500000000000007</v>
      </c>
      <c r="U751" s="2">
        <v>0</v>
      </c>
      <c r="V751" s="2">
        <v>29.13</v>
      </c>
      <c r="W751" s="2">
        <v>90.53</v>
      </c>
      <c r="X751" s="2">
        <v>1214.3299999999899</v>
      </c>
      <c r="Y751" s="2">
        <v>401.19</v>
      </c>
      <c r="Z751" s="2">
        <v>617.22</v>
      </c>
      <c r="AA751" s="2">
        <v>524.64</v>
      </c>
      <c r="AB751" s="2">
        <v>771.52</v>
      </c>
      <c r="AC751" s="2">
        <v>666.90000000000009</v>
      </c>
    </row>
    <row r="752" spans="1:29" x14ac:dyDescent="0.3">
      <c r="A752" t="s">
        <v>37</v>
      </c>
      <c r="B752">
        <v>4</v>
      </c>
      <c r="C752" t="s">
        <v>41</v>
      </c>
      <c r="D752">
        <v>29.3</v>
      </c>
      <c r="E752" t="s">
        <v>46</v>
      </c>
      <c r="F752" t="s">
        <v>53</v>
      </c>
      <c r="G752" s="2">
        <v>5708.24</v>
      </c>
      <c r="H752" t="s">
        <v>55</v>
      </c>
      <c r="I752" s="1">
        <v>170.15</v>
      </c>
      <c r="J752" s="1">
        <v>422.28</v>
      </c>
      <c r="K752" s="1">
        <v>50.06</v>
      </c>
      <c r="L752" s="1">
        <v>202.34</v>
      </c>
      <c r="M752" s="1">
        <v>137.11000000000001</v>
      </c>
      <c r="N752" s="1">
        <v>61.8</v>
      </c>
      <c r="O752" s="1">
        <v>133.44</v>
      </c>
      <c r="P752" s="1">
        <v>9.4</v>
      </c>
      <c r="Q752" t="s">
        <v>61</v>
      </c>
      <c r="R752" s="6">
        <v>742</v>
      </c>
      <c r="S752" s="6">
        <v>362</v>
      </c>
      <c r="T752" s="2">
        <v>15.77</v>
      </c>
      <c r="U752" s="2">
        <v>150</v>
      </c>
      <c r="V752" s="2">
        <v>23.82</v>
      </c>
      <c r="W752" s="2">
        <v>80.63</v>
      </c>
      <c r="X752" s="2">
        <v>1186.58</v>
      </c>
      <c r="Y752" s="2">
        <v>742.07</v>
      </c>
      <c r="Z752" s="2">
        <v>1141.6500000000001</v>
      </c>
      <c r="AA752" s="2">
        <v>970.4</v>
      </c>
      <c r="AB752" s="2">
        <v>1427.06</v>
      </c>
      <c r="AC752" s="2">
        <v>3461.4799999999996</v>
      </c>
    </row>
    <row r="753" spans="1:29" x14ac:dyDescent="0.3">
      <c r="A753" t="s">
        <v>35</v>
      </c>
      <c r="B753">
        <v>10</v>
      </c>
      <c r="C753" t="s">
        <v>42</v>
      </c>
      <c r="D753">
        <v>28.9</v>
      </c>
      <c r="E753" t="s">
        <v>46</v>
      </c>
      <c r="F753" t="s">
        <v>53</v>
      </c>
      <c r="G753" s="2">
        <v>5684.85</v>
      </c>
      <c r="H753" t="s">
        <v>56</v>
      </c>
      <c r="I753" s="1">
        <v>108.45</v>
      </c>
      <c r="J753" s="1">
        <v>329.77</v>
      </c>
      <c r="K753" s="1">
        <v>56.3</v>
      </c>
      <c r="L753" s="1">
        <v>217.37</v>
      </c>
      <c r="M753" s="1">
        <v>117.68</v>
      </c>
      <c r="N753" s="1">
        <v>50.43</v>
      </c>
      <c r="O753" s="1">
        <v>131.1</v>
      </c>
      <c r="P753" s="1">
        <v>7.81</v>
      </c>
      <c r="Q753" t="s">
        <v>59</v>
      </c>
      <c r="R753" s="6">
        <v>717</v>
      </c>
      <c r="S753" s="6">
        <v>399</v>
      </c>
      <c r="T753" s="2">
        <v>14.25</v>
      </c>
      <c r="U753" s="2">
        <v>50</v>
      </c>
      <c r="V753" s="2">
        <v>35.49</v>
      </c>
      <c r="W753" s="2">
        <v>55.82</v>
      </c>
      <c r="X753" s="2">
        <v>1018.90999999999</v>
      </c>
      <c r="Y753" s="2">
        <v>739.03</v>
      </c>
      <c r="Z753" s="2">
        <v>1136.97</v>
      </c>
      <c r="AA753" s="2">
        <v>966.42</v>
      </c>
      <c r="AB753" s="2">
        <v>1421.21</v>
      </c>
      <c r="AC753" s="2">
        <v>3517.4300000000003</v>
      </c>
    </row>
    <row r="754" spans="1:29" x14ac:dyDescent="0.3">
      <c r="A754" t="s">
        <v>40</v>
      </c>
      <c r="B754">
        <v>22</v>
      </c>
      <c r="C754" t="s">
        <v>45</v>
      </c>
      <c r="D754">
        <v>10</v>
      </c>
      <c r="E754" t="s">
        <v>46</v>
      </c>
      <c r="F754" t="s">
        <v>49</v>
      </c>
      <c r="G754" s="2">
        <v>3119.24</v>
      </c>
      <c r="H754" t="s">
        <v>56</v>
      </c>
      <c r="I754" s="1">
        <v>165.23</v>
      </c>
      <c r="J754" s="1">
        <v>455.46</v>
      </c>
      <c r="K754" s="1">
        <v>54.61</v>
      </c>
      <c r="L754" s="1">
        <v>211.2</v>
      </c>
      <c r="M754" s="1">
        <v>149.47999999999999</v>
      </c>
      <c r="N754" s="1">
        <v>44.7</v>
      </c>
      <c r="O754" s="1">
        <v>126.61</v>
      </c>
      <c r="P754" s="1">
        <v>5.88</v>
      </c>
      <c r="Q754" t="s">
        <v>68</v>
      </c>
      <c r="R754" s="6">
        <v>388</v>
      </c>
      <c r="S754" s="6">
        <v>391</v>
      </c>
      <c r="T754" s="2">
        <v>7.98</v>
      </c>
      <c r="U754" s="2">
        <v>50</v>
      </c>
      <c r="V754" s="2">
        <v>22.83</v>
      </c>
      <c r="W754" s="2">
        <v>57.19</v>
      </c>
      <c r="X754" s="2">
        <v>1213.17</v>
      </c>
      <c r="Y754" s="2">
        <v>405.5</v>
      </c>
      <c r="Z754" s="2">
        <v>623.85</v>
      </c>
      <c r="AA754" s="2">
        <v>530.27</v>
      </c>
      <c r="AB754" s="2">
        <v>779.81</v>
      </c>
      <c r="AC754" s="2">
        <v>744.90000000000009</v>
      </c>
    </row>
    <row r="755" spans="1:29" x14ac:dyDescent="0.3">
      <c r="A755" t="s">
        <v>34</v>
      </c>
      <c r="B755">
        <v>20</v>
      </c>
      <c r="C755" t="s">
        <v>42</v>
      </c>
      <c r="D755">
        <v>13.7</v>
      </c>
      <c r="E755" t="s">
        <v>46</v>
      </c>
      <c r="F755" t="s">
        <v>52</v>
      </c>
      <c r="G755" s="2">
        <v>5704.44</v>
      </c>
      <c r="H755" t="s">
        <v>54</v>
      </c>
      <c r="I755" s="1">
        <v>103.06</v>
      </c>
      <c r="J755" s="1">
        <v>495.6</v>
      </c>
      <c r="K755" s="1">
        <v>51.27</v>
      </c>
      <c r="L755" s="1">
        <v>296.49</v>
      </c>
      <c r="M755" s="1">
        <v>100.63</v>
      </c>
      <c r="N755" s="1">
        <v>53.33</v>
      </c>
      <c r="O755" s="1">
        <v>141.93</v>
      </c>
      <c r="P755" s="1">
        <v>7.35</v>
      </c>
      <c r="Q755" t="s">
        <v>58</v>
      </c>
      <c r="R755" s="6">
        <v>575</v>
      </c>
      <c r="S755" s="6">
        <v>308</v>
      </c>
      <c r="T755" s="2">
        <v>18.52</v>
      </c>
      <c r="U755" s="2">
        <v>0</v>
      </c>
      <c r="V755" s="2">
        <v>38.21</v>
      </c>
      <c r="W755" s="2">
        <v>90.8</v>
      </c>
      <c r="X755" s="2">
        <v>1249.6600000000001</v>
      </c>
      <c r="Y755" s="2">
        <v>741.58</v>
      </c>
      <c r="Z755" s="2">
        <v>1140.8900000000001</v>
      </c>
      <c r="AA755" s="2">
        <v>969.75</v>
      </c>
      <c r="AB755" s="2">
        <v>1426.11</v>
      </c>
      <c r="AC755" s="2">
        <v>3258.99</v>
      </c>
    </row>
    <row r="756" spans="1:29" x14ac:dyDescent="0.3">
      <c r="A756" t="s">
        <v>32</v>
      </c>
      <c r="B756">
        <v>6</v>
      </c>
      <c r="C756" t="s">
        <v>44</v>
      </c>
      <c r="D756">
        <v>18</v>
      </c>
      <c r="E756" t="s">
        <v>46</v>
      </c>
      <c r="F756" t="s">
        <v>49</v>
      </c>
      <c r="G756" s="2">
        <v>3895.09</v>
      </c>
      <c r="H756" t="s">
        <v>55</v>
      </c>
      <c r="I756" s="1">
        <v>192.8</v>
      </c>
      <c r="J756" s="1">
        <v>467.68</v>
      </c>
      <c r="K756" s="1">
        <v>54.77</v>
      </c>
      <c r="L756" s="1">
        <v>217.3</v>
      </c>
      <c r="M756" s="1">
        <v>101.67</v>
      </c>
      <c r="N756" s="1">
        <v>46.36</v>
      </c>
      <c r="O756" s="1">
        <v>101.33</v>
      </c>
      <c r="P756" s="1">
        <v>8.5399999999999991</v>
      </c>
      <c r="Q756" t="s">
        <v>81</v>
      </c>
      <c r="R756" s="6">
        <v>717</v>
      </c>
      <c r="S756" s="6">
        <v>328</v>
      </c>
      <c r="T756" s="2">
        <v>11.88</v>
      </c>
      <c r="U756" s="2">
        <v>100</v>
      </c>
      <c r="V756" s="2">
        <v>25.11</v>
      </c>
      <c r="W756" s="2">
        <v>71.7</v>
      </c>
      <c r="X756" s="2">
        <v>1190.44999999999</v>
      </c>
      <c r="Y756" s="2">
        <v>506.36</v>
      </c>
      <c r="Z756" s="2">
        <v>779.02</v>
      </c>
      <c r="AA756" s="2">
        <v>662.17</v>
      </c>
      <c r="AB756" s="2">
        <v>973.77</v>
      </c>
      <c r="AC756" s="2">
        <v>1595.75</v>
      </c>
    </row>
    <row r="757" spans="1:29" x14ac:dyDescent="0.3">
      <c r="A757" t="s">
        <v>36</v>
      </c>
      <c r="B757">
        <v>5</v>
      </c>
      <c r="C757" t="s">
        <v>43</v>
      </c>
      <c r="D757">
        <v>23.7</v>
      </c>
      <c r="E757" t="s">
        <v>46</v>
      </c>
      <c r="F757" t="s">
        <v>50</v>
      </c>
      <c r="G757" s="2">
        <v>4123.67</v>
      </c>
      <c r="H757" t="s">
        <v>57</v>
      </c>
      <c r="I757" s="1">
        <v>106.82</v>
      </c>
      <c r="J757" s="1">
        <v>432.4</v>
      </c>
      <c r="K757" s="1">
        <v>52.21</v>
      </c>
      <c r="L757" s="1">
        <v>293.79000000000002</v>
      </c>
      <c r="M757" s="1">
        <v>149.84</v>
      </c>
      <c r="N757" s="1">
        <v>46.14</v>
      </c>
      <c r="O757" s="1">
        <v>144.63</v>
      </c>
      <c r="P757" s="1">
        <v>7.25</v>
      </c>
      <c r="Q757" t="s">
        <v>81</v>
      </c>
      <c r="R757" s="6">
        <v>541</v>
      </c>
      <c r="S757" s="6">
        <v>352</v>
      </c>
      <c r="T757" s="2">
        <v>11.71</v>
      </c>
      <c r="U757" s="2">
        <v>0</v>
      </c>
      <c r="V757" s="2">
        <v>33.619999999999997</v>
      </c>
      <c r="W757" s="2">
        <v>54.97</v>
      </c>
      <c r="X757" s="2">
        <v>1233.08</v>
      </c>
      <c r="Y757" s="2">
        <v>536.08000000000004</v>
      </c>
      <c r="Z757" s="2">
        <v>824.73</v>
      </c>
      <c r="AA757" s="2">
        <v>701.02</v>
      </c>
      <c r="AB757" s="2">
        <v>1030.92</v>
      </c>
      <c r="AC757" s="2">
        <v>1690.21</v>
      </c>
    </row>
    <row r="758" spans="1:29" x14ac:dyDescent="0.3">
      <c r="A758" t="s">
        <v>39</v>
      </c>
      <c r="B758">
        <v>25</v>
      </c>
      <c r="C758" t="s">
        <v>45</v>
      </c>
      <c r="D758">
        <v>25.4</v>
      </c>
      <c r="E758" t="s">
        <v>47</v>
      </c>
      <c r="F758" t="s">
        <v>53</v>
      </c>
      <c r="G758" s="2">
        <v>3440.25</v>
      </c>
      <c r="H758" t="s">
        <v>55</v>
      </c>
      <c r="I758" s="1">
        <v>164.28</v>
      </c>
      <c r="J758" s="1">
        <v>361.83</v>
      </c>
      <c r="K758" s="1">
        <v>59.06</v>
      </c>
      <c r="L758" s="1">
        <v>270.81</v>
      </c>
      <c r="M758" s="1">
        <v>111.07</v>
      </c>
      <c r="N758" s="1">
        <v>63.82</v>
      </c>
      <c r="O758" s="1">
        <v>115.41</v>
      </c>
      <c r="P758" s="1">
        <v>9.5299999999999994</v>
      </c>
      <c r="Q758" t="s">
        <v>77</v>
      </c>
      <c r="R758" s="6">
        <v>163</v>
      </c>
      <c r="S758" s="6">
        <v>341</v>
      </c>
      <c r="T758" s="2">
        <v>10.09</v>
      </c>
      <c r="U758" s="2">
        <v>150</v>
      </c>
      <c r="V758" s="2">
        <v>31.01</v>
      </c>
      <c r="W758" s="2">
        <v>56.7</v>
      </c>
      <c r="X758" s="2">
        <v>1155.81</v>
      </c>
      <c r="Y758" s="2">
        <v>447.23</v>
      </c>
      <c r="Z758" s="2">
        <v>688.05</v>
      </c>
      <c r="AA758" s="2">
        <v>584.84</v>
      </c>
      <c r="AB758" s="2">
        <v>860.06</v>
      </c>
      <c r="AC758" s="2">
        <v>1231.4499999999998</v>
      </c>
    </row>
    <row r="759" spans="1:29" x14ac:dyDescent="0.3">
      <c r="A759" t="s">
        <v>36</v>
      </c>
      <c r="B759">
        <v>27</v>
      </c>
      <c r="C759" t="s">
        <v>44</v>
      </c>
      <c r="D759">
        <v>18.600000000000001</v>
      </c>
      <c r="E759" t="s">
        <v>47</v>
      </c>
      <c r="F759" t="s">
        <v>52</v>
      </c>
      <c r="G759" s="2">
        <v>4767.79</v>
      </c>
      <c r="H759" t="s">
        <v>57</v>
      </c>
      <c r="I759" s="1">
        <v>115.38</v>
      </c>
      <c r="J759" s="1">
        <v>386.13</v>
      </c>
      <c r="K759" s="1">
        <v>50.36</v>
      </c>
      <c r="L759" s="1">
        <v>289.42</v>
      </c>
      <c r="M759" s="1">
        <v>116.24</v>
      </c>
      <c r="N759" s="1">
        <v>34.54</v>
      </c>
      <c r="O759" s="1">
        <v>100.29</v>
      </c>
      <c r="P759" s="1">
        <v>9.4</v>
      </c>
      <c r="Q759" t="s">
        <v>72</v>
      </c>
      <c r="R759" s="6">
        <v>270</v>
      </c>
      <c r="S759" s="6">
        <v>355</v>
      </c>
      <c r="T759" s="2">
        <v>13.43</v>
      </c>
      <c r="U759" s="2">
        <v>0</v>
      </c>
      <c r="V759" s="2">
        <v>22.69</v>
      </c>
      <c r="W759" s="2">
        <v>50.09</v>
      </c>
      <c r="X759" s="2">
        <v>1101.76</v>
      </c>
      <c r="Y759" s="2">
        <v>619.80999999999995</v>
      </c>
      <c r="Z759" s="2">
        <v>953.56</v>
      </c>
      <c r="AA759" s="2">
        <v>810.52</v>
      </c>
      <c r="AB759" s="2">
        <v>1191.95</v>
      </c>
      <c r="AC759" s="2">
        <v>2454.7199999999998</v>
      </c>
    </row>
    <row r="760" spans="1:29" x14ac:dyDescent="0.3">
      <c r="A760" t="s">
        <v>34</v>
      </c>
      <c r="B760">
        <v>7</v>
      </c>
      <c r="C760" t="s">
        <v>42</v>
      </c>
      <c r="D760">
        <v>26.8</v>
      </c>
      <c r="E760" t="s">
        <v>47</v>
      </c>
      <c r="F760" t="s">
        <v>49</v>
      </c>
      <c r="G760" s="2">
        <v>5266.43</v>
      </c>
      <c r="H760" t="s">
        <v>54</v>
      </c>
      <c r="I760" s="1">
        <v>172.87</v>
      </c>
      <c r="J760" s="1">
        <v>354.23</v>
      </c>
      <c r="K760" s="1">
        <v>54.88</v>
      </c>
      <c r="L760" s="1">
        <v>228.48</v>
      </c>
      <c r="M760" s="1">
        <v>101.34</v>
      </c>
      <c r="N760" s="1">
        <v>63.06</v>
      </c>
      <c r="O760" s="1">
        <v>114.46</v>
      </c>
      <c r="P760" s="1">
        <v>5.39</v>
      </c>
      <c r="Q760" t="s">
        <v>66</v>
      </c>
      <c r="R760" s="6">
        <v>661</v>
      </c>
      <c r="S760" s="6">
        <v>307</v>
      </c>
      <c r="T760" s="2">
        <v>17.149999999999999</v>
      </c>
      <c r="U760" s="2">
        <v>0</v>
      </c>
      <c r="V760" s="2">
        <v>29.82</v>
      </c>
      <c r="W760" s="2">
        <v>88.69</v>
      </c>
      <c r="X760" s="2">
        <v>1094.71</v>
      </c>
      <c r="Y760" s="2">
        <v>684.64</v>
      </c>
      <c r="Z760" s="2">
        <v>1053.29</v>
      </c>
      <c r="AA760" s="2">
        <v>895.29</v>
      </c>
      <c r="AB760" s="2">
        <v>1316.61</v>
      </c>
      <c r="AC760" s="2">
        <v>2967.54</v>
      </c>
    </row>
    <row r="761" spans="1:29" x14ac:dyDescent="0.3">
      <c r="A761" t="s">
        <v>33</v>
      </c>
      <c r="B761">
        <v>21</v>
      </c>
      <c r="C761" t="s">
        <v>42</v>
      </c>
      <c r="D761">
        <v>23.1</v>
      </c>
      <c r="E761" t="s">
        <v>46</v>
      </c>
      <c r="F761" t="s">
        <v>53</v>
      </c>
      <c r="G761" s="2">
        <v>4222.79</v>
      </c>
      <c r="H761" t="s">
        <v>55</v>
      </c>
      <c r="I761" s="1">
        <v>177.18</v>
      </c>
      <c r="J761" s="1">
        <v>465.63</v>
      </c>
      <c r="K761" s="1">
        <v>57.22</v>
      </c>
      <c r="L761" s="1">
        <v>236.16</v>
      </c>
      <c r="M761" s="1">
        <v>123.27</v>
      </c>
      <c r="N761" s="1">
        <v>63.02</v>
      </c>
      <c r="O761" s="1">
        <v>122.21</v>
      </c>
      <c r="P761" s="1">
        <v>8.51</v>
      </c>
      <c r="Q761" t="s">
        <v>58</v>
      </c>
      <c r="R761" s="6">
        <v>616</v>
      </c>
      <c r="S761" s="6">
        <v>332</v>
      </c>
      <c r="T761" s="2">
        <v>12.72</v>
      </c>
      <c r="U761" s="2">
        <v>50</v>
      </c>
      <c r="V761" s="2">
        <v>32.82</v>
      </c>
      <c r="W761" s="2">
        <v>67.91</v>
      </c>
      <c r="X761" s="2">
        <v>1253.2</v>
      </c>
      <c r="Y761" s="2">
        <v>548.96</v>
      </c>
      <c r="Z761" s="2">
        <v>844.56</v>
      </c>
      <c r="AA761" s="2">
        <v>717.87</v>
      </c>
      <c r="AB761" s="2">
        <v>1055.7</v>
      </c>
      <c r="AC761" s="2">
        <v>1818.4099999999999</v>
      </c>
    </row>
    <row r="762" spans="1:29" x14ac:dyDescent="0.3">
      <c r="A762" t="s">
        <v>33</v>
      </c>
      <c r="B762">
        <v>28</v>
      </c>
      <c r="C762" t="s">
        <v>43</v>
      </c>
      <c r="D762">
        <v>28</v>
      </c>
      <c r="E762" t="s">
        <v>46</v>
      </c>
      <c r="F762" t="s">
        <v>50</v>
      </c>
      <c r="G762" s="2">
        <v>5511.27</v>
      </c>
      <c r="H762" t="s">
        <v>54</v>
      </c>
      <c r="I762" s="1">
        <v>173.74</v>
      </c>
      <c r="J762" s="1">
        <v>340.7</v>
      </c>
      <c r="K762" s="1">
        <v>51.4</v>
      </c>
      <c r="L762" s="1">
        <v>241.97</v>
      </c>
      <c r="M762" s="1">
        <v>137.35</v>
      </c>
      <c r="N762" s="1">
        <v>48.91</v>
      </c>
      <c r="O762" s="1">
        <v>123.25</v>
      </c>
      <c r="P762" s="1">
        <v>9.44</v>
      </c>
      <c r="Q762" t="s">
        <v>83</v>
      </c>
      <c r="R762" s="6">
        <v>985</v>
      </c>
      <c r="S762" s="6">
        <v>336</v>
      </c>
      <c r="T762" s="2">
        <v>16.399999999999999</v>
      </c>
      <c r="U762" s="2">
        <v>50</v>
      </c>
      <c r="V762" s="2">
        <v>23.79</v>
      </c>
      <c r="W762" s="2">
        <v>70.569999999999993</v>
      </c>
      <c r="X762" s="2">
        <v>1126.76</v>
      </c>
      <c r="Y762" s="2">
        <v>716.47</v>
      </c>
      <c r="Z762" s="2">
        <v>1102.25</v>
      </c>
      <c r="AA762" s="2">
        <v>936.92</v>
      </c>
      <c r="AB762" s="2">
        <v>1377.82</v>
      </c>
      <c r="AC762" s="2">
        <v>3224.3</v>
      </c>
    </row>
    <row r="763" spans="1:29" x14ac:dyDescent="0.3">
      <c r="A763" t="s">
        <v>30</v>
      </c>
      <c r="B763">
        <v>13</v>
      </c>
      <c r="C763" t="s">
        <v>41</v>
      </c>
      <c r="D763">
        <v>19.399999999999999</v>
      </c>
      <c r="E763" t="s">
        <v>46</v>
      </c>
      <c r="F763" t="s">
        <v>53</v>
      </c>
      <c r="G763" s="2">
        <v>4376.0600000000004</v>
      </c>
      <c r="H763" t="s">
        <v>56</v>
      </c>
      <c r="I763" s="1">
        <v>132.44999999999999</v>
      </c>
      <c r="J763" s="1">
        <v>324.63</v>
      </c>
      <c r="K763" s="1">
        <v>56.58</v>
      </c>
      <c r="L763" s="1">
        <v>206.82</v>
      </c>
      <c r="M763" s="1">
        <v>135.6</v>
      </c>
      <c r="N763" s="1">
        <v>48.45</v>
      </c>
      <c r="O763" s="1">
        <v>110.9</v>
      </c>
      <c r="P763" s="1">
        <v>8.2899999999999991</v>
      </c>
      <c r="Q763" t="s">
        <v>66</v>
      </c>
      <c r="R763" s="6">
        <v>605</v>
      </c>
      <c r="S763" s="6">
        <v>368</v>
      </c>
      <c r="T763" s="2">
        <v>11.89</v>
      </c>
      <c r="U763" s="2">
        <v>100</v>
      </c>
      <c r="V763" s="2">
        <v>35.159999999999997</v>
      </c>
      <c r="W763" s="2">
        <v>92.53</v>
      </c>
      <c r="X763" s="2">
        <v>1023.72</v>
      </c>
      <c r="Y763" s="2">
        <v>568.89</v>
      </c>
      <c r="Z763" s="2">
        <v>875.21</v>
      </c>
      <c r="AA763" s="2">
        <v>743.93</v>
      </c>
      <c r="AB763" s="2">
        <v>1094.02</v>
      </c>
      <c r="AC763" s="2">
        <v>2253.5</v>
      </c>
    </row>
    <row r="764" spans="1:29" x14ac:dyDescent="0.3">
      <c r="A764" t="s">
        <v>32</v>
      </c>
      <c r="B764">
        <v>4</v>
      </c>
      <c r="C764" t="s">
        <v>44</v>
      </c>
      <c r="D764">
        <v>15.3</v>
      </c>
      <c r="E764" t="s">
        <v>47</v>
      </c>
      <c r="F764" t="s">
        <v>50</v>
      </c>
      <c r="G764" s="2">
        <v>4883.5200000000004</v>
      </c>
      <c r="H764" t="s">
        <v>56</v>
      </c>
      <c r="I764" s="1">
        <v>164.48</v>
      </c>
      <c r="J764" s="1">
        <v>467.84</v>
      </c>
      <c r="K764" s="1">
        <v>53.93</v>
      </c>
      <c r="L764" s="1">
        <v>299.68</v>
      </c>
      <c r="M764" s="1">
        <v>137.62</v>
      </c>
      <c r="N764" s="1">
        <v>35.19</v>
      </c>
      <c r="O764" s="1">
        <v>115.28</v>
      </c>
      <c r="P764" s="1">
        <v>5.42</v>
      </c>
      <c r="Q764" t="s">
        <v>66</v>
      </c>
      <c r="R764" s="6">
        <v>147</v>
      </c>
      <c r="S764" s="6">
        <v>309</v>
      </c>
      <c r="T764" s="2">
        <v>15.8</v>
      </c>
      <c r="U764" s="2">
        <v>50</v>
      </c>
      <c r="V764" s="2">
        <v>27.33</v>
      </c>
      <c r="W764" s="2">
        <v>87.11</v>
      </c>
      <c r="X764" s="2">
        <v>1279.4399999999901</v>
      </c>
      <c r="Y764" s="2">
        <v>634.86</v>
      </c>
      <c r="Z764" s="2">
        <v>976.7</v>
      </c>
      <c r="AA764" s="2">
        <v>830.2</v>
      </c>
      <c r="AB764" s="2">
        <v>1220.8800000000001</v>
      </c>
      <c r="AC764" s="2">
        <v>2447.41</v>
      </c>
    </row>
    <row r="765" spans="1:29" x14ac:dyDescent="0.3">
      <c r="A765" t="s">
        <v>36</v>
      </c>
      <c r="B765">
        <v>3</v>
      </c>
      <c r="C765" t="s">
        <v>43</v>
      </c>
      <c r="D765">
        <v>23.5</v>
      </c>
      <c r="E765" t="s">
        <v>47</v>
      </c>
      <c r="F765" t="s">
        <v>52</v>
      </c>
      <c r="G765" s="2">
        <v>3967.53</v>
      </c>
      <c r="H765" t="s">
        <v>55</v>
      </c>
      <c r="I765" s="1">
        <v>197.29</v>
      </c>
      <c r="J765" s="1">
        <v>442.62</v>
      </c>
      <c r="K765" s="1">
        <v>53.09</v>
      </c>
      <c r="L765" s="1">
        <v>246.65</v>
      </c>
      <c r="M765" s="1">
        <v>140.75</v>
      </c>
      <c r="N765" s="1">
        <v>68.599999999999994</v>
      </c>
      <c r="O765" s="1">
        <v>117.38</v>
      </c>
      <c r="P765" s="1">
        <v>5.37</v>
      </c>
      <c r="Q765" t="s">
        <v>77</v>
      </c>
      <c r="R765" s="6">
        <v>118</v>
      </c>
      <c r="S765" s="6">
        <v>400</v>
      </c>
      <c r="T765" s="2">
        <v>9.92</v>
      </c>
      <c r="U765" s="2">
        <v>100</v>
      </c>
      <c r="V765" s="2">
        <v>35.909999999999997</v>
      </c>
      <c r="W765" s="2">
        <v>63.64</v>
      </c>
      <c r="X765" s="2">
        <v>1271.75</v>
      </c>
      <c r="Y765" s="2">
        <v>515.78</v>
      </c>
      <c r="Z765" s="2">
        <v>793.51</v>
      </c>
      <c r="AA765" s="2">
        <v>674.48</v>
      </c>
      <c r="AB765" s="2">
        <v>991.88</v>
      </c>
      <c r="AC765" s="2">
        <v>1597.69</v>
      </c>
    </row>
    <row r="766" spans="1:29" x14ac:dyDescent="0.3">
      <c r="A766" t="s">
        <v>32</v>
      </c>
      <c r="B766">
        <v>19</v>
      </c>
      <c r="C766" t="s">
        <v>45</v>
      </c>
      <c r="D766">
        <v>22.2</v>
      </c>
      <c r="E766" t="s">
        <v>47</v>
      </c>
      <c r="F766" t="s">
        <v>48</v>
      </c>
      <c r="G766" s="2">
        <v>4572.8900000000003</v>
      </c>
      <c r="H766" t="s">
        <v>55</v>
      </c>
      <c r="I766" s="1">
        <v>149.35</v>
      </c>
      <c r="J766" s="1">
        <v>338.7</v>
      </c>
      <c r="K766" s="1">
        <v>59.11</v>
      </c>
      <c r="L766" s="1">
        <v>213.82</v>
      </c>
      <c r="M766" s="1">
        <v>138.02000000000001</v>
      </c>
      <c r="N766" s="1">
        <v>62.97</v>
      </c>
      <c r="O766" s="1">
        <v>119.97</v>
      </c>
      <c r="P766" s="1">
        <v>7.25</v>
      </c>
      <c r="Q766" t="s">
        <v>64</v>
      </c>
      <c r="R766" s="6">
        <v>876</v>
      </c>
      <c r="S766" s="6">
        <v>305</v>
      </c>
      <c r="T766" s="2">
        <v>14.99</v>
      </c>
      <c r="U766" s="2">
        <v>150</v>
      </c>
      <c r="V766" s="2">
        <v>26.55</v>
      </c>
      <c r="W766" s="2">
        <v>97.43</v>
      </c>
      <c r="X766" s="2">
        <v>1089.19</v>
      </c>
      <c r="Y766" s="2">
        <v>594.48</v>
      </c>
      <c r="Z766" s="2">
        <v>914.58</v>
      </c>
      <c r="AA766" s="2">
        <v>777.39</v>
      </c>
      <c r="AB766" s="2">
        <v>1143.22</v>
      </c>
      <c r="AC766" s="2">
        <v>2426.25</v>
      </c>
    </row>
    <row r="767" spans="1:29" x14ac:dyDescent="0.3">
      <c r="A767" t="s">
        <v>31</v>
      </c>
      <c r="B767">
        <v>18</v>
      </c>
      <c r="C767" t="s">
        <v>44</v>
      </c>
      <c r="D767">
        <v>26.7</v>
      </c>
      <c r="E767" t="s">
        <v>46</v>
      </c>
      <c r="F767" t="s">
        <v>48</v>
      </c>
      <c r="G767" s="2">
        <v>3885.91</v>
      </c>
      <c r="H767" t="s">
        <v>55</v>
      </c>
      <c r="I767" s="1">
        <v>114.18</v>
      </c>
      <c r="J767" s="1">
        <v>430.75</v>
      </c>
      <c r="K767" s="1">
        <v>55.91</v>
      </c>
      <c r="L767" s="1">
        <v>269.16000000000003</v>
      </c>
      <c r="M767" s="1">
        <v>140.05000000000001</v>
      </c>
      <c r="N767" s="1">
        <v>46.57</v>
      </c>
      <c r="O767" s="1">
        <v>113.82</v>
      </c>
      <c r="P767" s="1">
        <v>8.57</v>
      </c>
      <c r="Q767" t="s">
        <v>69</v>
      </c>
      <c r="R767" s="6">
        <v>797</v>
      </c>
      <c r="S767" s="6">
        <v>335</v>
      </c>
      <c r="T767" s="2">
        <v>11.6</v>
      </c>
      <c r="U767" s="2">
        <v>50</v>
      </c>
      <c r="V767" s="2">
        <v>38.21</v>
      </c>
      <c r="W767" s="2">
        <v>54.39</v>
      </c>
      <c r="X767" s="2">
        <v>1179.00999999999</v>
      </c>
      <c r="Y767" s="2">
        <v>505.17</v>
      </c>
      <c r="Z767" s="2">
        <v>777.18</v>
      </c>
      <c r="AA767" s="2">
        <v>660.6</v>
      </c>
      <c r="AB767" s="2">
        <v>971.48</v>
      </c>
      <c r="AC767" s="2">
        <v>1561.1100000000001</v>
      </c>
    </row>
    <row r="768" spans="1:29" x14ac:dyDescent="0.3">
      <c r="A768" t="s">
        <v>38</v>
      </c>
      <c r="B768">
        <v>9</v>
      </c>
      <c r="C768" t="s">
        <v>41</v>
      </c>
      <c r="D768">
        <v>21.2</v>
      </c>
      <c r="E768" t="s">
        <v>46</v>
      </c>
      <c r="F768" t="s">
        <v>50</v>
      </c>
      <c r="G768" s="2">
        <v>4010.68</v>
      </c>
      <c r="H768" t="s">
        <v>55</v>
      </c>
      <c r="I768" s="1">
        <v>113.06</v>
      </c>
      <c r="J768" s="1">
        <v>447.85</v>
      </c>
      <c r="K768" s="1">
        <v>52.11</v>
      </c>
      <c r="L768" s="1">
        <v>256.22000000000003</v>
      </c>
      <c r="M768" s="1">
        <v>149.97999999999999</v>
      </c>
      <c r="N768" s="1">
        <v>59.26</v>
      </c>
      <c r="O768" s="1">
        <v>139.29</v>
      </c>
      <c r="P768" s="1">
        <v>5.28</v>
      </c>
      <c r="Q768" t="s">
        <v>72</v>
      </c>
      <c r="R768" s="6">
        <v>576</v>
      </c>
      <c r="S768" s="6">
        <v>364</v>
      </c>
      <c r="T768" s="2">
        <v>11.02</v>
      </c>
      <c r="U768" s="2">
        <v>0</v>
      </c>
      <c r="V768" s="2">
        <v>29.82</v>
      </c>
      <c r="W768" s="2">
        <v>55.74</v>
      </c>
      <c r="X768" s="2">
        <v>1223.05</v>
      </c>
      <c r="Y768" s="2">
        <v>521.39</v>
      </c>
      <c r="Z768" s="2">
        <v>802.14</v>
      </c>
      <c r="AA768" s="2">
        <v>681.82</v>
      </c>
      <c r="AB768" s="2">
        <v>1002.67</v>
      </c>
      <c r="AC768" s="2">
        <v>1583.4499999999998</v>
      </c>
    </row>
    <row r="769" spans="1:29" x14ac:dyDescent="0.3">
      <c r="A769" t="s">
        <v>39</v>
      </c>
      <c r="B769">
        <v>26</v>
      </c>
      <c r="C769" t="s">
        <v>45</v>
      </c>
      <c r="D769">
        <v>10.3</v>
      </c>
      <c r="E769" t="s">
        <v>47</v>
      </c>
      <c r="F769" t="s">
        <v>51</v>
      </c>
      <c r="G769" s="2">
        <v>4742.7</v>
      </c>
      <c r="H769" t="s">
        <v>56</v>
      </c>
      <c r="I769" s="1">
        <v>159.46</v>
      </c>
      <c r="J769" s="1">
        <v>343.92</v>
      </c>
      <c r="K769" s="1">
        <v>55.61</v>
      </c>
      <c r="L769" s="1">
        <v>222.24</v>
      </c>
      <c r="M769" s="1">
        <v>121.02</v>
      </c>
      <c r="N769" s="1">
        <v>54.11</v>
      </c>
      <c r="O769" s="1">
        <v>139.37</v>
      </c>
      <c r="P769" s="1">
        <v>7.9</v>
      </c>
      <c r="Q769" t="s">
        <v>70</v>
      </c>
      <c r="R769" s="6">
        <v>619</v>
      </c>
      <c r="S769" s="6">
        <v>317</v>
      </c>
      <c r="T769" s="2">
        <v>14.96</v>
      </c>
      <c r="U769" s="2">
        <v>100</v>
      </c>
      <c r="V769" s="2">
        <v>23.15</v>
      </c>
      <c r="W769" s="2">
        <v>53.05</v>
      </c>
      <c r="X769" s="2">
        <v>1103.6300000000001</v>
      </c>
      <c r="Y769" s="2">
        <v>616.54999999999995</v>
      </c>
      <c r="Z769" s="2">
        <v>948.54</v>
      </c>
      <c r="AA769" s="2">
        <v>806.26</v>
      </c>
      <c r="AB769" s="2">
        <v>1185.67</v>
      </c>
      <c r="AC769" s="2">
        <v>2528.2199999999998</v>
      </c>
    </row>
    <row r="770" spans="1:29" x14ac:dyDescent="0.3">
      <c r="A770" t="s">
        <v>40</v>
      </c>
      <c r="B770">
        <v>23</v>
      </c>
      <c r="C770" t="s">
        <v>41</v>
      </c>
      <c r="D770">
        <v>17.8</v>
      </c>
      <c r="E770" t="s">
        <v>46</v>
      </c>
      <c r="F770" t="s">
        <v>51</v>
      </c>
      <c r="G770" s="2">
        <v>5758.6</v>
      </c>
      <c r="H770" t="s">
        <v>56</v>
      </c>
      <c r="I770" s="1">
        <v>122.08</v>
      </c>
      <c r="J770" s="1">
        <v>484.3</v>
      </c>
      <c r="K770" s="1">
        <v>54.78</v>
      </c>
      <c r="L770" s="1">
        <v>292.69</v>
      </c>
      <c r="M770" s="1">
        <v>108.21</v>
      </c>
      <c r="N770" s="1">
        <v>51.97</v>
      </c>
      <c r="O770" s="1">
        <v>132.1</v>
      </c>
      <c r="P770" s="1">
        <v>9.6999999999999993</v>
      </c>
      <c r="Q770" t="s">
        <v>77</v>
      </c>
      <c r="R770" s="6">
        <v>587</v>
      </c>
      <c r="S770" s="6">
        <v>316</v>
      </c>
      <c r="T770" s="2">
        <v>18.22</v>
      </c>
      <c r="U770" s="2">
        <v>0</v>
      </c>
      <c r="V770" s="2">
        <v>32.659999999999997</v>
      </c>
      <c r="W770" s="2">
        <v>99.14</v>
      </c>
      <c r="X770" s="2">
        <v>1255.83</v>
      </c>
      <c r="Y770" s="2">
        <v>748.62</v>
      </c>
      <c r="Z770" s="2">
        <v>1151.72</v>
      </c>
      <c r="AA770" s="2">
        <v>978.96</v>
      </c>
      <c r="AB770" s="2">
        <v>1439.65</v>
      </c>
      <c r="AC770" s="2">
        <v>3301.4300000000003</v>
      </c>
    </row>
    <row r="771" spans="1:29" x14ac:dyDescent="0.3">
      <c r="A771" t="s">
        <v>39</v>
      </c>
      <c r="B771">
        <v>4</v>
      </c>
      <c r="C771" t="s">
        <v>42</v>
      </c>
      <c r="D771">
        <v>17.3</v>
      </c>
      <c r="E771" t="s">
        <v>47</v>
      </c>
      <c r="F771" t="s">
        <v>50</v>
      </c>
      <c r="G771" s="2">
        <v>5084.0200000000004</v>
      </c>
      <c r="H771" t="s">
        <v>56</v>
      </c>
      <c r="I771" s="1">
        <v>122.83</v>
      </c>
      <c r="J771" s="1">
        <v>497.55</v>
      </c>
      <c r="K771" s="1">
        <v>51.07</v>
      </c>
      <c r="L771" s="1">
        <v>238.93</v>
      </c>
      <c r="M771" s="1">
        <v>142.34</v>
      </c>
      <c r="N771" s="1">
        <v>68.16</v>
      </c>
      <c r="O771" s="1">
        <v>106.53</v>
      </c>
      <c r="P771" s="1">
        <v>5.31</v>
      </c>
      <c r="Q771" t="s">
        <v>61</v>
      </c>
      <c r="R771" s="6">
        <v>688</v>
      </c>
      <c r="S771" s="6">
        <v>387</v>
      </c>
      <c r="T771" s="2">
        <v>13.14</v>
      </c>
      <c r="U771" s="2">
        <v>150</v>
      </c>
      <c r="V771" s="2">
        <v>33.869999999999997</v>
      </c>
      <c r="W771" s="2">
        <v>69.36</v>
      </c>
      <c r="X771" s="2">
        <v>1232.72</v>
      </c>
      <c r="Y771" s="2">
        <v>660.92</v>
      </c>
      <c r="Z771" s="2">
        <v>1016.8</v>
      </c>
      <c r="AA771" s="2">
        <v>864.28</v>
      </c>
      <c r="AB771" s="2">
        <v>1271.01</v>
      </c>
      <c r="AC771" s="2">
        <v>2801.17</v>
      </c>
    </row>
    <row r="772" spans="1:29" x14ac:dyDescent="0.3">
      <c r="A772" t="s">
        <v>32</v>
      </c>
      <c r="B772">
        <v>1</v>
      </c>
      <c r="C772" t="s">
        <v>42</v>
      </c>
      <c r="D772">
        <v>19</v>
      </c>
      <c r="E772" t="s">
        <v>46</v>
      </c>
      <c r="F772" t="s">
        <v>48</v>
      </c>
      <c r="G772" s="2">
        <v>5456.95</v>
      </c>
      <c r="H772" t="s">
        <v>55</v>
      </c>
      <c r="I772" s="1">
        <v>178.15</v>
      </c>
      <c r="J772" s="1">
        <v>437.53</v>
      </c>
      <c r="K772" s="1">
        <v>53.47</v>
      </c>
      <c r="L772" s="1">
        <v>274.18</v>
      </c>
      <c r="M772" s="1">
        <v>136.31</v>
      </c>
      <c r="N772" s="1">
        <v>58.89</v>
      </c>
      <c r="O772" s="1">
        <v>139.81</v>
      </c>
      <c r="P772" s="1">
        <v>6.71</v>
      </c>
      <c r="Q772" t="s">
        <v>80</v>
      </c>
      <c r="R772" s="6">
        <v>107</v>
      </c>
      <c r="S772" s="6">
        <v>361</v>
      </c>
      <c r="T772" s="2">
        <v>15.12</v>
      </c>
      <c r="U772" s="2">
        <v>100</v>
      </c>
      <c r="V772" s="2">
        <v>25.53</v>
      </c>
      <c r="W772" s="2">
        <v>67.47</v>
      </c>
      <c r="X772" s="2">
        <v>1285.05</v>
      </c>
      <c r="Y772" s="2">
        <v>709.4</v>
      </c>
      <c r="Z772" s="2">
        <v>1091.3900000000001</v>
      </c>
      <c r="AA772" s="2">
        <v>927.68</v>
      </c>
      <c r="AB772" s="2">
        <v>1364.24</v>
      </c>
      <c r="AC772" s="2">
        <v>3063.4300000000003</v>
      </c>
    </row>
    <row r="773" spans="1:29" x14ac:dyDescent="0.3">
      <c r="A773" t="s">
        <v>39</v>
      </c>
      <c r="B773">
        <v>17</v>
      </c>
      <c r="C773" t="s">
        <v>45</v>
      </c>
      <c r="D773">
        <v>11.1</v>
      </c>
      <c r="E773" t="s">
        <v>46</v>
      </c>
      <c r="F773" t="s">
        <v>51</v>
      </c>
      <c r="G773" s="2">
        <v>3315.35</v>
      </c>
      <c r="H773" t="s">
        <v>54</v>
      </c>
      <c r="I773" s="1">
        <v>101.13</v>
      </c>
      <c r="J773" s="1">
        <v>371.21</v>
      </c>
      <c r="K773" s="1">
        <v>59.02</v>
      </c>
      <c r="L773" s="1">
        <v>262.36</v>
      </c>
      <c r="M773" s="1">
        <v>140.19</v>
      </c>
      <c r="N773" s="1">
        <v>54.71</v>
      </c>
      <c r="O773" s="1">
        <v>107.99</v>
      </c>
      <c r="P773" s="1">
        <v>8.3800000000000008</v>
      </c>
      <c r="Q773" t="s">
        <v>75</v>
      </c>
      <c r="R773" s="6">
        <v>490</v>
      </c>
      <c r="S773" s="6">
        <v>329</v>
      </c>
      <c r="T773" s="2">
        <v>10.08</v>
      </c>
      <c r="U773" s="2">
        <v>0</v>
      </c>
      <c r="V773" s="2">
        <v>28.86</v>
      </c>
      <c r="W773" s="2">
        <v>78.73</v>
      </c>
      <c r="X773" s="2">
        <v>1104.99</v>
      </c>
      <c r="Y773" s="2">
        <v>431</v>
      </c>
      <c r="Z773" s="2">
        <v>663.07</v>
      </c>
      <c r="AA773" s="2">
        <v>563.61</v>
      </c>
      <c r="AB773" s="2">
        <v>828.84</v>
      </c>
      <c r="AC773" s="2">
        <v>1005.2199999999998</v>
      </c>
    </row>
    <row r="774" spans="1:29" x14ac:dyDescent="0.3">
      <c r="A774" t="s">
        <v>29</v>
      </c>
      <c r="B774">
        <v>11</v>
      </c>
      <c r="C774" t="s">
        <v>42</v>
      </c>
      <c r="D774">
        <v>24.4</v>
      </c>
      <c r="E774" t="s">
        <v>47</v>
      </c>
      <c r="F774" t="s">
        <v>52</v>
      </c>
      <c r="G774" s="2">
        <v>5376.02</v>
      </c>
      <c r="H774" t="s">
        <v>54</v>
      </c>
      <c r="I774" s="1">
        <v>187.63</v>
      </c>
      <c r="J774" s="1">
        <v>456.62</v>
      </c>
      <c r="K774" s="1">
        <v>53.58</v>
      </c>
      <c r="L774" s="1">
        <v>285.77999999999997</v>
      </c>
      <c r="M774" s="1">
        <v>121.4</v>
      </c>
      <c r="N774" s="1">
        <v>59.37</v>
      </c>
      <c r="O774" s="1">
        <v>147.01</v>
      </c>
      <c r="P774" s="1">
        <v>6.99</v>
      </c>
      <c r="Q774" t="s">
        <v>65</v>
      </c>
      <c r="R774" s="6">
        <v>413</v>
      </c>
      <c r="S774" s="6">
        <v>390</v>
      </c>
      <c r="T774" s="2">
        <v>13.78</v>
      </c>
      <c r="U774" s="2">
        <v>50</v>
      </c>
      <c r="V774" s="2">
        <v>28.04</v>
      </c>
      <c r="W774" s="2">
        <v>53.15</v>
      </c>
      <c r="X774" s="2">
        <v>1318.3799999999901</v>
      </c>
      <c r="Y774" s="2">
        <v>698.88</v>
      </c>
      <c r="Z774" s="2">
        <v>1075.2</v>
      </c>
      <c r="AA774" s="2">
        <v>913.92</v>
      </c>
      <c r="AB774" s="2">
        <v>1344.01</v>
      </c>
      <c r="AC774" s="2">
        <v>2901.6800000000003</v>
      </c>
    </row>
    <row r="775" spans="1:29" x14ac:dyDescent="0.3">
      <c r="A775" t="s">
        <v>34</v>
      </c>
      <c r="B775">
        <v>6</v>
      </c>
      <c r="C775" t="s">
        <v>44</v>
      </c>
      <c r="D775">
        <v>20.3</v>
      </c>
      <c r="E775" t="s">
        <v>46</v>
      </c>
      <c r="F775" t="s">
        <v>48</v>
      </c>
      <c r="G775" s="2">
        <v>5630.34</v>
      </c>
      <c r="H775" t="s">
        <v>56</v>
      </c>
      <c r="I775" s="1">
        <v>120.15</v>
      </c>
      <c r="J775" s="1">
        <v>390.99</v>
      </c>
      <c r="K775" s="1">
        <v>57.46</v>
      </c>
      <c r="L775" s="1">
        <v>251.01</v>
      </c>
      <c r="M775" s="1">
        <v>114.83</v>
      </c>
      <c r="N775" s="1">
        <v>62.55</v>
      </c>
      <c r="O775" s="1">
        <v>113.12</v>
      </c>
      <c r="P775" s="1">
        <v>8.6300000000000008</v>
      </c>
      <c r="Q775" t="s">
        <v>60</v>
      </c>
      <c r="R775" s="6">
        <v>587</v>
      </c>
      <c r="S775" s="6">
        <v>316</v>
      </c>
      <c r="T775" s="2">
        <v>17.82</v>
      </c>
      <c r="U775" s="2">
        <v>100</v>
      </c>
      <c r="V775" s="2">
        <v>33.24</v>
      </c>
      <c r="W775" s="2">
        <v>73.239999999999995</v>
      </c>
      <c r="X775" s="2">
        <v>1118.74</v>
      </c>
      <c r="Y775" s="2">
        <v>731.94</v>
      </c>
      <c r="Z775" s="2">
        <v>1126.07</v>
      </c>
      <c r="AA775" s="2">
        <v>957.16</v>
      </c>
      <c r="AB775" s="2">
        <v>1407.59</v>
      </c>
      <c r="AC775" s="2">
        <v>3410.84</v>
      </c>
    </row>
    <row r="776" spans="1:29" x14ac:dyDescent="0.3">
      <c r="A776" t="s">
        <v>35</v>
      </c>
      <c r="B776">
        <v>19</v>
      </c>
      <c r="C776" t="s">
        <v>43</v>
      </c>
      <c r="D776">
        <v>18.3</v>
      </c>
      <c r="E776" t="s">
        <v>47</v>
      </c>
      <c r="F776" t="s">
        <v>49</v>
      </c>
      <c r="G776" s="2">
        <v>4759.04</v>
      </c>
      <c r="H776" t="s">
        <v>56</v>
      </c>
      <c r="I776" s="1">
        <v>112.11</v>
      </c>
      <c r="J776" s="1">
        <v>320.89999999999998</v>
      </c>
      <c r="K776" s="1">
        <v>56.49</v>
      </c>
      <c r="L776" s="1">
        <v>282.98</v>
      </c>
      <c r="M776" s="1">
        <v>121.99</v>
      </c>
      <c r="N776" s="1">
        <v>36.119999999999997</v>
      </c>
      <c r="O776" s="1">
        <v>139.94999999999999</v>
      </c>
      <c r="P776" s="1">
        <v>5.92</v>
      </c>
      <c r="Q776" t="s">
        <v>70</v>
      </c>
      <c r="R776" s="6">
        <v>706</v>
      </c>
      <c r="S776" s="6">
        <v>370</v>
      </c>
      <c r="T776" s="2">
        <v>12.86</v>
      </c>
      <c r="U776" s="2">
        <v>100</v>
      </c>
      <c r="V776" s="2">
        <v>29.44</v>
      </c>
      <c r="W776" s="2">
        <v>73.489999999999995</v>
      </c>
      <c r="X776" s="2">
        <v>1076.46</v>
      </c>
      <c r="Y776" s="2">
        <v>618.67999999999995</v>
      </c>
      <c r="Z776" s="2">
        <v>951.81</v>
      </c>
      <c r="AA776" s="2">
        <v>809.04</v>
      </c>
      <c r="AB776" s="2">
        <v>1189.76</v>
      </c>
      <c r="AC776" s="2">
        <v>2578.02</v>
      </c>
    </row>
    <row r="777" spans="1:29" x14ac:dyDescent="0.3">
      <c r="A777" t="s">
        <v>33</v>
      </c>
      <c r="B777">
        <v>4</v>
      </c>
      <c r="C777" t="s">
        <v>41</v>
      </c>
      <c r="D777">
        <v>28</v>
      </c>
      <c r="E777" t="s">
        <v>47</v>
      </c>
      <c r="F777" t="s">
        <v>53</v>
      </c>
      <c r="G777" s="2">
        <v>4091.4</v>
      </c>
      <c r="H777" t="s">
        <v>54</v>
      </c>
      <c r="I777" s="1">
        <v>163.86</v>
      </c>
      <c r="J777" s="1">
        <v>387.92</v>
      </c>
      <c r="K777" s="1">
        <v>58.4</v>
      </c>
      <c r="L777" s="1">
        <v>258.19</v>
      </c>
      <c r="M777" s="1">
        <v>144.4</v>
      </c>
      <c r="N777" s="1">
        <v>34.72</v>
      </c>
      <c r="O777" s="1">
        <v>131.38</v>
      </c>
      <c r="P777" s="1">
        <v>6.67</v>
      </c>
      <c r="Q777" t="s">
        <v>71</v>
      </c>
      <c r="R777" s="6">
        <v>166</v>
      </c>
      <c r="S777" s="6">
        <v>345</v>
      </c>
      <c r="T777" s="2">
        <v>11.86</v>
      </c>
      <c r="U777" s="2">
        <v>150</v>
      </c>
      <c r="V777" s="2">
        <v>34.81</v>
      </c>
      <c r="W777" s="2">
        <v>67.97</v>
      </c>
      <c r="X777" s="2">
        <v>1185.54</v>
      </c>
      <c r="Y777" s="2">
        <v>531.88</v>
      </c>
      <c r="Z777" s="2">
        <v>818.28</v>
      </c>
      <c r="AA777" s="2">
        <v>695.54</v>
      </c>
      <c r="AB777" s="2">
        <v>1022.85</v>
      </c>
      <c r="AC777" s="2">
        <v>1856.67</v>
      </c>
    </row>
    <row r="778" spans="1:29" x14ac:dyDescent="0.3">
      <c r="A778" t="s">
        <v>30</v>
      </c>
      <c r="B778">
        <v>8</v>
      </c>
      <c r="C778" t="s">
        <v>43</v>
      </c>
      <c r="D778">
        <v>14.5</v>
      </c>
      <c r="E778" t="s">
        <v>47</v>
      </c>
      <c r="F778" t="s">
        <v>50</v>
      </c>
      <c r="G778" s="2">
        <v>3222.57</v>
      </c>
      <c r="H778" t="s">
        <v>54</v>
      </c>
      <c r="I778" s="1">
        <v>191.15</v>
      </c>
      <c r="J778" s="1">
        <v>464.81</v>
      </c>
      <c r="K778" s="1">
        <v>54.09</v>
      </c>
      <c r="L778" s="1">
        <v>259.61</v>
      </c>
      <c r="M778" s="1">
        <v>128.74</v>
      </c>
      <c r="N778" s="1">
        <v>57.27</v>
      </c>
      <c r="O778" s="1">
        <v>131.47</v>
      </c>
      <c r="P778" s="1">
        <v>5.01</v>
      </c>
      <c r="Q778" t="s">
        <v>69</v>
      </c>
      <c r="R778" s="6">
        <v>496</v>
      </c>
      <c r="S778" s="6">
        <v>314</v>
      </c>
      <c r="T778" s="2">
        <v>10.26</v>
      </c>
      <c r="U778" s="2">
        <v>50</v>
      </c>
      <c r="V778" s="2">
        <v>22.27</v>
      </c>
      <c r="W778" s="2">
        <v>77.180000000000007</v>
      </c>
      <c r="X778" s="2">
        <v>1292.1500000000001</v>
      </c>
      <c r="Y778" s="2">
        <v>418.93</v>
      </c>
      <c r="Z778" s="2">
        <v>644.51</v>
      </c>
      <c r="AA778" s="2">
        <v>547.84</v>
      </c>
      <c r="AB778" s="2">
        <v>805.64</v>
      </c>
      <c r="AC778" s="2">
        <v>768.69</v>
      </c>
    </row>
    <row r="779" spans="1:29" x14ac:dyDescent="0.3">
      <c r="A779" t="s">
        <v>33</v>
      </c>
      <c r="B779">
        <v>25</v>
      </c>
      <c r="C779" t="s">
        <v>45</v>
      </c>
      <c r="D779">
        <v>11.9</v>
      </c>
      <c r="E779" t="s">
        <v>47</v>
      </c>
      <c r="F779" t="s">
        <v>52</v>
      </c>
      <c r="G779" s="2">
        <v>5996.02</v>
      </c>
      <c r="H779" t="s">
        <v>55</v>
      </c>
      <c r="I779" s="1">
        <v>193.91</v>
      </c>
      <c r="J779" s="1">
        <v>373.56</v>
      </c>
      <c r="K779" s="1">
        <v>54.05</v>
      </c>
      <c r="L779" s="1">
        <v>243.83</v>
      </c>
      <c r="M779" s="1">
        <v>100.16</v>
      </c>
      <c r="N779" s="1">
        <v>61.75</v>
      </c>
      <c r="O779" s="1">
        <v>129.12</v>
      </c>
      <c r="P779" s="1">
        <v>5.74</v>
      </c>
      <c r="Q779" t="s">
        <v>71</v>
      </c>
      <c r="R779" s="6">
        <v>796</v>
      </c>
      <c r="S779" s="6">
        <v>365</v>
      </c>
      <c r="T779" s="2">
        <v>16.43</v>
      </c>
      <c r="U779" s="2">
        <v>150</v>
      </c>
      <c r="V779" s="2">
        <v>23.33</v>
      </c>
      <c r="W779" s="2">
        <v>51.68</v>
      </c>
      <c r="X779" s="2">
        <v>1162.1199999999999</v>
      </c>
      <c r="Y779" s="2">
        <v>779.48</v>
      </c>
      <c r="Z779" s="2">
        <v>1199.2</v>
      </c>
      <c r="AA779" s="2">
        <v>1019.32</v>
      </c>
      <c r="AB779" s="2">
        <v>1499.01</v>
      </c>
      <c r="AC779" s="2">
        <v>3773.2299999999996</v>
      </c>
    </row>
    <row r="780" spans="1:29" x14ac:dyDescent="0.3">
      <c r="A780" t="s">
        <v>37</v>
      </c>
      <c r="B780">
        <v>13</v>
      </c>
      <c r="C780" t="s">
        <v>42</v>
      </c>
      <c r="D780">
        <v>27.2</v>
      </c>
      <c r="E780" t="s">
        <v>47</v>
      </c>
      <c r="F780" t="s">
        <v>50</v>
      </c>
      <c r="G780" s="2">
        <v>3245.22</v>
      </c>
      <c r="H780" t="s">
        <v>55</v>
      </c>
      <c r="I780" s="1">
        <v>124.32</v>
      </c>
      <c r="J780" s="1">
        <v>490.96</v>
      </c>
      <c r="K780" s="1">
        <v>56.95</v>
      </c>
      <c r="L780" s="1">
        <v>256.44</v>
      </c>
      <c r="M780" s="1">
        <v>107.14</v>
      </c>
      <c r="N780" s="1">
        <v>47.6</v>
      </c>
      <c r="O780" s="1">
        <v>119.73</v>
      </c>
      <c r="P780" s="1">
        <v>6.93</v>
      </c>
      <c r="Q780" t="s">
        <v>79</v>
      </c>
      <c r="R780" s="6">
        <v>191</v>
      </c>
      <c r="S780" s="6">
        <v>323</v>
      </c>
      <c r="T780" s="2">
        <v>10.050000000000001</v>
      </c>
      <c r="U780" s="2">
        <v>50</v>
      </c>
      <c r="V780" s="2">
        <v>39.44</v>
      </c>
      <c r="W780" s="2">
        <v>56.99</v>
      </c>
      <c r="X780" s="2">
        <v>1210.07</v>
      </c>
      <c r="Y780" s="2">
        <v>421.88</v>
      </c>
      <c r="Z780" s="2">
        <v>649.04</v>
      </c>
      <c r="AA780" s="2">
        <v>551.69000000000005</v>
      </c>
      <c r="AB780" s="2">
        <v>811.3</v>
      </c>
      <c r="AC780" s="2">
        <v>890.59000000000015</v>
      </c>
    </row>
    <row r="781" spans="1:29" x14ac:dyDescent="0.3">
      <c r="A781" t="s">
        <v>36</v>
      </c>
      <c r="B781">
        <v>15</v>
      </c>
      <c r="C781" t="s">
        <v>45</v>
      </c>
      <c r="D781">
        <v>12.5</v>
      </c>
      <c r="E781" t="s">
        <v>46</v>
      </c>
      <c r="F781" t="s">
        <v>50</v>
      </c>
      <c r="G781" s="2">
        <v>4283.63</v>
      </c>
      <c r="H781" t="s">
        <v>56</v>
      </c>
      <c r="I781" s="1">
        <v>191.81</v>
      </c>
      <c r="J781" s="1">
        <v>408.4</v>
      </c>
      <c r="K781" s="1">
        <v>55.59</v>
      </c>
      <c r="L781" s="1">
        <v>244.48</v>
      </c>
      <c r="M781" s="1">
        <v>112.06</v>
      </c>
      <c r="N781" s="1">
        <v>40.29</v>
      </c>
      <c r="O781" s="1">
        <v>149.38999999999999</v>
      </c>
      <c r="P781" s="1">
        <v>8.98</v>
      </c>
      <c r="Q781" t="s">
        <v>76</v>
      </c>
      <c r="R781" s="6">
        <v>838</v>
      </c>
      <c r="S781" s="6">
        <v>344</v>
      </c>
      <c r="T781" s="2">
        <v>12.45</v>
      </c>
      <c r="U781" s="2">
        <v>100</v>
      </c>
      <c r="V781" s="2">
        <v>38.22</v>
      </c>
      <c r="W781" s="2">
        <v>96.01</v>
      </c>
      <c r="X781" s="2">
        <v>1211</v>
      </c>
      <c r="Y781" s="2">
        <v>556.87</v>
      </c>
      <c r="Z781" s="2">
        <v>856.73</v>
      </c>
      <c r="AA781" s="2">
        <v>728.22</v>
      </c>
      <c r="AB781" s="2">
        <v>1070.9100000000001</v>
      </c>
      <c r="AC781" s="2">
        <v>1976.85</v>
      </c>
    </row>
    <row r="782" spans="1:29" x14ac:dyDescent="0.3">
      <c r="A782" t="s">
        <v>39</v>
      </c>
      <c r="B782">
        <v>13</v>
      </c>
      <c r="C782" t="s">
        <v>41</v>
      </c>
      <c r="D782">
        <v>14.9</v>
      </c>
      <c r="E782" t="s">
        <v>47</v>
      </c>
      <c r="F782" t="s">
        <v>50</v>
      </c>
      <c r="G782" s="2">
        <v>3603.49</v>
      </c>
      <c r="H782" t="s">
        <v>57</v>
      </c>
      <c r="I782" s="1">
        <v>156.69999999999999</v>
      </c>
      <c r="J782" s="1">
        <v>395.36</v>
      </c>
      <c r="K782" s="1">
        <v>53.24</v>
      </c>
      <c r="L782" s="1">
        <v>216.36</v>
      </c>
      <c r="M782" s="1">
        <v>105.5</v>
      </c>
      <c r="N782" s="1">
        <v>47.36</v>
      </c>
      <c r="O782" s="1">
        <v>110.93</v>
      </c>
      <c r="P782" s="1">
        <v>9.68</v>
      </c>
      <c r="Q782" t="s">
        <v>62</v>
      </c>
      <c r="R782" s="6">
        <v>559</v>
      </c>
      <c r="S782" s="6">
        <v>358</v>
      </c>
      <c r="T782" s="2">
        <v>10.07</v>
      </c>
      <c r="U782" s="2">
        <v>150</v>
      </c>
      <c r="V782" s="2">
        <v>26.53</v>
      </c>
      <c r="W782" s="2">
        <v>58.57</v>
      </c>
      <c r="X782" s="2">
        <v>1095.1300000000001</v>
      </c>
      <c r="Y782" s="2">
        <v>468.45</v>
      </c>
      <c r="Z782" s="2">
        <v>720.7</v>
      </c>
      <c r="AA782" s="2">
        <v>612.59</v>
      </c>
      <c r="AB782" s="2">
        <v>900.87</v>
      </c>
      <c r="AC782" s="2">
        <v>1450.8899999999999</v>
      </c>
    </row>
    <row r="783" spans="1:29" x14ac:dyDescent="0.3">
      <c r="A783" t="s">
        <v>31</v>
      </c>
      <c r="B783">
        <v>1</v>
      </c>
      <c r="C783" t="s">
        <v>43</v>
      </c>
      <c r="D783">
        <v>15.6</v>
      </c>
      <c r="E783" t="s">
        <v>47</v>
      </c>
      <c r="F783" t="s">
        <v>48</v>
      </c>
      <c r="G783" s="2">
        <v>5247.89</v>
      </c>
      <c r="H783" t="s">
        <v>57</v>
      </c>
      <c r="I783" s="1">
        <v>109.3</v>
      </c>
      <c r="J783" s="1">
        <v>335.11</v>
      </c>
      <c r="K783" s="1">
        <v>51.66</v>
      </c>
      <c r="L783" s="1">
        <v>217.34</v>
      </c>
      <c r="M783" s="1">
        <v>107.85</v>
      </c>
      <c r="N783" s="1">
        <v>37.03</v>
      </c>
      <c r="O783" s="1">
        <v>117.2</v>
      </c>
      <c r="P783" s="1">
        <v>7.41</v>
      </c>
      <c r="Q783" t="s">
        <v>65</v>
      </c>
      <c r="R783" s="6">
        <v>241</v>
      </c>
      <c r="S783" s="6">
        <v>385</v>
      </c>
      <c r="T783" s="2">
        <v>13.63</v>
      </c>
      <c r="U783" s="2">
        <v>0</v>
      </c>
      <c r="V783" s="2">
        <v>37.520000000000003</v>
      </c>
      <c r="W783" s="2">
        <v>98.81</v>
      </c>
      <c r="X783" s="2">
        <v>982.9</v>
      </c>
      <c r="Y783" s="2">
        <v>682.23</v>
      </c>
      <c r="Z783" s="2">
        <v>1049.58</v>
      </c>
      <c r="AA783" s="2">
        <v>892.14</v>
      </c>
      <c r="AB783" s="2">
        <v>1311.97</v>
      </c>
      <c r="AC783" s="2">
        <v>3068.51</v>
      </c>
    </row>
    <row r="784" spans="1:29" x14ac:dyDescent="0.3">
      <c r="A784" t="s">
        <v>37</v>
      </c>
      <c r="B784">
        <v>15</v>
      </c>
      <c r="C784" t="s">
        <v>44</v>
      </c>
      <c r="D784">
        <v>14</v>
      </c>
      <c r="E784" t="s">
        <v>46</v>
      </c>
      <c r="F784" t="s">
        <v>50</v>
      </c>
      <c r="G784" s="2">
        <v>4739.1499999999996</v>
      </c>
      <c r="H784" t="s">
        <v>54</v>
      </c>
      <c r="I784" s="1">
        <v>158.02000000000001</v>
      </c>
      <c r="J784" s="1">
        <v>445.77</v>
      </c>
      <c r="K784" s="1">
        <v>54.62</v>
      </c>
      <c r="L784" s="1">
        <v>229.81</v>
      </c>
      <c r="M784" s="1">
        <v>130.83000000000001</v>
      </c>
      <c r="N784" s="1">
        <v>59.02</v>
      </c>
      <c r="O784" s="1">
        <v>134.99</v>
      </c>
      <c r="P784" s="1">
        <v>5.88</v>
      </c>
      <c r="Q784" t="s">
        <v>81</v>
      </c>
      <c r="R784" s="6">
        <v>436</v>
      </c>
      <c r="S784" s="6">
        <v>387</v>
      </c>
      <c r="T784" s="2">
        <v>12.25</v>
      </c>
      <c r="U784" s="2">
        <v>100</v>
      </c>
      <c r="V784" s="2">
        <v>23.28</v>
      </c>
      <c r="W784" s="2">
        <v>76.58</v>
      </c>
      <c r="X784" s="2">
        <v>1218.94</v>
      </c>
      <c r="Y784" s="2">
        <v>616.09</v>
      </c>
      <c r="Z784" s="2">
        <v>947.83</v>
      </c>
      <c r="AA784" s="2">
        <v>805.66</v>
      </c>
      <c r="AB784" s="2">
        <v>1184.79</v>
      </c>
      <c r="AC784" s="2">
        <v>2409.4899999999998</v>
      </c>
    </row>
    <row r="785" spans="1:29" x14ac:dyDescent="0.3">
      <c r="A785" t="s">
        <v>31</v>
      </c>
      <c r="B785">
        <v>4</v>
      </c>
      <c r="C785" t="s">
        <v>42</v>
      </c>
      <c r="D785">
        <v>28.8</v>
      </c>
      <c r="E785" t="s">
        <v>47</v>
      </c>
      <c r="F785" t="s">
        <v>48</v>
      </c>
      <c r="G785" s="2">
        <v>4397.8</v>
      </c>
      <c r="H785" t="s">
        <v>54</v>
      </c>
      <c r="I785" s="1">
        <v>168.81</v>
      </c>
      <c r="J785" s="1">
        <v>367.08</v>
      </c>
      <c r="K785" s="1">
        <v>59.21</v>
      </c>
      <c r="L785" s="1">
        <v>248.02</v>
      </c>
      <c r="M785" s="1">
        <v>127.57</v>
      </c>
      <c r="N785" s="1">
        <v>58.29</v>
      </c>
      <c r="O785" s="1">
        <v>113.6</v>
      </c>
      <c r="P785" s="1">
        <v>6.36</v>
      </c>
      <c r="Q785" t="s">
        <v>79</v>
      </c>
      <c r="R785" s="6">
        <v>670</v>
      </c>
      <c r="S785" s="6">
        <v>339</v>
      </c>
      <c r="T785" s="2">
        <v>12.97</v>
      </c>
      <c r="U785" s="2">
        <v>150</v>
      </c>
      <c r="V785" s="2">
        <v>33.14</v>
      </c>
      <c r="W785" s="2">
        <v>86.64</v>
      </c>
      <c r="X785" s="2">
        <v>1148.9399999999901</v>
      </c>
      <c r="Y785" s="2">
        <v>571.71</v>
      </c>
      <c r="Z785" s="2">
        <v>879.56</v>
      </c>
      <c r="AA785" s="2">
        <v>747.63</v>
      </c>
      <c r="AB785" s="2">
        <v>1099.45</v>
      </c>
      <c r="AC785" s="2">
        <v>2198</v>
      </c>
    </row>
    <row r="786" spans="1:29" x14ac:dyDescent="0.3">
      <c r="A786" t="s">
        <v>40</v>
      </c>
      <c r="B786">
        <v>23</v>
      </c>
      <c r="C786" t="s">
        <v>42</v>
      </c>
      <c r="D786">
        <v>28.7</v>
      </c>
      <c r="E786" t="s">
        <v>47</v>
      </c>
      <c r="F786" t="s">
        <v>49</v>
      </c>
      <c r="G786" s="2">
        <v>5500.38</v>
      </c>
      <c r="H786" t="s">
        <v>56</v>
      </c>
      <c r="I786" s="1">
        <v>103.41</v>
      </c>
      <c r="J786" s="1">
        <v>353.23</v>
      </c>
      <c r="K786" s="1">
        <v>57.04</v>
      </c>
      <c r="L786" s="1">
        <v>270.14999999999998</v>
      </c>
      <c r="M786" s="1">
        <v>141.97</v>
      </c>
      <c r="N786" s="1">
        <v>61.75</v>
      </c>
      <c r="O786" s="1">
        <v>105.14</v>
      </c>
      <c r="P786" s="1">
        <v>8.51</v>
      </c>
      <c r="Q786" t="s">
        <v>75</v>
      </c>
      <c r="R786" s="6">
        <v>569</v>
      </c>
      <c r="S786" s="6">
        <v>300</v>
      </c>
      <c r="T786" s="2">
        <v>18.329999999999998</v>
      </c>
      <c r="U786" s="2">
        <v>100</v>
      </c>
      <c r="V786" s="2">
        <v>27.95</v>
      </c>
      <c r="W786" s="2">
        <v>69.14</v>
      </c>
      <c r="X786" s="2">
        <v>1101.2</v>
      </c>
      <c r="Y786" s="2">
        <v>715.05</v>
      </c>
      <c r="Z786" s="2">
        <v>1100.08</v>
      </c>
      <c r="AA786" s="2">
        <v>935.06</v>
      </c>
      <c r="AB786" s="2">
        <v>1375.1</v>
      </c>
      <c r="AC786" s="2">
        <v>3293.13</v>
      </c>
    </row>
    <row r="787" spans="1:29" x14ac:dyDescent="0.3">
      <c r="A787" t="s">
        <v>40</v>
      </c>
      <c r="B787">
        <v>13</v>
      </c>
      <c r="C787" t="s">
        <v>42</v>
      </c>
      <c r="D787">
        <v>29.1</v>
      </c>
      <c r="E787" t="s">
        <v>46</v>
      </c>
      <c r="F787" t="s">
        <v>48</v>
      </c>
      <c r="G787" s="2">
        <v>5488.27</v>
      </c>
      <c r="H787" t="s">
        <v>54</v>
      </c>
      <c r="I787" s="1">
        <v>152.52000000000001</v>
      </c>
      <c r="J787" s="1">
        <v>345.62</v>
      </c>
      <c r="K787" s="1">
        <v>58.18</v>
      </c>
      <c r="L787" s="1">
        <v>262.99</v>
      </c>
      <c r="M787" s="1">
        <v>131.68</v>
      </c>
      <c r="N787" s="1">
        <v>62.37</v>
      </c>
      <c r="O787" s="1">
        <v>134.24</v>
      </c>
      <c r="P787" s="1">
        <v>8.86</v>
      </c>
      <c r="Q787" t="s">
        <v>63</v>
      </c>
      <c r="R787" s="6">
        <v>955</v>
      </c>
      <c r="S787" s="6">
        <v>385</v>
      </c>
      <c r="T787" s="2">
        <v>14.26</v>
      </c>
      <c r="U787" s="2">
        <v>150</v>
      </c>
      <c r="V787" s="2">
        <v>26.27</v>
      </c>
      <c r="W787" s="2">
        <v>92.38</v>
      </c>
      <c r="X787" s="2">
        <v>1156.45999999999</v>
      </c>
      <c r="Y787" s="2">
        <v>713.48</v>
      </c>
      <c r="Z787" s="2">
        <v>1097.6500000000001</v>
      </c>
      <c r="AA787" s="2">
        <v>933.01</v>
      </c>
      <c r="AB787" s="2">
        <v>1372.07</v>
      </c>
      <c r="AC787" s="2">
        <v>3274.08</v>
      </c>
    </row>
    <row r="788" spans="1:29" x14ac:dyDescent="0.3">
      <c r="A788" t="s">
        <v>32</v>
      </c>
      <c r="B788">
        <v>14</v>
      </c>
      <c r="C788" t="s">
        <v>42</v>
      </c>
      <c r="D788">
        <v>11.1</v>
      </c>
      <c r="E788" t="s">
        <v>46</v>
      </c>
      <c r="F788" t="s">
        <v>52</v>
      </c>
      <c r="G788" s="2">
        <v>5417.37</v>
      </c>
      <c r="H788" t="s">
        <v>54</v>
      </c>
      <c r="I788" s="1">
        <v>174.23</v>
      </c>
      <c r="J788" s="1">
        <v>392.22</v>
      </c>
      <c r="K788" s="1">
        <v>54.41</v>
      </c>
      <c r="L788" s="1">
        <v>273.06</v>
      </c>
      <c r="M788" s="1">
        <v>135.94</v>
      </c>
      <c r="N788" s="1">
        <v>45.84</v>
      </c>
      <c r="O788" s="1">
        <v>118.71</v>
      </c>
      <c r="P788" s="1">
        <v>9.44</v>
      </c>
      <c r="Q788" t="s">
        <v>65</v>
      </c>
      <c r="R788" s="6">
        <v>522</v>
      </c>
      <c r="S788" s="6">
        <v>300</v>
      </c>
      <c r="T788" s="2">
        <v>18.059999999999999</v>
      </c>
      <c r="U788" s="2">
        <v>100</v>
      </c>
      <c r="V788" s="2">
        <v>39.92</v>
      </c>
      <c r="W788" s="2">
        <v>98.07</v>
      </c>
      <c r="X788" s="2">
        <v>1203.8499999999999</v>
      </c>
      <c r="Y788" s="2">
        <v>704.26</v>
      </c>
      <c r="Z788" s="2">
        <v>1083.47</v>
      </c>
      <c r="AA788" s="2">
        <v>920.95</v>
      </c>
      <c r="AB788" s="2">
        <v>1354.34</v>
      </c>
      <c r="AC788" s="2">
        <v>3119.4399999999996</v>
      </c>
    </row>
    <row r="789" spans="1:29" x14ac:dyDescent="0.3">
      <c r="A789" t="s">
        <v>31</v>
      </c>
      <c r="B789">
        <v>11</v>
      </c>
      <c r="C789" t="s">
        <v>43</v>
      </c>
      <c r="D789">
        <v>18</v>
      </c>
      <c r="E789" t="s">
        <v>47</v>
      </c>
      <c r="F789" t="s">
        <v>48</v>
      </c>
      <c r="G789" s="2">
        <v>3010.68</v>
      </c>
      <c r="H789" t="s">
        <v>55</v>
      </c>
      <c r="I789" s="1">
        <v>152.13</v>
      </c>
      <c r="J789" s="1">
        <v>351.62</v>
      </c>
      <c r="K789" s="1">
        <v>55.48</v>
      </c>
      <c r="L789" s="1">
        <v>205.12</v>
      </c>
      <c r="M789" s="1">
        <v>137.81</v>
      </c>
      <c r="N789" s="1">
        <v>61.53</v>
      </c>
      <c r="O789" s="1">
        <v>131.13</v>
      </c>
      <c r="P789" s="1">
        <v>5.34</v>
      </c>
      <c r="Q789" t="s">
        <v>64</v>
      </c>
      <c r="R789" s="6">
        <v>618</v>
      </c>
      <c r="S789" s="6">
        <v>342</v>
      </c>
      <c r="T789" s="2">
        <v>8.8000000000000007</v>
      </c>
      <c r="U789" s="2">
        <v>100</v>
      </c>
      <c r="V789" s="2">
        <v>35.26</v>
      </c>
      <c r="W789" s="2">
        <v>63.44</v>
      </c>
      <c r="X789" s="2">
        <v>1100.1600000000001</v>
      </c>
      <c r="Y789" s="2">
        <v>391.39</v>
      </c>
      <c r="Z789" s="2">
        <v>602.14</v>
      </c>
      <c r="AA789" s="2">
        <v>511.82</v>
      </c>
      <c r="AB789" s="2">
        <v>752.67</v>
      </c>
      <c r="AC789" s="2">
        <v>811.78</v>
      </c>
    </row>
    <row r="790" spans="1:29" x14ac:dyDescent="0.3">
      <c r="A790" t="s">
        <v>31</v>
      </c>
      <c r="B790">
        <v>2</v>
      </c>
      <c r="C790" t="s">
        <v>42</v>
      </c>
      <c r="D790">
        <v>11.5</v>
      </c>
      <c r="E790" t="s">
        <v>46</v>
      </c>
      <c r="F790" t="s">
        <v>52</v>
      </c>
      <c r="G790" s="2">
        <v>3415.53</v>
      </c>
      <c r="H790" t="s">
        <v>55</v>
      </c>
      <c r="I790" s="1">
        <v>108.95</v>
      </c>
      <c r="J790" s="1">
        <v>392.68</v>
      </c>
      <c r="K790" s="1">
        <v>56.32</v>
      </c>
      <c r="L790" s="1">
        <v>217.14</v>
      </c>
      <c r="M790" s="1">
        <v>113.21</v>
      </c>
      <c r="N790" s="1">
        <v>41.54</v>
      </c>
      <c r="O790" s="1">
        <v>148.81</v>
      </c>
      <c r="P790" s="1">
        <v>5.22</v>
      </c>
      <c r="Q790" t="s">
        <v>77</v>
      </c>
      <c r="R790" s="6">
        <v>279</v>
      </c>
      <c r="S790" s="6">
        <v>353</v>
      </c>
      <c r="T790" s="2">
        <v>9.68</v>
      </c>
      <c r="U790" s="2">
        <v>50</v>
      </c>
      <c r="V790" s="2">
        <v>36.950000000000003</v>
      </c>
      <c r="W790" s="2">
        <v>80.45</v>
      </c>
      <c r="X790" s="2">
        <v>1083.8699999999999</v>
      </c>
      <c r="Y790" s="2">
        <v>444.02</v>
      </c>
      <c r="Z790" s="2">
        <v>683.11</v>
      </c>
      <c r="AA790" s="2">
        <v>580.64</v>
      </c>
      <c r="AB790" s="2">
        <v>853.88</v>
      </c>
      <c r="AC790" s="2">
        <v>1184.6100000000001</v>
      </c>
    </row>
    <row r="791" spans="1:29" x14ac:dyDescent="0.3">
      <c r="A791" t="s">
        <v>33</v>
      </c>
      <c r="B791">
        <v>10</v>
      </c>
      <c r="C791" t="s">
        <v>44</v>
      </c>
      <c r="D791">
        <v>10.3</v>
      </c>
      <c r="E791" t="s">
        <v>47</v>
      </c>
      <c r="F791" t="s">
        <v>48</v>
      </c>
      <c r="G791" s="2">
        <v>3972.24</v>
      </c>
      <c r="H791" t="s">
        <v>54</v>
      </c>
      <c r="I791" s="1">
        <v>177.45</v>
      </c>
      <c r="J791" s="1">
        <v>400.43</v>
      </c>
      <c r="K791" s="1">
        <v>55.53</v>
      </c>
      <c r="L791" s="1">
        <v>296.17</v>
      </c>
      <c r="M791" s="1">
        <v>109.07</v>
      </c>
      <c r="N791" s="1">
        <v>46.89</v>
      </c>
      <c r="O791" s="1">
        <v>134.54</v>
      </c>
      <c r="P791" s="1">
        <v>6.95</v>
      </c>
      <c r="Q791" t="s">
        <v>79</v>
      </c>
      <c r="R791" s="6">
        <v>945</v>
      </c>
      <c r="S791" s="6">
        <v>328</v>
      </c>
      <c r="T791" s="2">
        <v>12.11</v>
      </c>
      <c r="U791" s="2">
        <v>150</v>
      </c>
      <c r="V791" s="2">
        <v>39.840000000000003</v>
      </c>
      <c r="W791" s="2">
        <v>77.39</v>
      </c>
      <c r="X791" s="2">
        <v>1227.03</v>
      </c>
      <c r="Y791" s="2">
        <v>516.39</v>
      </c>
      <c r="Z791" s="2">
        <v>794.45</v>
      </c>
      <c r="AA791" s="2">
        <v>675.28</v>
      </c>
      <c r="AB791" s="2">
        <v>993.06</v>
      </c>
      <c r="AC791" s="2">
        <v>1701.0500000000002</v>
      </c>
    </row>
    <row r="792" spans="1:29" x14ac:dyDescent="0.3">
      <c r="A792" t="s">
        <v>37</v>
      </c>
      <c r="B792">
        <v>28</v>
      </c>
      <c r="C792" t="s">
        <v>42</v>
      </c>
      <c r="D792">
        <v>24</v>
      </c>
      <c r="E792" t="s">
        <v>46</v>
      </c>
      <c r="F792" t="s">
        <v>49</v>
      </c>
      <c r="G792" s="2">
        <v>5501.09</v>
      </c>
      <c r="H792" t="s">
        <v>57</v>
      </c>
      <c r="I792" s="1">
        <v>149.38</v>
      </c>
      <c r="J792" s="1">
        <v>479.07</v>
      </c>
      <c r="K792" s="1">
        <v>56.17</v>
      </c>
      <c r="L792" s="1">
        <v>243.05</v>
      </c>
      <c r="M792" s="1">
        <v>128.03</v>
      </c>
      <c r="N792" s="1">
        <v>34.28</v>
      </c>
      <c r="O792" s="1">
        <v>105.71</v>
      </c>
      <c r="P792" s="1">
        <v>6.86</v>
      </c>
      <c r="Q792" t="s">
        <v>62</v>
      </c>
      <c r="R792" s="6">
        <v>807</v>
      </c>
      <c r="S792" s="6">
        <v>310</v>
      </c>
      <c r="T792" s="2">
        <v>17.75</v>
      </c>
      <c r="U792" s="2">
        <v>50</v>
      </c>
      <c r="V792" s="2">
        <v>31.96</v>
      </c>
      <c r="W792" s="2">
        <v>85.77</v>
      </c>
      <c r="X792" s="2">
        <v>1202.55</v>
      </c>
      <c r="Y792" s="2">
        <v>715.14</v>
      </c>
      <c r="Z792" s="2">
        <v>1100.22</v>
      </c>
      <c r="AA792" s="2">
        <v>935.19</v>
      </c>
      <c r="AB792" s="2">
        <v>1375.27</v>
      </c>
      <c r="AC792" s="2">
        <v>3146.5</v>
      </c>
    </row>
    <row r="793" spans="1:29" x14ac:dyDescent="0.3">
      <c r="A793" t="s">
        <v>30</v>
      </c>
      <c r="B793">
        <v>1</v>
      </c>
      <c r="C793" t="s">
        <v>43</v>
      </c>
      <c r="D793">
        <v>23.5</v>
      </c>
      <c r="E793" t="s">
        <v>46</v>
      </c>
      <c r="F793" t="s">
        <v>51</v>
      </c>
      <c r="G793" s="2">
        <v>4232.5200000000004</v>
      </c>
      <c r="H793" t="s">
        <v>55</v>
      </c>
      <c r="I793" s="1">
        <v>110.78</v>
      </c>
      <c r="J793" s="1">
        <v>406.53</v>
      </c>
      <c r="K793" s="1">
        <v>57.91</v>
      </c>
      <c r="L793" s="1">
        <v>241.12</v>
      </c>
      <c r="M793" s="1">
        <v>123.74</v>
      </c>
      <c r="N793" s="1">
        <v>51</v>
      </c>
      <c r="O793" s="1">
        <v>121.76</v>
      </c>
      <c r="P793" s="1">
        <v>7.84</v>
      </c>
      <c r="Q793" t="s">
        <v>77</v>
      </c>
      <c r="R793" s="6">
        <v>289</v>
      </c>
      <c r="S793" s="6">
        <v>358</v>
      </c>
      <c r="T793" s="2">
        <v>11.82</v>
      </c>
      <c r="U793" s="2">
        <v>100</v>
      </c>
      <c r="V793" s="2">
        <v>30.08</v>
      </c>
      <c r="W793" s="2">
        <v>93.38</v>
      </c>
      <c r="X793" s="2">
        <v>1120.6799999999901</v>
      </c>
      <c r="Y793" s="2">
        <v>550.23</v>
      </c>
      <c r="Z793" s="2">
        <v>846.5</v>
      </c>
      <c r="AA793" s="2">
        <v>719.53</v>
      </c>
      <c r="AB793" s="2">
        <v>1058.1300000000001</v>
      </c>
      <c r="AC793" s="2">
        <v>2007.92</v>
      </c>
    </row>
    <row r="794" spans="1:29" x14ac:dyDescent="0.3">
      <c r="A794" t="s">
        <v>34</v>
      </c>
      <c r="B794">
        <v>16</v>
      </c>
      <c r="C794" t="s">
        <v>45</v>
      </c>
      <c r="D794">
        <v>23.5</v>
      </c>
      <c r="E794" t="s">
        <v>47</v>
      </c>
      <c r="F794" t="s">
        <v>52</v>
      </c>
      <c r="G794" s="2">
        <v>3804.7</v>
      </c>
      <c r="H794" t="s">
        <v>57</v>
      </c>
      <c r="I794" s="1">
        <v>176.77</v>
      </c>
      <c r="J794" s="1">
        <v>391.73</v>
      </c>
      <c r="K794" s="1">
        <v>52.71</v>
      </c>
      <c r="L794" s="1">
        <v>203.68</v>
      </c>
      <c r="M794" s="1">
        <v>120.62</v>
      </c>
      <c r="N794" s="1">
        <v>61.59</v>
      </c>
      <c r="O794" s="1">
        <v>146.94999999999999</v>
      </c>
      <c r="P794" s="1">
        <v>9.51</v>
      </c>
      <c r="Q794" t="s">
        <v>60</v>
      </c>
      <c r="R794" s="6">
        <v>899</v>
      </c>
      <c r="S794" s="6">
        <v>333</v>
      </c>
      <c r="T794" s="2">
        <v>11.43</v>
      </c>
      <c r="U794" s="2">
        <v>100</v>
      </c>
      <c r="V794" s="2">
        <v>22.81</v>
      </c>
      <c r="W794" s="2">
        <v>97.66</v>
      </c>
      <c r="X794" s="2">
        <v>1163.56</v>
      </c>
      <c r="Y794" s="2">
        <v>494.61</v>
      </c>
      <c r="Z794" s="2">
        <v>760.94</v>
      </c>
      <c r="AA794" s="2">
        <v>646.79999999999995</v>
      </c>
      <c r="AB794" s="2">
        <v>951.17</v>
      </c>
      <c r="AC794" s="2">
        <v>1529.9499999999998</v>
      </c>
    </row>
    <row r="795" spans="1:29" x14ac:dyDescent="0.3">
      <c r="A795" t="s">
        <v>36</v>
      </c>
      <c r="B795">
        <v>19</v>
      </c>
      <c r="C795" t="s">
        <v>45</v>
      </c>
      <c r="D795">
        <v>18</v>
      </c>
      <c r="E795" t="s">
        <v>46</v>
      </c>
      <c r="F795" t="s">
        <v>51</v>
      </c>
      <c r="G795" s="2">
        <v>3462.5</v>
      </c>
      <c r="H795" t="s">
        <v>54</v>
      </c>
      <c r="I795" s="1">
        <v>108.32</v>
      </c>
      <c r="J795" s="1">
        <v>365.89</v>
      </c>
      <c r="K795" s="1">
        <v>54.59</v>
      </c>
      <c r="L795" s="1">
        <v>202.67</v>
      </c>
      <c r="M795" s="1">
        <v>144.27000000000001</v>
      </c>
      <c r="N795" s="1">
        <v>66.930000000000007</v>
      </c>
      <c r="O795" s="1">
        <v>125.88</v>
      </c>
      <c r="P795" s="1">
        <v>5.88</v>
      </c>
      <c r="Q795" t="s">
        <v>70</v>
      </c>
      <c r="R795" s="6">
        <v>342</v>
      </c>
      <c r="S795" s="6">
        <v>388</v>
      </c>
      <c r="T795" s="2">
        <v>8.92</v>
      </c>
      <c r="U795" s="2">
        <v>0</v>
      </c>
      <c r="V795" s="2">
        <v>25.78</v>
      </c>
      <c r="W795" s="2">
        <v>50.9</v>
      </c>
      <c r="X795" s="2">
        <v>1074.4299999999901</v>
      </c>
      <c r="Y795" s="2">
        <v>450.12</v>
      </c>
      <c r="Z795" s="2">
        <v>692.5</v>
      </c>
      <c r="AA795" s="2">
        <v>588.62</v>
      </c>
      <c r="AB795" s="2">
        <v>865.62</v>
      </c>
      <c r="AC795" s="2">
        <v>1179.8499999999999</v>
      </c>
    </row>
    <row r="796" spans="1:29" x14ac:dyDescent="0.3">
      <c r="A796" t="s">
        <v>29</v>
      </c>
      <c r="B796">
        <v>21</v>
      </c>
      <c r="C796" t="s">
        <v>45</v>
      </c>
      <c r="D796">
        <v>10.7</v>
      </c>
      <c r="E796" t="s">
        <v>46</v>
      </c>
      <c r="F796" t="s">
        <v>48</v>
      </c>
      <c r="G796" s="2">
        <v>5632.68</v>
      </c>
      <c r="H796" t="s">
        <v>55</v>
      </c>
      <c r="I796" s="1">
        <v>192.87</v>
      </c>
      <c r="J796" s="1">
        <v>356.04</v>
      </c>
      <c r="K796" s="1">
        <v>53.79</v>
      </c>
      <c r="L796" s="1">
        <v>237.88</v>
      </c>
      <c r="M796" s="1">
        <v>127.32</v>
      </c>
      <c r="N796" s="1">
        <v>40.94</v>
      </c>
      <c r="O796" s="1">
        <v>138.94</v>
      </c>
      <c r="P796" s="1">
        <v>8.11</v>
      </c>
      <c r="Q796" t="s">
        <v>62</v>
      </c>
      <c r="R796" s="6">
        <v>382</v>
      </c>
      <c r="S796" s="6">
        <v>320</v>
      </c>
      <c r="T796" s="2">
        <v>17.600000000000001</v>
      </c>
      <c r="U796" s="2">
        <v>0</v>
      </c>
      <c r="V796" s="2">
        <v>33.78</v>
      </c>
      <c r="W796" s="2">
        <v>98.68</v>
      </c>
      <c r="X796" s="2">
        <v>1155.8900000000001</v>
      </c>
      <c r="Y796" s="2">
        <v>732.25</v>
      </c>
      <c r="Z796" s="2">
        <v>1126.54</v>
      </c>
      <c r="AA796" s="2">
        <v>957.56</v>
      </c>
      <c r="AB796" s="2">
        <v>1408.17</v>
      </c>
      <c r="AC796" s="2">
        <v>3276.5699999999997</v>
      </c>
    </row>
    <row r="797" spans="1:29" x14ac:dyDescent="0.3">
      <c r="A797" t="s">
        <v>34</v>
      </c>
      <c r="B797">
        <v>11</v>
      </c>
      <c r="C797" t="s">
        <v>45</v>
      </c>
      <c r="D797">
        <v>24.4</v>
      </c>
      <c r="E797" t="s">
        <v>46</v>
      </c>
      <c r="F797" t="s">
        <v>49</v>
      </c>
      <c r="G797" s="2">
        <v>3935.07</v>
      </c>
      <c r="H797" t="s">
        <v>54</v>
      </c>
      <c r="I797" s="1">
        <v>170.52</v>
      </c>
      <c r="J797" s="1">
        <v>339.51</v>
      </c>
      <c r="K797" s="1">
        <v>50.62</v>
      </c>
      <c r="L797" s="1">
        <v>241.03</v>
      </c>
      <c r="M797" s="1">
        <v>145.57</v>
      </c>
      <c r="N797" s="1">
        <v>49.76</v>
      </c>
      <c r="O797" s="1">
        <v>142.91999999999999</v>
      </c>
      <c r="P797" s="1">
        <v>5.52</v>
      </c>
      <c r="Q797" t="s">
        <v>78</v>
      </c>
      <c r="R797" s="6">
        <v>863</v>
      </c>
      <c r="S797" s="6">
        <v>359</v>
      </c>
      <c r="T797" s="2">
        <v>10.96</v>
      </c>
      <c r="U797" s="2">
        <v>150</v>
      </c>
      <c r="V797" s="2">
        <v>21.82</v>
      </c>
      <c r="W797" s="2">
        <v>95.32</v>
      </c>
      <c r="X797" s="2">
        <v>1145.45</v>
      </c>
      <c r="Y797" s="2">
        <v>511.56</v>
      </c>
      <c r="Z797" s="2">
        <v>787.01</v>
      </c>
      <c r="AA797" s="2">
        <v>668.96</v>
      </c>
      <c r="AB797" s="2">
        <v>983.77</v>
      </c>
      <c r="AC797" s="2">
        <v>1727.44</v>
      </c>
    </row>
    <row r="798" spans="1:29" x14ac:dyDescent="0.3">
      <c r="A798" t="s">
        <v>33</v>
      </c>
      <c r="B798">
        <v>1</v>
      </c>
      <c r="C798" t="s">
        <v>43</v>
      </c>
      <c r="D798">
        <v>25.8</v>
      </c>
      <c r="E798" t="s">
        <v>47</v>
      </c>
      <c r="F798" t="s">
        <v>52</v>
      </c>
      <c r="G798" s="2">
        <v>4443.22</v>
      </c>
      <c r="H798" t="s">
        <v>54</v>
      </c>
      <c r="I798" s="1">
        <v>153.88999999999999</v>
      </c>
      <c r="J798" s="1">
        <v>358.61</v>
      </c>
      <c r="K798" s="1">
        <v>58.2</v>
      </c>
      <c r="L798" s="1">
        <v>267.95</v>
      </c>
      <c r="M798" s="1">
        <v>149.47999999999999</v>
      </c>
      <c r="N798" s="1">
        <v>39.64</v>
      </c>
      <c r="O798" s="1">
        <v>103.89</v>
      </c>
      <c r="P798" s="1">
        <v>7.46</v>
      </c>
      <c r="Q798" t="s">
        <v>64</v>
      </c>
      <c r="R798" s="6">
        <v>555</v>
      </c>
      <c r="S798" s="6">
        <v>319</v>
      </c>
      <c r="T798" s="2">
        <v>13.93</v>
      </c>
      <c r="U798" s="2">
        <v>0</v>
      </c>
      <c r="V798" s="2">
        <v>22.3</v>
      </c>
      <c r="W798" s="2">
        <v>73.239999999999995</v>
      </c>
      <c r="X798" s="2">
        <v>1139.1199999999999</v>
      </c>
      <c r="Y798" s="2">
        <v>577.62</v>
      </c>
      <c r="Z798" s="2">
        <v>888.64</v>
      </c>
      <c r="AA798" s="2">
        <v>755.35</v>
      </c>
      <c r="AB798" s="2">
        <v>1110.81</v>
      </c>
      <c r="AC798" s="2">
        <v>2092.4</v>
      </c>
    </row>
    <row r="799" spans="1:29" x14ac:dyDescent="0.3">
      <c r="A799" t="s">
        <v>34</v>
      </c>
      <c r="B799">
        <v>20</v>
      </c>
      <c r="C799" t="s">
        <v>44</v>
      </c>
      <c r="D799">
        <v>18.3</v>
      </c>
      <c r="E799" t="s">
        <v>47</v>
      </c>
      <c r="F799" t="s">
        <v>48</v>
      </c>
      <c r="G799" s="2">
        <v>3607.12</v>
      </c>
      <c r="H799" t="s">
        <v>54</v>
      </c>
      <c r="I799" s="1">
        <v>107.11</v>
      </c>
      <c r="J799" s="1">
        <v>424.09</v>
      </c>
      <c r="K799" s="1">
        <v>55.43</v>
      </c>
      <c r="L799" s="1">
        <v>297.61</v>
      </c>
      <c r="M799" s="1">
        <v>121.89</v>
      </c>
      <c r="N799" s="1">
        <v>44.38</v>
      </c>
      <c r="O799" s="1">
        <v>104.45</v>
      </c>
      <c r="P799" s="1">
        <v>9.1300000000000008</v>
      </c>
      <c r="Q799" t="s">
        <v>58</v>
      </c>
      <c r="R799" s="6">
        <v>806</v>
      </c>
      <c r="S799" s="6">
        <v>376</v>
      </c>
      <c r="T799" s="2">
        <v>9.59</v>
      </c>
      <c r="U799" s="2">
        <v>100</v>
      </c>
      <c r="V799" s="2">
        <v>30.02</v>
      </c>
      <c r="W799" s="2">
        <v>55.05</v>
      </c>
      <c r="X799" s="2">
        <v>1164.0899999999999</v>
      </c>
      <c r="Y799" s="2">
        <v>468.93</v>
      </c>
      <c r="Z799" s="2">
        <v>721.42</v>
      </c>
      <c r="AA799" s="2">
        <v>613.21</v>
      </c>
      <c r="AB799" s="2">
        <v>901.78</v>
      </c>
      <c r="AC799" s="2">
        <v>1339.0500000000002</v>
      </c>
    </row>
    <row r="800" spans="1:29" x14ac:dyDescent="0.3">
      <c r="A800" t="s">
        <v>30</v>
      </c>
      <c r="B800">
        <v>1</v>
      </c>
      <c r="C800" t="s">
        <v>44</v>
      </c>
      <c r="D800">
        <v>14.5</v>
      </c>
      <c r="E800" t="s">
        <v>47</v>
      </c>
      <c r="F800" t="s">
        <v>51</v>
      </c>
      <c r="G800" s="2">
        <v>5359.58</v>
      </c>
      <c r="H800" t="s">
        <v>56</v>
      </c>
      <c r="I800" s="1">
        <v>196.31</v>
      </c>
      <c r="J800" s="1">
        <v>378.4</v>
      </c>
      <c r="K800" s="1">
        <v>57.16</v>
      </c>
      <c r="L800" s="1">
        <v>274.89</v>
      </c>
      <c r="M800" s="1">
        <v>142.30000000000001</v>
      </c>
      <c r="N800" s="1">
        <v>67.540000000000006</v>
      </c>
      <c r="O800" s="1">
        <v>135.15</v>
      </c>
      <c r="P800" s="1">
        <v>8.49</v>
      </c>
      <c r="Q800" t="s">
        <v>64</v>
      </c>
      <c r="R800" s="6">
        <v>256</v>
      </c>
      <c r="S800" s="6">
        <v>316</v>
      </c>
      <c r="T800" s="2">
        <v>16.96</v>
      </c>
      <c r="U800" s="2">
        <v>150</v>
      </c>
      <c r="V800" s="2">
        <v>32.840000000000003</v>
      </c>
      <c r="W800" s="2">
        <v>85.19</v>
      </c>
      <c r="X800" s="2">
        <v>1260.24</v>
      </c>
      <c r="Y800" s="2">
        <v>696.75</v>
      </c>
      <c r="Z800" s="2">
        <v>1071.92</v>
      </c>
      <c r="AA800" s="2">
        <v>911.13</v>
      </c>
      <c r="AB800" s="2">
        <v>1339.89</v>
      </c>
      <c r="AC800" s="2">
        <v>3048.1800000000003</v>
      </c>
    </row>
    <row r="801" spans="1:29" x14ac:dyDescent="0.3">
      <c r="A801" t="s">
        <v>35</v>
      </c>
      <c r="B801">
        <v>18</v>
      </c>
      <c r="C801" t="s">
        <v>41</v>
      </c>
      <c r="D801">
        <v>11.4</v>
      </c>
      <c r="E801" t="s">
        <v>47</v>
      </c>
      <c r="F801" t="s">
        <v>53</v>
      </c>
      <c r="G801" s="2">
        <v>5140.63</v>
      </c>
      <c r="H801" t="s">
        <v>54</v>
      </c>
      <c r="I801" s="1">
        <v>179.9</v>
      </c>
      <c r="J801" s="1">
        <v>403.52</v>
      </c>
      <c r="K801" s="1">
        <v>53.73</v>
      </c>
      <c r="L801" s="1">
        <v>299.42</v>
      </c>
      <c r="M801" s="1">
        <v>102.96</v>
      </c>
      <c r="N801" s="1">
        <v>47.32</v>
      </c>
      <c r="O801" s="1">
        <v>124.79</v>
      </c>
      <c r="P801" s="1">
        <v>6.59</v>
      </c>
      <c r="Q801" t="s">
        <v>69</v>
      </c>
      <c r="R801" s="6">
        <v>219</v>
      </c>
      <c r="S801" s="6">
        <v>359</v>
      </c>
      <c r="T801" s="2">
        <v>14.32</v>
      </c>
      <c r="U801" s="2">
        <v>150</v>
      </c>
      <c r="V801" s="2">
        <v>22.82</v>
      </c>
      <c r="W801" s="2">
        <v>68.58</v>
      </c>
      <c r="X801" s="2">
        <v>1218.22999999999</v>
      </c>
      <c r="Y801" s="2">
        <v>668.28</v>
      </c>
      <c r="Z801" s="2">
        <v>1028.1300000000001</v>
      </c>
      <c r="AA801" s="2">
        <v>873.91</v>
      </c>
      <c r="AB801" s="2">
        <v>1285.1600000000001</v>
      </c>
      <c r="AC801" s="2">
        <v>2861.22</v>
      </c>
    </row>
    <row r="802" spans="1:29" x14ac:dyDescent="0.3">
      <c r="A802" t="s">
        <v>39</v>
      </c>
      <c r="B802">
        <v>6</v>
      </c>
      <c r="C802" t="s">
        <v>45</v>
      </c>
      <c r="D802">
        <v>24.5</v>
      </c>
      <c r="E802" t="s">
        <v>47</v>
      </c>
      <c r="F802" t="s">
        <v>49</v>
      </c>
      <c r="G802" s="2">
        <v>3860.58</v>
      </c>
      <c r="H802" t="s">
        <v>56</v>
      </c>
      <c r="I802" s="1">
        <v>145.19999999999999</v>
      </c>
      <c r="J802" s="1">
        <v>366.17</v>
      </c>
      <c r="K802" s="1">
        <v>56.75</v>
      </c>
      <c r="L802" s="1">
        <v>218.93</v>
      </c>
      <c r="M802" s="1">
        <v>146.77000000000001</v>
      </c>
      <c r="N802" s="1">
        <v>60.69</v>
      </c>
      <c r="O802" s="1">
        <v>148.31</v>
      </c>
      <c r="P802" s="1">
        <v>7.87</v>
      </c>
      <c r="Q802" t="s">
        <v>66</v>
      </c>
      <c r="R802" s="6">
        <v>919</v>
      </c>
      <c r="S802" s="6">
        <v>355</v>
      </c>
      <c r="T802" s="2">
        <v>10.87</v>
      </c>
      <c r="U802" s="2">
        <v>100</v>
      </c>
      <c r="V802" s="2">
        <v>24.65</v>
      </c>
      <c r="W802" s="2">
        <v>66.12</v>
      </c>
      <c r="X802" s="2">
        <v>1150.6899999999901</v>
      </c>
      <c r="Y802" s="2">
        <v>501.88</v>
      </c>
      <c r="Z802" s="2">
        <v>772.12</v>
      </c>
      <c r="AA802" s="2">
        <v>656.3</v>
      </c>
      <c r="AB802" s="2">
        <v>965.14</v>
      </c>
      <c r="AC802" s="2">
        <v>1600.54</v>
      </c>
    </row>
    <row r="803" spans="1:29" x14ac:dyDescent="0.3">
      <c r="A803" t="s">
        <v>29</v>
      </c>
      <c r="B803">
        <v>2</v>
      </c>
      <c r="C803" t="s">
        <v>45</v>
      </c>
      <c r="D803">
        <v>22.4</v>
      </c>
      <c r="E803" t="s">
        <v>46</v>
      </c>
      <c r="F803" t="s">
        <v>50</v>
      </c>
      <c r="G803" s="2">
        <v>4731.82</v>
      </c>
      <c r="H803" t="s">
        <v>55</v>
      </c>
      <c r="I803" s="1">
        <v>183.91</v>
      </c>
      <c r="J803" s="1">
        <v>453.76</v>
      </c>
      <c r="K803" s="1">
        <v>55.7</v>
      </c>
      <c r="L803" s="1">
        <v>243.59</v>
      </c>
      <c r="M803" s="1">
        <v>147.01</v>
      </c>
      <c r="N803" s="1">
        <v>54.72</v>
      </c>
      <c r="O803" s="1">
        <v>105.25</v>
      </c>
      <c r="P803" s="1">
        <v>8.26</v>
      </c>
      <c r="Q803" t="s">
        <v>80</v>
      </c>
      <c r="R803" s="6">
        <v>847</v>
      </c>
      <c r="S803" s="6">
        <v>396</v>
      </c>
      <c r="T803" s="2">
        <v>11.95</v>
      </c>
      <c r="U803" s="2">
        <v>50</v>
      </c>
      <c r="V803" s="2">
        <v>26.07</v>
      </c>
      <c r="W803" s="2">
        <v>94.37</v>
      </c>
      <c r="X803" s="2">
        <v>1252.2</v>
      </c>
      <c r="Y803" s="2">
        <v>615.14</v>
      </c>
      <c r="Z803" s="2">
        <v>946.36</v>
      </c>
      <c r="AA803" s="2">
        <v>804.41</v>
      </c>
      <c r="AB803" s="2">
        <v>1182.95</v>
      </c>
      <c r="AC803" s="2">
        <v>2321.69</v>
      </c>
    </row>
    <row r="804" spans="1:29" x14ac:dyDescent="0.3">
      <c r="A804" t="s">
        <v>39</v>
      </c>
      <c r="B804">
        <v>5</v>
      </c>
      <c r="C804" t="s">
        <v>44</v>
      </c>
      <c r="D804">
        <v>29.3</v>
      </c>
      <c r="E804" t="s">
        <v>47</v>
      </c>
      <c r="F804" t="s">
        <v>50</v>
      </c>
      <c r="G804" s="2">
        <v>3037.38</v>
      </c>
      <c r="H804" t="s">
        <v>55</v>
      </c>
      <c r="I804" s="1">
        <v>188.98</v>
      </c>
      <c r="J804" s="1">
        <v>369.37</v>
      </c>
      <c r="K804" s="1">
        <v>55.88</v>
      </c>
      <c r="L804" s="1">
        <v>285.32</v>
      </c>
      <c r="M804" s="1">
        <v>119.68</v>
      </c>
      <c r="N804" s="1">
        <v>57.79</v>
      </c>
      <c r="O804" s="1">
        <v>123.63</v>
      </c>
      <c r="P804" s="1">
        <v>9.98</v>
      </c>
      <c r="Q804" t="s">
        <v>62</v>
      </c>
      <c r="R804" s="6">
        <v>841</v>
      </c>
      <c r="S804" s="6">
        <v>398</v>
      </c>
      <c r="T804" s="2">
        <v>7.63</v>
      </c>
      <c r="U804" s="2">
        <v>100</v>
      </c>
      <c r="V804" s="2">
        <v>23.01</v>
      </c>
      <c r="W804" s="2">
        <v>57.78</v>
      </c>
      <c r="X804" s="2">
        <v>1210.6300000000001</v>
      </c>
      <c r="Y804" s="2">
        <v>394.86</v>
      </c>
      <c r="Z804" s="2">
        <v>607.48</v>
      </c>
      <c r="AA804" s="2">
        <v>516.35</v>
      </c>
      <c r="AB804" s="2">
        <v>759.35</v>
      </c>
      <c r="AC804" s="2">
        <v>715.76</v>
      </c>
    </row>
    <row r="805" spans="1:29" x14ac:dyDescent="0.3">
      <c r="A805" t="s">
        <v>33</v>
      </c>
      <c r="B805">
        <v>17</v>
      </c>
      <c r="C805" t="s">
        <v>44</v>
      </c>
      <c r="D805">
        <v>19.399999999999999</v>
      </c>
      <c r="E805" t="s">
        <v>47</v>
      </c>
      <c r="F805" t="s">
        <v>53</v>
      </c>
      <c r="G805" s="2">
        <v>5475.52</v>
      </c>
      <c r="H805" t="s">
        <v>57</v>
      </c>
      <c r="I805" s="1">
        <v>188.79</v>
      </c>
      <c r="J805" s="1">
        <v>453.99</v>
      </c>
      <c r="K805" s="1">
        <v>51.5</v>
      </c>
      <c r="L805" s="1">
        <v>251.29</v>
      </c>
      <c r="M805" s="1">
        <v>125.97</v>
      </c>
      <c r="N805" s="1">
        <v>42.54</v>
      </c>
      <c r="O805" s="1">
        <v>143.37</v>
      </c>
      <c r="P805" s="1">
        <v>5.72</v>
      </c>
      <c r="Q805" t="s">
        <v>82</v>
      </c>
      <c r="R805" s="6">
        <v>515</v>
      </c>
      <c r="S805" s="6">
        <v>320</v>
      </c>
      <c r="T805" s="2">
        <v>17.11</v>
      </c>
      <c r="U805" s="2">
        <v>50</v>
      </c>
      <c r="V805" s="2">
        <v>28.93</v>
      </c>
      <c r="W805" s="2">
        <v>93.73</v>
      </c>
      <c r="X805" s="2">
        <v>1263.1699999999901</v>
      </c>
      <c r="Y805" s="2">
        <v>711.82</v>
      </c>
      <c r="Z805" s="2">
        <v>1095.0999999999999</v>
      </c>
      <c r="AA805" s="2">
        <v>930.84</v>
      </c>
      <c r="AB805" s="2">
        <v>1368.88</v>
      </c>
      <c r="AC805" s="2">
        <v>3057.2799999999997</v>
      </c>
    </row>
    <row r="806" spans="1:29" x14ac:dyDescent="0.3">
      <c r="A806" t="s">
        <v>32</v>
      </c>
      <c r="B806">
        <v>20</v>
      </c>
      <c r="C806" t="s">
        <v>44</v>
      </c>
      <c r="D806">
        <v>14.4</v>
      </c>
      <c r="E806" t="s">
        <v>47</v>
      </c>
      <c r="F806" t="s">
        <v>51</v>
      </c>
      <c r="G806" s="2">
        <v>4476.8900000000003</v>
      </c>
      <c r="H806" t="s">
        <v>56</v>
      </c>
      <c r="I806" s="1">
        <v>186.14</v>
      </c>
      <c r="J806" s="1">
        <v>494.91</v>
      </c>
      <c r="K806" s="1">
        <v>55.97</v>
      </c>
      <c r="L806" s="1">
        <v>251.38</v>
      </c>
      <c r="M806" s="1">
        <v>115.58</v>
      </c>
      <c r="N806" s="1">
        <v>40.840000000000003</v>
      </c>
      <c r="O806" s="1">
        <v>133.51</v>
      </c>
      <c r="P806" s="1">
        <v>7.2</v>
      </c>
      <c r="Q806" t="s">
        <v>68</v>
      </c>
      <c r="R806" s="6">
        <v>778</v>
      </c>
      <c r="S806" s="6">
        <v>353</v>
      </c>
      <c r="T806" s="2">
        <v>12.68</v>
      </c>
      <c r="U806" s="2">
        <v>50</v>
      </c>
      <c r="V806" s="2">
        <v>24.45</v>
      </c>
      <c r="W806" s="2">
        <v>89.8</v>
      </c>
      <c r="X806" s="2">
        <v>1285.53</v>
      </c>
      <c r="Y806" s="2">
        <v>582</v>
      </c>
      <c r="Z806" s="2">
        <v>895.38</v>
      </c>
      <c r="AA806" s="2">
        <v>761.07</v>
      </c>
      <c r="AB806" s="2">
        <v>1119.22</v>
      </c>
      <c r="AC806" s="2">
        <v>2031.81</v>
      </c>
    </row>
    <row r="807" spans="1:29" x14ac:dyDescent="0.3">
      <c r="A807" t="s">
        <v>31</v>
      </c>
      <c r="B807">
        <v>24</v>
      </c>
      <c r="C807" t="s">
        <v>41</v>
      </c>
      <c r="D807">
        <v>22.8</v>
      </c>
      <c r="E807" t="s">
        <v>47</v>
      </c>
      <c r="F807" t="s">
        <v>50</v>
      </c>
      <c r="G807" s="2">
        <v>5677.74</v>
      </c>
      <c r="H807" t="s">
        <v>54</v>
      </c>
      <c r="I807" s="1">
        <v>147.29</v>
      </c>
      <c r="J807" s="1">
        <v>332.13</v>
      </c>
      <c r="K807" s="1">
        <v>52.4</v>
      </c>
      <c r="L807" s="1">
        <v>235.85</v>
      </c>
      <c r="M807" s="1">
        <v>146.82</v>
      </c>
      <c r="N807" s="1">
        <v>66.84</v>
      </c>
      <c r="O807" s="1">
        <v>103.89</v>
      </c>
      <c r="P807" s="1">
        <v>7.23</v>
      </c>
      <c r="Q807" t="s">
        <v>64</v>
      </c>
      <c r="R807" s="6">
        <v>160</v>
      </c>
      <c r="S807" s="6">
        <v>390</v>
      </c>
      <c r="T807" s="2">
        <v>14.56</v>
      </c>
      <c r="U807" s="2">
        <v>150</v>
      </c>
      <c r="V807" s="2">
        <v>23.99</v>
      </c>
      <c r="W807" s="2">
        <v>97.37</v>
      </c>
      <c r="X807" s="2">
        <v>1092.45</v>
      </c>
      <c r="Y807" s="2">
        <v>738.11</v>
      </c>
      <c r="Z807" s="2">
        <v>1135.55</v>
      </c>
      <c r="AA807" s="2">
        <v>965.22</v>
      </c>
      <c r="AB807" s="2">
        <v>1419.43</v>
      </c>
      <c r="AC807" s="2">
        <v>3525.2799999999997</v>
      </c>
    </row>
    <row r="808" spans="1:29" x14ac:dyDescent="0.3">
      <c r="A808" t="s">
        <v>39</v>
      </c>
      <c r="B808">
        <v>25</v>
      </c>
      <c r="C808" t="s">
        <v>42</v>
      </c>
      <c r="D808">
        <v>17.100000000000001</v>
      </c>
      <c r="E808" t="s">
        <v>46</v>
      </c>
      <c r="F808" t="s">
        <v>53</v>
      </c>
      <c r="G808" s="2">
        <v>3386.42</v>
      </c>
      <c r="H808" t="s">
        <v>54</v>
      </c>
      <c r="I808" s="1">
        <v>180.66</v>
      </c>
      <c r="J808" s="1">
        <v>371.78</v>
      </c>
      <c r="K808" s="1">
        <v>52.98</v>
      </c>
      <c r="L808" s="1">
        <v>200.1</v>
      </c>
      <c r="M808" s="1">
        <v>103.95</v>
      </c>
      <c r="N808" s="1">
        <v>53.02</v>
      </c>
      <c r="O808" s="1">
        <v>131.49</v>
      </c>
      <c r="P808" s="1">
        <v>8.35</v>
      </c>
      <c r="Q808" t="s">
        <v>73</v>
      </c>
      <c r="R808" s="6">
        <v>524</v>
      </c>
      <c r="S808" s="6">
        <v>326</v>
      </c>
      <c r="T808" s="2">
        <v>10.39</v>
      </c>
      <c r="U808" s="2">
        <v>50</v>
      </c>
      <c r="V808" s="2">
        <v>27</v>
      </c>
      <c r="W808" s="2">
        <v>89.08</v>
      </c>
      <c r="X808" s="2">
        <v>1102.33</v>
      </c>
      <c r="Y808" s="2">
        <v>440.23</v>
      </c>
      <c r="Z808" s="2">
        <v>677.28</v>
      </c>
      <c r="AA808" s="2">
        <v>575.69000000000005</v>
      </c>
      <c r="AB808" s="2">
        <v>846.61</v>
      </c>
      <c r="AC808" s="2">
        <v>1127.0900000000001</v>
      </c>
    </row>
    <row r="809" spans="1:29" x14ac:dyDescent="0.3">
      <c r="A809" t="s">
        <v>32</v>
      </c>
      <c r="B809">
        <v>5</v>
      </c>
      <c r="C809" t="s">
        <v>44</v>
      </c>
      <c r="D809">
        <v>10</v>
      </c>
      <c r="E809" t="s">
        <v>46</v>
      </c>
      <c r="F809" t="s">
        <v>49</v>
      </c>
      <c r="G809" s="2">
        <v>4337.32</v>
      </c>
      <c r="H809" t="s">
        <v>57</v>
      </c>
      <c r="I809" s="1">
        <v>154.34</v>
      </c>
      <c r="J809" s="1">
        <v>412.63</v>
      </c>
      <c r="K809" s="1">
        <v>59.44</v>
      </c>
      <c r="L809" s="1">
        <v>223.9</v>
      </c>
      <c r="M809" s="1">
        <v>112.92</v>
      </c>
      <c r="N809" s="1">
        <v>45.67</v>
      </c>
      <c r="O809" s="1">
        <v>140.80000000000001</v>
      </c>
      <c r="P809" s="1">
        <v>8.1300000000000008</v>
      </c>
      <c r="Q809" t="s">
        <v>80</v>
      </c>
      <c r="R809" s="6">
        <v>411</v>
      </c>
      <c r="S809" s="6">
        <v>374</v>
      </c>
      <c r="T809" s="2">
        <v>11.6</v>
      </c>
      <c r="U809" s="2">
        <v>100</v>
      </c>
      <c r="V809" s="2">
        <v>23.45</v>
      </c>
      <c r="W809" s="2">
        <v>77.62</v>
      </c>
      <c r="X809" s="2">
        <v>1157.83</v>
      </c>
      <c r="Y809" s="2">
        <v>563.85</v>
      </c>
      <c r="Z809" s="2">
        <v>867.46</v>
      </c>
      <c r="AA809" s="2">
        <v>737.34</v>
      </c>
      <c r="AB809" s="2">
        <v>1084.33</v>
      </c>
      <c r="AC809" s="2">
        <v>2068.94</v>
      </c>
    </row>
    <row r="810" spans="1:29" x14ac:dyDescent="0.3">
      <c r="A810" t="s">
        <v>36</v>
      </c>
      <c r="B810">
        <v>12</v>
      </c>
      <c r="C810" t="s">
        <v>43</v>
      </c>
      <c r="D810">
        <v>13.6</v>
      </c>
      <c r="E810" t="s">
        <v>46</v>
      </c>
      <c r="F810" t="s">
        <v>52</v>
      </c>
      <c r="G810" s="2">
        <v>4181.5200000000004</v>
      </c>
      <c r="H810" t="s">
        <v>57</v>
      </c>
      <c r="I810" s="1">
        <v>143.16999999999999</v>
      </c>
      <c r="J810" s="1">
        <v>359.93</v>
      </c>
      <c r="K810" s="1">
        <v>59.42</v>
      </c>
      <c r="L810" s="1">
        <v>275.86</v>
      </c>
      <c r="M810" s="1">
        <v>129.08000000000001</v>
      </c>
      <c r="N810" s="1">
        <v>47.62</v>
      </c>
      <c r="O810" s="1">
        <v>125.75</v>
      </c>
      <c r="P810" s="1">
        <v>9.4</v>
      </c>
      <c r="Q810" t="s">
        <v>61</v>
      </c>
      <c r="R810" s="6">
        <v>713</v>
      </c>
      <c r="S810" s="6">
        <v>366</v>
      </c>
      <c r="T810" s="2">
        <v>11.42</v>
      </c>
      <c r="U810" s="2">
        <v>0</v>
      </c>
      <c r="V810" s="2">
        <v>23.4</v>
      </c>
      <c r="W810" s="2">
        <v>66.650000000000006</v>
      </c>
      <c r="X810" s="2">
        <v>1150.23</v>
      </c>
      <c r="Y810" s="2">
        <v>543.6</v>
      </c>
      <c r="Z810" s="2">
        <v>836.3</v>
      </c>
      <c r="AA810" s="2">
        <v>710.86</v>
      </c>
      <c r="AB810" s="2">
        <v>1045.3800000000001</v>
      </c>
      <c r="AC810" s="2">
        <v>1820.69</v>
      </c>
    </row>
    <row r="811" spans="1:29" x14ac:dyDescent="0.3">
      <c r="A811" t="s">
        <v>35</v>
      </c>
      <c r="B811">
        <v>5</v>
      </c>
      <c r="C811" t="s">
        <v>43</v>
      </c>
      <c r="D811">
        <v>21.7</v>
      </c>
      <c r="E811" t="s">
        <v>46</v>
      </c>
      <c r="F811" t="s">
        <v>49</v>
      </c>
      <c r="G811" s="2">
        <v>5510.88</v>
      </c>
      <c r="H811" t="s">
        <v>56</v>
      </c>
      <c r="I811" s="1">
        <v>123.9</v>
      </c>
      <c r="J811" s="1">
        <v>300.43</v>
      </c>
      <c r="K811" s="1">
        <v>56.8</v>
      </c>
      <c r="L811" s="1">
        <v>282.89999999999998</v>
      </c>
      <c r="M811" s="1">
        <v>132.99</v>
      </c>
      <c r="N811" s="1">
        <v>58.01</v>
      </c>
      <c r="O811" s="1">
        <v>139.36000000000001</v>
      </c>
      <c r="P811" s="1">
        <v>6.65</v>
      </c>
      <c r="Q811" t="s">
        <v>65</v>
      </c>
      <c r="R811" s="6">
        <v>975</v>
      </c>
      <c r="S811" s="6">
        <v>337</v>
      </c>
      <c r="T811" s="2">
        <v>16.350000000000001</v>
      </c>
      <c r="U811" s="2">
        <v>150</v>
      </c>
      <c r="V811" s="2">
        <v>37.44</v>
      </c>
      <c r="W811" s="2">
        <v>55.33</v>
      </c>
      <c r="X811" s="2">
        <v>1101.04</v>
      </c>
      <c r="Y811" s="2">
        <v>716.41</v>
      </c>
      <c r="Z811" s="2">
        <v>1102.18</v>
      </c>
      <c r="AA811" s="2">
        <v>936.85</v>
      </c>
      <c r="AB811" s="2">
        <v>1377.72</v>
      </c>
      <c r="AC811" s="2">
        <v>3363.2799999999997</v>
      </c>
    </row>
    <row r="812" spans="1:29" x14ac:dyDescent="0.3">
      <c r="A812" t="s">
        <v>32</v>
      </c>
      <c r="B812">
        <v>11</v>
      </c>
      <c r="C812" t="s">
        <v>42</v>
      </c>
      <c r="D812">
        <v>26.7</v>
      </c>
      <c r="E812" t="s">
        <v>46</v>
      </c>
      <c r="F812" t="s">
        <v>51</v>
      </c>
      <c r="G812" s="2">
        <v>5361.3</v>
      </c>
      <c r="H812" t="s">
        <v>56</v>
      </c>
      <c r="I812" s="1">
        <v>110.66</v>
      </c>
      <c r="J812" s="1">
        <v>454.24</v>
      </c>
      <c r="K812" s="1">
        <v>52.36</v>
      </c>
      <c r="L812" s="1">
        <v>229.35</v>
      </c>
      <c r="M812" s="1">
        <v>119.96</v>
      </c>
      <c r="N812" s="1">
        <v>32.9</v>
      </c>
      <c r="O812" s="1">
        <v>105.76</v>
      </c>
      <c r="P812" s="1">
        <v>7.03</v>
      </c>
      <c r="Q812" t="s">
        <v>82</v>
      </c>
      <c r="R812" s="6">
        <v>890</v>
      </c>
      <c r="S812" s="6">
        <v>334</v>
      </c>
      <c r="T812" s="2">
        <v>16.05</v>
      </c>
      <c r="U812" s="2">
        <v>0</v>
      </c>
      <c r="V812" s="2">
        <v>31.63</v>
      </c>
      <c r="W812" s="2">
        <v>52.28</v>
      </c>
      <c r="X812" s="2">
        <v>1112.26</v>
      </c>
      <c r="Y812" s="2">
        <v>696.97</v>
      </c>
      <c r="Z812" s="2">
        <v>1072.26</v>
      </c>
      <c r="AA812" s="2">
        <v>911.42</v>
      </c>
      <c r="AB812" s="2">
        <v>1340.33</v>
      </c>
      <c r="AC812" s="2">
        <v>3046.67</v>
      </c>
    </row>
    <row r="813" spans="1:29" x14ac:dyDescent="0.3">
      <c r="A813" t="s">
        <v>35</v>
      </c>
      <c r="B813">
        <v>4</v>
      </c>
      <c r="C813" t="s">
        <v>42</v>
      </c>
      <c r="D813">
        <v>16.899999999999999</v>
      </c>
      <c r="E813" t="s">
        <v>47</v>
      </c>
      <c r="F813" t="s">
        <v>50</v>
      </c>
      <c r="G813" s="2">
        <v>5614.74</v>
      </c>
      <c r="H813" t="s">
        <v>55</v>
      </c>
      <c r="I813" s="1">
        <v>173.94</v>
      </c>
      <c r="J813" s="1">
        <v>326.73</v>
      </c>
      <c r="K813" s="1">
        <v>51.59</v>
      </c>
      <c r="L813" s="1">
        <v>299.60000000000002</v>
      </c>
      <c r="M813" s="1">
        <v>127.67</v>
      </c>
      <c r="N813" s="1">
        <v>51.97</v>
      </c>
      <c r="O813" s="1">
        <v>118.96</v>
      </c>
      <c r="P813" s="1">
        <v>9.61</v>
      </c>
      <c r="Q813" t="s">
        <v>80</v>
      </c>
      <c r="R813" s="6">
        <v>324</v>
      </c>
      <c r="S813" s="6">
        <v>374</v>
      </c>
      <c r="T813" s="2">
        <v>15.01</v>
      </c>
      <c r="U813" s="2">
        <v>150</v>
      </c>
      <c r="V813" s="2">
        <v>30.52</v>
      </c>
      <c r="W813" s="2">
        <v>97.39</v>
      </c>
      <c r="X813" s="2">
        <v>1160.07</v>
      </c>
      <c r="Y813" s="2">
        <v>729.92</v>
      </c>
      <c r="Z813" s="2">
        <v>1122.95</v>
      </c>
      <c r="AA813" s="2">
        <v>954.51</v>
      </c>
      <c r="AB813" s="2">
        <v>1403.68</v>
      </c>
      <c r="AC813" s="2">
        <v>3401.1899999999996</v>
      </c>
    </row>
    <row r="814" spans="1:29" x14ac:dyDescent="0.3">
      <c r="A814" t="s">
        <v>35</v>
      </c>
      <c r="B814">
        <v>8</v>
      </c>
      <c r="C814" t="s">
        <v>45</v>
      </c>
      <c r="D814">
        <v>13.9</v>
      </c>
      <c r="E814" t="s">
        <v>47</v>
      </c>
      <c r="F814" t="s">
        <v>49</v>
      </c>
      <c r="G814" s="2">
        <v>4305.37</v>
      </c>
      <c r="H814" t="s">
        <v>54</v>
      </c>
      <c r="I814" s="1">
        <v>162.16999999999999</v>
      </c>
      <c r="J814" s="1">
        <v>381.63</v>
      </c>
      <c r="K814" s="1">
        <v>56.83</v>
      </c>
      <c r="L814" s="1">
        <v>267.74</v>
      </c>
      <c r="M814" s="1">
        <v>113.45</v>
      </c>
      <c r="N814" s="1">
        <v>35.880000000000003</v>
      </c>
      <c r="O814" s="1">
        <v>113.65</v>
      </c>
      <c r="P814" s="1">
        <v>7.99</v>
      </c>
      <c r="Q814" t="s">
        <v>66</v>
      </c>
      <c r="R814" s="6">
        <v>997</v>
      </c>
      <c r="S814" s="6">
        <v>313</v>
      </c>
      <c r="T814" s="2">
        <v>13.76</v>
      </c>
      <c r="U814" s="2">
        <v>150</v>
      </c>
      <c r="V814" s="2">
        <v>32.380000000000003</v>
      </c>
      <c r="W814" s="2">
        <v>87.22</v>
      </c>
      <c r="X814" s="2">
        <v>1139.3399999999999</v>
      </c>
      <c r="Y814" s="2">
        <v>559.70000000000005</v>
      </c>
      <c r="Z814" s="2">
        <v>861.07</v>
      </c>
      <c r="AA814" s="2">
        <v>731.91</v>
      </c>
      <c r="AB814" s="2">
        <v>1076.3399999999999</v>
      </c>
      <c r="AC814" s="2">
        <v>2114.41</v>
      </c>
    </row>
    <row r="815" spans="1:29" x14ac:dyDescent="0.3">
      <c r="A815" t="s">
        <v>34</v>
      </c>
      <c r="B815">
        <v>6</v>
      </c>
      <c r="C815" t="s">
        <v>41</v>
      </c>
      <c r="D815">
        <v>28</v>
      </c>
      <c r="E815" t="s">
        <v>47</v>
      </c>
      <c r="F815" t="s">
        <v>48</v>
      </c>
      <c r="G815" s="2">
        <v>4760.87</v>
      </c>
      <c r="H815" t="s">
        <v>56</v>
      </c>
      <c r="I815" s="1">
        <v>119.1</v>
      </c>
      <c r="J815" s="1">
        <v>342.84</v>
      </c>
      <c r="K815" s="1">
        <v>56.52</v>
      </c>
      <c r="L815" s="1">
        <v>216.67</v>
      </c>
      <c r="M815" s="1">
        <v>137.97</v>
      </c>
      <c r="N815" s="1">
        <v>35.700000000000003</v>
      </c>
      <c r="O815" s="1">
        <v>103.92</v>
      </c>
      <c r="P815" s="1">
        <v>9.7799999999999994</v>
      </c>
      <c r="Q815" t="s">
        <v>66</v>
      </c>
      <c r="R815" s="6">
        <v>710</v>
      </c>
      <c r="S815" s="6">
        <v>316</v>
      </c>
      <c r="T815" s="2">
        <v>15.07</v>
      </c>
      <c r="U815" s="2">
        <v>150</v>
      </c>
      <c r="V815" s="2">
        <v>36.03</v>
      </c>
      <c r="W815" s="2">
        <v>79.7</v>
      </c>
      <c r="X815" s="2">
        <v>1022.49999999999</v>
      </c>
      <c r="Y815" s="2">
        <v>618.91</v>
      </c>
      <c r="Z815" s="2">
        <v>952.17</v>
      </c>
      <c r="AA815" s="2">
        <v>809.35</v>
      </c>
      <c r="AB815" s="2">
        <v>1190.22</v>
      </c>
      <c r="AC815" s="2">
        <v>2690.4</v>
      </c>
    </row>
    <row r="816" spans="1:29" x14ac:dyDescent="0.3">
      <c r="A816" t="s">
        <v>31</v>
      </c>
      <c r="B816">
        <v>6</v>
      </c>
      <c r="C816" t="s">
        <v>43</v>
      </c>
      <c r="D816">
        <v>28.3</v>
      </c>
      <c r="E816" t="s">
        <v>47</v>
      </c>
      <c r="F816" t="s">
        <v>51</v>
      </c>
      <c r="G816" s="2">
        <v>3474.04</v>
      </c>
      <c r="H816" t="s">
        <v>55</v>
      </c>
      <c r="I816" s="1">
        <v>130.59</v>
      </c>
      <c r="J816" s="1">
        <v>396.65</v>
      </c>
      <c r="K816" s="1">
        <v>59.96</v>
      </c>
      <c r="L816" s="1">
        <v>202.28</v>
      </c>
      <c r="M816" s="1">
        <v>116</v>
      </c>
      <c r="N816" s="1">
        <v>40.770000000000003</v>
      </c>
      <c r="O816" s="1">
        <v>128.87</v>
      </c>
      <c r="P816" s="1">
        <v>6.48</v>
      </c>
      <c r="Q816" t="s">
        <v>77</v>
      </c>
      <c r="R816" s="6">
        <v>861</v>
      </c>
      <c r="S816" s="6">
        <v>388</v>
      </c>
      <c r="T816" s="2">
        <v>8.9499999999999993</v>
      </c>
      <c r="U816" s="2">
        <v>150</v>
      </c>
      <c r="V816" s="2">
        <v>27.33</v>
      </c>
      <c r="W816" s="2">
        <v>74.98</v>
      </c>
      <c r="X816" s="2">
        <v>1081.5999999999999</v>
      </c>
      <c r="Y816" s="2">
        <v>451.63</v>
      </c>
      <c r="Z816" s="2">
        <v>694.81</v>
      </c>
      <c r="AA816" s="2">
        <v>590.59</v>
      </c>
      <c r="AB816" s="2">
        <v>868.51</v>
      </c>
      <c r="AC816" s="2">
        <v>1335.77</v>
      </c>
    </row>
    <row r="817" spans="1:29" x14ac:dyDescent="0.3">
      <c r="A817" t="s">
        <v>36</v>
      </c>
      <c r="B817">
        <v>1</v>
      </c>
      <c r="C817" t="s">
        <v>41</v>
      </c>
      <c r="D817">
        <v>21.9</v>
      </c>
      <c r="E817" t="s">
        <v>47</v>
      </c>
      <c r="F817" t="s">
        <v>49</v>
      </c>
      <c r="G817" s="2">
        <v>5361.97</v>
      </c>
      <c r="H817" t="s">
        <v>54</v>
      </c>
      <c r="I817" s="1">
        <v>149.69</v>
      </c>
      <c r="J817" s="1">
        <v>367.64</v>
      </c>
      <c r="K817" s="1">
        <v>55.99</v>
      </c>
      <c r="L817" s="1">
        <v>279.57</v>
      </c>
      <c r="M817" s="1">
        <v>112.64</v>
      </c>
      <c r="N817" s="1">
        <v>58.74</v>
      </c>
      <c r="O817" s="1">
        <v>116.85</v>
      </c>
      <c r="P817" s="1">
        <v>5.0999999999999996</v>
      </c>
      <c r="Q817" t="s">
        <v>78</v>
      </c>
      <c r="R817" s="6">
        <v>943</v>
      </c>
      <c r="S817" s="6">
        <v>366</v>
      </c>
      <c r="T817" s="2">
        <v>14.65</v>
      </c>
      <c r="U817" s="2">
        <v>0</v>
      </c>
      <c r="V817" s="2">
        <v>35.380000000000003</v>
      </c>
      <c r="W817" s="2">
        <v>91.45</v>
      </c>
      <c r="X817" s="2">
        <v>1146.21999999999</v>
      </c>
      <c r="Y817" s="2">
        <v>697.06</v>
      </c>
      <c r="Z817" s="2">
        <v>1072.3900000000001</v>
      </c>
      <c r="AA817" s="2">
        <v>911.53</v>
      </c>
      <c r="AB817" s="2">
        <v>1340.49</v>
      </c>
      <c r="AC817" s="2">
        <v>3017.13</v>
      </c>
    </row>
    <row r="818" spans="1:29" x14ac:dyDescent="0.3">
      <c r="A818" t="s">
        <v>37</v>
      </c>
      <c r="B818">
        <v>5</v>
      </c>
      <c r="C818" t="s">
        <v>43</v>
      </c>
      <c r="D818">
        <v>18.600000000000001</v>
      </c>
      <c r="E818" t="s">
        <v>47</v>
      </c>
      <c r="F818" t="s">
        <v>48</v>
      </c>
      <c r="G818" s="2">
        <v>3680.49</v>
      </c>
      <c r="H818" t="s">
        <v>56</v>
      </c>
      <c r="I818" s="1">
        <v>155.16</v>
      </c>
      <c r="J818" s="1">
        <v>389.24</v>
      </c>
      <c r="K818" s="1">
        <v>53.75</v>
      </c>
      <c r="L818" s="1">
        <v>278.74</v>
      </c>
      <c r="M818" s="1">
        <v>123.18</v>
      </c>
      <c r="N818" s="1">
        <v>31.56</v>
      </c>
      <c r="O818" s="1">
        <v>119.4</v>
      </c>
      <c r="P818" s="1">
        <v>6.87</v>
      </c>
      <c r="Q818" t="s">
        <v>78</v>
      </c>
      <c r="R818" s="6">
        <v>383</v>
      </c>
      <c r="S818" s="6">
        <v>388</v>
      </c>
      <c r="T818" s="2">
        <v>9.49</v>
      </c>
      <c r="U818" s="2">
        <v>150</v>
      </c>
      <c r="V818" s="2">
        <v>29.46</v>
      </c>
      <c r="W818" s="2">
        <v>61.62</v>
      </c>
      <c r="X818" s="2">
        <v>1157.8999999999901</v>
      </c>
      <c r="Y818" s="2">
        <v>478.46</v>
      </c>
      <c r="Z818" s="2">
        <v>736.1</v>
      </c>
      <c r="AA818" s="2">
        <v>625.67999999999995</v>
      </c>
      <c r="AB818" s="2">
        <v>920.12</v>
      </c>
      <c r="AC818" s="2">
        <v>1468.0500000000002</v>
      </c>
    </row>
    <row r="819" spans="1:29" x14ac:dyDescent="0.3">
      <c r="A819" t="s">
        <v>37</v>
      </c>
      <c r="B819">
        <v>13</v>
      </c>
      <c r="C819" t="s">
        <v>45</v>
      </c>
      <c r="D819">
        <v>27.1</v>
      </c>
      <c r="E819" t="s">
        <v>46</v>
      </c>
      <c r="F819" t="s">
        <v>51</v>
      </c>
      <c r="G819" s="2">
        <v>5045.84</v>
      </c>
      <c r="H819" t="s">
        <v>55</v>
      </c>
      <c r="I819" s="1">
        <v>141.25</v>
      </c>
      <c r="J819" s="1">
        <v>428.7</v>
      </c>
      <c r="K819" s="1">
        <v>52.7</v>
      </c>
      <c r="L819" s="1">
        <v>264.52999999999997</v>
      </c>
      <c r="M819" s="1">
        <v>134.15</v>
      </c>
      <c r="N819" s="1">
        <v>50.35</v>
      </c>
      <c r="O819" s="1">
        <v>139.13</v>
      </c>
      <c r="P819" s="1">
        <v>5.88</v>
      </c>
      <c r="Q819" t="s">
        <v>73</v>
      </c>
      <c r="R819" s="6">
        <v>689</v>
      </c>
      <c r="S819" s="6">
        <v>343</v>
      </c>
      <c r="T819" s="2">
        <v>14.71</v>
      </c>
      <c r="U819" s="2">
        <v>150</v>
      </c>
      <c r="V819" s="2">
        <v>37.43</v>
      </c>
      <c r="W819" s="2">
        <v>56.29</v>
      </c>
      <c r="X819" s="2">
        <v>1216.69</v>
      </c>
      <c r="Y819" s="2">
        <v>655.96</v>
      </c>
      <c r="Z819" s="2">
        <v>1009.17</v>
      </c>
      <c r="AA819" s="2">
        <v>857.79</v>
      </c>
      <c r="AB819" s="2">
        <v>1261.46</v>
      </c>
      <c r="AC819" s="2">
        <v>2782.58</v>
      </c>
    </row>
    <row r="820" spans="1:29" x14ac:dyDescent="0.3">
      <c r="A820" t="s">
        <v>37</v>
      </c>
      <c r="B820">
        <v>19</v>
      </c>
      <c r="C820" t="s">
        <v>44</v>
      </c>
      <c r="D820">
        <v>15</v>
      </c>
      <c r="E820" t="s">
        <v>46</v>
      </c>
      <c r="F820" t="s">
        <v>49</v>
      </c>
      <c r="G820" s="2">
        <v>3887.58</v>
      </c>
      <c r="H820" t="s">
        <v>55</v>
      </c>
      <c r="I820" s="1">
        <v>166.64</v>
      </c>
      <c r="J820" s="1">
        <v>458.99</v>
      </c>
      <c r="K820" s="1">
        <v>59.31</v>
      </c>
      <c r="L820" s="1">
        <v>288.16000000000003</v>
      </c>
      <c r="M820" s="1">
        <v>135.12</v>
      </c>
      <c r="N820" s="1">
        <v>60.45</v>
      </c>
      <c r="O820" s="1">
        <v>140.19</v>
      </c>
      <c r="P820" s="1">
        <v>6.54</v>
      </c>
      <c r="Q820" t="s">
        <v>81</v>
      </c>
      <c r="R820" s="6">
        <v>372</v>
      </c>
      <c r="S820" s="6">
        <v>335</v>
      </c>
      <c r="T820" s="2">
        <v>11.6</v>
      </c>
      <c r="U820" s="2">
        <v>0</v>
      </c>
      <c r="V820" s="2">
        <v>35.9</v>
      </c>
      <c r="W820" s="2">
        <v>72.290000000000006</v>
      </c>
      <c r="X820" s="2">
        <v>1315.4</v>
      </c>
      <c r="Y820" s="2">
        <v>505.39</v>
      </c>
      <c r="Z820" s="2">
        <v>777.52</v>
      </c>
      <c r="AA820" s="2">
        <v>660.89</v>
      </c>
      <c r="AB820" s="2">
        <v>971.89</v>
      </c>
      <c r="AC820" s="2">
        <v>1374.08</v>
      </c>
    </row>
    <row r="821" spans="1:29" x14ac:dyDescent="0.3">
      <c r="A821" t="s">
        <v>37</v>
      </c>
      <c r="B821">
        <v>16</v>
      </c>
      <c r="C821" t="s">
        <v>41</v>
      </c>
      <c r="D821">
        <v>28.9</v>
      </c>
      <c r="E821" t="s">
        <v>46</v>
      </c>
      <c r="F821" t="s">
        <v>48</v>
      </c>
      <c r="G821" s="2">
        <v>4952.04</v>
      </c>
      <c r="H821" t="s">
        <v>54</v>
      </c>
      <c r="I821" s="1">
        <v>150.54</v>
      </c>
      <c r="J821" s="1">
        <v>307.8</v>
      </c>
      <c r="K821" s="1">
        <v>51.39</v>
      </c>
      <c r="L821" s="1">
        <v>258.07</v>
      </c>
      <c r="M821" s="1">
        <v>114.37</v>
      </c>
      <c r="N821" s="1">
        <v>43.62</v>
      </c>
      <c r="O821" s="1">
        <v>113.98</v>
      </c>
      <c r="P821" s="1">
        <v>6.65</v>
      </c>
      <c r="Q821" t="s">
        <v>76</v>
      </c>
      <c r="R821" s="6">
        <v>232</v>
      </c>
      <c r="S821" s="6">
        <v>400</v>
      </c>
      <c r="T821" s="2">
        <v>12.38</v>
      </c>
      <c r="U821" s="2">
        <v>100</v>
      </c>
      <c r="V821" s="2">
        <v>37.79</v>
      </c>
      <c r="W821" s="2">
        <v>71.540000000000006</v>
      </c>
      <c r="X821" s="2">
        <v>1046.42</v>
      </c>
      <c r="Y821" s="2">
        <v>643.77</v>
      </c>
      <c r="Z821" s="2">
        <v>990.41</v>
      </c>
      <c r="AA821" s="2">
        <v>841.85</v>
      </c>
      <c r="AB821" s="2">
        <v>1238.01</v>
      </c>
      <c r="AC821" s="2">
        <v>2809.41</v>
      </c>
    </row>
    <row r="822" spans="1:29" x14ac:dyDescent="0.3">
      <c r="A822" t="s">
        <v>36</v>
      </c>
      <c r="B822">
        <v>27</v>
      </c>
      <c r="C822" t="s">
        <v>45</v>
      </c>
      <c r="D822">
        <v>15.9</v>
      </c>
      <c r="E822" t="s">
        <v>46</v>
      </c>
      <c r="F822" t="s">
        <v>48</v>
      </c>
      <c r="G822" s="2">
        <v>4800.62</v>
      </c>
      <c r="H822" t="s">
        <v>55</v>
      </c>
      <c r="I822" s="1">
        <v>131.52000000000001</v>
      </c>
      <c r="J822" s="1">
        <v>403.8</v>
      </c>
      <c r="K822" s="1">
        <v>57.15</v>
      </c>
      <c r="L822" s="1">
        <v>289.19</v>
      </c>
      <c r="M822" s="1">
        <v>142.05000000000001</v>
      </c>
      <c r="N822" s="1">
        <v>33.96</v>
      </c>
      <c r="O822" s="1">
        <v>126.1</v>
      </c>
      <c r="P822" s="1">
        <v>7.73</v>
      </c>
      <c r="Q822" t="s">
        <v>64</v>
      </c>
      <c r="R822" s="6">
        <v>526</v>
      </c>
      <c r="S822" s="6">
        <v>347</v>
      </c>
      <c r="T822" s="2">
        <v>13.83</v>
      </c>
      <c r="U822" s="2">
        <v>0</v>
      </c>
      <c r="V822" s="2">
        <v>33.51</v>
      </c>
      <c r="W822" s="2">
        <v>56.12</v>
      </c>
      <c r="X822" s="2">
        <v>1191.5</v>
      </c>
      <c r="Y822" s="2">
        <v>624.08000000000004</v>
      </c>
      <c r="Z822" s="2">
        <v>960.12</v>
      </c>
      <c r="AA822" s="2">
        <v>816.11</v>
      </c>
      <c r="AB822" s="2">
        <v>1200.1500000000001</v>
      </c>
      <c r="AC822" s="2">
        <v>2408.63</v>
      </c>
    </row>
    <row r="823" spans="1:29" x14ac:dyDescent="0.3">
      <c r="A823" t="s">
        <v>37</v>
      </c>
      <c r="B823">
        <v>12</v>
      </c>
      <c r="C823" t="s">
        <v>42</v>
      </c>
      <c r="D823">
        <v>24.6</v>
      </c>
      <c r="E823" t="s">
        <v>46</v>
      </c>
      <c r="F823" t="s">
        <v>50</v>
      </c>
      <c r="G823" s="2">
        <v>5794.8</v>
      </c>
      <c r="H823" t="s">
        <v>55</v>
      </c>
      <c r="I823" s="1">
        <v>164.76</v>
      </c>
      <c r="J823" s="1">
        <v>471.65</v>
      </c>
      <c r="K823" s="1">
        <v>57.29</v>
      </c>
      <c r="L823" s="1">
        <v>293.77</v>
      </c>
      <c r="M823" s="1">
        <v>142.91</v>
      </c>
      <c r="N823" s="1">
        <v>68.13</v>
      </c>
      <c r="O823" s="1">
        <v>107.64</v>
      </c>
      <c r="P823" s="1">
        <v>6.55</v>
      </c>
      <c r="Q823" t="s">
        <v>59</v>
      </c>
      <c r="R823" s="6">
        <v>396</v>
      </c>
      <c r="S823" s="6">
        <v>349</v>
      </c>
      <c r="T823" s="2">
        <v>16.600000000000001</v>
      </c>
      <c r="U823" s="2">
        <v>0</v>
      </c>
      <c r="V823" s="2">
        <v>28.27</v>
      </c>
      <c r="W823" s="2">
        <v>75.92</v>
      </c>
      <c r="X823" s="2">
        <v>1312.69999999999</v>
      </c>
      <c r="Y823" s="2">
        <v>753.32</v>
      </c>
      <c r="Z823" s="2">
        <v>1158.96</v>
      </c>
      <c r="AA823" s="2">
        <v>985.12</v>
      </c>
      <c r="AB823" s="2">
        <v>1448.7</v>
      </c>
      <c r="AC823" s="2">
        <v>3276.37</v>
      </c>
    </row>
    <row r="824" spans="1:29" x14ac:dyDescent="0.3">
      <c r="A824" t="s">
        <v>37</v>
      </c>
      <c r="B824">
        <v>3</v>
      </c>
      <c r="C824" t="s">
        <v>41</v>
      </c>
      <c r="D824">
        <v>24.4</v>
      </c>
      <c r="E824" t="s">
        <v>46</v>
      </c>
      <c r="F824" t="s">
        <v>48</v>
      </c>
      <c r="G824" s="2">
        <v>5065.1899999999996</v>
      </c>
      <c r="H824" t="s">
        <v>57</v>
      </c>
      <c r="I824" s="1">
        <v>143.22</v>
      </c>
      <c r="J824" s="1">
        <v>410.9</v>
      </c>
      <c r="K824" s="1">
        <v>55.89</v>
      </c>
      <c r="L824" s="1">
        <v>232.25</v>
      </c>
      <c r="M824" s="1">
        <v>107.63</v>
      </c>
      <c r="N824" s="1">
        <v>31.26</v>
      </c>
      <c r="O824" s="1">
        <v>133.63999999999999</v>
      </c>
      <c r="P824" s="1">
        <v>7.2</v>
      </c>
      <c r="Q824" t="s">
        <v>76</v>
      </c>
      <c r="R824" s="6">
        <v>113</v>
      </c>
      <c r="S824" s="6">
        <v>384</v>
      </c>
      <c r="T824" s="2">
        <v>13.19</v>
      </c>
      <c r="U824" s="2">
        <v>150</v>
      </c>
      <c r="V824" s="2">
        <v>35.479999999999997</v>
      </c>
      <c r="W824" s="2">
        <v>79.67</v>
      </c>
      <c r="X824" s="2">
        <v>1121.99</v>
      </c>
      <c r="Y824" s="2">
        <v>658.47</v>
      </c>
      <c r="Z824" s="2">
        <v>1013.04</v>
      </c>
      <c r="AA824" s="2">
        <v>861.08</v>
      </c>
      <c r="AB824" s="2">
        <v>1266.3</v>
      </c>
      <c r="AC824" s="2">
        <v>2894.6800000000003</v>
      </c>
    </row>
    <row r="825" spans="1:29" x14ac:dyDescent="0.3">
      <c r="A825" t="s">
        <v>35</v>
      </c>
      <c r="B825">
        <v>20</v>
      </c>
      <c r="C825" t="s">
        <v>44</v>
      </c>
      <c r="D825">
        <v>12.3</v>
      </c>
      <c r="E825" t="s">
        <v>47</v>
      </c>
      <c r="F825" t="s">
        <v>51</v>
      </c>
      <c r="G825" s="2">
        <v>3779.84</v>
      </c>
      <c r="H825" t="s">
        <v>57</v>
      </c>
      <c r="I825" s="1">
        <v>135.85</v>
      </c>
      <c r="J825" s="1">
        <v>380.25</v>
      </c>
      <c r="K825" s="1">
        <v>50.44</v>
      </c>
      <c r="L825" s="1">
        <v>268.36</v>
      </c>
      <c r="M825" s="1">
        <v>126.22</v>
      </c>
      <c r="N825" s="1">
        <v>51.07</v>
      </c>
      <c r="O825" s="1">
        <v>140.01</v>
      </c>
      <c r="P825" s="1">
        <v>7.25</v>
      </c>
      <c r="Q825" t="s">
        <v>79</v>
      </c>
      <c r="R825" s="6">
        <v>744</v>
      </c>
      <c r="S825" s="6">
        <v>315</v>
      </c>
      <c r="T825" s="2">
        <v>12</v>
      </c>
      <c r="U825" s="2">
        <v>0</v>
      </c>
      <c r="V825" s="2">
        <v>29</v>
      </c>
      <c r="W825" s="2">
        <v>79.599999999999994</v>
      </c>
      <c r="X825" s="2">
        <v>1159.45</v>
      </c>
      <c r="Y825" s="2">
        <v>491.38</v>
      </c>
      <c r="Z825" s="2">
        <v>755.97</v>
      </c>
      <c r="AA825" s="2">
        <v>642.57000000000005</v>
      </c>
      <c r="AB825" s="2">
        <v>944.96</v>
      </c>
      <c r="AC825" s="2">
        <v>1415.3899999999999</v>
      </c>
    </row>
    <row r="826" spans="1:29" x14ac:dyDescent="0.3">
      <c r="A826" t="s">
        <v>36</v>
      </c>
      <c r="B826">
        <v>21</v>
      </c>
      <c r="C826" t="s">
        <v>44</v>
      </c>
      <c r="D826">
        <v>11.8</v>
      </c>
      <c r="E826" t="s">
        <v>47</v>
      </c>
      <c r="F826" t="s">
        <v>52</v>
      </c>
      <c r="G826" s="2">
        <v>3749.92</v>
      </c>
      <c r="H826" t="s">
        <v>54</v>
      </c>
      <c r="I826" s="1">
        <v>117.13</v>
      </c>
      <c r="J826" s="1">
        <v>455.54</v>
      </c>
      <c r="K826" s="1">
        <v>50.76</v>
      </c>
      <c r="L826" s="1">
        <v>244.08</v>
      </c>
      <c r="M826" s="1">
        <v>100.23</v>
      </c>
      <c r="N826" s="1">
        <v>53.84</v>
      </c>
      <c r="O826" s="1">
        <v>122.49</v>
      </c>
      <c r="P826" s="1">
        <v>8.48</v>
      </c>
      <c r="Q826" t="s">
        <v>83</v>
      </c>
      <c r="R826" s="6">
        <v>296</v>
      </c>
      <c r="S826" s="6">
        <v>378</v>
      </c>
      <c r="T826" s="2">
        <v>9.92</v>
      </c>
      <c r="U826" s="2">
        <v>150</v>
      </c>
      <c r="V826" s="2">
        <v>31.35</v>
      </c>
      <c r="W826" s="2">
        <v>79.48</v>
      </c>
      <c r="X826" s="2">
        <v>1152.55</v>
      </c>
      <c r="Y826" s="2">
        <v>487.49</v>
      </c>
      <c r="Z826" s="2">
        <v>749.98</v>
      </c>
      <c r="AA826" s="2">
        <v>637.49</v>
      </c>
      <c r="AB826" s="2">
        <v>937.48</v>
      </c>
      <c r="AC826" s="2">
        <v>1544.7199999999998</v>
      </c>
    </row>
    <row r="827" spans="1:29" x14ac:dyDescent="0.3">
      <c r="A827" t="s">
        <v>34</v>
      </c>
      <c r="B827">
        <v>14</v>
      </c>
      <c r="C827" t="s">
        <v>41</v>
      </c>
      <c r="D827">
        <v>28.6</v>
      </c>
      <c r="E827" t="s">
        <v>46</v>
      </c>
      <c r="F827" t="s">
        <v>53</v>
      </c>
      <c r="G827" s="2">
        <v>4503.7</v>
      </c>
      <c r="H827" t="s">
        <v>56</v>
      </c>
      <c r="I827" s="1">
        <v>194.2</v>
      </c>
      <c r="J827" s="1">
        <v>325.61</v>
      </c>
      <c r="K827" s="1">
        <v>55.52</v>
      </c>
      <c r="L827" s="1">
        <v>280.91000000000003</v>
      </c>
      <c r="M827" s="1">
        <v>116.03</v>
      </c>
      <c r="N827" s="1">
        <v>64.08</v>
      </c>
      <c r="O827" s="1">
        <v>148.75</v>
      </c>
      <c r="P827" s="1">
        <v>8.65</v>
      </c>
      <c r="Q827" t="s">
        <v>76</v>
      </c>
      <c r="R827" s="6">
        <v>935</v>
      </c>
      <c r="S827" s="6">
        <v>341</v>
      </c>
      <c r="T827" s="2">
        <v>13.21</v>
      </c>
      <c r="U827" s="2">
        <v>100</v>
      </c>
      <c r="V827" s="2">
        <v>38.619999999999997</v>
      </c>
      <c r="W827" s="2">
        <v>81.31</v>
      </c>
      <c r="X827" s="2">
        <v>1193.75</v>
      </c>
      <c r="Y827" s="2">
        <v>585.48</v>
      </c>
      <c r="Z827" s="2">
        <v>900.74</v>
      </c>
      <c r="AA827" s="2">
        <v>765.63</v>
      </c>
      <c r="AB827" s="2">
        <v>1125.92</v>
      </c>
      <c r="AC827" s="2">
        <v>2214.5700000000002</v>
      </c>
    </row>
    <row r="828" spans="1:29" x14ac:dyDescent="0.3">
      <c r="A828" t="s">
        <v>40</v>
      </c>
      <c r="B828">
        <v>23</v>
      </c>
      <c r="C828" t="s">
        <v>45</v>
      </c>
      <c r="D828">
        <v>11</v>
      </c>
      <c r="E828" t="s">
        <v>47</v>
      </c>
      <c r="F828" t="s">
        <v>48</v>
      </c>
      <c r="G828" s="2">
        <v>4390.87</v>
      </c>
      <c r="H828" t="s">
        <v>56</v>
      </c>
      <c r="I828" s="1">
        <v>189.63</v>
      </c>
      <c r="J828" s="1">
        <v>478.26</v>
      </c>
      <c r="K828" s="1">
        <v>53.74</v>
      </c>
      <c r="L828" s="1">
        <v>259.95</v>
      </c>
      <c r="M828" s="1">
        <v>139.28</v>
      </c>
      <c r="N828" s="1">
        <v>54.11</v>
      </c>
      <c r="O828" s="1">
        <v>146.84</v>
      </c>
      <c r="P828" s="1">
        <v>5.73</v>
      </c>
      <c r="Q828" t="s">
        <v>67</v>
      </c>
      <c r="R828" s="6">
        <v>143</v>
      </c>
      <c r="S828" s="6">
        <v>356</v>
      </c>
      <c r="T828" s="2">
        <v>12.33</v>
      </c>
      <c r="U828" s="2">
        <v>0</v>
      </c>
      <c r="V828" s="2">
        <v>27.3</v>
      </c>
      <c r="W828" s="2">
        <v>51.19</v>
      </c>
      <c r="X828" s="2">
        <v>1327.53999999999</v>
      </c>
      <c r="Y828" s="2">
        <v>570.80999999999995</v>
      </c>
      <c r="Z828" s="2">
        <v>878.17</v>
      </c>
      <c r="AA828" s="2">
        <v>746.45</v>
      </c>
      <c r="AB828" s="2">
        <v>1097.72</v>
      </c>
      <c r="AC828" s="2">
        <v>1856.63</v>
      </c>
    </row>
    <row r="829" spans="1:29" x14ac:dyDescent="0.3">
      <c r="A829" t="s">
        <v>30</v>
      </c>
      <c r="B829">
        <v>2</v>
      </c>
      <c r="C829" t="s">
        <v>45</v>
      </c>
      <c r="D829">
        <v>11.9</v>
      </c>
      <c r="E829" t="s">
        <v>46</v>
      </c>
      <c r="F829" t="s">
        <v>49</v>
      </c>
      <c r="G829" s="2">
        <v>5069.28</v>
      </c>
      <c r="H829" t="s">
        <v>56</v>
      </c>
      <c r="I829" s="1">
        <v>186.52</v>
      </c>
      <c r="J829" s="1">
        <v>435.88</v>
      </c>
      <c r="K829" s="1">
        <v>51.17</v>
      </c>
      <c r="L829" s="1">
        <v>265.01</v>
      </c>
      <c r="M829" s="1">
        <v>118.36</v>
      </c>
      <c r="N829" s="1">
        <v>49.45</v>
      </c>
      <c r="O829" s="1">
        <v>135.76</v>
      </c>
      <c r="P829" s="1">
        <v>8.67</v>
      </c>
      <c r="Q829" t="s">
        <v>59</v>
      </c>
      <c r="R829" s="6">
        <v>790</v>
      </c>
      <c r="S829" s="6">
        <v>341</v>
      </c>
      <c r="T829" s="2">
        <v>14.87</v>
      </c>
      <c r="U829" s="2">
        <v>150</v>
      </c>
      <c r="V829" s="2">
        <v>30.29</v>
      </c>
      <c r="W829" s="2">
        <v>54.74</v>
      </c>
      <c r="X829" s="2">
        <v>1250.82</v>
      </c>
      <c r="Y829" s="2">
        <v>659.01</v>
      </c>
      <c r="Z829" s="2">
        <v>1013.86</v>
      </c>
      <c r="AA829" s="2">
        <v>861.78</v>
      </c>
      <c r="AB829" s="2">
        <v>1267.32</v>
      </c>
      <c r="AC829" s="2">
        <v>2764.75</v>
      </c>
    </row>
    <row r="830" spans="1:29" x14ac:dyDescent="0.3">
      <c r="A830" t="s">
        <v>32</v>
      </c>
      <c r="B830">
        <v>4</v>
      </c>
      <c r="C830" t="s">
        <v>45</v>
      </c>
      <c r="D830">
        <v>13.5</v>
      </c>
      <c r="E830" t="s">
        <v>46</v>
      </c>
      <c r="F830" t="s">
        <v>48</v>
      </c>
      <c r="G830" s="2">
        <v>5516.25</v>
      </c>
      <c r="H830" t="s">
        <v>56</v>
      </c>
      <c r="I830" s="1">
        <v>179.14</v>
      </c>
      <c r="J830" s="1">
        <v>397.09</v>
      </c>
      <c r="K830" s="1">
        <v>56.07</v>
      </c>
      <c r="L830" s="1">
        <v>209.97</v>
      </c>
      <c r="M830" s="1">
        <v>128.93</v>
      </c>
      <c r="N830" s="1">
        <v>69.52</v>
      </c>
      <c r="O830" s="1">
        <v>112.06</v>
      </c>
      <c r="P830" s="1">
        <v>6.84</v>
      </c>
      <c r="Q830" t="s">
        <v>67</v>
      </c>
      <c r="R830" s="6">
        <v>239</v>
      </c>
      <c r="S830" s="6">
        <v>348</v>
      </c>
      <c r="T830" s="2">
        <v>15.85</v>
      </c>
      <c r="U830" s="2">
        <v>100</v>
      </c>
      <c r="V830" s="2">
        <v>26.64</v>
      </c>
      <c r="W830" s="2">
        <v>55.31</v>
      </c>
      <c r="X830" s="2">
        <v>1159.6199999999999</v>
      </c>
      <c r="Y830" s="2">
        <v>717.11</v>
      </c>
      <c r="Z830" s="2">
        <v>1103.25</v>
      </c>
      <c r="AA830" s="2">
        <v>937.76</v>
      </c>
      <c r="AB830" s="2">
        <v>1379.06</v>
      </c>
      <c r="AC830" s="2">
        <v>3249.2700000000004</v>
      </c>
    </row>
    <row r="831" spans="1:29" x14ac:dyDescent="0.3">
      <c r="A831" t="s">
        <v>40</v>
      </c>
      <c r="B831">
        <v>19</v>
      </c>
      <c r="C831" t="s">
        <v>44</v>
      </c>
      <c r="D831">
        <v>21.8</v>
      </c>
      <c r="E831" t="s">
        <v>47</v>
      </c>
      <c r="F831" t="s">
        <v>50</v>
      </c>
      <c r="G831" s="2">
        <v>3584.86</v>
      </c>
      <c r="H831" t="s">
        <v>54</v>
      </c>
      <c r="I831" s="1">
        <v>158.58000000000001</v>
      </c>
      <c r="J831" s="1">
        <v>391.89</v>
      </c>
      <c r="K831" s="1">
        <v>54.76</v>
      </c>
      <c r="L831" s="1">
        <v>208.54</v>
      </c>
      <c r="M831" s="1">
        <v>114.81</v>
      </c>
      <c r="N831" s="1">
        <v>60.14</v>
      </c>
      <c r="O831" s="1">
        <v>136.85</v>
      </c>
      <c r="P831" s="1">
        <v>7.01</v>
      </c>
      <c r="Q831" t="s">
        <v>83</v>
      </c>
      <c r="R831" s="6">
        <v>193</v>
      </c>
      <c r="S831" s="6">
        <v>390</v>
      </c>
      <c r="T831" s="2">
        <v>9.19</v>
      </c>
      <c r="U831" s="2">
        <v>50</v>
      </c>
      <c r="V831" s="2">
        <v>37.96</v>
      </c>
      <c r="W831" s="2">
        <v>62.02</v>
      </c>
      <c r="X831" s="2">
        <v>1132.58</v>
      </c>
      <c r="Y831" s="2">
        <v>466.03</v>
      </c>
      <c r="Z831" s="2">
        <v>716.97</v>
      </c>
      <c r="AA831" s="2">
        <v>609.42999999999995</v>
      </c>
      <c r="AB831" s="2">
        <v>896.22</v>
      </c>
      <c r="AC831" s="2">
        <v>1306.2399999999998</v>
      </c>
    </row>
    <row r="832" spans="1:29" x14ac:dyDescent="0.3">
      <c r="A832" t="s">
        <v>32</v>
      </c>
      <c r="B832">
        <v>17</v>
      </c>
      <c r="C832" t="s">
        <v>43</v>
      </c>
      <c r="D832">
        <v>17.399999999999999</v>
      </c>
      <c r="E832" t="s">
        <v>47</v>
      </c>
      <c r="F832" t="s">
        <v>50</v>
      </c>
      <c r="G832" s="2">
        <v>4237.04</v>
      </c>
      <c r="H832" t="s">
        <v>56</v>
      </c>
      <c r="I832" s="1">
        <v>121.38</v>
      </c>
      <c r="J832" s="1">
        <v>358.19</v>
      </c>
      <c r="K832" s="1">
        <v>51.2</v>
      </c>
      <c r="L832" s="1">
        <v>269.93</v>
      </c>
      <c r="M832" s="1">
        <v>112.75</v>
      </c>
      <c r="N832" s="1">
        <v>31.69</v>
      </c>
      <c r="O832" s="1">
        <v>123.77</v>
      </c>
      <c r="P832" s="1">
        <v>9.8699999999999992</v>
      </c>
      <c r="Q832" t="s">
        <v>81</v>
      </c>
      <c r="R832" s="6">
        <v>365</v>
      </c>
      <c r="S832" s="6">
        <v>378</v>
      </c>
      <c r="T832" s="2">
        <v>11.21</v>
      </c>
      <c r="U832" s="2">
        <v>100</v>
      </c>
      <c r="V832" s="2">
        <v>32.01</v>
      </c>
      <c r="W832" s="2">
        <v>78.8</v>
      </c>
      <c r="X832" s="2">
        <v>1078.78</v>
      </c>
      <c r="Y832" s="2">
        <v>550.82000000000005</v>
      </c>
      <c r="Z832" s="2">
        <v>847.41</v>
      </c>
      <c r="AA832" s="2">
        <v>720.3</v>
      </c>
      <c r="AB832" s="2">
        <v>1059.26</v>
      </c>
      <c r="AC832" s="2">
        <v>2056.27</v>
      </c>
    </row>
    <row r="833" spans="1:29" x14ac:dyDescent="0.3">
      <c r="A833" t="s">
        <v>40</v>
      </c>
      <c r="B833">
        <v>24</v>
      </c>
      <c r="C833" t="s">
        <v>41</v>
      </c>
      <c r="D833">
        <v>24</v>
      </c>
      <c r="E833" t="s">
        <v>46</v>
      </c>
      <c r="F833" t="s">
        <v>48</v>
      </c>
      <c r="G833" s="2">
        <v>4975.99</v>
      </c>
      <c r="H833" t="s">
        <v>56</v>
      </c>
      <c r="I833" s="1">
        <v>108.29</v>
      </c>
      <c r="J833" s="1">
        <v>340.29</v>
      </c>
      <c r="K833" s="1">
        <v>53.11</v>
      </c>
      <c r="L833" s="1">
        <v>205.62</v>
      </c>
      <c r="M833" s="1">
        <v>112.87</v>
      </c>
      <c r="N833" s="1">
        <v>51.34</v>
      </c>
      <c r="O833" s="1">
        <v>118</v>
      </c>
      <c r="P833" s="1">
        <v>5.99</v>
      </c>
      <c r="Q833" t="s">
        <v>75</v>
      </c>
      <c r="R833" s="6">
        <v>831</v>
      </c>
      <c r="S833" s="6">
        <v>378</v>
      </c>
      <c r="T833" s="2">
        <v>13.16</v>
      </c>
      <c r="U833" s="2">
        <v>150</v>
      </c>
      <c r="V833" s="2">
        <v>36.1</v>
      </c>
      <c r="W833" s="2">
        <v>77.150000000000006</v>
      </c>
      <c r="X833" s="2">
        <v>995.51</v>
      </c>
      <c r="Y833" s="2">
        <v>646.88</v>
      </c>
      <c r="Z833" s="2">
        <v>995.2</v>
      </c>
      <c r="AA833" s="2">
        <v>845.92</v>
      </c>
      <c r="AB833" s="2">
        <v>1244</v>
      </c>
      <c r="AC833" s="2">
        <v>2932.58</v>
      </c>
    </row>
    <row r="834" spans="1:29" x14ac:dyDescent="0.3">
      <c r="A834" t="s">
        <v>36</v>
      </c>
      <c r="B834">
        <v>18</v>
      </c>
      <c r="C834" t="s">
        <v>44</v>
      </c>
      <c r="D834">
        <v>25.5</v>
      </c>
      <c r="E834" t="s">
        <v>46</v>
      </c>
      <c r="F834" t="s">
        <v>51</v>
      </c>
      <c r="G834" s="2">
        <v>3591.4</v>
      </c>
      <c r="H834" t="s">
        <v>55</v>
      </c>
      <c r="I834" s="1">
        <v>197.18</v>
      </c>
      <c r="J834" s="1">
        <v>353.66</v>
      </c>
      <c r="K834" s="1">
        <v>56.51</v>
      </c>
      <c r="L834" s="1">
        <v>299.79000000000002</v>
      </c>
      <c r="M834" s="1">
        <v>102.45</v>
      </c>
      <c r="N834" s="1">
        <v>66.69</v>
      </c>
      <c r="O834" s="1">
        <v>123.12</v>
      </c>
      <c r="P834" s="1">
        <v>9.7100000000000009</v>
      </c>
      <c r="Q834" t="s">
        <v>68</v>
      </c>
      <c r="R834" s="6">
        <v>664</v>
      </c>
      <c r="S834" s="6">
        <v>374</v>
      </c>
      <c r="T834" s="2">
        <v>9.6</v>
      </c>
      <c r="U834" s="2">
        <v>50</v>
      </c>
      <c r="V834" s="2">
        <v>24.2</v>
      </c>
      <c r="W834" s="2">
        <v>61.12</v>
      </c>
      <c r="X834" s="2">
        <v>1209.1099999999999</v>
      </c>
      <c r="Y834" s="2">
        <v>466.88</v>
      </c>
      <c r="Z834" s="2">
        <v>718.28</v>
      </c>
      <c r="AA834" s="2">
        <v>610.54</v>
      </c>
      <c r="AB834" s="2">
        <v>897.85</v>
      </c>
      <c r="AC834" s="2">
        <v>1222.4899999999998</v>
      </c>
    </row>
    <row r="835" spans="1:29" x14ac:dyDescent="0.3">
      <c r="A835" t="s">
        <v>31</v>
      </c>
      <c r="B835">
        <v>19</v>
      </c>
      <c r="C835" t="s">
        <v>42</v>
      </c>
      <c r="D835">
        <v>18.899999999999999</v>
      </c>
      <c r="E835" t="s">
        <v>46</v>
      </c>
      <c r="F835" t="s">
        <v>50</v>
      </c>
      <c r="G835" s="2">
        <v>5013.6000000000004</v>
      </c>
      <c r="H835" t="s">
        <v>56</v>
      </c>
      <c r="I835" s="1">
        <v>126.85</v>
      </c>
      <c r="J835" s="1">
        <v>385.88</v>
      </c>
      <c r="K835" s="1">
        <v>54.19</v>
      </c>
      <c r="L835" s="1">
        <v>289.98</v>
      </c>
      <c r="M835" s="1">
        <v>130.51</v>
      </c>
      <c r="N835" s="1">
        <v>41.38</v>
      </c>
      <c r="O835" s="1">
        <v>114.57</v>
      </c>
      <c r="P835" s="1">
        <v>8.4</v>
      </c>
      <c r="Q835" t="s">
        <v>75</v>
      </c>
      <c r="R835" s="6">
        <v>700</v>
      </c>
      <c r="S835" s="6">
        <v>307</v>
      </c>
      <c r="T835" s="2">
        <v>16.329999999999998</v>
      </c>
      <c r="U835" s="2">
        <v>100</v>
      </c>
      <c r="V835" s="2">
        <v>27.42</v>
      </c>
      <c r="W835" s="2">
        <v>83.22</v>
      </c>
      <c r="X835" s="2">
        <v>1151.76</v>
      </c>
      <c r="Y835" s="2">
        <v>651.77</v>
      </c>
      <c r="Z835" s="2">
        <v>1002.72</v>
      </c>
      <c r="AA835" s="2">
        <v>852.31</v>
      </c>
      <c r="AB835" s="2">
        <v>1253.4000000000001</v>
      </c>
      <c r="AC835" s="2">
        <v>2755.26</v>
      </c>
    </row>
    <row r="836" spans="1:29" x14ac:dyDescent="0.3">
      <c r="A836" t="s">
        <v>34</v>
      </c>
      <c r="B836">
        <v>25</v>
      </c>
      <c r="C836" t="s">
        <v>41</v>
      </c>
      <c r="D836">
        <v>19.8</v>
      </c>
      <c r="E836" t="s">
        <v>47</v>
      </c>
      <c r="F836" t="s">
        <v>51</v>
      </c>
      <c r="G836" s="2">
        <v>3795.64</v>
      </c>
      <c r="H836" t="s">
        <v>54</v>
      </c>
      <c r="I836" s="1">
        <v>105.98</v>
      </c>
      <c r="J836" s="1">
        <v>431.44</v>
      </c>
      <c r="K836" s="1">
        <v>56.03</v>
      </c>
      <c r="L836" s="1">
        <v>205.85</v>
      </c>
      <c r="M836" s="1">
        <v>114.6</v>
      </c>
      <c r="N836" s="1">
        <v>33.07</v>
      </c>
      <c r="O836" s="1">
        <v>128.55000000000001</v>
      </c>
      <c r="P836" s="1">
        <v>8.3000000000000007</v>
      </c>
      <c r="Q836" t="s">
        <v>80</v>
      </c>
      <c r="R836" s="6">
        <v>806</v>
      </c>
      <c r="S836" s="6">
        <v>335</v>
      </c>
      <c r="T836" s="2">
        <v>11.33</v>
      </c>
      <c r="U836" s="2">
        <v>0</v>
      </c>
      <c r="V836" s="2">
        <v>21.88</v>
      </c>
      <c r="W836" s="2">
        <v>65.290000000000006</v>
      </c>
      <c r="X836" s="2">
        <v>1083.82</v>
      </c>
      <c r="Y836" s="2">
        <v>493.43</v>
      </c>
      <c r="Z836" s="2">
        <v>759.13</v>
      </c>
      <c r="AA836" s="2">
        <v>645.26</v>
      </c>
      <c r="AB836" s="2">
        <v>948.91</v>
      </c>
      <c r="AC836" s="2">
        <v>1499.6999999999998</v>
      </c>
    </row>
    <row r="837" spans="1:29" x14ac:dyDescent="0.3">
      <c r="A837" t="s">
        <v>32</v>
      </c>
      <c r="B837">
        <v>1</v>
      </c>
      <c r="C837" t="s">
        <v>43</v>
      </c>
      <c r="D837">
        <v>20.5</v>
      </c>
      <c r="E837" t="s">
        <v>46</v>
      </c>
      <c r="F837" t="s">
        <v>48</v>
      </c>
      <c r="G837" s="2">
        <v>3267.77</v>
      </c>
      <c r="H837" t="s">
        <v>54</v>
      </c>
      <c r="I837" s="1">
        <v>152.53</v>
      </c>
      <c r="J837" s="1">
        <v>428.41</v>
      </c>
      <c r="K837" s="1">
        <v>51.24</v>
      </c>
      <c r="L837" s="1">
        <v>299.73</v>
      </c>
      <c r="M837" s="1">
        <v>146.91999999999999</v>
      </c>
      <c r="N837" s="1">
        <v>33.51</v>
      </c>
      <c r="O837" s="1">
        <v>120.81</v>
      </c>
      <c r="P837" s="1">
        <v>9.7799999999999994</v>
      </c>
      <c r="Q837" t="s">
        <v>64</v>
      </c>
      <c r="R837" s="6">
        <v>338</v>
      </c>
      <c r="S837" s="6">
        <v>395</v>
      </c>
      <c r="T837" s="2">
        <v>8.27</v>
      </c>
      <c r="U837" s="2">
        <v>100</v>
      </c>
      <c r="V837" s="2">
        <v>28.54</v>
      </c>
      <c r="W837" s="2">
        <v>83.58</v>
      </c>
      <c r="X837" s="2">
        <v>1242.93</v>
      </c>
      <c r="Y837" s="2">
        <v>424.81</v>
      </c>
      <c r="Z837" s="2">
        <v>653.54999999999995</v>
      </c>
      <c r="AA837" s="2">
        <v>555.52</v>
      </c>
      <c r="AB837" s="2">
        <v>816.94</v>
      </c>
      <c r="AC837" s="2">
        <v>919.38000000000011</v>
      </c>
    </row>
    <row r="838" spans="1:29" x14ac:dyDescent="0.3">
      <c r="A838" t="s">
        <v>39</v>
      </c>
      <c r="B838">
        <v>28</v>
      </c>
      <c r="C838" t="s">
        <v>41</v>
      </c>
      <c r="D838">
        <v>15.9</v>
      </c>
      <c r="E838" t="s">
        <v>46</v>
      </c>
      <c r="F838" t="s">
        <v>51</v>
      </c>
      <c r="G838" s="2">
        <v>4239.5200000000004</v>
      </c>
      <c r="H838" t="s">
        <v>54</v>
      </c>
      <c r="I838" s="1">
        <v>174.9</v>
      </c>
      <c r="J838" s="1">
        <v>341.92</v>
      </c>
      <c r="K838" s="1">
        <v>59.49</v>
      </c>
      <c r="L838" s="1">
        <v>258.83999999999997</v>
      </c>
      <c r="M838" s="1">
        <v>138.68</v>
      </c>
      <c r="N838" s="1">
        <v>61.08</v>
      </c>
      <c r="O838" s="1">
        <v>135.18</v>
      </c>
      <c r="P838" s="1">
        <v>5.73</v>
      </c>
      <c r="Q838" t="s">
        <v>82</v>
      </c>
      <c r="R838" s="6">
        <v>159</v>
      </c>
      <c r="S838" s="6">
        <v>335</v>
      </c>
      <c r="T838" s="2">
        <v>12.66</v>
      </c>
      <c r="U838" s="2">
        <v>50</v>
      </c>
      <c r="V838" s="2">
        <v>34.979999999999997</v>
      </c>
      <c r="W838" s="2">
        <v>81.22</v>
      </c>
      <c r="X838" s="2">
        <v>1175.82</v>
      </c>
      <c r="Y838" s="2">
        <v>551.14</v>
      </c>
      <c r="Z838" s="2">
        <v>847.9</v>
      </c>
      <c r="AA838" s="2">
        <v>720.72</v>
      </c>
      <c r="AB838" s="2">
        <v>1059.8800000000001</v>
      </c>
      <c r="AC838" s="2">
        <v>1914.6799999999998</v>
      </c>
    </row>
    <row r="839" spans="1:29" x14ac:dyDescent="0.3">
      <c r="A839" t="s">
        <v>30</v>
      </c>
      <c r="B839">
        <v>3</v>
      </c>
      <c r="C839" t="s">
        <v>42</v>
      </c>
      <c r="D839">
        <v>12.8</v>
      </c>
      <c r="E839" t="s">
        <v>46</v>
      </c>
      <c r="F839" t="s">
        <v>53</v>
      </c>
      <c r="G839" s="2">
        <v>3324.05</v>
      </c>
      <c r="H839" t="s">
        <v>56</v>
      </c>
      <c r="I839" s="1">
        <v>183.76</v>
      </c>
      <c r="J839" s="1">
        <v>322.79000000000002</v>
      </c>
      <c r="K839" s="1">
        <v>57.78</v>
      </c>
      <c r="L839" s="1">
        <v>217.78</v>
      </c>
      <c r="M839" s="1">
        <v>123.16</v>
      </c>
      <c r="N839" s="1">
        <v>62.76</v>
      </c>
      <c r="O839" s="1">
        <v>136.94999999999999</v>
      </c>
      <c r="P839" s="1">
        <v>5.9</v>
      </c>
      <c r="Q839" t="s">
        <v>58</v>
      </c>
      <c r="R839" s="6">
        <v>337</v>
      </c>
      <c r="S839" s="6">
        <v>392</v>
      </c>
      <c r="T839" s="2">
        <v>8.48</v>
      </c>
      <c r="U839" s="2">
        <v>0</v>
      </c>
      <c r="V839" s="2">
        <v>22.58</v>
      </c>
      <c r="W839" s="2">
        <v>78.55</v>
      </c>
      <c r="X839" s="2">
        <v>1110.8800000000001</v>
      </c>
      <c r="Y839" s="2">
        <v>432.13</v>
      </c>
      <c r="Z839" s="2">
        <v>664.81</v>
      </c>
      <c r="AA839" s="2">
        <v>565.09</v>
      </c>
      <c r="AB839" s="2">
        <v>831.01</v>
      </c>
      <c r="AC839" s="2">
        <v>1001.75</v>
      </c>
    </row>
    <row r="840" spans="1:29" x14ac:dyDescent="0.3">
      <c r="A840" t="s">
        <v>31</v>
      </c>
      <c r="B840">
        <v>24</v>
      </c>
      <c r="C840" t="s">
        <v>42</v>
      </c>
      <c r="D840">
        <v>20.8</v>
      </c>
      <c r="E840" t="s">
        <v>46</v>
      </c>
      <c r="F840" t="s">
        <v>50</v>
      </c>
      <c r="G840" s="2">
        <v>5357.34</v>
      </c>
      <c r="H840" t="s">
        <v>56</v>
      </c>
      <c r="I840" s="1">
        <v>151.75</v>
      </c>
      <c r="J840" s="1">
        <v>354.59</v>
      </c>
      <c r="K840" s="1">
        <v>54.51</v>
      </c>
      <c r="L840" s="1">
        <v>203.91</v>
      </c>
      <c r="M840" s="1">
        <v>111.15</v>
      </c>
      <c r="N840" s="1">
        <v>58.46</v>
      </c>
      <c r="O840" s="1">
        <v>130.77000000000001</v>
      </c>
      <c r="P840" s="1">
        <v>8.59</v>
      </c>
      <c r="Q840" t="s">
        <v>75</v>
      </c>
      <c r="R840" s="6">
        <v>990</v>
      </c>
      <c r="S840" s="6">
        <v>381</v>
      </c>
      <c r="T840" s="2">
        <v>14.06</v>
      </c>
      <c r="U840" s="2">
        <v>100</v>
      </c>
      <c r="V840" s="2">
        <v>26.77</v>
      </c>
      <c r="W840" s="2">
        <v>75.510000000000005</v>
      </c>
      <c r="X840" s="2">
        <v>1073.73</v>
      </c>
      <c r="Y840" s="2">
        <v>696.45</v>
      </c>
      <c r="Z840" s="2">
        <v>1071.47</v>
      </c>
      <c r="AA840" s="2">
        <v>910.75</v>
      </c>
      <c r="AB840" s="2">
        <v>1339.34</v>
      </c>
      <c r="AC840" s="2">
        <v>3176.38</v>
      </c>
    </row>
    <row r="841" spans="1:29" x14ac:dyDescent="0.3">
      <c r="A841" t="s">
        <v>40</v>
      </c>
      <c r="B841">
        <v>28</v>
      </c>
      <c r="C841" t="s">
        <v>43</v>
      </c>
      <c r="D841">
        <v>23.1</v>
      </c>
      <c r="E841" t="s">
        <v>47</v>
      </c>
      <c r="F841" t="s">
        <v>53</v>
      </c>
      <c r="G841" s="2">
        <v>4824.93</v>
      </c>
      <c r="H841" t="s">
        <v>54</v>
      </c>
      <c r="I841" s="1">
        <v>108.82</v>
      </c>
      <c r="J841" s="1">
        <v>369.28</v>
      </c>
      <c r="K841" s="1">
        <v>54.36</v>
      </c>
      <c r="L841" s="1">
        <v>240.62</v>
      </c>
      <c r="M841" s="1">
        <v>102.49</v>
      </c>
      <c r="N841" s="1">
        <v>60.05</v>
      </c>
      <c r="O841" s="1">
        <v>122.22</v>
      </c>
      <c r="P841" s="1">
        <v>6.38</v>
      </c>
      <c r="Q841" t="s">
        <v>64</v>
      </c>
      <c r="R841" s="6">
        <v>572</v>
      </c>
      <c r="S841" s="6">
        <v>390</v>
      </c>
      <c r="T841" s="2">
        <v>12.37</v>
      </c>
      <c r="U841" s="2">
        <v>150</v>
      </c>
      <c r="V841" s="2">
        <v>34.15</v>
      </c>
      <c r="W841" s="2">
        <v>84.66</v>
      </c>
      <c r="X841" s="2">
        <v>1064.22</v>
      </c>
      <c r="Y841" s="2">
        <v>627.24</v>
      </c>
      <c r="Z841" s="2">
        <v>964.99</v>
      </c>
      <c r="AA841" s="2">
        <v>820.24</v>
      </c>
      <c r="AB841" s="2">
        <v>1206.23</v>
      </c>
      <c r="AC841" s="2">
        <v>2710.86</v>
      </c>
    </row>
    <row r="842" spans="1:29" x14ac:dyDescent="0.3">
      <c r="A842" t="s">
        <v>38</v>
      </c>
      <c r="B842">
        <v>2</v>
      </c>
      <c r="C842" t="s">
        <v>42</v>
      </c>
      <c r="D842">
        <v>27.3</v>
      </c>
      <c r="E842" t="s">
        <v>46</v>
      </c>
      <c r="F842" t="s">
        <v>49</v>
      </c>
      <c r="G842" s="2">
        <v>5857.35</v>
      </c>
      <c r="H842" t="s">
        <v>57</v>
      </c>
      <c r="I842" s="1">
        <v>167.98</v>
      </c>
      <c r="J842" s="1">
        <v>335.05</v>
      </c>
      <c r="K842" s="1">
        <v>53.31</v>
      </c>
      <c r="L842" s="1">
        <v>268.81</v>
      </c>
      <c r="M842" s="1">
        <v>102.47</v>
      </c>
      <c r="N842" s="1">
        <v>44.79</v>
      </c>
      <c r="O842" s="1">
        <v>148.41</v>
      </c>
      <c r="P842" s="1">
        <v>8.65</v>
      </c>
      <c r="Q842" t="s">
        <v>69</v>
      </c>
      <c r="R842" s="6">
        <v>492</v>
      </c>
      <c r="S842" s="6">
        <v>306</v>
      </c>
      <c r="T842" s="2">
        <v>19.14</v>
      </c>
      <c r="U842" s="2">
        <v>150</v>
      </c>
      <c r="V842" s="2">
        <v>23.3</v>
      </c>
      <c r="W842" s="2">
        <v>93.65</v>
      </c>
      <c r="X842" s="2">
        <v>1129.47</v>
      </c>
      <c r="Y842" s="2">
        <v>761.46</v>
      </c>
      <c r="Z842" s="2">
        <v>1171.47</v>
      </c>
      <c r="AA842" s="2">
        <v>995.75</v>
      </c>
      <c r="AB842" s="2">
        <v>1464.34</v>
      </c>
      <c r="AC842" s="2">
        <v>3667.1800000000003</v>
      </c>
    </row>
    <row r="843" spans="1:29" x14ac:dyDescent="0.3">
      <c r="A843" t="s">
        <v>34</v>
      </c>
      <c r="B843">
        <v>25</v>
      </c>
      <c r="C843" t="s">
        <v>44</v>
      </c>
      <c r="D843">
        <v>25.9</v>
      </c>
      <c r="E843" t="s">
        <v>47</v>
      </c>
      <c r="F843" t="s">
        <v>50</v>
      </c>
      <c r="G843" s="2">
        <v>5545.8</v>
      </c>
      <c r="H843" t="s">
        <v>55</v>
      </c>
      <c r="I843" s="1">
        <v>161.77000000000001</v>
      </c>
      <c r="J843" s="1">
        <v>316.95</v>
      </c>
      <c r="K843" s="1">
        <v>56.6</v>
      </c>
      <c r="L843" s="1">
        <v>296.27999999999997</v>
      </c>
      <c r="M843" s="1">
        <v>129.12</v>
      </c>
      <c r="N843" s="1">
        <v>42.17</v>
      </c>
      <c r="O843" s="1">
        <v>141.47999999999999</v>
      </c>
      <c r="P843" s="1">
        <v>6.3</v>
      </c>
      <c r="Q843" t="s">
        <v>77</v>
      </c>
      <c r="R843" s="6">
        <v>711</v>
      </c>
      <c r="S843" s="6">
        <v>325</v>
      </c>
      <c r="T843" s="2">
        <v>17.059999999999999</v>
      </c>
      <c r="U843" s="2">
        <v>0</v>
      </c>
      <c r="V843" s="2">
        <v>32.74</v>
      </c>
      <c r="W843" s="2">
        <v>66.569999999999993</v>
      </c>
      <c r="X843" s="2">
        <v>1150.6699999999901</v>
      </c>
      <c r="Y843" s="2">
        <v>720.95</v>
      </c>
      <c r="Z843" s="2">
        <v>1109.1600000000001</v>
      </c>
      <c r="AA843" s="2">
        <v>942.79</v>
      </c>
      <c r="AB843" s="2">
        <v>1386.45</v>
      </c>
      <c r="AC843" s="2">
        <v>3193.87</v>
      </c>
    </row>
    <row r="844" spans="1:29" x14ac:dyDescent="0.3">
      <c r="A844" t="s">
        <v>33</v>
      </c>
      <c r="B844">
        <v>11</v>
      </c>
      <c r="C844" t="s">
        <v>42</v>
      </c>
      <c r="D844">
        <v>23.4</v>
      </c>
      <c r="E844" t="s">
        <v>47</v>
      </c>
      <c r="F844" t="s">
        <v>50</v>
      </c>
      <c r="G844" s="2">
        <v>3833.09</v>
      </c>
      <c r="H844" t="s">
        <v>56</v>
      </c>
      <c r="I844" s="1">
        <v>161.43</v>
      </c>
      <c r="J844" s="1">
        <v>417.85</v>
      </c>
      <c r="K844" s="1">
        <v>50.85</v>
      </c>
      <c r="L844" s="1">
        <v>270.32</v>
      </c>
      <c r="M844" s="1">
        <v>120.63</v>
      </c>
      <c r="N844" s="1">
        <v>50.61</v>
      </c>
      <c r="O844" s="1">
        <v>141.47</v>
      </c>
      <c r="P844" s="1">
        <v>9.84</v>
      </c>
      <c r="Q844" t="s">
        <v>79</v>
      </c>
      <c r="R844" s="6">
        <v>376</v>
      </c>
      <c r="S844" s="6">
        <v>367</v>
      </c>
      <c r="T844" s="2">
        <v>10.44</v>
      </c>
      <c r="U844" s="2">
        <v>150</v>
      </c>
      <c r="V844" s="2">
        <v>28.47</v>
      </c>
      <c r="W844" s="2">
        <v>77.92</v>
      </c>
      <c r="X844" s="2">
        <v>1223</v>
      </c>
      <c r="Y844" s="2">
        <v>498.3</v>
      </c>
      <c r="Z844" s="2">
        <v>766.62</v>
      </c>
      <c r="AA844" s="2">
        <v>651.63</v>
      </c>
      <c r="AB844" s="2">
        <v>958.27</v>
      </c>
      <c r="AC844" s="2">
        <v>1554.56</v>
      </c>
    </row>
    <row r="845" spans="1:29" x14ac:dyDescent="0.3">
      <c r="A845" t="s">
        <v>29</v>
      </c>
      <c r="B845">
        <v>9</v>
      </c>
      <c r="C845" t="s">
        <v>43</v>
      </c>
      <c r="D845">
        <v>28.6</v>
      </c>
      <c r="E845" t="s">
        <v>47</v>
      </c>
      <c r="F845" t="s">
        <v>48</v>
      </c>
      <c r="G845" s="2">
        <v>4774.51</v>
      </c>
      <c r="H845" t="s">
        <v>56</v>
      </c>
      <c r="I845" s="1">
        <v>171.98</v>
      </c>
      <c r="J845" s="1">
        <v>333.65</v>
      </c>
      <c r="K845" s="1">
        <v>58.15</v>
      </c>
      <c r="L845" s="1">
        <v>227.51</v>
      </c>
      <c r="M845" s="1">
        <v>134.75</v>
      </c>
      <c r="N845" s="1">
        <v>47.63</v>
      </c>
      <c r="O845" s="1">
        <v>106.42</v>
      </c>
      <c r="P845" s="1">
        <v>6.24</v>
      </c>
      <c r="Q845" t="s">
        <v>76</v>
      </c>
      <c r="R845" s="6">
        <v>874</v>
      </c>
      <c r="S845" s="6">
        <v>303</v>
      </c>
      <c r="T845" s="2">
        <v>15.76</v>
      </c>
      <c r="U845" s="2">
        <v>0</v>
      </c>
      <c r="V845" s="2">
        <v>28.2</v>
      </c>
      <c r="W845" s="2">
        <v>66.55</v>
      </c>
      <c r="X845" s="2">
        <v>1086.33</v>
      </c>
      <c r="Y845" s="2">
        <v>620.69000000000005</v>
      </c>
      <c r="Z845" s="2">
        <v>954.9</v>
      </c>
      <c r="AA845" s="2">
        <v>811.67</v>
      </c>
      <c r="AB845" s="2">
        <v>1193.6300000000001</v>
      </c>
      <c r="AC845" s="2">
        <v>2482.38</v>
      </c>
    </row>
    <row r="846" spans="1:29" x14ac:dyDescent="0.3">
      <c r="A846" t="s">
        <v>34</v>
      </c>
      <c r="B846">
        <v>7</v>
      </c>
      <c r="C846" t="s">
        <v>41</v>
      </c>
      <c r="D846">
        <v>19.8</v>
      </c>
      <c r="E846" t="s">
        <v>46</v>
      </c>
      <c r="F846" t="s">
        <v>48</v>
      </c>
      <c r="G846" s="2">
        <v>4963.9799999999996</v>
      </c>
      <c r="H846" t="s">
        <v>56</v>
      </c>
      <c r="I846" s="1">
        <v>187.15</v>
      </c>
      <c r="J846" s="1">
        <v>419.89</v>
      </c>
      <c r="K846" s="1">
        <v>52.88</v>
      </c>
      <c r="L846" s="1">
        <v>221.54</v>
      </c>
      <c r="M846" s="1">
        <v>129.01</v>
      </c>
      <c r="N846" s="1">
        <v>43.39</v>
      </c>
      <c r="O846" s="1">
        <v>144.35</v>
      </c>
      <c r="P846" s="1">
        <v>8.0299999999999994</v>
      </c>
      <c r="Q846" t="s">
        <v>80</v>
      </c>
      <c r="R846" s="6">
        <v>380</v>
      </c>
      <c r="S846" s="6">
        <v>381</v>
      </c>
      <c r="T846" s="2">
        <v>13.03</v>
      </c>
      <c r="U846" s="2">
        <v>100</v>
      </c>
      <c r="V846" s="2">
        <v>24.48</v>
      </c>
      <c r="W846" s="2">
        <v>61.7</v>
      </c>
      <c r="X846" s="2">
        <v>1206.23999999999</v>
      </c>
      <c r="Y846" s="2">
        <v>645.32000000000005</v>
      </c>
      <c r="Z846" s="2">
        <v>992.8</v>
      </c>
      <c r="AA846" s="2">
        <v>843.88</v>
      </c>
      <c r="AB846" s="2">
        <v>1240.99</v>
      </c>
      <c r="AC846" s="2">
        <v>2648.22</v>
      </c>
    </row>
    <row r="847" spans="1:29" x14ac:dyDescent="0.3">
      <c r="A847" t="s">
        <v>38</v>
      </c>
      <c r="B847">
        <v>8</v>
      </c>
      <c r="C847" t="s">
        <v>42</v>
      </c>
      <c r="D847">
        <v>25.5</v>
      </c>
      <c r="E847" t="s">
        <v>47</v>
      </c>
      <c r="F847" t="s">
        <v>51</v>
      </c>
      <c r="G847" s="2">
        <v>3498.96</v>
      </c>
      <c r="H847" t="s">
        <v>55</v>
      </c>
      <c r="I847" s="1">
        <v>129.63</v>
      </c>
      <c r="J847" s="1">
        <v>372.65</v>
      </c>
      <c r="K847" s="1">
        <v>50.92</v>
      </c>
      <c r="L847" s="1">
        <v>214.61</v>
      </c>
      <c r="M847" s="1">
        <v>132.16999999999999</v>
      </c>
      <c r="N847" s="1">
        <v>56.94</v>
      </c>
      <c r="O847" s="1">
        <v>102.36</v>
      </c>
      <c r="P847" s="1">
        <v>5.37</v>
      </c>
      <c r="Q847" t="s">
        <v>81</v>
      </c>
      <c r="R847" s="6">
        <v>957</v>
      </c>
      <c r="S847" s="6">
        <v>349</v>
      </c>
      <c r="T847" s="2">
        <v>10.029999999999999</v>
      </c>
      <c r="U847" s="2">
        <v>50</v>
      </c>
      <c r="V847" s="2">
        <v>30.09</v>
      </c>
      <c r="W847" s="2">
        <v>59.85</v>
      </c>
      <c r="X847" s="2">
        <v>1064.6499999999901</v>
      </c>
      <c r="Y847" s="2">
        <v>454.86</v>
      </c>
      <c r="Z847" s="2">
        <v>699.79</v>
      </c>
      <c r="AA847" s="2">
        <v>594.82000000000005</v>
      </c>
      <c r="AB847" s="2">
        <v>874.74</v>
      </c>
      <c r="AC847" s="2">
        <v>1280.4000000000001</v>
      </c>
    </row>
    <row r="848" spans="1:29" x14ac:dyDescent="0.3">
      <c r="A848" t="s">
        <v>34</v>
      </c>
      <c r="B848">
        <v>12</v>
      </c>
      <c r="C848" t="s">
        <v>41</v>
      </c>
      <c r="D848">
        <v>25.7</v>
      </c>
      <c r="E848" t="s">
        <v>46</v>
      </c>
      <c r="F848" t="s">
        <v>50</v>
      </c>
      <c r="G848" s="2">
        <v>3572.33</v>
      </c>
      <c r="H848" t="s">
        <v>55</v>
      </c>
      <c r="I848" s="1">
        <v>170.71</v>
      </c>
      <c r="J848" s="1">
        <v>352.51</v>
      </c>
      <c r="K848" s="1">
        <v>56.13</v>
      </c>
      <c r="L848" s="1">
        <v>266.44</v>
      </c>
      <c r="M848" s="1">
        <v>129.01</v>
      </c>
      <c r="N848" s="1">
        <v>43.88</v>
      </c>
      <c r="O848" s="1">
        <v>135.59</v>
      </c>
      <c r="P848" s="1">
        <v>9.67</v>
      </c>
      <c r="Q848" t="s">
        <v>64</v>
      </c>
      <c r="R848" s="6">
        <v>963</v>
      </c>
      <c r="S848" s="6">
        <v>358</v>
      </c>
      <c r="T848" s="2">
        <v>9.98</v>
      </c>
      <c r="U848" s="2">
        <v>100</v>
      </c>
      <c r="V848" s="2">
        <v>23.67</v>
      </c>
      <c r="W848" s="2">
        <v>57.71</v>
      </c>
      <c r="X848" s="2">
        <v>1163.94</v>
      </c>
      <c r="Y848" s="2">
        <v>464.4</v>
      </c>
      <c r="Z848" s="2">
        <v>714.47</v>
      </c>
      <c r="AA848" s="2">
        <v>607.29999999999995</v>
      </c>
      <c r="AB848" s="2">
        <v>893.08</v>
      </c>
      <c r="AC848" s="2">
        <v>1298.06</v>
      </c>
    </row>
    <row r="849" spans="1:29" x14ac:dyDescent="0.3">
      <c r="A849" t="s">
        <v>30</v>
      </c>
      <c r="B849">
        <v>18</v>
      </c>
      <c r="C849" t="s">
        <v>43</v>
      </c>
      <c r="D849">
        <v>15.8</v>
      </c>
      <c r="E849" t="s">
        <v>46</v>
      </c>
      <c r="F849" t="s">
        <v>49</v>
      </c>
      <c r="G849" s="2">
        <v>4187.1499999999996</v>
      </c>
      <c r="H849" t="s">
        <v>54</v>
      </c>
      <c r="I849" s="1">
        <v>145.59</v>
      </c>
      <c r="J849" s="1">
        <v>348.78</v>
      </c>
      <c r="K849" s="1">
        <v>55.75</v>
      </c>
      <c r="L849" s="1">
        <v>299.45</v>
      </c>
      <c r="M849" s="1">
        <v>130.81</v>
      </c>
      <c r="N849" s="1">
        <v>64.239999999999995</v>
      </c>
      <c r="O849" s="1">
        <v>136.44</v>
      </c>
      <c r="P849" s="1">
        <v>6.59</v>
      </c>
      <c r="Q849" t="s">
        <v>68</v>
      </c>
      <c r="R849" s="6">
        <v>117</v>
      </c>
      <c r="S849" s="6">
        <v>308</v>
      </c>
      <c r="T849" s="2">
        <v>13.59</v>
      </c>
      <c r="U849" s="2">
        <v>0</v>
      </c>
      <c r="V849" s="2">
        <v>36.590000000000003</v>
      </c>
      <c r="W849" s="2">
        <v>68.900000000000006</v>
      </c>
      <c r="X849" s="2">
        <v>1187.6499999999901</v>
      </c>
      <c r="Y849" s="2">
        <v>544.33000000000004</v>
      </c>
      <c r="Z849" s="2">
        <v>837.43</v>
      </c>
      <c r="AA849" s="2">
        <v>711.82</v>
      </c>
      <c r="AB849" s="2">
        <v>1046.79</v>
      </c>
      <c r="AC849" s="2">
        <v>1802.0900000000001</v>
      </c>
    </row>
    <row r="850" spans="1:29" x14ac:dyDescent="0.3">
      <c r="A850" t="s">
        <v>38</v>
      </c>
      <c r="B850">
        <v>7</v>
      </c>
      <c r="C850" t="s">
        <v>45</v>
      </c>
      <c r="D850">
        <v>29.3</v>
      </c>
      <c r="E850" t="s">
        <v>46</v>
      </c>
      <c r="F850" t="s">
        <v>50</v>
      </c>
      <c r="G850" s="2">
        <v>5101.12</v>
      </c>
      <c r="H850" t="s">
        <v>57</v>
      </c>
      <c r="I850" s="1">
        <v>136.16999999999999</v>
      </c>
      <c r="J850" s="1">
        <v>498.62</v>
      </c>
      <c r="K850" s="1">
        <v>59.04</v>
      </c>
      <c r="L850" s="1">
        <v>282.29000000000002</v>
      </c>
      <c r="M850" s="1">
        <v>110.43</v>
      </c>
      <c r="N850" s="1">
        <v>60.72</v>
      </c>
      <c r="O850" s="1">
        <v>121.65</v>
      </c>
      <c r="P850" s="1">
        <v>7.93</v>
      </c>
      <c r="Q850" t="s">
        <v>60</v>
      </c>
      <c r="R850" s="6">
        <v>337</v>
      </c>
      <c r="S850" s="6">
        <v>384</v>
      </c>
      <c r="T850" s="2">
        <v>13.28</v>
      </c>
      <c r="U850" s="2">
        <v>50</v>
      </c>
      <c r="V850" s="2">
        <v>31.69</v>
      </c>
      <c r="W850" s="2">
        <v>97.96</v>
      </c>
      <c r="X850" s="2">
        <v>1276.8499999999999</v>
      </c>
      <c r="Y850" s="2">
        <v>663.15</v>
      </c>
      <c r="Z850" s="2">
        <v>1020.22</v>
      </c>
      <c r="AA850" s="2">
        <v>867.19</v>
      </c>
      <c r="AB850" s="2">
        <v>1275.28</v>
      </c>
      <c r="AC850" s="2">
        <v>2671.96</v>
      </c>
    </row>
    <row r="851" spans="1:29" x14ac:dyDescent="0.3">
      <c r="A851" t="s">
        <v>39</v>
      </c>
      <c r="B851">
        <v>14</v>
      </c>
      <c r="C851" t="s">
        <v>45</v>
      </c>
      <c r="D851">
        <v>26.2</v>
      </c>
      <c r="E851" t="s">
        <v>46</v>
      </c>
      <c r="F851" t="s">
        <v>51</v>
      </c>
      <c r="G851" s="2">
        <v>4212.43</v>
      </c>
      <c r="H851" t="s">
        <v>56</v>
      </c>
      <c r="I851" s="1">
        <v>153.38</v>
      </c>
      <c r="J851" s="1">
        <v>445.18</v>
      </c>
      <c r="K851" s="1">
        <v>53.06</v>
      </c>
      <c r="L851" s="1">
        <v>273.67</v>
      </c>
      <c r="M851" s="1">
        <v>110.97</v>
      </c>
      <c r="N851" s="1">
        <v>68.150000000000006</v>
      </c>
      <c r="O851" s="1">
        <v>110.19</v>
      </c>
      <c r="P851" s="1">
        <v>8.58</v>
      </c>
      <c r="Q851" t="s">
        <v>78</v>
      </c>
      <c r="R851" s="6">
        <v>962</v>
      </c>
      <c r="S851" s="6">
        <v>347</v>
      </c>
      <c r="T851" s="2">
        <v>12.14</v>
      </c>
      <c r="U851" s="2">
        <v>0</v>
      </c>
      <c r="V851" s="2">
        <v>21.31</v>
      </c>
      <c r="W851" s="2">
        <v>82.51</v>
      </c>
      <c r="X851" s="2">
        <v>1223.18</v>
      </c>
      <c r="Y851" s="2">
        <v>547.62</v>
      </c>
      <c r="Z851" s="2">
        <v>842.49</v>
      </c>
      <c r="AA851" s="2">
        <v>716.11</v>
      </c>
      <c r="AB851" s="2">
        <v>1053.1099999999999</v>
      </c>
      <c r="AC851" s="2">
        <v>1776.56</v>
      </c>
    </row>
    <row r="852" spans="1:29" x14ac:dyDescent="0.3">
      <c r="A852" t="s">
        <v>31</v>
      </c>
      <c r="B852">
        <v>27</v>
      </c>
      <c r="C852" t="s">
        <v>41</v>
      </c>
      <c r="D852">
        <v>29.7</v>
      </c>
      <c r="E852" t="s">
        <v>47</v>
      </c>
      <c r="F852" t="s">
        <v>53</v>
      </c>
      <c r="G852" s="2">
        <v>4403.34</v>
      </c>
      <c r="H852" t="s">
        <v>57</v>
      </c>
      <c r="I852" s="1">
        <v>189.16</v>
      </c>
      <c r="J852" s="1">
        <v>365.97</v>
      </c>
      <c r="K852" s="1">
        <v>54.53</v>
      </c>
      <c r="L852" s="1">
        <v>219.51</v>
      </c>
      <c r="M852" s="1">
        <v>108.84</v>
      </c>
      <c r="N852" s="1">
        <v>44.61</v>
      </c>
      <c r="O852" s="1">
        <v>149</v>
      </c>
      <c r="P852" s="1">
        <v>9.94</v>
      </c>
      <c r="Q852" t="s">
        <v>60</v>
      </c>
      <c r="R852" s="6">
        <v>254</v>
      </c>
      <c r="S852" s="6">
        <v>307</v>
      </c>
      <c r="T852" s="2">
        <v>14.34</v>
      </c>
      <c r="U852" s="2">
        <v>50</v>
      </c>
      <c r="V852" s="2">
        <v>36.15</v>
      </c>
      <c r="W852" s="2">
        <v>90.65</v>
      </c>
      <c r="X852" s="2">
        <v>1141.56</v>
      </c>
      <c r="Y852" s="2">
        <v>572.42999999999995</v>
      </c>
      <c r="Z852" s="2">
        <v>880.67</v>
      </c>
      <c r="AA852" s="2">
        <v>748.57</v>
      </c>
      <c r="AB852" s="2">
        <v>1100.8399999999999</v>
      </c>
      <c r="AC852" s="2">
        <v>2113.9299999999998</v>
      </c>
    </row>
    <row r="853" spans="1:29" x14ac:dyDescent="0.3">
      <c r="A853" t="s">
        <v>35</v>
      </c>
      <c r="B853">
        <v>5</v>
      </c>
      <c r="C853" t="s">
        <v>43</v>
      </c>
      <c r="D853">
        <v>11.2</v>
      </c>
      <c r="E853" t="s">
        <v>46</v>
      </c>
      <c r="F853" t="s">
        <v>50</v>
      </c>
      <c r="G853" s="2">
        <v>3840.71</v>
      </c>
      <c r="H853" t="s">
        <v>55</v>
      </c>
      <c r="I853" s="1">
        <v>185.15</v>
      </c>
      <c r="J853" s="1">
        <v>324.82</v>
      </c>
      <c r="K853" s="1">
        <v>56.66</v>
      </c>
      <c r="L853" s="1">
        <v>267.51</v>
      </c>
      <c r="M853" s="1">
        <v>111.92</v>
      </c>
      <c r="N853" s="1">
        <v>36.53</v>
      </c>
      <c r="O853" s="1">
        <v>141.11000000000001</v>
      </c>
      <c r="P853" s="1">
        <v>9.77</v>
      </c>
      <c r="Q853" t="s">
        <v>70</v>
      </c>
      <c r="R853" s="6">
        <v>985</v>
      </c>
      <c r="S853" s="6">
        <v>339</v>
      </c>
      <c r="T853" s="2">
        <v>11.33</v>
      </c>
      <c r="U853" s="2">
        <v>100</v>
      </c>
      <c r="V853" s="2">
        <v>30.94</v>
      </c>
      <c r="W853" s="2">
        <v>57.62</v>
      </c>
      <c r="X853" s="2">
        <v>1133.46999999999</v>
      </c>
      <c r="Y853" s="2">
        <v>499.29</v>
      </c>
      <c r="Z853" s="2">
        <v>768.14</v>
      </c>
      <c r="AA853" s="2">
        <v>652.91999999999996</v>
      </c>
      <c r="AB853" s="2">
        <v>960.18</v>
      </c>
      <c r="AC853" s="2">
        <v>1604.1799999999998</v>
      </c>
    </row>
    <row r="854" spans="1:29" x14ac:dyDescent="0.3">
      <c r="A854" t="s">
        <v>39</v>
      </c>
      <c r="B854">
        <v>15</v>
      </c>
      <c r="C854" t="s">
        <v>41</v>
      </c>
      <c r="D854">
        <v>28.5</v>
      </c>
      <c r="E854" t="s">
        <v>46</v>
      </c>
      <c r="F854" t="s">
        <v>51</v>
      </c>
      <c r="G854" s="2">
        <v>3823.29</v>
      </c>
      <c r="H854" t="s">
        <v>56</v>
      </c>
      <c r="I854" s="1">
        <v>115.85</v>
      </c>
      <c r="J854" s="1">
        <v>391.48</v>
      </c>
      <c r="K854" s="1">
        <v>57.77</v>
      </c>
      <c r="L854" s="1">
        <v>276.14</v>
      </c>
      <c r="M854" s="1">
        <v>118.46</v>
      </c>
      <c r="N854" s="1">
        <v>35.08</v>
      </c>
      <c r="O854" s="1">
        <v>125.24</v>
      </c>
      <c r="P854" s="1">
        <v>7.71</v>
      </c>
      <c r="Q854" t="s">
        <v>82</v>
      </c>
      <c r="R854" s="6">
        <v>282</v>
      </c>
      <c r="S854" s="6">
        <v>319</v>
      </c>
      <c r="T854" s="2">
        <v>11.99</v>
      </c>
      <c r="U854" s="2">
        <v>0</v>
      </c>
      <c r="V854" s="2">
        <v>37.03</v>
      </c>
      <c r="W854" s="2">
        <v>72.900000000000006</v>
      </c>
      <c r="X854" s="2">
        <v>1127.73</v>
      </c>
      <c r="Y854" s="2">
        <v>497.03</v>
      </c>
      <c r="Z854" s="2">
        <v>764.66</v>
      </c>
      <c r="AA854" s="2">
        <v>649.96</v>
      </c>
      <c r="AB854" s="2">
        <v>955.82</v>
      </c>
      <c r="AC854" s="2">
        <v>1498.5900000000001</v>
      </c>
    </row>
    <row r="855" spans="1:29" x14ac:dyDescent="0.3">
      <c r="A855" t="s">
        <v>33</v>
      </c>
      <c r="B855">
        <v>15</v>
      </c>
      <c r="C855" t="s">
        <v>44</v>
      </c>
      <c r="D855">
        <v>16.2</v>
      </c>
      <c r="E855" t="s">
        <v>46</v>
      </c>
      <c r="F855" t="s">
        <v>51</v>
      </c>
      <c r="G855" s="2">
        <v>3932.89</v>
      </c>
      <c r="H855" t="s">
        <v>56</v>
      </c>
      <c r="I855" s="1">
        <v>121.56</v>
      </c>
      <c r="J855" s="1">
        <v>447.43</v>
      </c>
      <c r="K855" s="1">
        <v>55.73</v>
      </c>
      <c r="L855" s="1">
        <v>290.7</v>
      </c>
      <c r="M855" s="1">
        <v>114.56</v>
      </c>
      <c r="N855" s="1">
        <v>40.82</v>
      </c>
      <c r="O855" s="1">
        <v>143.43</v>
      </c>
      <c r="P855" s="1">
        <v>9.33</v>
      </c>
      <c r="Q855" t="s">
        <v>66</v>
      </c>
      <c r="R855" s="6">
        <v>147</v>
      </c>
      <c r="S855" s="6">
        <v>312</v>
      </c>
      <c r="T855" s="2">
        <v>12.61</v>
      </c>
      <c r="U855" s="2">
        <v>150</v>
      </c>
      <c r="V855" s="2">
        <v>22.09</v>
      </c>
      <c r="W855" s="2">
        <v>84.64</v>
      </c>
      <c r="X855" s="2">
        <v>1223.56</v>
      </c>
      <c r="Y855" s="2">
        <v>511.28</v>
      </c>
      <c r="Z855" s="2">
        <v>786.58</v>
      </c>
      <c r="AA855" s="2">
        <v>668.59</v>
      </c>
      <c r="AB855" s="2">
        <v>983.22</v>
      </c>
      <c r="AC855" s="2">
        <v>1647.42</v>
      </c>
    </row>
    <row r="856" spans="1:29" x14ac:dyDescent="0.3">
      <c r="A856" t="s">
        <v>36</v>
      </c>
      <c r="B856">
        <v>7</v>
      </c>
      <c r="C856" t="s">
        <v>45</v>
      </c>
      <c r="D856">
        <v>23.2</v>
      </c>
      <c r="E856" t="s">
        <v>47</v>
      </c>
      <c r="F856" t="s">
        <v>49</v>
      </c>
      <c r="G856" s="2">
        <v>5763.75</v>
      </c>
      <c r="H856" t="s">
        <v>57</v>
      </c>
      <c r="I856" s="1">
        <v>112.41</v>
      </c>
      <c r="J856" s="1">
        <v>305.27999999999997</v>
      </c>
      <c r="K856" s="1">
        <v>58.17</v>
      </c>
      <c r="L856" s="1">
        <v>263.39999999999998</v>
      </c>
      <c r="M856" s="1">
        <v>139.4</v>
      </c>
      <c r="N856" s="1">
        <v>34.67</v>
      </c>
      <c r="O856" s="1">
        <v>111.24</v>
      </c>
      <c r="P856" s="1">
        <v>7.17</v>
      </c>
      <c r="Q856" t="s">
        <v>76</v>
      </c>
      <c r="R856" s="6">
        <v>609</v>
      </c>
      <c r="S856" s="6">
        <v>311</v>
      </c>
      <c r="T856" s="2">
        <v>18.53</v>
      </c>
      <c r="U856" s="2">
        <v>50</v>
      </c>
      <c r="V856" s="2">
        <v>24.66</v>
      </c>
      <c r="W856" s="2">
        <v>63.61</v>
      </c>
      <c r="X856" s="2">
        <v>1031.74</v>
      </c>
      <c r="Y856" s="2">
        <v>749.29</v>
      </c>
      <c r="Z856" s="2">
        <v>1152.75</v>
      </c>
      <c r="AA856" s="2">
        <v>979.84</v>
      </c>
      <c r="AB856" s="2">
        <v>1440.94</v>
      </c>
      <c r="AC856" s="2">
        <v>3572.67</v>
      </c>
    </row>
    <row r="857" spans="1:29" x14ac:dyDescent="0.3">
      <c r="A857" t="s">
        <v>32</v>
      </c>
      <c r="B857">
        <v>19</v>
      </c>
      <c r="C857" t="s">
        <v>45</v>
      </c>
      <c r="D857">
        <v>15.2</v>
      </c>
      <c r="E857" t="s">
        <v>47</v>
      </c>
      <c r="F857" t="s">
        <v>48</v>
      </c>
      <c r="G857" s="2">
        <v>3981.5</v>
      </c>
      <c r="H857" t="s">
        <v>56</v>
      </c>
      <c r="I857" s="1">
        <v>107.25</v>
      </c>
      <c r="J857" s="1">
        <v>492.54</v>
      </c>
      <c r="K857" s="1">
        <v>52.6</v>
      </c>
      <c r="L857" s="1">
        <v>267.08</v>
      </c>
      <c r="M857" s="1">
        <v>129.66</v>
      </c>
      <c r="N857" s="1">
        <v>58.33</v>
      </c>
      <c r="O857" s="1">
        <v>126.67</v>
      </c>
      <c r="P857" s="1">
        <v>6.26</v>
      </c>
      <c r="Q857" t="s">
        <v>79</v>
      </c>
      <c r="R857" s="6">
        <v>796</v>
      </c>
      <c r="S857" s="6">
        <v>341</v>
      </c>
      <c r="T857" s="2">
        <v>11.68</v>
      </c>
      <c r="U857" s="2">
        <v>50</v>
      </c>
      <c r="V857" s="2">
        <v>34.15</v>
      </c>
      <c r="W857" s="2">
        <v>63.53</v>
      </c>
      <c r="X857" s="2">
        <v>1240.3900000000001</v>
      </c>
      <c r="Y857" s="2">
        <v>517.6</v>
      </c>
      <c r="Z857" s="2">
        <v>796.3</v>
      </c>
      <c r="AA857" s="2">
        <v>676.86</v>
      </c>
      <c r="AB857" s="2">
        <v>995.38</v>
      </c>
      <c r="AC857" s="2">
        <v>1591.2600000000002</v>
      </c>
    </row>
    <row r="858" spans="1:29" x14ac:dyDescent="0.3">
      <c r="A858" t="s">
        <v>31</v>
      </c>
      <c r="B858">
        <v>6</v>
      </c>
      <c r="C858" t="s">
        <v>45</v>
      </c>
      <c r="D858">
        <v>12.8</v>
      </c>
      <c r="E858" t="s">
        <v>46</v>
      </c>
      <c r="F858" t="s">
        <v>50</v>
      </c>
      <c r="G858" s="2">
        <v>3971.26</v>
      </c>
      <c r="H858" t="s">
        <v>54</v>
      </c>
      <c r="I858" s="1">
        <v>155.94</v>
      </c>
      <c r="J858" s="1">
        <v>323.18</v>
      </c>
      <c r="K858" s="1">
        <v>57.9</v>
      </c>
      <c r="L858" s="1">
        <v>256.55</v>
      </c>
      <c r="M858" s="1">
        <v>118.45</v>
      </c>
      <c r="N858" s="1">
        <v>33.090000000000003</v>
      </c>
      <c r="O858" s="1">
        <v>124.42</v>
      </c>
      <c r="P858" s="1">
        <v>9.31</v>
      </c>
      <c r="Q858" t="s">
        <v>82</v>
      </c>
      <c r="R858" s="6">
        <v>668</v>
      </c>
      <c r="S858" s="6">
        <v>400</v>
      </c>
      <c r="T858" s="2">
        <v>9.93</v>
      </c>
      <c r="U858" s="2">
        <v>100</v>
      </c>
      <c r="V858" s="2">
        <v>20.36</v>
      </c>
      <c r="W858" s="2">
        <v>60.55</v>
      </c>
      <c r="X858" s="2">
        <v>1078.8399999999999</v>
      </c>
      <c r="Y858" s="2">
        <v>516.26</v>
      </c>
      <c r="Z858" s="2">
        <v>794.25</v>
      </c>
      <c r="AA858" s="2">
        <v>675.11</v>
      </c>
      <c r="AB858" s="2">
        <v>992.82</v>
      </c>
      <c r="AC858" s="2">
        <v>1778.7800000000002</v>
      </c>
    </row>
    <row r="859" spans="1:29" x14ac:dyDescent="0.3">
      <c r="A859" t="s">
        <v>40</v>
      </c>
      <c r="B859">
        <v>4</v>
      </c>
      <c r="C859" t="s">
        <v>45</v>
      </c>
      <c r="D859">
        <v>13.3</v>
      </c>
      <c r="E859" t="s">
        <v>46</v>
      </c>
      <c r="F859" t="s">
        <v>50</v>
      </c>
      <c r="G859" s="2">
        <v>5113.3100000000004</v>
      </c>
      <c r="H859" t="s">
        <v>56</v>
      </c>
      <c r="I859" s="1">
        <v>121.83</v>
      </c>
      <c r="J859" s="1">
        <v>476.75</v>
      </c>
      <c r="K859" s="1">
        <v>54.81</v>
      </c>
      <c r="L859" s="1">
        <v>288.60000000000002</v>
      </c>
      <c r="M859" s="1">
        <v>135.79</v>
      </c>
      <c r="N859" s="1">
        <v>59.06</v>
      </c>
      <c r="O859" s="1">
        <v>135.9</v>
      </c>
      <c r="P859" s="1">
        <v>8.3800000000000008</v>
      </c>
      <c r="Q859" t="s">
        <v>73</v>
      </c>
      <c r="R859" s="6">
        <v>864</v>
      </c>
      <c r="S859" s="6">
        <v>363</v>
      </c>
      <c r="T859" s="2">
        <v>14.09</v>
      </c>
      <c r="U859" s="2">
        <v>50</v>
      </c>
      <c r="V859" s="2">
        <v>27.22</v>
      </c>
      <c r="W859" s="2">
        <v>98.41</v>
      </c>
      <c r="X859" s="2">
        <v>1281.1199999999999</v>
      </c>
      <c r="Y859" s="2">
        <v>664.73</v>
      </c>
      <c r="Z859" s="2">
        <v>1022.66</v>
      </c>
      <c r="AA859" s="2">
        <v>869.26</v>
      </c>
      <c r="AB859" s="2">
        <v>1278.33</v>
      </c>
      <c r="AC859" s="2">
        <v>2675.41</v>
      </c>
    </row>
    <row r="860" spans="1:29" x14ac:dyDescent="0.3">
      <c r="A860" t="s">
        <v>37</v>
      </c>
      <c r="B860">
        <v>7</v>
      </c>
      <c r="C860" t="s">
        <v>43</v>
      </c>
      <c r="D860">
        <v>15.5</v>
      </c>
      <c r="E860" t="s">
        <v>47</v>
      </c>
      <c r="F860" t="s">
        <v>48</v>
      </c>
      <c r="G860" s="2">
        <v>5755.92</v>
      </c>
      <c r="H860" t="s">
        <v>57</v>
      </c>
      <c r="I860" s="1">
        <v>194.47</v>
      </c>
      <c r="J860" s="1">
        <v>465.5</v>
      </c>
      <c r="K860" s="1">
        <v>58.85</v>
      </c>
      <c r="L860" s="1">
        <v>257.19</v>
      </c>
      <c r="M860" s="1">
        <v>118.17</v>
      </c>
      <c r="N860" s="1">
        <v>45.8</v>
      </c>
      <c r="O860" s="1">
        <v>125.69</v>
      </c>
      <c r="P860" s="1">
        <v>6.3</v>
      </c>
      <c r="Q860" t="s">
        <v>76</v>
      </c>
      <c r="R860" s="6">
        <v>823</v>
      </c>
      <c r="S860" s="6">
        <v>325</v>
      </c>
      <c r="T860" s="2">
        <v>17.71</v>
      </c>
      <c r="U860" s="2">
        <v>100</v>
      </c>
      <c r="V860" s="2">
        <v>21.96</v>
      </c>
      <c r="W860" s="2">
        <v>90.04</v>
      </c>
      <c r="X860" s="2">
        <v>1271.97</v>
      </c>
      <c r="Y860" s="2">
        <v>748.27</v>
      </c>
      <c r="Z860" s="2">
        <v>1151.18</v>
      </c>
      <c r="AA860" s="2">
        <v>978.51</v>
      </c>
      <c r="AB860" s="2">
        <v>1438.98</v>
      </c>
      <c r="AC860" s="2">
        <v>3371.91</v>
      </c>
    </row>
    <row r="861" spans="1:29" x14ac:dyDescent="0.3">
      <c r="A861" t="s">
        <v>35</v>
      </c>
      <c r="B861">
        <v>5</v>
      </c>
      <c r="C861" t="s">
        <v>45</v>
      </c>
      <c r="D861">
        <v>23</v>
      </c>
      <c r="E861" t="s">
        <v>47</v>
      </c>
      <c r="F861" t="s">
        <v>50</v>
      </c>
      <c r="G861" s="2">
        <v>3823.86</v>
      </c>
      <c r="H861" t="s">
        <v>55</v>
      </c>
      <c r="I861" s="1">
        <v>185.23</v>
      </c>
      <c r="J861" s="1">
        <v>362.78</v>
      </c>
      <c r="K861" s="1">
        <v>57.71</v>
      </c>
      <c r="L861" s="1">
        <v>289.85000000000002</v>
      </c>
      <c r="M861" s="1">
        <v>116.22</v>
      </c>
      <c r="N861" s="1">
        <v>49.29</v>
      </c>
      <c r="O861" s="1">
        <v>138.55000000000001</v>
      </c>
      <c r="P861" s="1">
        <v>8.07</v>
      </c>
      <c r="Q861" t="s">
        <v>78</v>
      </c>
      <c r="R861" s="6">
        <v>405</v>
      </c>
      <c r="S861" s="6">
        <v>315</v>
      </c>
      <c r="T861" s="2">
        <v>12.14</v>
      </c>
      <c r="U861" s="2">
        <v>50</v>
      </c>
      <c r="V861" s="2">
        <v>25.28</v>
      </c>
      <c r="W861" s="2">
        <v>54.85</v>
      </c>
      <c r="X861" s="2">
        <v>1207.7</v>
      </c>
      <c r="Y861" s="2">
        <v>497.1</v>
      </c>
      <c r="Z861" s="2">
        <v>764.77</v>
      </c>
      <c r="AA861" s="2">
        <v>650.05999999999995</v>
      </c>
      <c r="AB861" s="2">
        <v>955.97</v>
      </c>
      <c r="AC861" s="2">
        <v>1457.44</v>
      </c>
    </row>
    <row r="862" spans="1:29" x14ac:dyDescent="0.3">
      <c r="A862" t="s">
        <v>37</v>
      </c>
      <c r="B862">
        <v>1</v>
      </c>
      <c r="C862" t="s">
        <v>41</v>
      </c>
      <c r="D862">
        <v>26.8</v>
      </c>
      <c r="E862" t="s">
        <v>47</v>
      </c>
      <c r="F862" t="s">
        <v>53</v>
      </c>
      <c r="G862" s="2">
        <v>5184.26</v>
      </c>
      <c r="H862" t="s">
        <v>56</v>
      </c>
      <c r="I862" s="1">
        <v>199.47</v>
      </c>
      <c r="J862" s="1">
        <v>495.96</v>
      </c>
      <c r="K862" s="1">
        <v>51.93</v>
      </c>
      <c r="L862" s="1">
        <v>295.56</v>
      </c>
      <c r="M862" s="1">
        <v>123.44</v>
      </c>
      <c r="N862" s="1">
        <v>38.32</v>
      </c>
      <c r="O862" s="1">
        <v>139.51</v>
      </c>
      <c r="P862" s="1">
        <v>6.83</v>
      </c>
      <c r="Q862" t="s">
        <v>82</v>
      </c>
      <c r="R862" s="6">
        <v>120</v>
      </c>
      <c r="S862" s="6">
        <v>327</v>
      </c>
      <c r="T862" s="2">
        <v>15.85</v>
      </c>
      <c r="U862" s="2">
        <v>150</v>
      </c>
      <c r="V862" s="2">
        <v>39.03</v>
      </c>
      <c r="W862" s="2">
        <v>68.540000000000006</v>
      </c>
      <c r="X862" s="2">
        <v>1351.01999999999</v>
      </c>
      <c r="Y862" s="2">
        <v>673.95</v>
      </c>
      <c r="Z862" s="2">
        <v>1036.8499999999999</v>
      </c>
      <c r="AA862" s="2">
        <v>881.32</v>
      </c>
      <c r="AB862" s="2">
        <v>1296.07</v>
      </c>
      <c r="AC862" s="2">
        <v>2788.27</v>
      </c>
    </row>
    <row r="863" spans="1:29" x14ac:dyDescent="0.3">
      <c r="A863" t="s">
        <v>36</v>
      </c>
      <c r="B863">
        <v>13</v>
      </c>
      <c r="C863" t="s">
        <v>43</v>
      </c>
      <c r="D863">
        <v>25.5</v>
      </c>
      <c r="E863" t="s">
        <v>46</v>
      </c>
      <c r="F863" t="s">
        <v>50</v>
      </c>
      <c r="G863" s="2">
        <v>4824.67</v>
      </c>
      <c r="H863" t="s">
        <v>57</v>
      </c>
      <c r="I863" s="1">
        <v>146.57</v>
      </c>
      <c r="J863" s="1">
        <v>411.55</v>
      </c>
      <c r="K863" s="1">
        <v>51.25</v>
      </c>
      <c r="L863" s="1">
        <v>265.44</v>
      </c>
      <c r="M863" s="1">
        <v>106.18</v>
      </c>
      <c r="N863" s="1">
        <v>54.47</v>
      </c>
      <c r="O863" s="1">
        <v>108.62</v>
      </c>
      <c r="P863" s="1">
        <v>6.1</v>
      </c>
      <c r="Q863" t="s">
        <v>64</v>
      </c>
      <c r="R863" s="6">
        <v>507</v>
      </c>
      <c r="S863" s="6">
        <v>342</v>
      </c>
      <c r="T863" s="2">
        <v>14.11</v>
      </c>
      <c r="U863" s="2">
        <v>150</v>
      </c>
      <c r="V863" s="2">
        <v>35.69</v>
      </c>
      <c r="W863" s="2">
        <v>74.069999999999993</v>
      </c>
      <c r="X863" s="2">
        <v>1150.1799999999901</v>
      </c>
      <c r="Y863" s="2">
        <v>627.21</v>
      </c>
      <c r="Z863" s="2">
        <v>964.93</v>
      </c>
      <c r="AA863" s="2">
        <v>820.19</v>
      </c>
      <c r="AB863" s="2">
        <v>1206.17</v>
      </c>
      <c r="AC863" s="2">
        <v>2626.18</v>
      </c>
    </row>
    <row r="864" spans="1:29" x14ac:dyDescent="0.3">
      <c r="A864" t="s">
        <v>40</v>
      </c>
      <c r="B864">
        <v>2</v>
      </c>
      <c r="C864" t="s">
        <v>42</v>
      </c>
      <c r="D864">
        <v>26</v>
      </c>
      <c r="E864" t="s">
        <v>46</v>
      </c>
      <c r="F864" t="s">
        <v>52</v>
      </c>
      <c r="G864" s="2">
        <v>3292.33</v>
      </c>
      <c r="H864" t="s">
        <v>55</v>
      </c>
      <c r="I864" s="1">
        <v>171.63</v>
      </c>
      <c r="J864" s="1">
        <v>474.29</v>
      </c>
      <c r="K864" s="1">
        <v>54.91</v>
      </c>
      <c r="L864" s="1">
        <v>268.45</v>
      </c>
      <c r="M864" s="1">
        <v>127.67</v>
      </c>
      <c r="N864" s="1">
        <v>46.34</v>
      </c>
      <c r="O864" s="1">
        <v>149.62</v>
      </c>
      <c r="P864" s="1">
        <v>7.86</v>
      </c>
      <c r="Q864" t="s">
        <v>80</v>
      </c>
      <c r="R864" s="6">
        <v>415</v>
      </c>
      <c r="S864" s="6">
        <v>332</v>
      </c>
      <c r="T864" s="2">
        <v>9.92</v>
      </c>
      <c r="U864" s="2">
        <v>100</v>
      </c>
      <c r="V864" s="2">
        <v>27.53</v>
      </c>
      <c r="W864" s="2">
        <v>81.25</v>
      </c>
      <c r="X864" s="2">
        <v>1300.76999999999</v>
      </c>
      <c r="Y864" s="2">
        <v>428</v>
      </c>
      <c r="Z864" s="2">
        <v>658.47</v>
      </c>
      <c r="AA864" s="2">
        <v>559.70000000000005</v>
      </c>
      <c r="AB864" s="2">
        <v>823.08</v>
      </c>
      <c r="AC864" s="2">
        <v>885.09000000000015</v>
      </c>
    </row>
    <row r="865" spans="1:29" x14ac:dyDescent="0.3">
      <c r="A865" t="s">
        <v>34</v>
      </c>
      <c r="B865">
        <v>26</v>
      </c>
      <c r="C865" t="s">
        <v>45</v>
      </c>
      <c r="D865">
        <v>14.2</v>
      </c>
      <c r="E865" t="s">
        <v>46</v>
      </c>
      <c r="F865" t="s">
        <v>50</v>
      </c>
      <c r="G865" s="2">
        <v>3598.95</v>
      </c>
      <c r="H865" t="s">
        <v>54</v>
      </c>
      <c r="I865" s="1">
        <v>114.5</v>
      </c>
      <c r="J865" s="1">
        <v>397</v>
      </c>
      <c r="K865" s="1">
        <v>56.11</v>
      </c>
      <c r="L865" s="1">
        <v>267.10000000000002</v>
      </c>
      <c r="M865" s="1">
        <v>129.37</v>
      </c>
      <c r="N865" s="1">
        <v>65.489999999999995</v>
      </c>
      <c r="O865" s="1">
        <v>114.08</v>
      </c>
      <c r="P865" s="1">
        <v>7.1</v>
      </c>
      <c r="Q865" t="s">
        <v>58</v>
      </c>
      <c r="R865" s="6">
        <v>933</v>
      </c>
      <c r="S865" s="6">
        <v>346</v>
      </c>
      <c r="T865" s="2">
        <v>10.4</v>
      </c>
      <c r="U865" s="2">
        <v>50</v>
      </c>
      <c r="V865" s="2">
        <v>35.46</v>
      </c>
      <c r="W865" s="2">
        <v>95.32</v>
      </c>
      <c r="X865" s="2">
        <v>1150.74999999999</v>
      </c>
      <c r="Y865" s="2">
        <v>467.86</v>
      </c>
      <c r="Z865" s="2">
        <v>719.79</v>
      </c>
      <c r="AA865" s="2">
        <v>611.82000000000005</v>
      </c>
      <c r="AB865" s="2">
        <v>899.74</v>
      </c>
      <c r="AC865" s="2">
        <v>1299.6599999999999</v>
      </c>
    </row>
    <row r="866" spans="1:29" x14ac:dyDescent="0.3">
      <c r="A866" t="s">
        <v>35</v>
      </c>
      <c r="B866">
        <v>14</v>
      </c>
      <c r="C866" t="s">
        <v>41</v>
      </c>
      <c r="D866">
        <v>10.7</v>
      </c>
      <c r="E866" t="s">
        <v>47</v>
      </c>
      <c r="F866" t="s">
        <v>49</v>
      </c>
      <c r="G866" s="2">
        <v>3848.7</v>
      </c>
      <c r="H866" t="s">
        <v>54</v>
      </c>
      <c r="I866" s="1">
        <v>175.23</v>
      </c>
      <c r="J866" s="1">
        <v>303.45</v>
      </c>
      <c r="K866" s="1">
        <v>54.15</v>
      </c>
      <c r="L866" s="1">
        <v>211.93</v>
      </c>
      <c r="M866" s="1">
        <v>110.78</v>
      </c>
      <c r="N866" s="1">
        <v>30.74</v>
      </c>
      <c r="O866" s="1">
        <v>129.30000000000001</v>
      </c>
      <c r="P866" s="1">
        <v>7.27</v>
      </c>
      <c r="Q866" t="s">
        <v>64</v>
      </c>
      <c r="R866" s="6">
        <v>324</v>
      </c>
      <c r="S866" s="6">
        <v>303</v>
      </c>
      <c r="T866" s="2">
        <v>12.7</v>
      </c>
      <c r="U866" s="2">
        <v>100</v>
      </c>
      <c r="V866" s="2">
        <v>25.86</v>
      </c>
      <c r="W866" s="2">
        <v>83.47</v>
      </c>
      <c r="X866" s="2">
        <v>1022.84999999999</v>
      </c>
      <c r="Y866" s="2">
        <v>500.33</v>
      </c>
      <c r="Z866" s="2">
        <v>769.74</v>
      </c>
      <c r="AA866" s="2">
        <v>654.28</v>
      </c>
      <c r="AB866" s="2">
        <v>962.17</v>
      </c>
      <c r="AC866" s="2">
        <v>1717.71</v>
      </c>
    </row>
    <row r="867" spans="1:29" x14ac:dyDescent="0.3">
      <c r="A867" t="s">
        <v>33</v>
      </c>
      <c r="B867">
        <v>10</v>
      </c>
      <c r="C867" t="s">
        <v>41</v>
      </c>
      <c r="D867">
        <v>19</v>
      </c>
      <c r="E867" t="s">
        <v>47</v>
      </c>
      <c r="F867" t="s">
        <v>53</v>
      </c>
      <c r="G867" s="2">
        <v>5742.63</v>
      </c>
      <c r="H867" t="s">
        <v>54</v>
      </c>
      <c r="I867" s="1">
        <v>183.68</v>
      </c>
      <c r="J867" s="1">
        <v>377.34</v>
      </c>
      <c r="K867" s="1">
        <v>58.38</v>
      </c>
      <c r="L867" s="1">
        <v>277.33</v>
      </c>
      <c r="M867" s="1">
        <v>101.98</v>
      </c>
      <c r="N867" s="1">
        <v>63.92</v>
      </c>
      <c r="O867" s="1">
        <v>113.34</v>
      </c>
      <c r="P867" s="1">
        <v>5.75</v>
      </c>
      <c r="Q867" t="s">
        <v>82</v>
      </c>
      <c r="R867" s="6">
        <v>158</v>
      </c>
      <c r="S867" s="6">
        <v>362</v>
      </c>
      <c r="T867" s="2">
        <v>15.86</v>
      </c>
      <c r="U867" s="2">
        <v>100</v>
      </c>
      <c r="V867" s="2">
        <v>33.03</v>
      </c>
      <c r="W867" s="2">
        <v>85.28</v>
      </c>
      <c r="X867" s="2">
        <v>1181.72</v>
      </c>
      <c r="Y867" s="2">
        <v>746.54</v>
      </c>
      <c r="Z867" s="2">
        <v>1148.53</v>
      </c>
      <c r="AA867" s="2">
        <v>976.25</v>
      </c>
      <c r="AB867" s="2">
        <v>1435.66</v>
      </c>
      <c r="AC867" s="2">
        <v>3459.9399999999996</v>
      </c>
    </row>
    <row r="868" spans="1:29" x14ac:dyDescent="0.3">
      <c r="A868" t="s">
        <v>29</v>
      </c>
      <c r="B868">
        <v>2</v>
      </c>
      <c r="C868" t="s">
        <v>41</v>
      </c>
      <c r="D868">
        <v>13.5</v>
      </c>
      <c r="E868" t="s">
        <v>46</v>
      </c>
      <c r="F868" t="s">
        <v>53</v>
      </c>
      <c r="G868" s="2">
        <v>4936.1499999999996</v>
      </c>
      <c r="H868" t="s">
        <v>54</v>
      </c>
      <c r="I868" s="1">
        <v>154.80000000000001</v>
      </c>
      <c r="J868" s="1">
        <v>348.22</v>
      </c>
      <c r="K868" s="1">
        <v>56.11</v>
      </c>
      <c r="L868" s="1">
        <v>208.3</v>
      </c>
      <c r="M868" s="1">
        <v>141.12</v>
      </c>
      <c r="N868" s="1">
        <v>46.84</v>
      </c>
      <c r="O868" s="1">
        <v>100.41</v>
      </c>
      <c r="P868" s="1">
        <v>8.24</v>
      </c>
      <c r="Q868" t="s">
        <v>77</v>
      </c>
      <c r="R868" s="6">
        <v>508</v>
      </c>
      <c r="S868" s="6">
        <v>331</v>
      </c>
      <c r="T868" s="2">
        <v>14.91</v>
      </c>
      <c r="U868" s="2">
        <v>100</v>
      </c>
      <c r="V868" s="2">
        <v>35.47</v>
      </c>
      <c r="W868" s="2">
        <v>85.51</v>
      </c>
      <c r="X868" s="2">
        <v>1064.04</v>
      </c>
      <c r="Y868" s="2">
        <v>641.70000000000005</v>
      </c>
      <c r="Z868" s="2">
        <v>987.23</v>
      </c>
      <c r="AA868" s="2">
        <v>839.15</v>
      </c>
      <c r="AB868" s="2">
        <v>1234.04</v>
      </c>
      <c r="AC868" s="2">
        <v>2773.58</v>
      </c>
    </row>
    <row r="869" spans="1:29" x14ac:dyDescent="0.3">
      <c r="A869" t="s">
        <v>29</v>
      </c>
      <c r="B869">
        <v>16</v>
      </c>
      <c r="C869" t="s">
        <v>43</v>
      </c>
      <c r="D869">
        <v>26</v>
      </c>
      <c r="E869" t="s">
        <v>46</v>
      </c>
      <c r="F869" t="s">
        <v>48</v>
      </c>
      <c r="G869" s="2">
        <v>3630.51</v>
      </c>
      <c r="H869" t="s">
        <v>56</v>
      </c>
      <c r="I869" s="1">
        <v>130.41</v>
      </c>
      <c r="J869" s="1">
        <v>415.41</v>
      </c>
      <c r="K869" s="1">
        <v>51.28</v>
      </c>
      <c r="L869" s="1">
        <v>228.05</v>
      </c>
      <c r="M869" s="1">
        <v>127</v>
      </c>
      <c r="N869" s="1">
        <v>31.82</v>
      </c>
      <c r="O869" s="1">
        <v>100.37</v>
      </c>
      <c r="P869" s="1">
        <v>7.86</v>
      </c>
      <c r="Q869" t="s">
        <v>64</v>
      </c>
      <c r="R869" s="6">
        <v>755</v>
      </c>
      <c r="S869" s="6">
        <v>317</v>
      </c>
      <c r="T869" s="2">
        <v>11.45</v>
      </c>
      <c r="U869" s="2">
        <v>0</v>
      </c>
      <c r="V869" s="2">
        <v>39.93</v>
      </c>
      <c r="W869" s="2">
        <v>58.75</v>
      </c>
      <c r="X869" s="2">
        <v>1092.2</v>
      </c>
      <c r="Y869" s="2">
        <v>471.97</v>
      </c>
      <c r="Z869" s="2">
        <v>726.1</v>
      </c>
      <c r="AA869" s="2">
        <v>617.19000000000005</v>
      </c>
      <c r="AB869" s="2">
        <v>907.63</v>
      </c>
      <c r="AC869" s="2">
        <v>1344.2399999999998</v>
      </c>
    </row>
    <row r="870" spans="1:29" x14ac:dyDescent="0.3">
      <c r="A870" t="s">
        <v>39</v>
      </c>
      <c r="B870">
        <v>6</v>
      </c>
      <c r="C870" t="s">
        <v>45</v>
      </c>
      <c r="D870">
        <v>10.9</v>
      </c>
      <c r="E870" t="s">
        <v>47</v>
      </c>
      <c r="F870" t="s">
        <v>50</v>
      </c>
      <c r="G870" s="2">
        <v>5125.87</v>
      </c>
      <c r="H870" t="s">
        <v>54</v>
      </c>
      <c r="I870" s="1">
        <v>118.01</v>
      </c>
      <c r="J870" s="1">
        <v>463.86</v>
      </c>
      <c r="K870" s="1">
        <v>52.11</v>
      </c>
      <c r="L870" s="1">
        <v>228.21</v>
      </c>
      <c r="M870" s="1">
        <v>131.79</v>
      </c>
      <c r="N870" s="1">
        <v>52.91</v>
      </c>
      <c r="O870" s="1">
        <v>123.59</v>
      </c>
      <c r="P870" s="1">
        <v>9.06</v>
      </c>
      <c r="Q870" t="s">
        <v>61</v>
      </c>
      <c r="R870" s="6">
        <v>877</v>
      </c>
      <c r="S870" s="6">
        <v>339</v>
      </c>
      <c r="T870" s="2">
        <v>15.12</v>
      </c>
      <c r="U870" s="2">
        <v>100</v>
      </c>
      <c r="V870" s="2">
        <v>22.35</v>
      </c>
      <c r="W870" s="2">
        <v>82.85</v>
      </c>
      <c r="X870" s="2">
        <v>1179.54</v>
      </c>
      <c r="Y870" s="2">
        <v>666.36</v>
      </c>
      <c r="Z870" s="2">
        <v>1025.17</v>
      </c>
      <c r="AA870" s="2">
        <v>871.4</v>
      </c>
      <c r="AB870" s="2">
        <v>1281.47</v>
      </c>
      <c r="AC870" s="2">
        <v>2834.68</v>
      </c>
    </row>
    <row r="871" spans="1:29" x14ac:dyDescent="0.3">
      <c r="A871" t="s">
        <v>30</v>
      </c>
      <c r="B871">
        <v>27</v>
      </c>
      <c r="C871" t="s">
        <v>45</v>
      </c>
      <c r="D871">
        <v>24.7</v>
      </c>
      <c r="E871" t="s">
        <v>46</v>
      </c>
      <c r="F871" t="s">
        <v>48</v>
      </c>
      <c r="G871" s="2">
        <v>3509.17</v>
      </c>
      <c r="H871" t="s">
        <v>56</v>
      </c>
      <c r="I871" s="1">
        <v>102.08</v>
      </c>
      <c r="J871" s="1">
        <v>350.47</v>
      </c>
      <c r="K871" s="1">
        <v>50.92</v>
      </c>
      <c r="L871" s="1">
        <v>246.2</v>
      </c>
      <c r="M871" s="1">
        <v>147.93</v>
      </c>
      <c r="N871" s="1">
        <v>58.37</v>
      </c>
      <c r="O871" s="1">
        <v>119.79</v>
      </c>
      <c r="P871" s="1">
        <v>8.11</v>
      </c>
      <c r="Q871" t="s">
        <v>68</v>
      </c>
      <c r="R871" s="6">
        <v>254</v>
      </c>
      <c r="S871" s="6">
        <v>376</v>
      </c>
      <c r="T871" s="2">
        <v>9.33</v>
      </c>
      <c r="U871" s="2">
        <v>150</v>
      </c>
      <c r="V871" s="2">
        <v>22.86</v>
      </c>
      <c r="W871" s="2">
        <v>80.53</v>
      </c>
      <c r="X871" s="2">
        <v>1083.8699999999999</v>
      </c>
      <c r="Y871" s="2">
        <v>456.19</v>
      </c>
      <c r="Z871" s="2">
        <v>701.83</v>
      </c>
      <c r="AA871" s="2">
        <v>596.55999999999995</v>
      </c>
      <c r="AB871" s="2">
        <v>877.29</v>
      </c>
      <c r="AC871" s="2">
        <v>1364.1599999999999</v>
      </c>
    </row>
    <row r="872" spans="1:29" x14ac:dyDescent="0.3">
      <c r="A872" t="s">
        <v>30</v>
      </c>
      <c r="B872">
        <v>18</v>
      </c>
      <c r="C872" t="s">
        <v>44</v>
      </c>
      <c r="D872">
        <v>17</v>
      </c>
      <c r="E872" t="s">
        <v>47</v>
      </c>
      <c r="F872" t="s">
        <v>53</v>
      </c>
      <c r="G872" s="2">
        <v>5107.53</v>
      </c>
      <c r="H872" t="s">
        <v>55</v>
      </c>
      <c r="I872" s="1">
        <v>197.87</v>
      </c>
      <c r="J872" s="1">
        <v>315.58999999999997</v>
      </c>
      <c r="K872" s="1">
        <v>50.35</v>
      </c>
      <c r="L872" s="1">
        <v>293.57</v>
      </c>
      <c r="M872" s="1">
        <v>132.84</v>
      </c>
      <c r="N872" s="1">
        <v>43.05</v>
      </c>
      <c r="O872" s="1">
        <v>125.45</v>
      </c>
      <c r="P872" s="1">
        <v>9.94</v>
      </c>
      <c r="Q872" t="s">
        <v>79</v>
      </c>
      <c r="R872" s="6">
        <v>970</v>
      </c>
      <c r="S872" s="6">
        <v>349</v>
      </c>
      <c r="T872" s="2">
        <v>14.63</v>
      </c>
      <c r="U872" s="2">
        <v>150</v>
      </c>
      <c r="V872" s="2">
        <v>27.89</v>
      </c>
      <c r="W872" s="2">
        <v>92.02</v>
      </c>
      <c r="X872" s="2">
        <v>1168.6600000000001</v>
      </c>
      <c r="Y872" s="2">
        <v>663.98</v>
      </c>
      <c r="Z872" s="2">
        <v>1021.51</v>
      </c>
      <c r="AA872" s="2">
        <v>868.28</v>
      </c>
      <c r="AB872" s="2">
        <v>1276.8800000000001</v>
      </c>
      <c r="AC872" s="2">
        <v>2882.76</v>
      </c>
    </row>
    <row r="873" spans="1:29" x14ac:dyDescent="0.3">
      <c r="A873" t="s">
        <v>30</v>
      </c>
      <c r="B873">
        <v>5</v>
      </c>
      <c r="C873" t="s">
        <v>43</v>
      </c>
      <c r="D873">
        <v>11</v>
      </c>
      <c r="E873" t="s">
        <v>46</v>
      </c>
      <c r="F873" t="s">
        <v>50</v>
      </c>
      <c r="G873" s="2">
        <v>4542.1000000000004</v>
      </c>
      <c r="H873" t="s">
        <v>55</v>
      </c>
      <c r="I873" s="1">
        <v>183.93</v>
      </c>
      <c r="J873" s="1">
        <v>326.81</v>
      </c>
      <c r="K873" s="1">
        <v>58.65</v>
      </c>
      <c r="L873" s="1">
        <v>212.07</v>
      </c>
      <c r="M873" s="1">
        <v>143.6</v>
      </c>
      <c r="N873" s="1">
        <v>60.14</v>
      </c>
      <c r="O873" s="1">
        <v>114.84</v>
      </c>
      <c r="P873" s="1">
        <v>9.58</v>
      </c>
      <c r="Q873" t="s">
        <v>64</v>
      </c>
      <c r="R873" s="6">
        <v>786</v>
      </c>
      <c r="S873" s="6">
        <v>336</v>
      </c>
      <c r="T873" s="2">
        <v>13.52</v>
      </c>
      <c r="U873" s="2">
        <v>50</v>
      </c>
      <c r="V873" s="2">
        <v>34.6</v>
      </c>
      <c r="W873" s="2">
        <v>69.22</v>
      </c>
      <c r="X873" s="2">
        <v>1109.6199999999999</v>
      </c>
      <c r="Y873" s="2">
        <v>590.47</v>
      </c>
      <c r="Z873" s="2">
        <v>908.42</v>
      </c>
      <c r="AA873" s="2">
        <v>772.16</v>
      </c>
      <c r="AB873" s="2">
        <v>1135.53</v>
      </c>
      <c r="AC873" s="2">
        <v>2283.08</v>
      </c>
    </row>
    <row r="874" spans="1:29" x14ac:dyDescent="0.3">
      <c r="A874" t="s">
        <v>29</v>
      </c>
      <c r="B874">
        <v>27</v>
      </c>
      <c r="C874" t="s">
        <v>43</v>
      </c>
      <c r="D874">
        <v>17.3</v>
      </c>
      <c r="E874" t="s">
        <v>47</v>
      </c>
      <c r="F874" t="s">
        <v>51</v>
      </c>
      <c r="G874" s="2">
        <v>5458.96</v>
      </c>
      <c r="H874" t="s">
        <v>56</v>
      </c>
      <c r="I874" s="1">
        <v>196.34</v>
      </c>
      <c r="J874" s="1">
        <v>492.04</v>
      </c>
      <c r="K874" s="1">
        <v>58.93</v>
      </c>
      <c r="L874" s="1">
        <v>228.59</v>
      </c>
      <c r="M874" s="1">
        <v>123.94</v>
      </c>
      <c r="N874" s="1">
        <v>62.51</v>
      </c>
      <c r="O874" s="1">
        <v>121</v>
      </c>
      <c r="P874" s="1">
        <v>6.08</v>
      </c>
      <c r="Q874" t="s">
        <v>58</v>
      </c>
      <c r="R874" s="6">
        <v>109</v>
      </c>
      <c r="S874" s="6">
        <v>319</v>
      </c>
      <c r="T874" s="2">
        <v>17.11</v>
      </c>
      <c r="U874" s="2">
        <v>50</v>
      </c>
      <c r="V874" s="2">
        <v>35.96</v>
      </c>
      <c r="W874" s="2">
        <v>85.2</v>
      </c>
      <c r="X874" s="2">
        <v>1289.4299999999901</v>
      </c>
      <c r="Y874" s="2">
        <v>709.66</v>
      </c>
      <c r="Z874" s="2">
        <v>1091.79</v>
      </c>
      <c r="AA874" s="2">
        <v>928.02</v>
      </c>
      <c r="AB874" s="2">
        <v>1364.74</v>
      </c>
      <c r="AC874" s="2">
        <v>3021.49</v>
      </c>
    </row>
    <row r="875" spans="1:29" x14ac:dyDescent="0.3">
      <c r="A875" t="s">
        <v>32</v>
      </c>
      <c r="B875">
        <v>25</v>
      </c>
      <c r="C875" t="s">
        <v>43</v>
      </c>
      <c r="D875">
        <v>27.5</v>
      </c>
      <c r="E875" t="s">
        <v>47</v>
      </c>
      <c r="F875" t="s">
        <v>52</v>
      </c>
      <c r="G875" s="2">
        <v>3184.87</v>
      </c>
      <c r="H875" t="s">
        <v>55</v>
      </c>
      <c r="I875" s="1">
        <v>115.45</v>
      </c>
      <c r="J875" s="1">
        <v>345.69</v>
      </c>
      <c r="K875" s="1">
        <v>52.19</v>
      </c>
      <c r="L875" s="1">
        <v>228.24</v>
      </c>
      <c r="M875" s="1">
        <v>141.13999999999999</v>
      </c>
      <c r="N875" s="1">
        <v>53.8</v>
      </c>
      <c r="O875" s="1">
        <v>130.79</v>
      </c>
      <c r="P875" s="1">
        <v>9.91</v>
      </c>
      <c r="Q875" t="s">
        <v>81</v>
      </c>
      <c r="R875" s="6">
        <v>564</v>
      </c>
      <c r="S875" s="6">
        <v>315</v>
      </c>
      <c r="T875" s="2">
        <v>10.11</v>
      </c>
      <c r="U875" s="2">
        <v>50</v>
      </c>
      <c r="V875" s="2">
        <v>33.74</v>
      </c>
      <c r="W875" s="2">
        <v>54.66</v>
      </c>
      <c r="X875" s="2">
        <v>1077.21</v>
      </c>
      <c r="Y875" s="2">
        <v>414.03</v>
      </c>
      <c r="Z875" s="2">
        <v>636.97</v>
      </c>
      <c r="AA875" s="2">
        <v>541.42999999999995</v>
      </c>
      <c r="AB875" s="2">
        <v>796.22</v>
      </c>
      <c r="AC875" s="2">
        <v>957.40000000000009</v>
      </c>
    </row>
    <row r="876" spans="1:29" x14ac:dyDescent="0.3">
      <c r="A876" t="s">
        <v>35</v>
      </c>
      <c r="B876">
        <v>11</v>
      </c>
      <c r="C876" t="s">
        <v>45</v>
      </c>
      <c r="D876">
        <v>26.8</v>
      </c>
      <c r="E876" t="s">
        <v>46</v>
      </c>
      <c r="F876" t="s">
        <v>48</v>
      </c>
      <c r="G876" s="2">
        <v>5437.3</v>
      </c>
      <c r="H876" t="s">
        <v>56</v>
      </c>
      <c r="I876" s="1">
        <v>123.4</v>
      </c>
      <c r="J876" s="1">
        <v>430.99</v>
      </c>
      <c r="K876" s="1">
        <v>52.96</v>
      </c>
      <c r="L876" s="1">
        <v>299.35000000000002</v>
      </c>
      <c r="M876" s="1">
        <v>121.73</v>
      </c>
      <c r="N876" s="1">
        <v>46.88</v>
      </c>
      <c r="O876" s="1">
        <v>146.53</v>
      </c>
      <c r="P876" s="1">
        <v>8.83</v>
      </c>
      <c r="Q876" t="s">
        <v>71</v>
      </c>
      <c r="R876" s="6">
        <v>755</v>
      </c>
      <c r="S876" s="6">
        <v>345</v>
      </c>
      <c r="T876" s="2">
        <v>15.76</v>
      </c>
      <c r="U876" s="2">
        <v>150</v>
      </c>
      <c r="V876" s="2">
        <v>24.49</v>
      </c>
      <c r="W876" s="2">
        <v>76.010000000000005</v>
      </c>
      <c r="X876" s="2">
        <v>1230.67</v>
      </c>
      <c r="Y876" s="2">
        <v>706.85</v>
      </c>
      <c r="Z876" s="2">
        <v>1087.46</v>
      </c>
      <c r="AA876" s="2">
        <v>924.34</v>
      </c>
      <c r="AB876" s="2">
        <v>1359.33</v>
      </c>
      <c r="AC876" s="2">
        <v>3147.12</v>
      </c>
    </row>
    <row r="877" spans="1:29" x14ac:dyDescent="0.3">
      <c r="A877" t="s">
        <v>38</v>
      </c>
      <c r="B877">
        <v>25</v>
      </c>
      <c r="C877" t="s">
        <v>44</v>
      </c>
      <c r="D877">
        <v>10.4</v>
      </c>
      <c r="E877" t="s">
        <v>47</v>
      </c>
      <c r="F877" t="s">
        <v>48</v>
      </c>
      <c r="G877" s="2">
        <v>4268.96</v>
      </c>
      <c r="H877" t="s">
        <v>56</v>
      </c>
      <c r="I877" s="1">
        <v>139.91</v>
      </c>
      <c r="J877" s="1">
        <v>356.47</v>
      </c>
      <c r="K877" s="1">
        <v>59.32</v>
      </c>
      <c r="L877" s="1">
        <v>258.16000000000003</v>
      </c>
      <c r="M877" s="1">
        <v>133.33000000000001</v>
      </c>
      <c r="N877" s="1">
        <v>35.6</v>
      </c>
      <c r="O877" s="1">
        <v>105.51</v>
      </c>
      <c r="P877" s="1">
        <v>8.84</v>
      </c>
      <c r="Q877" t="s">
        <v>74</v>
      </c>
      <c r="R877" s="6">
        <v>672</v>
      </c>
      <c r="S877" s="6">
        <v>382</v>
      </c>
      <c r="T877" s="2">
        <v>11.18</v>
      </c>
      <c r="U877" s="2">
        <v>100</v>
      </c>
      <c r="V877" s="2">
        <v>39.119999999999997</v>
      </c>
      <c r="W877" s="2">
        <v>81.459999999999994</v>
      </c>
      <c r="X877" s="2">
        <v>1097.1400000000001</v>
      </c>
      <c r="Y877" s="2">
        <v>554.96</v>
      </c>
      <c r="Z877" s="2">
        <v>853.79</v>
      </c>
      <c r="AA877" s="2">
        <v>725.72</v>
      </c>
      <c r="AB877" s="2">
        <v>1067.24</v>
      </c>
      <c r="AC877" s="2">
        <v>2076.94</v>
      </c>
    </row>
    <row r="878" spans="1:29" x14ac:dyDescent="0.3">
      <c r="A878" t="s">
        <v>32</v>
      </c>
      <c r="B878">
        <v>4</v>
      </c>
      <c r="C878" t="s">
        <v>44</v>
      </c>
      <c r="D878">
        <v>20.9</v>
      </c>
      <c r="E878" t="s">
        <v>47</v>
      </c>
      <c r="F878" t="s">
        <v>48</v>
      </c>
      <c r="G878" s="2">
        <v>3447.97</v>
      </c>
      <c r="H878" t="s">
        <v>55</v>
      </c>
      <c r="I878" s="1">
        <v>169.49</v>
      </c>
      <c r="J878" s="1">
        <v>316.07</v>
      </c>
      <c r="K878" s="1">
        <v>54.77</v>
      </c>
      <c r="L878" s="1">
        <v>212.8</v>
      </c>
      <c r="M878" s="1">
        <v>143.53</v>
      </c>
      <c r="N878" s="1">
        <v>35.69</v>
      </c>
      <c r="O878" s="1">
        <v>118.39</v>
      </c>
      <c r="P878" s="1">
        <v>6.23</v>
      </c>
      <c r="Q878" t="s">
        <v>60</v>
      </c>
      <c r="R878" s="6">
        <v>454</v>
      </c>
      <c r="S878" s="6">
        <v>306</v>
      </c>
      <c r="T878" s="2">
        <v>11.27</v>
      </c>
      <c r="U878" s="2">
        <v>0</v>
      </c>
      <c r="V878" s="2">
        <v>22.73</v>
      </c>
      <c r="W878" s="2">
        <v>94.83</v>
      </c>
      <c r="X878" s="2">
        <v>1056.97</v>
      </c>
      <c r="Y878" s="2">
        <v>448.24</v>
      </c>
      <c r="Z878" s="2">
        <v>689.59</v>
      </c>
      <c r="AA878" s="2">
        <v>586.15</v>
      </c>
      <c r="AB878" s="2">
        <v>861.99</v>
      </c>
      <c r="AC878" s="2">
        <v>1179.73</v>
      </c>
    </row>
    <row r="879" spans="1:29" x14ac:dyDescent="0.3">
      <c r="A879" t="s">
        <v>40</v>
      </c>
      <c r="B879">
        <v>3</v>
      </c>
      <c r="C879" t="s">
        <v>45</v>
      </c>
      <c r="D879">
        <v>25.9</v>
      </c>
      <c r="E879" t="s">
        <v>47</v>
      </c>
      <c r="F879" t="s">
        <v>48</v>
      </c>
      <c r="G879" s="2">
        <v>4777.08</v>
      </c>
      <c r="H879" t="s">
        <v>56</v>
      </c>
      <c r="I879" s="1">
        <v>114</v>
      </c>
      <c r="J879" s="1">
        <v>364.41</v>
      </c>
      <c r="K879" s="1">
        <v>58.92</v>
      </c>
      <c r="L879" s="1">
        <v>263.27</v>
      </c>
      <c r="M879" s="1">
        <v>125.45</v>
      </c>
      <c r="N879" s="1">
        <v>41.29</v>
      </c>
      <c r="O879" s="1">
        <v>142.84</v>
      </c>
      <c r="P879" s="1">
        <v>7.94</v>
      </c>
      <c r="Q879" t="s">
        <v>63</v>
      </c>
      <c r="R879" s="6">
        <v>351</v>
      </c>
      <c r="S879" s="6">
        <v>348</v>
      </c>
      <c r="T879" s="2">
        <v>13.73</v>
      </c>
      <c r="U879" s="2">
        <v>50</v>
      </c>
      <c r="V879" s="2">
        <v>35.479999999999997</v>
      </c>
      <c r="W879" s="2">
        <v>70.040000000000006</v>
      </c>
      <c r="X879" s="2">
        <v>1118.1199999999999</v>
      </c>
      <c r="Y879" s="2">
        <v>621.02</v>
      </c>
      <c r="Z879" s="2">
        <v>955.42</v>
      </c>
      <c r="AA879" s="2">
        <v>812.1</v>
      </c>
      <c r="AB879" s="2">
        <v>1194.27</v>
      </c>
      <c r="AC879" s="2">
        <v>2510.44</v>
      </c>
    </row>
    <row r="880" spans="1:29" x14ac:dyDescent="0.3">
      <c r="A880" t="s">
        <v>34</v>
      </c>
      <c r="B880">
        <v>3</v>
      </c>
      <c r="C880" t="s">
        <v>45</v>
      </c>
      <c r="D880">
        <v>23.7</v>
      </c>
      <c r="E880" t="s">
        <v>46</v>
      </c>
      <c r="F880" t="s">
        <v>48</v>
      </c>
      <c r="G880" s="2">
        <v>4690</v>
      </c>
      <c r="H880" t="s">
        <v>54</v>
      </c>
      <c r="I880" s="1">
        <v>144.69999999999999</v>
      </c>
      <c r="J880" s="1">
        <v>404.18</v>
      </c>
      <c r="K880" s="1">
        <v>56.61</v>
      </c>
      <c r="L880" s="1">
        <v>267.63</v>
      </c>
      <c r="M880" s="1">
        <v>117.37</v>
      </c>
      <c r="N880" s="1">
        <v>48.9</v>
      </c>
      <c r="O880" s="1">
        <v>134.62</v>
      </c>
      <c r="P880" s="1">
        <v>7.55</v>
      </c>
      <c r="Q880" t="s">
        <v>79</v>
      </c>
      <c r="R880" s="6">
        <v>410</v>
      </c>
      <c r="S880" s="6">
        <v>351</v>
      </c>
      <c r="T880" s="2">
        <v>13.36</v>
      </c>
      <c r="U880" s="2">
        <v>150</v>
      </c>
      <c r="V880" s="2">
        <v>37.630000000000003</v>
      </c>
      <c r="W880" s="2">
        <v>77.88</v>
      </c>
      <c r="X880" s="2">
        <v>1181.56</v>
      </c>
      <c r="Y880" s="2">
        <v>609.70000000000005</v>
      </c>
      <c r="Z880" s="2">
        <v>938</v>
      </c>
      <c r="AA880" s="2">
        <v>797.3</v>
      </c>
      <c r="AB880" s="2">
        <v>1172.5</v>
      </c>
      <c r="AC880" s="2">
        <v>2462.0700000000002</v>
      </c>
    </row>
    <row r="881" spans="1:29" x14ac:dyDescent="0.3">
      <c r="A881" t="s">
        <v>34</v>
      </c>
      <c r="B881">
        <v>16</v>
      </c>
      <c r="C881" t="s">
        <v>43</v>
      </c>
      <c r="D881">
        <v>19.399999999999999</v>
      </c>
      <c r="E881" t="s">
        <v>46</v>
      </c>
      <c r="F881" t="s">
        <v>50</v>
      </c>
      <c r="G881" s="2">
        <v>5739.99</v>
      </c>
      <c r="H881" t="s">
        <v>57</v>
      </c>
      <c r="I881" s="1">
        <v>124.19</v>
      </c>
      <c r="J881" s="1">
        <v>472.23</v>
      </c>
      <c r="K881" s="1">
        <v>59.3</v>
      </c>
      <c r="L881" s="1">
        <v>271.20999999999998</v>
      </c>
      <c r="M881" s="1">
        <v>127.5</v>
      </c>
      <c r="N881" s="1">
        <v>39.57</v>
      </c>
      <c r="O881" s="1">
        <v>119.42</v>
      </c>
      <c r="P881" s="1">
        <v>5.9</v>
      </c>
      <c r="Q881" t="s">
        <v>71</v>
      </c>
      <c r="R881" s="6">
        <v>991</v>
      </c>
      <c r="S881" s="6">
        <v>325</v>
      </c>
      <c r="T881" s="2">
        <v>17.66</v>
      </c>
      <c r="U881" s="2">
        <v>50</v>
      </c>
      <c r="V881" s="2">
        <v>21.36</v>
      </c>
      <c r="W881" s="2">
        <v>92.42</v>
      </c>
      <c r="X881" s="2">
        <v>1219.32</v>
      </c>
      <c r="Y881" s="2">
        <v>746.2</v>
      </c>
      <c r="Z881" s="2">
        <v>1148</v>
      </c>
      <c r="AA881" s="2">
        <v>975.8</v>
      </c>
      <c r="AB881" s="2">
        <v>1435</v>
      </c>
      <c r="AC881" s="2">
        <v>3358.0299999999997</v>
      </c>
    </row>
    <row r="882" spans="1:29" x14ac:dyDescent="0.3">
      <c r="A882" t="s">
        <v>34</v>
      </c>
      <c r="B882">
        <v>15</v>
      </c>
      <c r="C882" t="s">
        <v>44</v>
      </c>
      <c r="D882">
        <v>20.399999999999999</v>
      </c>
      <c r="E882" t="s">
        <v>47</v>
      </c>
      <c r="F882" t="s">
        <v>49</v>
      </c>
      <c r="G882" s="2">
        <v>4241.0200000000004</v>
      </c>
      <c r="H882" t="s">
        <v>54</v>
      </c>
      <c r="I882" s="1">
        <v>185.74</v>
      </c>
      <c r="J882" s="1">
        <v>347.28</v>
      </c>
      <c r="K882" s="1">
        <v>54.61</v>
      </c>
      <c r="L882" s="1">
        <v>243.71</v>
      </c>
      <c r="M882" s="1">
        <v>118.86</v>
      </c>
      <c r="N882" s="1">
        <v>62.08</v>
      </c>
      <c r="O882" s="1">
        <v>142.43</v>
      </c>
      <c r="P882" s="1">
        <v>9.36</v>
      </c>
      <c r="Q882" t="s">
        <v>66</v>
      </c>
      <c r="R882" s="6">
        <v>708</v>
      </c>
      <c r="S882" s="6">
        <v>347</v>
      </c>
      <c r="T882" s="2">
        <v>12.22</v>
      </c>
      <c r="U882" s="2">
        <v>0</v>
      </c>
      <c r="V882" s="2">
        <v>22.91</v>
      </c>
      <c r="W882" s="2">
        <v>61.17</v>
      </c>
      <c r="X882" s="2">
        <v>1164.07</v>
      </c>
      <c r="Y882" s="2">
        <v>551.33000000000004</v>
      </c>
      <c r="Z882" s="2">
        <v>848.2</v>
      </c>
      <c r="AA882" s="2">
        <v>720.97</v>
      </c>
      <c r="AB882" s="2">
        <v>1060.26</v>
      </c>
      <c r="AC882" s="2">
        <v>1865.8600000000001</v>
      </c>
    </row>
    <row r="883" spans="1:29" x14ac:dyDescent="0.3">
      <c r="A883" t="s">
        <v>36</v>
      </c>
      <c r="B883">
        <v>11</v>
      </c>
      <c r="C883" t="s">
        <v>44</v>
      </c>
      <c r="D883">
        <v>11.3</v>
      </c>
      <c r="E883" t="s">
        <v>47</v>
      </c>
      <c r="F883" t="s">
        <v>52</v>
      </c>
      <c r="G883" s="2">
        <v>3311.53</v>
      </c>
      <c r="H883" t="s">
        <v>54</v>
      </c>
      <c r="I883" s="1">
        <v>175.99</v>
      </c>
      <c r="J883" s="1">
        <v>393.55</v>
      </c>
      <c r="K883" s="1">
        <v>55.97</v>
      </c>
      <c r="L883" s="1">
        <v>284.99</v>
      </c>
      <c r="M883" s="1">
        <v>126.02</v>
      </c>
      <c r="N883" s="1">
        <v>48.17</v>
      </c>
      <c r="O883" s="1">
        <v>131.21</v>
      </c>
      <c r="P883" s="1">
        <v>9.4499999999999993</v>
      </c>
      <c r="Q883" t="s">
        <v>81</v>
      </c>
      <c r="R883" s="6">
        <v>211</v>
      </c>
      <c r="S883" s="6">
        <v>332</v>
      </c>
      <c r="T883" s="2">
        <v>9.9700000000000006</v>
      </c>
      <c r="U883" s="2">
        <v>0</v>
      </c>
      <c r="V883" s="2">
        <v>28.49</v>
      </c>
      <c r="W883" s="2">
        <v>68.900000000000006</v>
      </c>
      <c r="X883" s="2">
        <v>1225.3499999999999</v>
      </c>
      <c r="Y883" s="2">
        <v>430.5</v>
      </c>
      <c r="Z883" s="2">
        <v>662.31</v>
      </c>
      <c r="AA883" s="2">
        <v>562.96</v>
      </c>
      <c r="AB883" s="2">
        <v>827.88</v>
      </c>
      <c r="AC883" s="2">
        <v>880.67000000000007</v>
      </c>
    </row>
    <row r="884" spans="1:29" x14ac:dyDescent="0.3">
      <c r="A884" t="s">
        <v>39</v>
      </c>
      <c r="B884">
        <v>6</v>
      </c>
      <c r="C884" t="s">
        <v>42</v>
      </c>
      <c r="D884">
        <v>20.6</v>
      </c>
      <c r="E884" t="s">
        <v>46</v>
      </c>
      <c r="F884" t="s">
        <v>52</v>
      </c>
      <c r="G884" s="2">
        <v>3467.87</v>
      </c>
      <c r="H884" t="s">
        <v>54</v>
      </c>
      <c r="I884" s="1">
        <v>108.9</v>
      </c>
      <c r="J884" s="1">
        <v>354.74</v>
      </c>
      <c r="K884" s="1">
        <v>54.01</v>
      </c>
      <c r="L884" s="1">
        <v>287</v>
      </c>
      <c r="M884" s="1">
        <v>134.25</v>
      </c>
      <c r="N884" s="1">
        <v>54.26</v>
      </c>
      <c r="O884" s="1">
        <v>100.34</v>
      </c>
      <c r="P884" s="1">
        <v>8.34</v>
      </c>
      <c r="Q884" t="s">
        <v>79</v>
      </c>
      <c r="R884" s="6">
        <v>101</v>
      </c>
      <c r="S884" s="6">
        <v>382</v>
      </c>
      <c r="T884" s="2">
        <v>9.08</v>
      </c>
      <c r="U884" s="2">
        <v>100</v>
      </c>
      <c r="V884" s="2">
        <v>29.68</v>
      </c>
      <c r="W884" s="2">
        <v>69.819999999999993</v>
      </c>
      <c r="X884" s="2">
        <v>1101.8399999999999</v>
      </c>
      <c r="Y884" s="2">
        <v>450.82</v>
      </c>
      <c r="Z884" s="2">
        <v>693.57</v>
      </c>
      <c r="AA884" s="2">
        <v>589.54</v>
      </c>
      <c r="AB884" s="2">
        <v>866.97</v>
      </c>
      <c r="AC884" s="2">
        <v>1261.71</v>
      </c>
    </row>
    <row r="885" spans="1:29" x14ac:dyDescent="0.3">
      <c r="A885" t="s">
        <v>39</v>
      </c>
      <c r="B885">
        <v>13</v>
      </c>
      <c r="C885" t="s">
        <v>45</v>
      </c>
      <c r="D885">
        <v>23.4</v>
      </c>
      <c r="E885" t="s">
        <v>46</v>
      </c>
      <c r="F885" t="s">
        <v>51</v>
      </c>
      <c r="G885" s="2">
        <v>3066.03</v>
      </c>
      <c r="H885" t="s">
        <v>54</v>
      </c>
      <c r="I885" s="1">
        <v>185.95</v>
      </c>
      <c r="J885" s="1">
        <v>333.92</v>
      </c>
      <c r="K885" s="1">
        <v>56.58</v>
      </c>
      <c r="L885" s="1">
        <v>266.58999999999997</v>
      </c>
      <c r="M885" s="1">
        <v>132.06</v>
      </c>
      <c r="N885" s="1">
        <v>59.67</v>
      </c>
      <c r="O885" s="1">
        <v>138.27000000000001</v>
      </c>
      <c r="P885" s="1">
        <v>6.39</v>
      </c>
      <c r="Q885" t="s">
        <v>65</v>
      </c>
      <c r="R885" s="6">
        <v>518</v>
      </c>
      <c r="S885" s="6">
        <v>388</v>
      </c>
      <c r="T885" s="2">
        <v>7.9</v>
      </c>
      <c r="U885" s="2">
        <v>50</v>
      </c>
      <c r="V885" s="2">
        <v>27.44</v>
      </c>
      <c r="W885" s="2">
        <v>62.92</v>
      </c>
      <c r="X885" s="2">
        <v>1179.43</v>
      </c>
      <c r="Y885" s="2">
        <v>398.58</v>
      </c>
      <c r="Z885" s="2">
        <v>613.21</v>
      </c>
      <c r="AA885" s="2">
        <v>521.23</v>
      </c>
      <c r="AB885" s="2">
        <v>766.51</v>
      </c>
      <c r="AC885" s="2">
        <v>730.04</v>
      </c>
    </row>
    <row r="886" spans="1:29" x14ac:dyDescent="0.3">
      <c r="A886" t="s">
        <v>37</v>
      </c>
      <c r="B886">
        <v>26</v>
      </c>
      <c r="C886" t="s">
        <v>43</v>
      </c>
      <c r="D886">
        <v>21.2</v>
      </c>
      <c r="E886" t="s">
        <v>46</v>
      </c>
      <c r="F886" t="s">
        <v>51</v>
      </c>
      <c r="G886" s="2">
        <v>3339.45</v>
      </c>
      <c r="H886" t="s">
        <v>57</v>
      </c>
      <c r="I886" s="1">
        <v>151.74</v>
      </c>
      <c r="J886" s="1">
        <v>322.83</v>
      </c>
      <c r="K886" s="1">
        <v>56.81</v>
      </c>
      <c r="L886" s="1">
        <v>225.35</v>
      </c>
      <c r="M886" s="1">
        <v>116.03</v>
      </c>
      <c r="N886" s="1">
        <v>46.05</v>
      </c>
      <c r="O886" s="1">
        <v>110.62</v>
      </c>
      <c r="P886" s="1">
        <v>7.44</v>
      </c>
      <c r="Q886" t="s">
        <v>61</v>
      </c>
      <c r="R886" s="6">
        <v>894</v>
      </c>
      <c r="S886" s="6">
        <v>336</v>
      </c>
      <c r="T886" s="2">
        <v>9.94</v>
      </c>
      <c r="U886" s="2">
        <v>0</v>
      </c>
      <c r="V886" s="2">
        <v>33.35</v>
      </c>
      <c r="W886" s="2">
        <v>50.7</v>
      </c>
      <c r="X886" s="2">
        <v>1036.8699999999999</v>
      </c>
      <c r="Y886" s="2">
        <v>434.13</v>
      </c>
      <c r="Z886" s="2">
        <v>667.89</v>
      </c>
      <c r="AA886" s="2">
        <v>567.71</v>
      </c>
      <c r="AB886" s="2">
        <v>834.86</v>
      </c>
      <c r="AC886" s="2">
        <v>1101.9299999999998</v>
      </c>
    </row>
    <row r="887" spans="1:29" x14ac:dyDescent="0.3">
      <c r="A887" t="s">
        <v>38</v>
      </c>
      <c r="B887">
        <v>22</v>
      </c>
      <c r="C887" t="s">
        <v>41</v>
      </c>
      <c r="D887">
        <v>24</v>
      </c>
      <c r="E887" t="s">
        <v>46</v>
      </c>
      <c r="F887" t="s">
        <v>51</v>
      </c>
      <c r="G887" s="2">
        <v>4868.42</v>
      </c>
      <c r="H887" t="s">
        <v>57</v>
      </c>
      <c r="I887" s="1">
        <v>129.82</v>
      </c>
      <c r="J887" s="1">
        <v>473.72</v>
      </c>
      <c r="K887" s="1">
        <v>54.78</v>
      </c>
      <c r="L887" s="1">
        <v>281.16000000000003</v>
      </c>
      <c r="M887" s="1">
        <v>147.11000000000001</v>
      </c>
      <c r="N887" s="1">
        <v>59.63</v>
      </c>
      <c r="O887" s="1">
        <v>149.99</v>
      </c>
      <c r="P887" s="1">
        <v>9.7200000000000006</v>
      </c>
      <c r="Q887" t="s">
        <v>59</v>
      </c>
      <c r="R887" s="6">
        <v>247</v>
      </c>
      <c r="S887" s="6">
        <v>318</v>
      </c>
      <c r="T887" s="2">
        <v>15.31</v>
      </c>
      <c r="U887" s="2">
        <v>150</v>
      </c>
      <c r="V887" s="2">
        <v>37.1</v>
      </c>
      <c r="W887" s="2">
        <v>56.17</v>
      </c>
      <c r="X887" s="2">
        <v>1305.93</v>
      </c>
      <c r="Y887" s="2">
        <v>632.89</v>
      </c>
      <c r="Z887" s="2">
        <v>973.68</v>
      </c>
      <c r="AA887" s="2">
        <v>827.63</v>
      </c>
      <c r="AB887" s="2">
        <v>1217.1099999999999</v>
      </c>
      <c r="AC887" s="2">
        <v>2515.59</v>
      </c>
    </row>
    <row r="888" spans="1:29" x14ac:dyDescent="0.3">
      <c r="A888" t="s">
        <v>40</v>
      </c>
      <c r="B888">
        <v>17</v>
      </c>
      <c r="C888" t="s">
        <v>41</v>
      </c>
      <c r="D888">
        <v>14.2</v>
      </c>
      <c r="E888" t="s">
        <v>47</v>
      </c>
      <c r="F888" t="s">
        <v>48</v>
      </c>
      <c r="G888" s="2">
        <v>4115.8</v>
      </c>
      <c r="H888" t="s">
        <v>56</v>
      </c>
      <c r="I888" s="1">
        <v>191.57</v>
      </c>
      <c r="J888" s="1">
        <v>434.75</v>
      </c>
      <c r="K888" s="1">
        <v>56.15</v>
      </c>
      <c r="L888" s="1">
        <v>245.77</v>
      </c>
      <c r="M888" s="1">
        <v>114.46</v>
      </c>
      <c r="N888" s="1">
        <v>60.74</v>
      </c>
      <c r="O888" s="1">
        <v>123.94</v>
      </c>
      <c r="P888" s="1">
        <v>6.78</v>
      </c>
      <c r="Q888" t="s">
        <v>77</v>
      </c>
      <c r="R888" s="6">
        <v>337</v>
      </c>
      <c r="S888" s="6">
        <v>327</v>
      </c>
      <c r="T888" s="2">
        <v>12.59</v>
      </c>
      <c r="U888" s="2">
        <v>100</v>
      </c>
      <c r="V888" s="2">
        <v>35.93</v>
      </c>
      <c r="W888" s="2">
        <v>68.069999999999993</v>
      </c>
      <c r="X888" s="2">
        <v>1234.1599999999901</v>
      </c>
      <c r="Y888" s="2">
        <v>535.04999999999995</v>
      </c>
      <c r="Z888" s="2">
        <v>823.16</v>
      </c>
      <c r="AA888" s="2">
        <v>699.69</v>
      </c>
      <c r="AB888" s="2">
        <v>1028.95</v>
      </c>
      <c r="AC888" s="2">
        <v>1783.5700000000002</v>
      </c>
    </row>
    <row r="889" spans="1:29" x14ac:dyDescent="0.3">
      <c r="A889" t="s">
        <v>35</v>
      </c>
      <c r="B889">
        <v>26</v>
      </c>
      <c r="C889" t="s">
        <v>41</v>
      </c>
      <c r="D889">
        <v>16</v>
      </c>
      <c r="E889" t="s">
        <v>47</v>
      </c>
      <c r="F889" t="s">
        <v>48</v>
      </c>
      <c r="G889" s="2">
        <v>3943.42</v>
      </c>
      <c r="H889" t="s">
        <v>57</v>
      </c>
      <c r="I889" s="1">
        <v>102.11</v>
      </c>
      <c r="J889" s="1">
        <v>419.7</v>
      </c>
      <c r="K889" s="1">
        <v>52.49</v>
      </c>
      <c r="L889" s="1">
        <v>281.16000000000003</v>
      </c>
      <c r="M889" s="1">
        <v>105.8</v>
      </c>
      <c r="N889" s="1">
        <v>51.43</v>
      </c>
      <c r="O889" s="1">
        <v>120.01</v>
      </c>
      <c r="P889" s="1">
        <v>9.09</v>
      </c>
      <c r="Q889" t="s">
        <v>60</v>
      </c>
      <c r="R889" s="6">
        <v>422</v>
      </c>
      <c r="S889" s="6">
        <v>329</v>
      </c>
      <c r="T889" s="2">
        <v>11.99</v>
      </c>
      <c r="U889" s="2">
        <v>150</v>
      </c>
      <c r="V889" s="2">
        <v>20.420000000000002</v>
      </c>
      <c r="W889" s="2">
        <v>50.27</v>
      </c>
      <c r="X889" s="2">
        <v>1141.79</v>
      </c>
      <c r="Y889" s="2">
        <v>512.64</v>
      </c>
      <c r="Z889" s="2">
        <v>788.68</v>
      </c>
      <c r="AA889" s="2">
        <v>670.38</v>
      </c>
      <c r="AB889" s="2">
        <v>985.86</v>
      </c>
      <c r="AC889" s="2">
        <v>1738.0500000000002</v>
      </c>
    </row>
    <row r="890" spans="1:29" x14ac:dyDescent="0.3">
      <c r="A890" t="s">
        <v>34</v>
      </c>
      <c r="B890">
        <v>19</v>
      </c>
      <c r="C890" t="s">
        <v>45</v>
      </c>
      <c r="D890">
        <v>17</v>
      </c>
      <c r="E890" t="s">
        <v>47</v>
      </c>
      <c r="F890" t="s">
        <v>48</v>
      </c>
      <c r="G890" s="2">
        <v>5643.14</v>
      </c>
      <c r="H890" t="s">
        <v>56</v>
      </c>
      <c r="I890" s="1">
        <v>105.84</v>
      </c>
      <c r="J890" s="1">
        <v>422.31</v>
      </c>
      <c r="K890" s="1">
        <v>57.69</v>
      </c>
      <c r="L890" s="1">
        <v>206.78</v>
      </c>
      <c r="M890" s="1">
        <v>100.8</v>
      </c>
      <c r="N890" s="1">
        <v>58.2</v>
      </c>
      <c r="O890" s="1">
        <v>140.06</v>
      </c>
      <c r="P890" s="1">
        <v>6.96</v>
      </c>
      <c r="Q890" t="s">
        <v>78</v>
      </c>
      <c r="R890" s="6">
        <v>498</v>
      </c>
      <c r="S890" s="6">
        <v>349</v>
      </c>
      <c r="T890" s="2">
        <v>16.170000000000002</v>
      </c>
      <c r="U890" s="2">
        <v>0</v>
      </c>
      <c r="V890" s="2">
        <v>22.39</v>
      </c>
      <c r="W890" s="2">
        <v>73.34</v>
      </c>
      <c r="X890" s="2">
        <v>1098.6399999999901</v>
      </c>
      <c r="Y890" s="2">
        <v>733.61</v>
      </c>
      <c r="Z890" s="2">
        <v>1128.6300000000001</v>
      </c>
      <c r="AA890" s="2">
        <v>959.33</v>
      </c>
      <c r="AB890" s="2">
        <v>1410.79</v>
      </c>
      <c r="AC890" s="2">
        <v>3332.8900000000003</v>
      </c>
    </row>
    <row r="891" spans="1:29" x14ac:dyDescent="0.3">
      <c r="A891" t="s">
        <v>34</v>
      </c>
      <c r="B891">
        <v>14</v>
      </c>
      <c r="C891" t="s">
        <v>42</v>
      </c>
      <c r="D891">
        <v>29.9</v>
      </c>
      <c r="E891" t="s">
        <v>46</v>
      </c>
      <c r="F891" t="s">
        <v>52</v>
      </c>
      <c r="G891" s="2">
        <v>4900.1000000000004</v>
      </c>
      <c r="H891" t="s">
        <v>54</v>
      </c>
      <c r="I891" s="1">
        <v>183.52</v>
      </c>
      <c r="J891" s="1">
        <v>310.64</v>
      </c>
      <c r="K891" s="1">
        <v>55.11</v>
      </c>
      <c r="L891" s="1">
        <v>248.99</v>
      </c>
      <c r="M891" s="1">
        <v>103.84</v>
      </c>
      <c r="N891" s="1">
        <v>60.55</v>
      </c>
      <c r="O891" s="1">
        <v>133.87</v>
      </c>
      <c r="P891" s="1">
        <v>6.67</v>
      </c>
      <c r="Q891" t="s">
        <v>77</v>
      </c>
      <c r="R891" s="6">
        <v>424</v>
      </c>
      <c r="S891" s="6">
        <v>399</v>
      </c>
      <c r="T891" s="2">
        <v>12.28</v>
      </c>
      <c r="U891" s="2">
        <v>100</v>
      </c>
      <c r="V891" s="2">
        <v>28.13</v>
      </c>
      <c r="W891" s="2">
        <v>98.66</v>
      </c>
      <c r="X891" s="2">
        <v>1103.19</v>
      </c>
      <c r="Y891" s="2">
        <v>637.01</v>
      </c>
      <c r="Z891" s="2">
        <v>980.02</v>
      </c>
      <c r="AA891" s="2">
        <v>833.02</v>
      </c>
      <c r="AB891" s="2">
        <v>1225.03</v>
      </c>
      <c r="AC891" s="2">
        <v>2691.04</v>
      </c>
    </row>
    <row r="892" spans="1:29" x14ac:dyDescent="0.3">
      <c r="A892" t="s">
        <v>39</v>
      </c>
      <c r="B892">
        <v>9</v>
      </c>
      <c r="C892" t="s">
        <v>42</v>
      </c>
      <c r="D892">
        <v>20.6</v>
      </c>
      <c r="E892" t="s">
        <v>46</v>
      </c>
      <c r="F892" t="s">
        <v>52</v>
      </c>
      <c r="G892" s="2">
        <v>3896.85</v>
      </c>
      <c r="H892" t="s">
        <v>55</v>
      </c>
      <c r="I892" s="1">
        <v>131.41</v>
      </c>
      <c r="J892" s="1">
        <v>396.08</v>
      </c>
      <c r="K892" s="1">
        <v>58.54</v>
      </c>
      <c r="L892" s="1">
        <v>226.85</v>
      </c>
      <c r="M892" s="1">
        <v>116.62</v>
      </c>
      <c r="N892" s="1">
        <v>59.94</v>
      </c>
      <c r="O892" s="1">
        <v>143.19999999999999</v>
      </c>
      <c r="P892" s="1">
        <v>8.9</v>
      </c>
      <c r="Q892" t="s">
        <v>61</v>
      </c>
      <c r="R892" s="6">
        <v>603</v>
      </c>
      <c r="S892" s="6">
        <v>302</v>
      </c>
      <c r="T892" s="2">
        <v>12.9</v>
      </c>
      <c r="U892" s="2">
        <v>150</v>
      </c>
      <c r="V892" s="2">
        <v>26.02</v>
      </c>
      <c r="W892" s="2">
        <v>95.54</v>
      </c>
      <c r="X892" s="2">
        <v>1141.54</v>
      </c>
      <c r="Y892" s="2">
        <v>506.59</v>
      </c>
      <c r="Z892" s="2">
        <v>779.37</v>
      </c>
      <c r="AA892" s="2">
        <v>662.46</v>
      </c>
      <c r="AB892" s="2">
        <v>974.21</v>
      </c>
      <c r="AC892" s="2">
        <v>1697.33</v>
      </c>
    </row>
    <row r="893" spans="1:29" x14ac:dyDescent="0.3">
      <c r="A893" t="s">
        <v>38</v>
      </c>
      <c r="B893">
        <v>17</v>
      </c>
      <c r="C893" t="s">
        <v>45</v>
      </c>
      <c r="D893">
        <v>22.3</v>
      </c>
      <c r="E893" t="s">
        <v>46</v>
      </c>
      <c r="F893" t="s">
        <v>48</v>
      </c>
      <c r="G893" s="2">
        <v>4209.3999999999996</v>
      </c>
      <c r="H893" t="s">
        <v>54</v>
      </c>
      <c r="I893" s="1">
        <v>145.97999999999999</v>
      </c>
      <c r="J893" s="1">
        <v>451.34</v>
      </c>
      <c r="K893" s="1">
        <v>59.79</v>
      </c>
      <c r="L893" s="1">
        <v>246.13</v>
      </c>
      <c r="M893" s="1">
        <v>140.88</v>
      </c>
      <c r="N893" s="1">
        <v>66.86</v>
      </c>
      <c r="O893" s="1">
        <v>133.32</v>
      </c>
      <c r="P893" s="1">
        <v>7.95</v>
      </c>
      <c r="Q893" t="s">
        <v>67</v>
      </c>
      <c r="R893" s="6">
        <v>573</v>
      </c>
      <c r="S893" s="6">
        <v>325</v>
      </c>
      <c r="T893" s="2">
        <v>12.95</v>
      </c>
      <c r="U893" s="2">
        <v>150</v>
      </c>
      <c r="V893" s="2">
        <v>39.25</v>
      </c>
      <c r="W893" s="2">
        <v>76.34</v>
      </c>
      <c r="X893" s="2">
        <v>1252.24999999999</v>
      </c>
      <c r="Y893" s="2">
        <v>547.22</v>
      </c>
      <c r="Z893" s="2">
        <v>841.88</v>
      </c>
      <c r="AA893" s="2">
        <v>715.6</v>
      </c>
      <c r="AB893" s="2">
        <v>1052.3499999999999</v>
      </c>
      <c r="AC893" s="2">
        <v>1912.4</v>
      </c>
    </row>
    <row r="894" spans="1:29" x14ac:dyDescent="0.3">
      <c r="A894" t="s">
        <v>37</v>
      </c>
      <c r="B894">
        <v>7</v>
      </c>
      <c r="C894" t="s">
        <v>45</v>
      </c>
      <c r="D894">
        <v>22.2</v>
      </c>
      <c r="E894" t="s">
        <v>46</v>
      </c>
      <c r="F894" t="s">
        <v>50</v>
      </c>
      <c r="G894" s="2">
        <v>3322.86</v>
      </c>
      <c r="H894" t="s">
        <v>56</v>
      </c>
      <c r="I894" s="1">
        <v>173.33</v>
      </c>
      <c r="J894" s="1">
        <v>317.26</v>
      </c>
      <c r="K894" s="1">
        <v>55.27</v>
      </c>
      <c r="L894" s="1">
        <v>212.27</v>
      </c>
      <c r="M894" s="1">
        <v>120.84</v>
      </c>
      <c r="N894" s="1">
        <v>42.74</v>
      </c>
      <c r="O894" s="1">
        <v>110.56</v>
      </c>
      <c r="P894" s="1">
        <v>7.74</v>
      </c>
      <c r="Q894" t="s">
        <v>71</v>
      </c>
      <c r="R894" s="6">
        <v>546</v>
      </c>
      <c r="S894" s="6">
        <v>370</v>
      </c>
      <c r="T894" s="2">
        <v>8.98</v>
      </c>
      <c r="U894" s="2">
        <v>0</v>
      </c>
      <c r="V894" s="2">
        <v>34.39</v>
      </c>
      <c r="W894" s="2">
        <v>73.400000000000006</v>
      </c>
      <c r="X894" s="2">
        <v>1040.01</v>
      </c>
      <c r="Y894" s="2">
        <v>431.97</v>
      </c>
      <c r="Z894" s="2">
        <v>664.57</v>
      </c>
      <c r="AA894" s="2">
        <v>564.89</v>
      </c>
      <c r="AB894" s="2">
        <v>830.72</v>
      </c>
      <c r="AC894" s="2">
        <v>1083.2399999999998</v>
      </c>
    </row>
    <row r="895" spans="1:29" x14ac:dyDescent="0.3">
      <c r="A895" t="s">
        <v>31</v>
      </c>
      <c r="B895">
        <v>19</v>
      </c>
      <c r="C895" t="s">
        <v>41</v>
      </c>
      <c r="D895">
        <v>19.8</v>
      </c>
      <c r="E895" t="s">
        <v>47</v>
      </c>
      <c r="F895" t="s">
        <v>52</v>
      </c>
      <c r="G895" s="2">
        <v>4194.62</v>
      </c>
      <c r="H895" t="s">
        <v>54</v>
      </c>
      <c r="I895" s="1">
        <v>101.36</v>
      </c>
      <c r="J895" s="1">
        <v>398.13</v>
      </c>
      <c r="K895" s="1">
        <v>56.83</v>
      </c>
      <c r="L895" s="1">
        <v>294.74</v>
      </c>
      <c r="M895" s="1">
        <v>144.58000000000001</v>
      </c>
      <c r="N895" s="1">
        <v>42.77</v>
      </c>
      <c r="O895" s="1">
        <v>117.41</v>
      </c>
      <c r="P895" s="1">
        <v>7.29</v>
      </c>
      <c r="Q895" t="s">
        <v>81</v>
      </c>
      <c r="R895" s="6">
        <v>493</v>
      </c>
      <c r="S895" s="6">
        <v>330</v>
      </c>
      <c r="T895" s="2">
        <v>12.71</v>
      </c>
      <c r="U895" s="2">
        <v>50</v>
      </c>
      <c r="V895" s="2">
        <v>39.299999999999997</v>
      </c>
      <c r="W895" s="2">
        <v>84.9</v>
      </c>
      <c r="X895" s="2">
        <v>1163.1099999999999</v>
      </c>
      <c r="Y895" s="2">
        <v>545.29999999999995</v>
      </c>
      <c r="Z895" s="2">
        <v>838.92</v>
      </c>
      <c r="AA895" s="2">
        <v>713.09</v>
      </c>
      <c r="AB895" s="2">
        <v>1048.6500000000001</v>
      </c>
      <c r="AC895" s="2">
        <v>1886.81</v>
      </c>
    </row>
    <row r="896" spans="1:29" x14ac:dyDescent="0.3">
      <c r="A896" t="s">
        <v>31</v>
      </c>
      <c r="B896">
        <v>22</v>
      </c>
      <c r="C896" t="s">
        <v>42</v>
      </c>
      <c r="D896">
        <v>22.1</v>
      </c>
      <c r="E896" t="s">
        <v>46</v>
      </c>
      <c r="F896" t="s">
        <v>51</v>
      </c>
      <c r="G896" s="2">
        <v>3239.63</v>
      </c>
      <c r="H896" t="s">
        <v>54</v>
      </c>
      <c r="I896" s="1">
        <v>136.38</v>
      </c>
      <c r="J896" s="1">
        <v>359.34</v>
      </c>
      <c r="K896" s="1">
        <v>52.19</v>
      </c>
      <c r="L896" s="1">
        <v>232.15</v>
      </c>
      <c r="M896" s="1">
        <v>110.27</v>
      </c>
      <c r="N896" s="1">
        <v>63.87</v>
      </c>
      <c r="O896" s="1">
        <v>148.79</v>
      </c>
      <c r="P896" s="1">
        <v>6.29</v>
      </c>
      <c r="Q896" t="s">
        <v>63</v>
      </c>
      <c r="R896" s="6">
        <v>762</v>
      </c>
      <c r="S896" s="6">
        <v>324</v>
      </c>
      <c r="T896" s="2">
        <v>10</v>
      </c>
      <c r="U896" s="2">
        <v>50</v>
      </c>
      <c r="V896" s="2">
        <v>32.229999999999997</v>
      </c>
      <c r="W896" s="2">
        <v>94</v>
      </c>
      <c r="X896" s="2">
        <v>1109.28</v>
      </c>
      <c r="Y896" s="2">
        <v>421.15</v>
      </c>
      <c r="Z896" s="2">
        <v>647.92999999999995</v>
      </c>
      <c r="AA896" s="2">
        <v>550.74</v>
      </c>
      <c r="AB896" s="2">
        <v>809.91</v>
      </c>
      <c r="AC896" s="2">
        <v>978.57999999999993</v>
      </c>
    </row>
    <row r="897" spans="1:29" x14ac:dyDescent="0.3">
      <c r="A897" t="s">
        <v>37</v>
      </c>
      <c r="B897">
        <v>14</v>
      </c>
      <c r="C897" t="s">
        <v>43</v>
      </c>
      <c r="D897">
        <v>26.4</v>
      </c>
      <c r="E897" t="s">
        <v>46</v>
      </c>
      <c r="F897" t="s">
        <v>48</v>
      </c>
      <c r="G897" s="2">
        <v>5136.8999999999996</v>
      </c>
      <c r="H897" t="s">
        <v>57</v>
      </c>
      <c r="I897" s="1">
        <v>110.12</v>
      </c>
      <c r="J897" s="1">
        <v>330.08</v>
      </c>
      <c r="K897" s="1">
        <v>53.89</v>
      </c>
      <c r="L897" s="1">
        <v>247.56</v>
      </c>
      <c r="M897" s="1">
        <v>112.9</v>
      </c>
      <c r="N897" s="1">
        <v>57.1</v>
      </c>
      <c r="O897" s="1">
        <v>123.46</v>
      </c>
      <c r="P897" s="1">
        <v>7.69</v>
      </c>
      <c r="Q897" t="s">
        <v>72</v>
      </c>
      <c r="R897" s="6">
        <v>728</v>
      </c>
      <c r="S897" s="6">
        <v>308</v>
      </c>
      <c r="T897" s="2">
        <v>16.68</v>
      </c>
      <c r="U897" s="2">
        <v>0</v>
      </c>
      <c r="V897" s="2">
        <v>25.56</v>
      </c>
      <c r="W897" s="2">
        <v>64.56</v>
      </c>
      <c r="X897" s="2">
        <v>1042.8</v>
      </c>
      <c r="Y897" s="2">
        <v>667.8</v>
      </c>
      <c r="Z897" s="2">
        <v>1027.3800000000001</v>
      </c>
      <c r="AA897" s="2">
        <v>873.27</v>
      </c>
      <c r="AB897" s="2">
        <v>1284.22</v>
      </c>
      <c r="AC897" s="2">
        <v>2885.66</v>
      </c>
    </row>
    <row r="898" spans="1:29" x14ac:dyDescent="0.3">
      <c r="A898" t="s">
        <v>40</v>
      </c>
      <c r="B898">
        <v>16</v>
      </c>
      <c r="C898" t="s">
        <v>42</v>
      </c>
      <c r="D898">
        <v>15.3</v>
      </c>
      <c r="E898" t="s">
        <v>47</v>
      </c>
      <c r="F898" t="s">
        <v>53</v>
      </c>
      <c r="G898" s="2">
        <v>4677.3500000000004</v>
      </c>
      <c r="H898" t="s">
        <v>57</v>
      </c>
      <c r="I898" s="1">
        <v>177.27</v>
      </c>
      <c r="J898" s="1">
        <v>394.41</v>
      </c>
      <c r="K898" s="1">
        <v>59.97</v>
      </c>
      <c r="L898" s="1">
        <v>263.82</v>
      </c>
      <c r="M898" s="1">
        <v>106.42</v>
      </c>
      <c r="N898" s="1">
        <v>62.5</v>
      </c>
      <c r="O898" s="1">
        <v>104.09</v>
      </c>
      <c r="P898" s="1">
        <v>7.39</v>
      </c>
      <c r="Q898" t="s">
        <v>65</v>
      </c>
      <c r="R898" s="6">
        <v>868</v>
      </c>
      <c r="S898" s="6">
        <v>356</v>
      </c>
      <c r="T898" s="2">
        <v>13.14</v>
      </c>
      <c r="U898" s="2">
        <v>100</v>
      </c>
      <c r="V898" s="2">
        <v>38.450000000000003</v>
      </c>
      <c r="W898" s="2">
        <v>54.43</v>
      </c>
      <c r="X898" s="2">
        <v>1175.8699999999999</v>
      </c>
      <c r="Y898" s="2">
        <v>608.05999999999995</v>
      </c>
      <c r="Z898" s="2">
        <v>935.47</v>
      </c>
      <c r="AA898" s="2">
        <v>795.15</v>
      </c>
      <c r="AB898" s="2">
        <v>1169.3399999999999</v>
      </c>
      <c r="AC898" s="2">
        <v>2405.9299999999998</v>
      </c>
    </row>
    <row r="899" spans="1:29" x14ac:dyDescent="0.3">
      <c r="A899" t="s">
        <v>38</v>
      </c>
      <c r="B899">
        <v>20</v>
      </c>
      <c r="C899" t="s">
        <v>44</v>
      </c>
      <c r="D899">
        <v>23.7</v>
      </c>
      <c r="E899" t="s">
        <v>47</v>
      </c>
      <c r="F899" t="s">
        <v>52</v>
      </c>
      <c r="G899" s="2">
        <v>3431.34</v>
      </c>
      <c r="H899" t="s">
        <v>55</v>
      </c>
      <c r="I899" s="1">
        <v>141.69999999999999</v>
      </c>
      <c r="J899" s="1">
        <v>413.9</v>
      </c>
      <c r="K899" s="1">
        <v>53.78</v>
      </c>
      <c r="L899" s="1">
        <v>219.46</v>
      </c>
      <c r="M899" s="1">
        <v>140.81</v>
      </c>
      <c r="N899" s="1">
        <v>31.16</v>
      </c>
      <c r="O899" s="1">
        <v>129.25</v>
      </c>
      <c r="P899" s="1">
        <v>5.28</v>
      </c>
      <c r="Q899" t="s">
        <v>77</v>
      </c>
      <c r="R899" s="6">
        <v>491</v>
      </c>
      <c r="S899" s="6">
        <v>300</v>
      </c>
      <c r="T899" s="2">
        <v>11.44</v>
      </c>
      <c r="U899" s="2">
        <v>0</v>
      </c>
      <c r="V899" s="2">
        <v>38.159999999999997</v>
      </c>
      <c r="W899" s="2">
        <v>83.86</v>
      </c>
      <c r="X899" s="2">
        <v>1135.3399999999999</v>
      </c>
      <c r="Y899" s="2">
        <v>446.07</v>
      </c>
      <c r="Z899" s="2">
        <v>686.27</v>
      </c>
      <c r="AA899" s="2">
        <v>583.33000000000004</v>
      </c>
      <c r="AB899" s="2">
        <v>857.84</v>
      </c>
      <c r="AC899" s="2">
        <v>1100.1599999999999</v>
      </c>
    </row>
    <row r="900" spans="1:29" x14ac:dyDescent="0.3">
      <c r="A900" t="s">
        <v>37</v>
      </c>
      <c r="B900">
        <v>23</v>
      </c>
      <c r="C900" t="s">
        <v>44</v>
      </c>
      <c r="D900">
        <v>17</v>
      </c>
      <c r="E900" t="s">
        <v>46</v>
      </c>
      <c r="F900" t="s">
        <v>49</v>
      </c>
      <c r="G900" s="2">
        <v>5911.28</v>
      </c>
      <c r="H900" t="s">
        <v>55</v>
      </c>
      <c r="I900" s="1">
        <v>139.82</v>
      </c>
      <c r="J900" s="1">
        <v>380.26</v>
      </c>
      <c r="K900" s="1">
        <v>56.79</v>
      </c>
      <c r="L900" s="1">
        <v>297.31</v>
      </c>
      <c r="M900" s="1">
        <v>144.69999999999999</v>
      </c>
      <c r="N900" s="1">
        <v>62.85</v>
      </c>
      <c r="O900" s="1">
        <v>129.57</v>
      </c>
      <c r="P900" s="1">
        <v>7.75</v>
      </c>
      <c r="Q900" t="s">
        <v>69</v>
      </c>
      <c r="R900" s="6">
        <v>726</v>
      </c>
      <c r="S900" s="6">
        <v>320</v>
      </c>
      <c r="T900" s="2">
        <v>18.47</v>
      </c>
      <c r="U900" s="2">
        <v>100</v>
      </c>
      <c r="V900" s="2">
        <v>33.49</v>
      </c>
      <c r="W900" s="2">
        <v>85.38</v>
      </c>
      <c r="X900" s="2">
        <v>1219.04999999999</v>
      </c>
      <c r="Y900" s="2">
        <v>768.47</v>
      </c>
      <c r="Z900" s="2">
        <v>1182.26</v>
      </c>
      <c r="AA900" s="2">
        <v>1004.92</v>
      </c>
      <c r="AB900" s="2">
        <v>1477.82</v>
      </c>
      <c r="AC900" s="2">
        <v>3591.7200000000003</v>
      </c>
    </row>
    <row r="901" spans="1:29" x14ac:dyDescent="0.3">
      <c r="A901" t="s">
        <v>32</v>
      </c>
      <c r="B901">
        <v>17</v>
      </c>
      <c r="C901" t="s">
        <v>41</v>
      </c>
      <c r="D901">
        <v>25.1</v>
      </c>
      <c r="E901" t="s">
        <v>46</v>
      </c>
      <c r="F901" t="s">
        <v>52</v>
      </c>
      <c r="G901" s="2">
        <v>5098.1099999999997</v>
      </c>
      <c r="H901" t="s">
        <v>57</v>
      </c>
      <c r="I901" s="1">
        <v>178.19</v>
      </c>
      <c r="J901" s="1">
        <v>374.49</v>
      </c>
      <c r="K901" s="1">
        <v>50.65</v>
      </c>
      <c r="L901" s="1">
        <v>212.08</v>
      </c>
      <c r="M901" s="1">
        <v>141.86000000000001</v>
      </c>
      <c r="N901" s="1">
        <v>36.64</v>
      </c>
      <c r="O901" s="1">
        <v>107.84</v>
      </c>
      <c r="P901" s="1">
        <v>6.04</v>
      </c>
      <c r="Q901" t="s">
        <v>71</v>
      </c>
      <c r="R901" s="6">
        <v>261</v>
      </c>
      <c r="S901" s="6">
        <v>365</v>
      </c>
      <c r="T901" s="2">
        <v>13.97</v>
      </c>
      <c r="U901" s="2">
        <v>0</v>
      </c>
      <c r="V901" s="2">
        <v>21.4</v>
      </c>
      <c r="W901" s="2">
        <v>77.37</v>
      </c>
      <c r="X901" s="2">
        <v>1107.79</v>
      </c>
      <c r="Y901" s="2">
        <v>662.75</v>
      </c>
      <c r="Z901" s="2">
        <v>1019.62</v>
      </c>
      <c r="AA901" s="2">
        <v>866.68</v>
      </c>
      <c r="AB901" s="2">
        <v>1274.53</v>
      </c>
      <c r="AC901" s="2">
        <v>2777.72</v>
      </c>
    </row>
    <row r="902" spans="1:29" x14ac:dyDescent="0.3">
      <c r="A902" t="s">
        <v>33</v>
      </c>
      <c r="B902">
        <v>6</v>
      </c>
      <c r="C902" t="s">
        <v>43</v>
      </c>
      <c r="D902">
        <v>12.3</v>
      </c>
      <c r="E902" t="s">
        <v>47</v>
      </c>
      <c r="F902" t="s">
        <v>49</v>
      </c>
      <c r="G902" s="2">
        <v>3310.35</v>
      </c>
      <c r="H902" t="s">
        <v>54</v>
      </c>
      <c r="I902" s="1">
        <v>139.49</v>
      </c>
      <c r="J902" s="1">
        <v>413.44</v>
      </c>
      <c r="K902" s="1">
        <v>54.94</v>
      </c>
      <c r="L902" s="1">
        <v>280.95999999999998</v>
      </c>
      <c r="M902" s="1">
        <v>119.77</v>
      </c>
      <c r="N902" s="1">
        <v>54.22</v>
      </c>
      <c r="O902" s="1">
        <v>145.52000000000001</v>
      </c>
      <c r="P902" s="1">
        <v>5.13</v>
      </c>
      <c r="Q902" t="s">
        <v>77</v>
      </c>
      <c r="R902" s="6">
        <v>750</v>
      </c>
      <c r="S902" s="6">
        <v>350</v>
      </c>
      <c r="T902" s="2">
        <v>9.4600000000000009</v>
      </c>
      <c r="U902" s="2">
        <v>100</v>
      </c>
      <c r="V902" s="2">
        <v>35.979999999999997</v>
      </c>
      <c r="W902" s="2">
        <v>82.9</v>
      </c>
      <c r="X902" s="2">
        <v>1213.47</v>
      </c>
      <c r="Y902" s="2">
        <v>430.35</v>
      </c>
      <c r="Z902" s="2">
        <v>662.07</v>
      </c>
      <c r="AA902" s="2">
        <v>562.76</v>
      </c>
      <c r="AB902" s="2">
        <v>827.59</v>
      </c>
      <c r="AC902" s="2">
        <v>998.86000000000013</v>
      </c>
    </row>
    <row r="903" spans="1:29" x14ac:dyDescent="0.3">
      <c r="A903" t="s">
        <v>36</v>
      </c>
      <c r="B903">
        <v>2</v>
      </c>
      <c r="C903" t="s">
        <v>43</v>
      </c>
      <c r="D903">
        <v>22</v>
      </c>
      <c r="E903" t="s">
        <v>47</v>
      </c>
      <c r="F903" t="s">
        <v>48</v>
      </c>
      <c r="G903" s="2">
        <v>3026.38</v>
      </c>
      <c r="H903" t="s">
        <v>57</v>
      </c>
      <c r="I903" s="1">
        <v>103.58</v>
      </c>
      <c r="J903" s="1">
        <v>404.53</v>
      </c>
      <c r="K903" s="1">
        <v>55.74</v>
      </c>
      <c r="L903" s="1">
        <v>262.54000000000002</v>
      </c>
      <c r="M903" s="1">
        <v>145.96</v>
      </c>
      <c r="N903" s="1">
        <v>34.06</v>
      </c>
      <c r="O903" s="1">
        <v>141.38999999999999</v>
      </c>
      <c r="P903" s="1">
        <v>5.44</v>
      </c>
      <c r="Q903" t="s">
        <v>66</v>
      </c>
      <c r="R903" s="6">
        <v>739</v>
      </c>
      <c r="S903" s="6">
        <v>307</v>
      </c>
      <c r="T903" s="2">
        <v>9.86</v>
      </c>
      <c r="U903" s="2">
        <v>150</v>
      </c>
      <c r="V903" s="2">
        <v>31.02</v>
      </c>
      <c r="W903" s="2">
        <v>82.12</v>
      </c>
      <c r="X903" s="2">
        <v>1153.23999999999</v>
      </c>
      <c r="Y903" s="2">
        <v>393.43</v>
      </c>
      <c r="Z903" s="2">
        <v>605.28</v>
      </c>
      <c r="AA903" s="2">
        <v>514.48</v>
      </c>
      <c r="AB903" s="2">
        <v>756.6</v>
      </c>
      <c r="AC903" s="2">
        <v>820.15999999999985</v>
      </c>
    </row>
    <row r="904" spans="1:29" x14ac:dyDescent="0.3">
      <c r="A904" t="s">
        <v>33</v>
      </c>
      <c r="B904">
        <v>12</v>
      </c>
      <c r="C904" t="s">
        <v>44</v>
      </c>
      <c r="D904">
        <v>25.9</v>
      </c>
      <c r="E904" t="s">
        <v>46</v>
      </c>
      <c r="F904" t="s">
        <v>53</v>
      </c>
      <c r="G904" s="2">
        <v>5446.18</v>
      </c>
      <c r="H904" t="s">
        <v>55</v>
      </c>
      <c r="I904" s="1">
        <v>180.66</v>
      </c>
      <c r="J904" s="1">
        <v>423.84</v>
      </c>
      <c r="K904" s="1">
        <v>50.1</v>
      </c>
      <c r="L904" s="1">
        <v>225.36</v>
      </c>
      <c r="M904" s="1">
        <v>145.09</v>
      </c>
      <c r="N904" s="1">
        <v>48.38</v>
      </c>
      <c r="O904" s="1">
        <v>135.63</v>
      </c>
      <c r="P904" s="1">
        <v>6.95</v>
      </c>
      <c r="Q904" t="s">
        <v>78</v>
      </c>
      <c r="R904" s="6">
        <v>830</v>
      </c>
      <c r="S904" s="6">
        <v>397</v>
      </c>
      <c r="T904" s="2">
        <v>13.72</v>
      </c>
      <c r="U904" s="2">
        <v>100</v>
      </c>
      <c r="V904" s="2">
        <v>31.14</v>
      </c>
      <c r="W904" s="2">
        <v>62.58</v>
      </c>
      <c r="X904" s="2">
        <v>1216.01</v>
      </c>
      <c r="Y904" s="2">
        <v>708</v>
      </c>
      <c r="Z904" s="2">
        <v>1089.24</v>
      </c>
      <c r="AA904" s="2">
        <v>925.85</v>
      </c>
      <c r="AB904" s="2">
        <v>1361.55</v>
      </c>
      <c r="AC904" s="2">
        <v>3127.3100000000004</v>
      </c>
    </row>
    <row r="905" spans="1:29" x14ac:dyDescent="0.3">
      <c r="A905" t="s">
        <v>40</v>
      </c>
      <c r="B905">
        <v>19</v>
      </c>
      <c r="C905" t="s">
        <v>41</v>
      </c>
      <c r="D905">
        <v>29.9</v>
      </c>
      <c r="E905" t="s">
        <v>46</v>
      </c>
      <c r="F905" t="s">
        <v>52</v>
      </c>
      <c r="G905" s="2">
        <v>3041.6</v>
      </c>
      <c r="H905" t="s">
        <v>55</v>
      </c>
      <c r="I905" s="1">
        <v>162.65</v>
      </c>
      <c r="J905" s="1">
        <v>426.21</v>
      </c>
      <c r="K905" s="1">
        <v>53.72</v>
      </c>
      <c r="L905" s="1">
        <v>245.58</v>
      </c>
      <c r="M905" s="1">
        <v>107.87</v>
      </c>
      <c r="N905" s="1">
        <v>60.95</v>
      </c>
      <c r="O905" s="1">
        <v>123.13</v>
      </c>
      <c r="P905" s="1">
        <v>6.11</v>
      </c>
      <c r="Q905" t="s">
        <v>59</v>
      </c>
      <c r="R905" s="6">
        <v>607</v>
      </c>
      <c r="S905" s="6">
        <v>306</v>
      </c>
      <c r="T905" s="2">
        <v>9.94</v>
      </c>
      <c r="U905" s="2">
        <v>50</v>
      </c>
      <c r="V905" s="2">
        <v>31.93</v>
      </c>
      <c r="W905" s="2">
        <v>54.74</v>
      </c>
      <c r="X905" s="2">
        <v>1186.22</v>
      </c>
      <c r="Y905" s="2">
        <v>395.41</v>
      </c>
      <c r="Z905" s="2">
        <v>608.32000000000005</v>
      </c>
      <c r="AA905" s="2">
        <v>517.07000000000005</v>
      </c>
      <c r="AB905" s="2">
        <v>760.4</v>
      </c>
      <c r="AC905" s="2">
        <v>703.31</v>
      </c>
    </row>
    <row r="906" spans="1:29" x14ac:dyDescent="0.3">
      <c r="A906" t="s">
        <v>30</v>
      </c>
      <c r="B906">
        <v>16</v>
      </c>
      <c r="C906" t="s">
        <v>43</v>
      </c>
      <c r="D906">
        <v>14.5</v>
      </c>
      <c r="E906" t="s">
        <v>47</v>
      </c>
      <c r="F906" t="s">
        <v>51</v>
      </c>
      <c r="G906" s="2">
        <v>4333.7</v>
      </c>
      <c r="H906" t="s">
        <v>57</v>
      </c>
      <c r="I906" s="1">
        <v>167.53</v>
      </c>
      <c r="J906" s="1">
        <v>410.2</v>
      </c>
      <c r="K906" s="1">
        <v>54.25</v>
      </c>
      <c r="L906" s="1">
        <v>263.14999999999998</v>
      </c>
      <c r="M906" s="1">
        <v>116.53</v>
      </c>
      <c r="N906" s="1">
        <v>52.92</v>
      </c>
      <c r="O906" s="1">
        <v>137.51</v>
      </c>
      <c r="P906" s="1">
        <v>6.49</v>
      </c>
      <c r="Q906" t="s">
        <v>77</v>
      </c>
      <c r="R906" s="6">
        <v>147</v>
      </c>
      <c r="S906" s="6">
        <v>369</v>
      </c>
      <c r="T906" s="2">
        <v>11.74</v>
      </c>
      <c r="U906" s="2">
        <v>150</v>
      </c>
      <c r="V906" s="2">
        <v>20.21</v>
      </c>
      <c r="W906" s="2">
        <v>81.48</v>
      </c>
      <c r="X906" s="2">
        <v>1208.58</v>
      </c>
      <c r="Y906" s="2">
        <v>563.38</v>
      </c>
      <c r="Z906" s="2">
        <v>866.74</v>
      </c>
      <c r="AA906" s="2">
        <v>736.73</v>
      </c>
      <c r="AB906" s="2">
        <v>1083.42</v>
      </c>
      <c r="AC906" s="2">
        <v>2061.33</v>
      </c>
    </row>
    <row r="907" spans="1:29" x14ac:dyDescent="0.3">
      <c r="A907" t="s">
        <v>32</v>
      </c>
      <c r="B907">
        <v>21</v>
      </c>
      <c r="C907" t="s">
        <v>41</v>
      </c>
      <c r="D907">
        <v>18.600000000000001</v>
      </c>
      <c r="E907" t="s">
        <v>47</v>
      </c>
      <c r="F907" t="s">
        <v>49</v>
      </c>
      <c r="G907" s="2">
        <v>4793.34</v>
      </c>
      <c r="H907" t="s">
        <v>55</v>
      </c>
      <c r="I907" s="1">
        <v>158.16</v>
      </c>
      <c r="J907" s="1">
        <v>334.52</v>
      </c>
      <c r="K907" s="1">
        <v>58.8</v>
      </c>
      <c r="L907" s="1">
        <v>244.45</v>
      </c>
      <c r="M907" s="1">
        <v>123.81</v>
      </c>
      <c r="N907" s="1">
        <v>63.19</v>
      </c>
      <c r="O907" s="1">
        <v>122.68</v>
      </c>
      <c r="P907" s="1">
        <v>7.82</v>
      </c>
      <c r="Q907" t="s">
        <v>76</v>
      </c>
      <c r="R907" s="6">
        <v>682</v>
      </c>
      <c r="S907" s="6">
        <v>370</v>
      </c>
      <c r="T907" s="2">
        <v>12.95</v>
      </c>
      <c r="U907" s="2">
        <v>0</v>
      </c>
      <c r="V907" s="2">
        <v>29.12</v>
      </c>
      <c r="W907" s="2">
        <v>51.85</v>
      </c>
      <c r="X907" s="2">
        <v>1113.4299999999901</v>
      </c>
      <c r="Y907" s="2">
        <v>623.13</v>
      </c>
      <c r="Z907" s="2">
        <v>958.67</v>
      </c>
      <c r="AA907" s="2">
        <v>814.87</v>
      </c>
      <c r="AB907" s="2">
        <v>1198.3399999999999</v>
      </c>
      <c r="AC907" s="2">
        <v>2475.0300000000002</v>
      </c>
    </row>
    <row r="908" spans="1:29" x14ac:dyDescent="0.3">
      <c r="A908" t="s">
        <v>39</v>
      </c>
      <c r="B908">
        <v>19</v>
      </c>
      <c r="C908" t="s">
        <v>42</v>
      </c>
      <c r="D908">
        <v>19.3</v>
      </c>
      <c r="E908" t="s">
        <v>46</v>
      </c>
      <c r="F908" t="s">
        <v>52</v>
      </c>
      <c r="G908" s="2">
        <v>5859.03</v>
      </c>
      <c r="H908" t="s">
        <v>56</v>
      </c>
      <c r="I908" s="1">
        <v>149.72999999999999</v>
      </c>
      <c r="J908" s="1">
        <v>318.85000000000002</v>
      </c>
      <c r="K908" s="1">
        <v>53.17</v>
      </c>
      <c r="L908" s="1">
        <v>291.99</v>
      </c>
      <c r="M908" s="1">
        <v>113.13</v>
      </c>
      <c r="N908" s="1">
        <v>56.06</v>
      </c>
      <c r="O908" s="1">
        <v>110.4</v>
      </c>
      <c r="P908" s="1">
        <v>9.9600000000000009</v>
      </c>
      <c r="Q908" t="s">
        <v>58</v>
      </c>
      <c r="R908" s="6">
        <v>691</v>
      </c>
      <c r="S908" s="6">
        <v>390</v>
      </c>
      <c r="T908" s="2">
        <v>15.02</v>
      </c>
      <c r="U908" s="2">
        <v>100</v>
      </c>
      <c r="V908" s="2">
        <v>28.55</v>
      </c>
      <c r="W908" s="2">
        <v>69.91</v>
      </c>
      <c r="X908" s="2">
        <v>1103.29</v>
      </c>
      <c r="Y908" s="2">
        <v>761.67</v>
      </c>
      <c r="Z908" s="2">
        <v>1171.81</v>
      </c>
      <c r="AA908" s="2">
        <v>996.04</v>
      </c>
      <c r="AB908" s="2">
        <v>1464.76</v>
      </c>
      <c r="AC908" s="2">
        <v>3650.29</v>
      </c>
    </row>
    <row r="909" spans="1:29" x14ac:dyDescent="0.3">
      <c r="A909" t="s">
        <v>33</v>
      </c>
      <c r="B909">
        <v>21</v>
      </c>
      <c r="C909" t="s">
        <v>41</v>
      </c>
      <c r="D909">
        <v>22.3</v>
      </c>
      <c r="E909" t="s">
        <v>46</v>
      </c>
      <c r="F909" t="s">
        <v>52</v>
      </c>
      <c r="G909" s="2">
        <v>5396.84</v>
      </c>
      <c r="H909" t="s">
        <v>56</v>
      </c>
      <c r="I909" s="1">
        <v>185.94</v>
      </c>
      <c r="J909" s="1">
        <v>340.61</v>
      </c>
      <c r="K909" s="1">
        <v>55.03</v>
      </c>
      <c r="L909" s="1">
        <v>284.94</v>
      </c>
      <c r="M909" s="1">
        <v>117.82</v>
      </c>
      <c r="N909" s="1">
        <v>59.26</v>
      </c>
      <c r="O909" s="1">
        <v>114.59</v>
      </c>
      <c r="P909" s="1">
        <v>9.02</v>
      </c>
      <c r="Q909" t="s">
        <v>65</v>
      </c>
      <c r="R909" s="6">
        <v>915</v>
      </c>
      <c r="S909" s="6">
        <v>391</v>
      </c>
      <c r="T909" s="2">
        <v>13.8</v>
      </c>
      <c r="U909" s="2">
        <v>0</v>
      </c>
      <c r="V909" s="2">
        <v>23.26</v>
      </c>
      <c r="W909" s="2">
        <v>63.7</v>
      </c>
      <c r="X909" s="2">
        <v>1167.20999999999</v>
      </c>
      <c r="Y909" s="2">
        <v>701.59</v>
      </c>
      <c r="Z909" s="2">
        <v>1079.3699999999999</v>
      </c>
      <c r="AA909" s="2">
        <v>917.46</v>
      </c>
      <c r="AB909" s="2">
        <v>1349.21</v>
      </c>
      <c r="AC909" s="2">
        <v>3018.8900000000003</v>
      </c>
    </row>
    <row r="910" spans="1:29" x14ac:dyDescent="0.3">
      <c r="A910" t="s">
        <v>32</v>
      </c>
      <c r="B910">
        <v>10</v>
      </c>
      <c r="C910" t="s">
        <v>42</v>
      </c>
      <c r="D910">
        <v>27</v>
      </c>
      <c r="E910" t="s">
        <v>46</v>
      </c>
      <c r="F910" t="s">
        <v>50</v>
      </c>
      <c r="G910" s="2">
        <v>3505.33</v>
      </c>
      <c r="H910" t="s">
        <v>54</v>
      </c>
      <c r="I910" s="1">
        <v>104.26</v>
      </c>
      <c r="J910" s="1">
        <v>389.04</v>
      </c>
      <c r="K910" s="1">
        <v>51.29</v>
      </c>
      <c r="L910" s="1">
        <v>240.11</v>
      </c>
      <c r="M910" s="1">
        <v>121.34</v>
      </c>
      <c r="N910" s="1">
        <v>69.38</v>
      </c>
      <c r="O910" s="1">
        <v>139.55000000000001</v>
      </c>
      <c r="P910" s="1">
        <v>7.77</v>
      </c>
      <c r="Q910" t="s">
        <v>80</v>
      </c>
      <c r="R910" s="6">
        <v>439</v>
      </c>
      <c r="S910" s="6">
        <v>359</v>
      </c>
      <c r="T910" s="2">
        <v>9.76</v>
      </c>
      <c r="U910" s="2">
        <v>100</v>
      </c>
      <c r="V910" s="2">
        <v>26.18</v>
      </c>
      <c r="W910" s="2">
        <v>93.95</v>
      </c>
      <c r="X910" s="2">
        <v>1122.74</v>
      </c>
      <c r="Y910" s="2">
        <v>455.69</v>
      </c>
      <c r="Z910" s="2">
        <v>701.07</v>
      </c>
      <c r="AA910" s="2">
        <v>595.91</v>
      </c>
      <c r="AB910" s="2">
        <v>876.33</v>
      </c>
      <c r="AC910" s="2">
        <v>1274.77</v>
      </c>
    </row>
    <row r="911" spans="1:29" x14ac:dyDescent="0.3">
      <c r="A911" t="s">
        <v>38</v>
      </c>
      <c r="B911">
        <v>22</v>
      </c>
      <c r="C911" t="s">
        <v>44</v>
      </c>
      <c r="D911">
        <v>11.1</v>
      </c>
      <c r="E911" t="s">
        <v>46</v>
      </c>
      <c r="F911" t="s">
        <v>51</v>
      </c>
      <c r="G911" s="2">
        <v>4998.9799999999996</v>
      </c>
      <c r="H911" t="s">
        <v>57</v>
      </c>
      <c r="I911" s="1">
        <v>175.44</v>
      </c>
      <c r="J911" s="1">
        <v>459.88</v>
      </c>
      <c r="K911" s="1">
        <v>53.36</v>
      </c>
      <c r="L911" s="1">
        <v>241.9</v>
      </c>
      <c r="M911" s="1">
        <v>143.36000000000001</v>
      </c>
      <c r="N911" s="1">
        <v>50.43</v>
      </c>
      <c r="O911" s="1">
        <v>138.56</v>
      </c>
      <c r="P911" s="1">
        <v>8.34</v>
      </c>
      <c r="Q911" t="s">
        <v>76</v>
      </c>
      <c r="R911" s="6">
        <v>177</v>
      </c>
      <c r="S911" s="6">
        <v>319</v>
      </c>
      <c r="T911" s="2">
        <v>15.67</v>
      </c>
      <c r="U911" s="2">
        <v>100</v>
      </c>
      <c r="V911" s="2">
        <v>26.12</v>
      </c>
      <c r="W911" s="2">
        <v>61.94</v>
      </c>
      <c r="X911" s="2">
        <v>1271.27</v>
      </c>
      <c r="Y911" s="2">
        <v>649.87</v>
      </c>
      <c r="Z911" s="2">
        <v>999.8</v>
      </c>
      <c r="AA911" s="2">
        <v>849.83</v>
      </c>
      <c r="AB911" s="2">
        <v>1249.74</v>
      </c>
      <c r="AC911" s="2">
        <v>2619.83</v>
      </c>
    </row>
    <row r="912" spans="1:29" x14ac:dyDescent="0.3">
      <c r="A912" t="s">
        <v>35</v>
      </c>
      <c r="B912">
        <v>17</v>
      </c>
      <c r="C912" t="s">
        <v>41</v>
      </c>
      <c r="D912">
        <v>18.7</v>
      </c>
      <c r="E912" t="s">
        <v>46</v>
      </c>
      <c r="F912" t="s">
        <v>51</v>
      </c>
      <c r="G912" s="2">
        <v>3620.87</v>
      </c>
      <c r="H912" t="s">
        <v>56</v>
      </c>
      <c r="I912" s="1">
        <v>193.56</v>
      </c>
      <c r="J912" s="1">
        <v>373.44</v>
      </c>
      <c r="K912" s="1">
        <v>50.99</v>
      </c>
      <c r="L912" s="1">
        <v>200.83</v>
      </c>
      <c r="M912" s="1">
        <v>111.57</v>
      </c>
      <c r="N912" s="1">
        <v>61.17</v>
      </c>
      <c r="O912" s="1">
        <v>140.05000000000001</v>
      </c>
      <c r="P912" s="1">
        <v>9.1199999999999992</v>
      </c>
      <c r="Q912" t="s">
        <v>74</v>
      </c>
      <c r="R912" s="6">
        <v>195</v>
      </c>
      <c r="S912" s="6">
        <v>376</v>
      </c>
      <c r="T912" s="2">
        <v>9.6300000000000008</v>
      </c>
      <c r="U912" s="2">
        <v>100</v>
      </c>
      <c r="V912" s="2">
        <v>37.47</v>
      </c>
      <c r="W912" s="2">
        <v>73.16</v>
      </c>
      <c r="X912" s="2">
        <v>1140.73</v>
      </c>
      <c r="Y912" s="2">
        <v>470.71</v>
      </c>
      <c r="Z912" s="2">
        <v>724.17</v>
      </c>
      <c r="AA912" s="2">
        <v>615.54999999999995</v>
      </c>
      <c r="AB912" s="2">
        <v>905.22</v>
      </c>
      <c r="AC912" s="2">
        <v>1383.6100000000001</v>
      </c>
    </row>
    <row r="913" spans="1:29" x14ac:dyDescent="0.3">
      <c r="A913" t="s">
        <v>30</v>
      </c>
      <c r="B913">
        <v>7</v>
      </c>
      <c r="C913" t="s">
        <v>44</v>
      </c>
      <c r="D913">
        <v>10.6</v>
      </c>
      <c r="E913" t="s">
        <v>46</v>
      </c>
      <c r="F913" t="s">
        <v>48</v>
      </c>
      <c r="G913" s="2">
        <v>5150.53</v>
      </c>
      <c r="H913" t="s">
        <v>56</v>
      </c>
      <c r="I913" s="1">
        <v>128.82</v>
      </c>
      <c r="J913" s="1">
        <v>453.64</v>
      </c>
      <c r="K913" s="1">
        <v>50.95</v>
      </c>
      <c r="L913" s="1">
        <v>231.92</v>
      </c>
      <c r="M913" s="1">
        <v>125.64</v>
      </c>
      <c r="N913" s="1">
        <v>58.18</v>
      </c>
      <c r="O913" s="1">
        <v>144.57</v>
      </c>
      <c r="P913" s="1">
        <v>9.64</v>
      </c>
      <c r="Q913" t="s">
        <v>77</v>
      </c>
      <c r="R913" s="6">
        <v>613</v>
      </c>
      <c r="S913" s="6">
        <v>376</v>
      </c>
      <c r="T913" s="2">
        <v>13.7</v>
      </c>
      <c r="U913" s="2">
        <v>100</v>
      </c>
      <c r="V913" s="2">
        <v>26.6</v>
      </c>
      <c r="W913" s="2">
        <v>50.29</v>
      </c>
      <c r="X913" s="2">
        <v>1203.3599999999999</v>
      </c>
      <c r="Y913" s="2">
        <v>669.57</v>
      </c>
      <c r="Z913" s="2">
        <v>1030.1099999999999</v>
      </c>
      <c r="AA913" s="2">
        <v>875.59</v>
      </c>
      <c r="AB913" s="2">
        <v>1287.6300000000001</v>
      </c>
      <c r="AC913" s="2">
        <v>2839.77</v>
      </c>
    </row>
    <row r="914" spans="1:29" x14ac:dyDescent="0.3">
      <c r="A914" t="s">
        <v>29</v>
      </c>
      <c r="B914">
        <v>15</v>
      </c>
      <c r="C914" t="s">
        <v>42</v>
      </c>
      <c r="D914">
        <v>24.2</v>
      </c>
      <c r="E914" t="s">
        <v>46</v>
      </c>
      <c r="F914" t="s">
        <v>53</v>
      </c>
      <c r="G914" s="2">
        <v>5728.45</v>
      </c>
      <c r="H914" t="s">
        <v>54</v>
      </c>
      <c r="I914" s="1">
        <v>115.96</v>
      </c>
      <c r="J914" s="1">
        <v>316.44</v>
      </c>
      <c r="K914" s="1">
        <v>55.61</v>
      </c>
      <c r="L914" s="1">
        <v>231.7</v>
      </c>
      <c r="M914" s="1">
        <v>142.91999999999999</v>
      </c>
      <c r="N914" s="1">
        <v>61.06</v>
      </c>
      <c r="O914" s="1">
        <v>115.88</v>
      </c>
      <c r="P914" s="1">
        <v>8.0500000000000007</v>
      </c>
      <c r="Q914" t="s">
        <v>61</v>
      </c>
      <c r="R914" s="6">
        <v>656</v>
      </c>
      <c r="S914" s="6">
        <v>342</v>
      </c>
      <c r="T914" s="2">
        <v>16.75</v>
      </c>
      <c r="U914" s="2">
        <v>100</v>
      </c>
      <c r="V914" s="2">
        <v>22.42</v>
      </c>
      <c r="W914" s="2">
        <v>86.98</v>
      </c>
      <c r="X914" s="2">
        <v>1047.6199999999999</v>
      </c>
      <c r="Y914" s="2">
        <v>744.7</v>
      </c>
      <c r="Z914" s="2">
        <v>1145.69</v>
      </c>
      <c r="AA914" s="2">
        <v>973.84</v>
      </c>
      <c r="AB914" s="2">
        <v>1432.11</v>
      </c>
      <c r="AC914" s="2">
        <v>3569.25</v>
      </c>
    </row>
    <row r="915" spans="1:29" x14ac:dyDescent="0.3">
      <c r="A915" t="s">
        <v>30</v>
      </c>
      <c r="B915">
        <v>11</v>
      </c>
      <c r="C915" t="s">
        <v>42</v>
      </c>
      <c r="D915">
        <v>20.399999999999999</v>
      </c>
      <c r="E915" t="s">
        <v>46</v>
      </c>
      <c r="F915" t="s">
        <v>48</v>
      </c>
      <c r="G915" s="2">
        <v>4468.16</v>
      </c>
      <c r="H915" t="s">
        <v>55</v>
      </c>
      <c r="I915" s="1">
        <v>127.14</v>
      </c>
      <c r="J915" s="1">
        <v>373.51</v>
      </c>
      <c r="K915" s="1">
        <v>54.34</v>
      </c>
      <c r="L915" s="1">
        <v>268.77</v>
      </c>
      <c r="M915" s="1">
        <v>118.24</v>
      </c>
      <c r="N915" s="1">
        <v>59.91</v>
      </c>
      <c r="O915" s="1">
        <v>112.39</v>
      </c>
      <c r="P915" s="1">
        <v>8.1999999999999993</v>
      </c>
      <c r="Q915" t="s">
        <v>81</v>
      </c>
      <c r="R915" s="6">
        <v>569</v>
      </c>
      <c r="S915" s="6">
        <v>321</v>
      </c>
      <c r="T915" s="2">
        <v>13.92</v>
      </c>
      <c r="U915" s="2">
        <v>0</v>
      </c>
      <c r="V915" s="2">
        <v>39.03</v>
      </c>
      <c r="W915" s="2">
        <v>95.56</v>
      </c>
      <c r="X915" s="2">
        <v>1122.5</v>
      </c>
      <c r="Y915" s="2">
        <v>580.86</v>
      </c>
      <c r="Z915" s="2">
        <v>893.63</v>
      </c>
      <c r="AA915" s="2">
        <v>759.59</v>
      </c>
      <c r="AB915" s="2">
        <v>1117.04</v>
      </c>
      <c r="AC915" s="2">
        <v>2150.69</v>
      </c>
    </row>
    <row r="916" spans="1:29" x14ac:dyDescent="0.3">
      <c r="A916" t="s">
        <v>34</v>
      </c>
      <c r="B916">
        <v>12</v>
      </c>
      <c r="C916" t="s">
        <v>43</v>
      </c>
      <c r="D916">
        <v>11.3</v>
      </c>
      <c r="E916" t="s">
        <v>47</v>
      </c>
      <c r="F916" t="s">
        <v>48</v>
      </c>
      <c r="G916" s="2">
        <v>3182.39</v>
      </c>
      <c r="H916" t="s">
        <v>57</v>
      </c>
      <c r="I916" s="1">
        <v>186.74</v>
      </c>
      <c r="J916" s="1">
        <v>393.32</v>
      </c>
      <c r="K916" s="1">
        <v>54.16</v>
      </c>
      <c r="L916" s="1">
        <v>216.33</v>
      </c>
      <c r="M916" s="1">
        <v>112.81</v>
      </c>
      <c r="N916" s="1">
        <v>40.4</v>
      </c>
      <c r="O916" s="1">
        <v>146.84</v>
      </c>
      <c r="P916" s="1">
        <v>9.52</v>
      </c>
      <c r="Q916" t="s">
        <v>59</v>
      </c>
      <c r="R916" s="6">
        <v>892</v>
      </c>
      <c r="S916" s="6">
        <v>308</v>
      </c>
      <c r="T916" s="2">
        <v>10.33</v>
      </c>
      <c r="U916" s="2">
        <v>0</v>
      </c>
      <c r="V916" s="2">
        <v>34.880000000000003</v>
      </c>
      <c r="W916" s="2">
        <v>83.33</v>
      </c>
      <c r="X916" s="2">
        <v>1160.1199999999999</v>
      </c>
      <c r="Y916" s="2">
        <v>413.71</v>
      </c>
      <c r="Z916" s="2">
        <v>636.48</v>
      </c>
      <c r="AA916" s="2">
        <v>541.01</v>
      </c>
      <c r="AB916" s="2">
        <v>795.6</v>
      </c>
      <c r="AC916" s="2">
        <v>823.15000000000009</v>
      </c>
    </row>
    <row r="917" spans="1:29" x14ac:dyDescent="0.3">
      <c r="A917" t="s">
        <v>35</v>
      </c>
      <c r="B917">
        <v>3</v>
      </c>
      <c r="C917" t="s">
        <v>43</v>
      </c>
      <c r="D917">
        <v>24.2</v>
      </c>
      <c r="E917" t="s">
        <v>46</v>
      </c>
      <c r="F917" t="s">
        <v>48</v>
      </c>
      <c r="G917" s="2">
        <v>4958.5200000000004</v>
      </c>
      <c r="H917" t="s">
        <v>57</v>
      </c>
      <c r="I917" s="1">
        <v>103.43</v>
      </c>
      <c r="J917" s="1">
        <v>370.62</v>
      </c>
      <c r="K917" s="1">
        <v>58.68</v>
      </c>
      <c r="L917" s="1">
        <v>271.73</v>
      </c>
      <c r="M917" s="1">
        <v>140.29</v>
      </c>
      <c r="N917" s="1">
        <v>65.599999999999994</v>
      </c>
      <c r="O917" s="1">
        <v>114.55</v>
      </c>
      <c r="P917" s="1">
        <v>9.82</v>
      </c>
      <c r="Q917" t="s">
        <v>69</v>
      </c>
      <c r="R917" s="6">
        <v>709</v>
      </c>
      <c r="S917" s="6">
        <v>385</v>
      </c>
      <c r="T917" s="2">
        <v>12.88</v>
      </c>
      <c r="U917" s="2">
        <v>100</v>
      </c>
      <c r="V917" s="2">
        <v>37.08</v>
      </c>
      <c r="W917" s="2">
        <v>99.95</v>
      </c>
      <c r="X917" s="2">
        <v>1134.72</v>
      </c>
      <c r="Y917" s="2">
        <v>644.61</v>
      </c>
      <c r="Z917" s="2">
        <v>991.7</v>
      </c>
      <c r="AA917" s="2">
        <v>842.95</v>
      </c>
      <c r="AB917" s="2">
        <v>1239.6300000000001</v>
      </c>
      <c r="AC917" s="2">
        <v>2726.88</v>
      </c>
    </row>
    <row r="918" spans="1:29" x14ac:dyDescent="0.3">
      <c r="A918" t="s">
        <v>32</v>
      </c>
      <c r="B918">
        <v>5</v>
      </c>
      <c r="C918" t="s">
        <v>43</v>
      </c>
      <c r="D918">
        <v>14.4</v>
      </c>
      <c r="E918" t="s">
        <v>46</v>
      </c>
      <c r="F918" t="s">
        <v>52</v>
      </c>
      <c r="G918" s="2">
        <v>5581.67</v>
      </c>
      <c r="H918" t="s">
        <v>55</v>
      </c>
      <c r="I918" s="1">
        <v>180.76</v>
      </c>
      <c r="J918" s="1">
        <v>497.26</v>
      </c>
      <c r="K918" s="1">
        <v>57.49</v>
      </c>
      <c r="L918" s="1">
        <v>268.60000000000002</v>
      </c>
      <c r="M918" s="1">
        <v>105.25</v>
      </c>
      <c r="N918" s="1">
        <v>54.66</v>
      </c>
      <c r="O918" s="1">
        <v>140.77000000000001</v>
      </c>
      <c r="P918" s="1">
        <v>8.02</v>
      </c>
      <c r="Q918" t="s">
        <v>72</v>
      </c>
      <c r="R918" s="6">
        <v>538</v>
      </c>
      <c r="S918" s="6">
        <v>375</v>
      </c>
      <c r="T918" s="2">
        <v>14.88</v>
      </c>
      <c r="U918" s="2">
        <v>50</v>
      </c>
      <c r="V918" s="2">
        <v>32.590000000000003</v>
      </c>
      <c r="W918" s="2">
        <v>93.5</v>
      </c>
      <c r="X918" s="2">
        <v>1312.81</v>
      </c>
      <c r="Y918" s="2">
        <v>725.62</v>
      </c>
      <c r="Z918" s="2">
        <v>1116.33</v>
      </c>
      <c r="AA918" s="2">
        <v>948.88</v>
      </c>
      <c r="AB918" s="2">
        <v>1395.42</v>
      </c>
      <c r="AC918" s="2">
        <v>3117.45</v>
      </c>
    </row>
    <row r="919" spans="1:29" x14ac:dyDescent="0.3">
      <c r="A919" t="s">
        <v>33</v>
      </c>
      <c r="B919">
        <v>25</v>
      </c>
      <c r="C919" t="s">
        <v>45</v>
      </c>
      <c r="D919">
        <v>23.6</v>
      </c>
      <c r="E919" t="s">
        <v>46</v>
      </c>
      <c r="F919" t="s">
        <v>49</v>
      </c>
      <c r="G919" s="2">
        <v>5426.66</v>
      </c>
      <c r="H919" t="s">
        <v>57</v>
      </c>
      <c r="I919" s="1">
        <v>172.1</v>
      </c>
      <c r="J919" s="1">
        <v>308</v>
      </c>
      <c r="K919" s="1">
        <v>55.33</v>
      </c>
      <c r="L919" s="1">
        <v>295.77999999999997</v>
      </c>
      <c r="M919" s="1">
        <v>112.31</v>
      </c>
      <c r="N919" s="1">
        <v>40.619999999999997</v>
      </c>
      <c r="O919" s="1">
        <v>129.84</v>
      </c>
      <c r="P919" s="1">
        <v>6.87</v>
      </c>
      <c r="Q919" t="s">
        <v>80</v>
      </c>
      <c r="R919" s="6">
        <v>339</v>
      </c>
      <c r="S919" s="6">
        <v>301</v>
      </c>
      <c r="T919" s="2">
        <v>18.03</v>
      </c>
      <c r="U919" s="2">
        <v>100</v>
      </c>
      <c r="V919" s="2">
        <v>22.25</v>
      </c>
      <c r="W919" s="2">
        <v>64.319999999999993</v>
      </c>
      <c r="X919" s="2">
        <v>1120.8499999999999</v>
      </c>
      <c r="Y919" s="2">
        <v>705.47</v>
      </c>
      <c r="Z919" s="2">
        <v>1085.33</v>
      </c>
      <c r="AA919" s="2">
        <v>922.53</v>
      </c>
      <c r="AB919" s="2">
        <v>1356.66</v>
      </c>
      <c r="AC919" s="2">
        <v>3194.0600000000004</v>
      </c>
    </row>
    <row r="920" spans="1:29" x14ac:dyDescent="0.3">
      <c r="A920" t="s">
        <v>35</v>
      </c>
      <c r="B920">
        <v>24</v>
      </c>
      <c r="C920" t="s">
        <v>43</v>
      </c>
      <c r="D920">
        <v>10.9</v>
      </c>
      <c r="E920" t="s">
        <v>46</v>
      </c>
      <c r="F920" t="s">
        <v>49</v>
      </c>
      <c r="G920" s="2">
        <v>3982.22</v>
      </c>
      <c r="H920" t="s">
        <v>55</v>
      </c>
      <c r="I920" s="1">
        <v>174.4</v>
      </c>
      <c r="J920" s="1">
        <v>387.96</v>
      </c>
      <c r="K920" s="1">
        <v>54.64</v>
      </c>
      <c r="L920" s="1">
        <v>216.79</v>
      </c>
      <c r="M920" s="1">
        <v>129.32</v>
      </c>
      <c r="N920" s="1">
        <v>54.28</v>
      </c>
      <c r="O920" s="1">
        <v>148.53</v>
      </c>
      <c r="P920" s="1">
        <v>7.46</v>
      </c>
      <c r="Q920" t="s">
        <v>69</v>
      </c>
      <c r="R920" s="6">
        <v>155</v>
      </c>
      <c r="S920" s="6">
        <v>335</v>
      </c>
      <c r="T920" s="2">
        <v>11.89</v>
      </c>
      <c r="U920" s="2">
        <v>150</v>
      </c>
      <c r="V920" s="2">
        <v>23.67</v>
      </c>
      <c r="W920" s="2">
        <v>67.05</v>
      </c>
      <c r="X920" s="2">
        <v>1173.3799999999901</v>
      </c>
      <c r="Y920" s="2">
        <v>517.69000000000005</v>
      </c>
      <c r="Z920" s="2">
        <v>796.44</v>
      </c>
      <c r="AA920" s="2">
        <v>676.98</v>
      </c>
      <c r="AB920" s="2">
        <v>995.55</v>
      </c>
      <c r="AC920" s="2">
        <v>1748.5100000000002</v>
      </c>
    </row>
    <row r="921" spans="1:29" x14ac:dyDescent="0.3">
      <c r="A921" t="s">
        <v>33</v>
      </c>
      <c r="B921">
        <v>9</v>
      </c>
      <c r="C921" t="s">
        <v>45</v>
      </c>
      <c r="D921">
        <v>28.9</v>
      </c>
      <c r="E921" t="s">
        <v>46</v>
      </c>
      <c r="F921" t="s">
        <v>50</v>
      </c>
      <c r="G921" s="2">
        <v>5394.86</v>
      </c>
      <c r="H921" t="s">
        <v>56</v>
      </c>
      <c r="I921" s="1">
        <v>160.22</v>
      </c>
      <c r="J921" s="1">
        <v>329.03</v>
      </c>
      <c r="K921" s="1">
        <v>53.44</v>
      </c>
      <c r="L921" s="1">
        <v>253.68</v>
      </c>
      <c r="M921" s="1">
        <v>136.11000000000001</v>
      </c>
      <c r="N921" s="1">
        <v>46.51</v>
      </c>
      <c r="O921" s="1">
        <v>119.16</v>
      </c>
      <c r="P921" s="1">
        <v>6.48</v>
      </c>
      <c r="Q921" t="s">
        <v>69</v>
      </c>
      <c r="R921" s="6">
        <v>354</v>
      </c>
      <c r="S921" s="6">
        <v>363</v>
      </c>
      <c r="T921" s="2">
        <v>14.86</v>
      </c>
      <c r="U921" s="2">
        <v>0</v>
      </c>
      <c r="V921" s="2">
        <v>31.79</v>
      </c>
      <c r="W921" s="2">
        <v>91.43</v>
      </c>
      <c r="X921" s="2">
        <v>1104.6300000000001</v>
      </c>
      <c r="Y921" s="2">
        <v>701.33</v>
      </c>
      <c r="Z921" s="2">
        <v>1078.97</v>
      </c>
      <c r="AA921" s="2">
        <v>917.13</v>
      </c>
      <c r="AB921" s="2">
        <v>1348.71</v>
      </c>
      <c r="AC921" s="2">
        <v>3088.0200000000004</v>
      </c>
    </row>
    <row r="922" spans="1:29" x14ac:dyDescent="0.3">
      <c r="A922" t="s">
        <v>39</v>
      </c>
      <c r="B922">
        <v>25</v>
      </c>
      <c r="C922" t="s">
        <v>43</v>
      </c>
      <c r="D922">
        <v>28.1</v>
      </c>
      <c r="E922" t="s">
        <v>47</v>
      </c>
      <c r="F922" t="s">
        <v>48</v>
      </c>
      <c r="G922" s="2">
        <v>5102.05</v>
      </c>
      <c r="H922" t="s">
        <v>57</v>
      </c>
      <c r="I922" s="1">
        <v>187.43</v>
      </c>
      <c r="J922" s="1">
        <v>377.45</v>
      </c>
      <c r="K922" s="1">
        <v>54.73</v>
      </c>
      <c r="L922" s="1">
        <v>220.95</v>
      </c>
      <c r="M922" s="1">
        <v>108.9</v>
      </c>
      <c r="N922" s="1">
        <v>58.69</v>
      </c>
      <c r="O922" s="1">
        <v>103.72</v>
      </c>
      <c r="P922" s="1">
        <v>5.53</v>
      </c>
      <c r="Q922" t="s">
        <v>80</v>
      </c>
      <c r="R922" s="6">
        <v>439</v>
      </c>
      <c r="S922" s="6">
        <v>394</v>
      </c>
      <c r="T922" s="2">
        <v>12.95</v>
      </c>
      <c r="U922" s="2">
        <v>50</v>
      </c>
      <c r="V922" s="2">
        <v>21.74</v>
      </c>
      <c r="W922" s="2">
        <v>74.03</v>
      </c>
      <c r="X922" s="2">
        <v>1117.3999999999901</v>
      </c>
      <c r="Y922" s="2">
        <v>663.27</v>
      </c>
      <c r="Z922" s="2">
        <v>1020.41</v>
      </c>
      <c r="AA922" s="2">
        <v>867.35</v>
      </c>
      <c r="AB922" s="2">
        <v>1275.51</v>
      </c>
      <c r="AC922" s="2">
        <v>2822.39</v>
      </c>
    </row>
    <row r="923" spans="1:29" x14ac:dyDescent="0.3">
      <c r="A923" t="s">
        <v>40</v>
      </c>
      <c r="B923">
        <v>10</v>
      </c>
      <c r="C923" t="s">
        <v>43</v>
      </c>
      <c r="D923">
        <v>22.9</v>
      </c>
      <c r="E923" t="s">
        <v>46</v>
      </c>
      <c r="F923" t="s">
        <v>48</v>
      </c>
      <c r="G923" s="2">
        <v>4471.13</v>
      </c>
      <c r="H923" t="s">
        <v>57</v>
      </c>
      <c r="I923" s="1">
        <v>162.01</v>
      </c>
      <c r="J923" s="1">
        <v>429.89</v>
      </c>
      <c r="K923" s="1">
        <v>53.31</v>
      </c>
      <c r="L923" s="1">
        <v>249.11</v>
      </c>
      <c r="M923" s="1">
        <v>106.47</v>
      </c>
      <c r="N923" s="1">
        <v>43.31</v>
      </c>
      <c r="O923" s="1">
        <v>116.08</v>
      </c>
      <c r="P923" s="1">
        <v>9.49</v>
      </c>
      <c r="Q923" t="s">
        <v>68</v>
      </c>
      <c r="R923" s="6">
        <v>472</v>
      </c>
      <c r="S923" s="6">
        <v>301</v>
      </c>
      <c r="T923" s="2">
        <v>14.85</v>
      </c>
      <c r="U923" s="2">
        <v>50</v>
      </c>
      <c r="V923" s="2">
        <v>38.020000000000003</v>
      </c>
      <c r="W923" s="2">
        <v>54.94</v>
      </c>
      <c r="X923" s="2">
        <v>1169.67</v>
      </c>
      <c r="Y923" s="2">
        <v>581.25</v>
      </c>
      <c r="Z923" s="2">
        <v>894.23</v>
      </c>
      <c r="AA923" s="2">
        <v>760.09</v>
      </c>
      <c r="AB923" s="2">
        <v>1117.78</v>
      </c>
      <c r="AC923" s="2">
        <v>2155.48</v>
      </c>
    </row>
    <row r="924" spans="1:29" x14ac:dyDescent="0.3">
      <c r="A924" t="s">
        <v>38</v>
      </c>
      <c r="B924">
        <v>5</v>
      </c>
      <c r="C924" t="s">
        <v>42</v>
      </c>
      <c r="D924">
        <v>18.600000000000001</v>
      </c>
      <c r="E924" t="s">
        <v>46</v>
      </c>
      <c r="F924" t="s">
        <v>49</v>
      </c>
      <c r="G924" s="2">
        <v>4487.04</v>
      </c>
      <c r="H924" t="s">
        <v>55</v>
      </c>
      <c r="I924" s="1">
        <v>182.96</v>
      </c>
      <c r="J924" s="1">
        <v>488.67</v>
      </c>
      <c r="K924" s="1">
        <v>53.17</v>
      </c>
      <c r="L924" s="1">
        <v>204.73</v>
      </c>
      <c r="M924" s="1">
        <v>102.16</v>
      </c>
      <c r="N924" s="1">
        <v>61.06</v>
      </c>
      <c r="O924" s="1">
        <v>113.21</v>
      </c>
      <c r="P924" s="1">
        <v>7.14</v>
      </c>
      <c r="Q924" t="s">
        <v>71</v>
      </c>
      <c r="R924" s="6">
        <v>632</v>
      </c>
      <c r="S924" s="6">
        <v>357</v>
      </c>
      <c r="T924" s="2">
        <v>12.57</v>
      </c>
      <c r="U924" s="2">
        <v>50</v>
      </c>
      <c r="V924" s="2">
        <v>21.92</v>
      </c>
      <c r="W924" s="2">
        <v>98.27</v>
      </c>
      <c r="X924" s="2">
        <v>1213.0999999999999</v>
      </c>
      <c r="Y924" s="2">
        <v>583.32000000000005</v>
      </c>
      <c r="Z924" s="2">
        <v>897.41</v>
      </c>
      <c r="AA924" s="2">
        <v>762.8</v>
      </c>
      <c r="AB924" s="2">
        <v>1121.76</v>
      </c>
      <c r="AC924" s="2">
        <v>2111.86</v>
      </c>
    </row>
    <row r="925" spans="1:29" x14ac:dyDescent="0.3">
      <c r="A925" t="s">
        <v>37</v>
      </c>
      <c r="B925">
        <v>17</v>
      </c>
      <c r="C925" t="s">
        <v>41</v>
      </c>
      <c r="D925">
        <v>22.7</v>
      </c>
      <c r="E925" t="s">
        <v>46</v>
      </c>
      <c r="F925" t="s">
        <v>51</v>
      </c>
      <c r="G925" s="2">
        <v>5175.29</v>
      </c>
      <c r="H925" t="s">
        <v>57</v>
      </c>
      <c r="I925" s="1">
        <v>159.12</v>
      </c>
      <c r="J925" s="1">
        <v>332.69</v>
      </c>
      <c r="K925" s="1">
        <v>53.76</v>
      </c>
      <c r="L925" s="1">
        <v>248.61</v>
      </c>
      <c r="M925" s="1">
        <v>122.38</v>
      </c>
      <c r="N925" s="1">
        <v>52.97</v>
      </c>
      <c r="O925" s="1">
        <v>145.63</v>
      </c>
      <c r="P925" s="1">
        <v>9.49</v>
      </c>
      <c r="Q925" t="s">
        <v>79</v>
      </c>
      <c r="R925" s="6">
        <v>279</v>
      </c>
      <c r="S925" s="6">
        <v>378</v>
      </c>
      <c r="T925" s="2">
        <v>13.69</v>
      </c>
      <c r="U925" s="2">
        <v>50</v>
      </c>
      <c r="V925" s="2">
        <v>28.09</v>
      </c>
      <c r="W925" s="2">
        <v>77.58</v>
      </c>
      <c r="X925" s="2">
        <v>1124.6500000000001</v>
      </c>
      <c r="Y925" s="2">
        <v>672.79</v>
      </c>
      <c r="Z925" s="2">
        <v>1035.06</v>
      </c>
      <c r="AA925" s="2">
        <v>879.8</v>
      </c>
      <c r="AB925" s="2">
        <v>1293.82</v>
      </c>
      <c r="AC925" s="2">
        <v>2894.7299999999996</v>
      </c>
    </row>
    <row r="926" spans="1:29" x14ac:dyDescent="0.3">
      <c r="A926" t="s">
        <v>39</v>
      </c>
      <c r="B926">
        <v>18</v>
      </c>
      <c r="C926" t="s">
        <v>41</v>
      </c>
      <c r="D926">
        <v>12.6</v>
      </c>
      <c r="E926" t="s">
        <v>47</v>
      </c>
      <c r="F926" t="s">
        <v>51</v>
      </c>
      <c r="G926" s="2">
        <v>4511.12</v>
      </c>
      <c r="H926" t="s">
        <v>54</v>
      </c>
      <c r="I926" s="1">
        <v>163.71</v>
      </c>
      <c r="J926" s="1">
        <v>458.78</v>
      </c>
      <c r="K926" s="1">
        <v>57.22</v>
      </c>
      <c r="L926" s="1">
        <v>203.98</v>
      </c>
      <c r="M926" s="1">
        <v>124.6</v>
      </c>
      <c r="N926" s="1">
        <v>37.64</v>
      </c>
      <c r="O926" s="1">
        <v>106.13</v>
      </c>
      <c r="P926" s="1">
        <v>5.27</v>
      </c>
      <c r="Q926" t="s">
        <v>77</v>
      </c>
      <c r="R926" s="6">
        <v>689</v>
      </c>
      <c r="S926" s="6">
        <v>310</v>
      </c>
      <c r="T926" s="2">
        <v>14.55</v>
      </c>
      <c r="U926" s="2">
        <v>0</v>
      </c>
      <c r="V926" s="2">
        <v>34.42</v>
      </c>
      <c r="W926" s="2">
        <v>70.75</v>
      </c>
      <c r="X926" s="2">
        <v>1157.33</v>
      </c>
      <c r="Y926" s="2">
        <v>586.45000000000005</v>
      </c>
      <c r="Z926" s="2">
        <v>902.22</v>
      </c>
      <c r="AA926" s="2">
        <v>766.89</v>
      </c>
      <c r="AB926" s="2">
        <v>1127.78</v>
      </c>
      <c r="AC926" s="2">
        <v>2154.21</v>
      </c>
    </row>
    <row r="927" spans="1:29" x14ac:dyDescent="0.3">
      <c r="A927" t="s">
        <v>30</v>
      </c>
      <c r="B927">
        <v>13</v>
      </c>
      <c r="C927" t="s">
        <v>43</v>
      </c>
      <c r="D927">
        <v>11.5</v>
      </c>
      <c r="E927" t="s">
        <v>47</v>
      </c>
      <c r="F927" t="s">
        <v>53</v>
      </c>
      <c r="G927" s="2">
        <v>5587.63</v>
      </c>
      <c r="H927" t="s">
        <v>56</v>
      </c>
      <c r="I927" s="1">
        <v>140.57</v>
      </c>
      <c r="J927" s="1">
        <v>330.75</v>
      </c>
      <c r="K927" s="1">
        <v>55.9</v>
      </c>
      <c r="L927" s="1">
        <v>238.76</v>
      </c>
      <c r="M927" s="1">
        <v>140.03</v>
      </c>
      <c r="N927" s="1">
        <v>30.51</v>
      </c>
      <c r="O927" s="1">
        <v>116.37</v>
      </c>
      <c r="P927" s="1">
        <v>6.21</v>
      </c>
      <c r="Q927" t="s">
        <v>68</v>
      </c>
      <c r="R927" s="6">
        <v>879</v>
      </c>
      <c r="S927" s="6">
        <v>350</v>
      </c>
      <c r="T927" s="2">
        <v>15.96</v>
      </c>
      <c r="U927" s="2">
        <v>150</v>
      </c>
      <c r="V927" s="2">
        <v>35.35</v>
      </c>
      <c r="W927" s="2">
        <v>90.66</v>
      </c>
      <c r="X927" s="2">
        <v>1059.0999999999999</v>
      </c>
      <c r="Y927" s="2">
        <v>726.39</v>
      </c>
      <c r="Z927" s="2">
        <v>1117.53</v>
      </c>
      <c r="AA927" s="2">
        <v>949.9</v>
      </c>
      <c r="AB927" s="2">
        <v>1396.91</v>
      </c>
      <c r="AC927" s="2">
        <v>3479.88</v>
      </c>
    </row>
    <row r="928" spans="1:29" x14ac:dyDescent="0.3">
      <c r="A928" t="s">
        <v>30</v>
      </c>
      <c r="B928">
        <v>17</v>
      </c>
      <c r="C928" t="s">
        <v>41</v>
      </c>
      <c r="D928">
        <v>28.9</v>
      </c>
      <c r="E928" t="s">
        <v>47</v>
      </c>
      <c r="F928" t="s">
        <v>48</v>
      </c>
      <c r="G928" s="2">
        <v>5996.75</v>
      </c>
      <c r="H928" t="s">
        <v>56</v>
      </c>
      <c r="I928" s="1">
        <v>105.07</v>
      </c>
      <c r="J928" s="1">
        <v>466.26</v>
      </c>
      <c r="K928" s="1">
        <v>52.84</v>
      </c>
      <c r="L928" s="1">
        <v>268.57</v>
      </c>
      <c r="M928" s="1">
        <v>149.44999999999999</v>
      </c>
      <c r="N928" s="1">
        <v>64.03</v>
      </c>
      <c r="O928" s="1">
        <v>102.96</v>
      </c>
      <c r="P928" s="1">
        <v>8.07</v>
      </c>
      <c r="Q928" t="s">
        <v>62</v>
      </c>
      <c r="R928" s="6">
        <v>349</v>
      </c>
      <c r="S928" s="6">
        <v>370</v>
      </c>
      <c r="T928" s="2">
        <v>16.21</v>
      </c>
      <c r="U928" s="2">
        <v>150</v>
      </c>
      <c r="V928" s="2">
        <v>26.5</v>
      </c>
      <c r="W928" s="2">
        <v>57.19</v>
      </c>
      <c r="X928" s="2">
        <v>1217.25</v>
      </c>
      <c r="Y928" s="2">
        <v>779.58</v>
      </c>
      <c r="Z928" s="2">
        <v>1199.3499999999999</v>
      </c>
      <c r="AA928" s="2">
        <v>1019.45</v>
      </c>
      <c r="AB928" s="2">
        <v>1499.19</v>
      </c>
      <c r="AC928" s="2">
        <v>3722</v>
      </c>
    </row>
    <row r="929" spans="1:29" x14ac:dyDescent="0.3">
      <c r="A929" t="s">
        <v>34</v>
      </c>
      <c r="B929">
        <v>7</v>
      </c>
      <c r="C929" t="s">
        <v>44</v>
      </c>
      <c r="D929">
        <v>27.4</v>
      </c>
      <c r="E929" t="s">
        <v>47</v>
      </c>
      <c r="F929" t="s">
        <v>48</v>
      </c>
      <c r="G929" s="2">
        <v>5064.1400000000003</v>
      </c>
      <c r="H929" t="s">
        <v>56</v>
      </c>
      <c r="I929" s="1">
        <v>178.45</v>
      </c>
      <c r="J929" s="1">
        <v>358.79</v>
      </c>
      <c r="K929" s="1">
        <v>50.83</v>
      </c>
      <c r="L929" s="1">
        <v>243.4</v>
      </c>
      <c r="M929" s="1">
        <v>119.25</v>
      </c>
      <c r="N929" s="1">
        <v>67.790000000000006</v>
      </c>
      <c r="O929" s="1">
        <v>146.05000000000001</v>
      </c>
      <c r="P929" s="1">
        <v>8.68</v>
      </c>
      <c r="Q929" t="s">
        <v>76</v>
      </c>
      <c r="R929" s="6">
        <v>969</v>
      </c>
      <c r="S929" s="6">
        <v>398</v>
      </c>
      <c r="T929" s="2">
        <v>12.72</v>
      </c>
      <c r="U929" s="2">
        <v>50</v>
      </c>
      <c r="V929" s="2">
        <v>28.96</v>
      </c>
      <c r="W929" s="2">
        <v>63.42</v>
      </c>
      <c r="X929" s="2">
        <v>1173.24</v>
      </c>
      <c r="Y929" s="2">
        <v>658.34</v>
      </c>
      <c r="Z929" s="2">
        <v>1012.83</v>
      </c>
      <c r="AA929" s="2">
        <v>860.9</v>
      </c>
      <c r="AB929" s="2">
        <v>1266.04</v>
      </c>
      <c r="AC929" s="2">
        <v>2735.86</v>
      </c>
    </row>
    <row r="930" spans="1:29" x14ac:dyDescent="0.3">
      <c r="A930" t="s">
        <v>31</v>
      </c>
      <c r="B930">
        <v>20</v>
      </c>
      <c r="C930" t="s">
        <v>41</v>
      </c>
      <c r="D930">
        <v>25.4</v>
      </c>
      <c r="E930" t="s">
        <v>46</v>
      </c>
      <c r="F930" t="s">
        <v>50</v>
      </c>
      <c r="G930" s="2">
        <v>3774.65</v>
      </c>
      <c r="H930" t="s">
        <v>56</v>
      </c>
      <c r="I930" s="1">
        <v>164.24</v>
      </c>
      <c r="J930" s="1">
        <v>333.11</v>
      </c>
      <c r="K930" s="1">
        <v>56.38</v>
      </c>
      <c r="L930" s="1">
        <v>233.82</v>
      </c>
      <c r="M930" s="1">
        <v>149.18</v>
      </c>
      <c r="N930" s="1">
        <v>52.86</v>
      </c>
      <c r="O930" s="1">
        <v>109.77</v>
      </c>
      <c r="P930" s="1">
        <v>7.96</v>
      </c>
      <c r="Q930" t="s">
        <v>59</v>
      </c>
      <c r="R930" s="6">
        <v>205</v>
      </c>
      <c r="S930" s="6">
        <v>308</v>
      </c>
      <c r="T930" s="2">
        <v>12.26</v>
      </c>
      <c r="U930" s="2">
        <v>50</v>
      </c>
      <c r="V930" s="2">
        <v>36.42</v>
      </c>
      <c r="W930" s="2">
        <v>77.45</v>
      </c>
      <c r="X930" s="2">
        <v>1107.32</v>
      </c>
      <c r="Y930" s="2">
        <v>490.7</v>
      </c>
      <c r="Z930" s="2">
        <v>754.93</v>
      </c>
      <c r="AA930" s="2">
        <v>641.69000000000005</v>
      </c>
      <c r="AB930" s="2">
        <v>943.66</v>
      </c>
      <c r="AC930" s="2">
        <v>1519.75</v>
      </c>
    </row>
    <row r="931" spans="1:29" x14ac:dyDescent="0.3">
      <c r="A931" t="s">
        <v>39</v>
      </c>
      <c r="B931">
        <v>3</v>
      </c>
      <c r="C931" t="s">
        <v>43</v>
      </c>
      <c r="D931">
        <v>13.3</v>
      </c>
      <c r="E931" t="s">
        <v>46</v>
      </c>
      <c r="F931" t="s">
        <v>52</v>
      </c>
      <c r="G931" s="2">
        <v>3088.89</v>
      </c>
      <c r="H931" t="s">
        <v>56</v>
      </c>
      <c r="I931" s="1">
        <v>190.02</v>
      </c>
      <c r="J931" s="1">
        <v>380.21</v>
      </c>
      <c r="K931" s="1">
        <v>58.32</v>
      </c>
      <c r="L931" s="1">
        <v>225.02</v>
      </c>
      <c r="M931" s="1">
        <v>106.16</v>
      </c>
      <c r="N931" s="1">
        <v>31.09</v>
      </c>
      <c r="O931" s="1">
        <v>119.56</v>
      </c>
      <c r="P931" s="1">
        <v>6.28</v>
      </c>
      <c r="Q931" t="s">
        <v>65</v>
      </c>
      <c r="R931" s="6">
        <v>161</v>
      </c>
      <c r="S931" s="6">
        <v>361</v>
      </c>
      <c r="T931" s="2">
        <v>8.56</v>
      </c>
      <c r="U931" s="2">
        <v>0</v>
      </c>
      <c r="V931" s="2">
        <v>31.53</v>
      </c>
      <c r="W931" s="2">
        <v>90.4</v>
      </c>
      <c r="X931" s="2">
        <v>1116.6600000000001</v>
      </c>
      <c r="Y931" s="2">
        <v>401.56</v>
      </c>
      <c r="Z931" s="2">
        <v>617.78</v>
      </c>
      <c r="AA931" s="2">
        <v>525.11</v>
      </c>
      <c r="AB931" s="2">
        <v>772.22</v>
      </c>
      <c r="AC931" s="2">
        <v>769.76</v>
      </c>
    </row>
    <row r="932" spans="1:29" x14ac:dyDescent="0.3">
      <c r="A932" t="s">
        <v>36</v>
      </c>
      <c r="B932">
        <v>21</v>
      </c>
      <c r="C932" t="s">
        <v>45</v>
      </c>
      <c r="D932">
        <v>22.3</v>
      </c>
      <c r="E932" t="s">
        <v>47</v>
      </c>
      <c r="F932" t="s">
        <v>53</v>
      </c>
      <c r="G932" s="2">
        <v>3264.23</v>
      </c>
      <c r="H932" t="s">
        <v>57</v>
      </c>
      <c r="I932" s="1">
        <v>168.35</v>
      </c>
      <c r="J932" s="1">
        <v>341.65</v>
      </c>
      <c r="K932" s="1">
        <v>56.09</v>
      </c>
      <c r="L932" s="1">
        <v>286.87</v>
      </c>
      <c r="M932" s="1">
        <v>128.66</v>
      </c>
      <c r="N932" s="1">
        <v>57.06</v>
      </c>
      <c r="O932" s="1">
        <v>143.01</v>
      </c>
      <c r="P932" s="1">
        <v>5.96</v>
      </c>
      <c r="Q932" t="s">
        <v>77</v>
      </c>
      <c r="R932" s="6">
        <v>578</v>
      </c>
      <c r="S932" s="6">
        <v>392</v>
      </c>
      <c r="T932" s="2">
        <v>8.33</v>
      </c>
      <c r="U932" s="2">
        <v>0</v>
      </c>
      <c r="V932" s="2">
        <v>32.5</v>
      </c>
      <c r="W932" s="2">
        <v>85.79</v>
      </c>
      <c r="X932" s="2">
        <v>1187.6500000000001</v>
      </c>
      <c r="Y932" s="2">
        <v>424.35</v>
      </c>
      <c r="Z932" s="2">
        <v>652.85</v>
      </c>
      <c r="AA932" s="2">
        <v>554.91999999999996</v>
      </c>
      <c r="AB932" s="2">
        <v>816.06</v>
      </c>
      <c r="AC932" s="2">
        <v>875.07999999999993</v>
      </c>
    </row>
    <row r="933" spans="1:29" x14ac:dyDescent="0.3">
      <c r="A933" t="s">
        <v>36</v>
      </c>
      <c r="B933">
        <v>12</v>
      </c>
      <c r="C933" t="s">
        <v>45</v>
      </c>
      <c r="D933">
        <v>16.7</v>
      </c>
      <c r="E933" t="s">
        <v>46</v>
      </c>
      <c r="F933" t="s">
        <v>51</v>
      </c>
      <c r="G933" s="2">
        <v>5757.18</v>
      </c>
      <c r="H933" t="s">
        <v>57</v>
      </c>
      <c r="I933" s="1">
        <v>193.86</v>
      </c>
      <c r="J933" s="1">
        <v>371.27</v>
      </c>
      <c r="K933" s="1">
        <v>56.04</v>
      </c>
      <c r="L933" s="1">
        <v>267.08999999999997</v>
      </c>
      <c r="M933" s="1">
        <v>137.09</v>
      </c>
      <c r="N933" s="1">
        <v>31.67</v>
      </c>
      <c r="O933" s="1">
        <v>118.16</v>
      </c>
      <c r="P933" s="1">
        <v>8.9499999999999993</v>
      </c>
      <c r="Q933" t="s">
        <v>80</v>
      </c>
      <c r="R933" s="6">
        <v>389</v>
      </c>
      <c r="S933" s="6">
        <v>319</v>
      </c>
      <c r="T933" s="2">
        <v>18.05</v>
      </c>
      <c r="U933" s="2">
        <v>150</v>
      </c>
      <c r="V933" s="2">
        <v>39.270000000000003</v>
      </c>
      <c r="W933" s="2">
        <v>61.53</v>
      </c>
      <c r="X933" s="2">
        <v>1184.1300000000001</v>
      </c>
      <c r="Y933" s="2">
        <v>748.43</v>
      </c>
      <c r="Z933" s="2">
        <v>1151.44</v>
      </c>
      <c r="AA933" s="2">
        <v>978.72</v>
      </c>
      <c r="AB933" s="2">
        <v>1439.3</v>
      </c>
      <c r="AC933" s="2">
        <v>3528.3199999999997</v>
      </c>
    </row>
    <row r="934" spans="1:29" x14ac:dyDescent="0.3">
      <c r="A934" t="s">
        <v>32</v>
      </c>
      <c r="B934">
        <v>9</v>
      </c>
      <c r="C934" t="s">
        <v>44</v>
      </c>
      <c r="D934">
        <v>28.1</v>
      </c>
      <c r="E934" t="s">
        <v>46</v>
      </c>
      <c r="F934" t="s">
        <v>52</v>
      </c>
      <c r="G934" s="2">
        <v>5778.18</v>
      </c>
      <c r="H934" t="s">
        <v>54</v>
      </c>
      <c r="I934" s="1">
        <v>143.55000000000001</v>
      </c>
      <c r="J934" s="1">
        <v>375.03</v>
      </c>
      <c r="K934" s="1">
        <v>52.31</v>
      </c>
      <c r="L934" s="1">
        <v>282.95999999999998</v>
      </c>
      <c r="M934" s="1">
        <v>103.04</v>
      </c>
      <c r="N934" s="1">
        <v>69.81</v>
      </c>
      <c r="O934" s="1">
        <v>110.41</v>
      </c>
      <c r="P934" s="1">
        <v>7.79</v>
      </c>
      <c r="Q934" t="s">
        <v>79</v>
      </c>
      <c r="R934" s="6">
        <v>512</v>
      </c>
      <c r="S934" s="6">
        <v>366</v>
      </c>
      <c r="T934" s="2">
        <v>15.79</v>
      </c>
      <c r="U934" s="2">
        <v>150</v>
      </c>
      <c r="V934" s="2">
        <v>20.8</v>
      </c>
      <c r="W934" s="2">
        <v>95.15</v>
      </c>
      <c r="X934" s="2">
        <v>1144.8999999999901</v>
      </c>
      <c r="Y934" s="2">
        <v>751.16</v>
      </c>
      <c r="Z934" s="2">
        <v>1155.6400000000001</v>
      </c>
      <c r="AA934" s="2">
        <v>982.29</v>
      </c>
      <c r="AB934" s="2">
        <v>1444.55</v>
      </c>
      <c r="AC934" s="2">
        <v>3570.08</v>
      </c>
    </row>
    <row r="935" spans="1:29" x14ac:dyDescent="0.3">
      <c r="A935" t="s">
        <v>31</v>
      </c>
      <c r="B935">
        <v>8</v>
      </c>
      <c r="C935" t="s">
        <v>44</v>
      </c>
      <c r="D935">
        <v>29.9</v>
      </c>
      <c r="E935" t="s">
        <v>47</v>
      </c>
      <c r="F935" t="s">
        <v>53</v>
      </c>
      <c r="G935" s="2">
        <v>4941.6000000000004</v>
      </c>
      <c r="H935" t="s">
        <v>54</v>
      </c>
      <c r="I935" s="1">
        <v>161.13999999999999</v>
      </c>
      <c r="J935" s="1">
        <v>461.34</v>
      </c>
      <c r="K935" s="1">
        <v>50.15</v>
      </c>
      <c r="L935" s="1">
        <v>220.2</v>
      </c>
      <c r="M935" s="1">
        <v>126.96</v>
      </c>
      <c r="N935" s="1">
        <v>65.069999999999993</v>
      </c>
      <c r="O935" s="1">
        <v>115.08</v>
      </c>
      <c r="P935" s="1">
        <v>5.18</v>
      </c>
      <c r="Q935" t="s">
        <v>60</v>
      </c>
      <c r="R935" s="6">
        <v>610</v>
      </c>
      <c r="S935" s="6">
        <v>300</v>
      </c>
      <c r="T935" s="2">
        <v>16.47</v>
      </c>
      <c r="U935" s="2">
        <v>150</v>
      </c>
      <c r="V935" s="2">
        <v>26.02</v>
      </c>
      <c r="W935" s="2">
        <v>86.53</v>
      </c>
      <c r="X935" s="2">
        <v>1205.1199999999999</v>
      </c>
      <c r="Y935" s="2">
        <v>642.41</v>
      </c>
      <c r="Z935" s="2">
        <v>988.32</v>
      </c>
      <c r="AA935" s="2">
        <v>840.07</v>
      </c>
      <c r="AB935" s="2">
        <v>1235.4000000000001</v>
      </c>
      <c r="AC935" s="2">
        <v>2678.5</v>
      </c>
    </row>
    <row r="936" spans="1:29" x14ac:dyDescent="0.3">
      <c r="A936" t="s">
        <v>30</v>
      </c>
      <c r="B936">
        <v>3</v>
      </c>
      <c r="C936" t="s">
        <v>42</v>
      </c>
      <c r="D936">
        <v>14.7</v>
      </c>
      <c r="E936" t="s">
        <v>46</v>
      </c>
      <c r="F936" t="s">
        <v>51</v>
      </c>
      <c r="G936" s="2">
        <v>4488.21</v>
      </c>
      <c r="H936" t="s">
        <v>57</v>
      </c>
      <c r="I936" s="1">
        <v>106.38</v>
      </c>
      <c r="J936" s="1">
        <v>440.87</v>
      </c>
      <c r="K936" s="1">
        <v>56.09</v>
      </c>
      <c r="L936" s="1">
        <v>260.08</v>
      </c>
      <c r="M936" s="1">
        <v>147.44</v>
      </c>
      <c r="N936" s="1">
        <v>31.04</v>
      </c>
      <c r="O936" s="1">
        <v>139.21</v>
      </c>
      <c r="P936" s="1">
        <v>8.2200000000000006</v>
      </c>
      <c r="Q936" t="s">
        <v>79</v>
      </c>
      <c r="R936" s="6">
        <v>657</v>
      </c>
      <c r="S936" s="6">
        <v>386</v>
      </c>
      <c r="T936" s="2">
        <v>11.63</v>
      </c>
      <c r="U936" s="2">
        <v>150</v>
      </c>
      <c r="V936" s="2">
        <v>28.56</v>
      </c>
      <c r="W936" s="2">
        <v>84.57</v>
      </c>
      <c r="X936" s="2">
        <v>1189.33</v>
      </c>
      <c r="Y936" s="2">
        <v>583.47</v>
      </c>
      <c r="Z936" s="2">
        <v>897.64</v>
      </c>
      <c r="AA936" s="2">
        <v>763</v>
      </c>
      <c r="AB936" s="2">
        <v>1122.05</v>
      </c>
      <c r="AC936" s="2">
        <v>2243.44</v>
      </c>
    </row>
    <row r="937" spans="1:29" x14ac:dyDescent="0.3">
      <c r="A937" t="s">
        <v>35</v>
      </c>
      <c r="B937">
        <v>17</v>
      </c>
      <c r="C937" t="s">
        <v>45</v>
      </c>
      <c r="D937">
        <v>23</v>
      </c>
      <c r="E937" t="s">
        <v>47</v>
      </c>
      <c r="F937" t="s">
        <v>50</v>
      </c>
      <c r="G937" s="2">
        <v>5505.99</v>
      </c>
      <c r="H937" t="s">
        <v>55</v>
      </c>
      <c r="I937" s="1">
        <v>180.15</v>
      </c>
      <c r="J937" s="1">
        <v>358.88</v>
      </c>
      <c r="K937" s="1">
        <v>52.78</v>
      </c>
      <c r="L937" s="1">
        <v>227.5</v>
      </c>
      <c r="M937" s="1">
        <v>135.38</v>
      </c>
      <c r="N937" s="1">
        <v>48.13</v>
      </c>
      <c r="O937" s="1">
        <v>103.49</v>
      </c>
      <c r="P937" s="1">
        <v>6.9</v>
      </c>
      <c r="Q937" t="s">
        <v>68</v>
      </c>
      <c r="R937" s="6">
        <v>765</v>
      </c>
      <c r="S937" s="6">
        <v>354</v>
      </c>
      <c r="T937" s="2">
        <v>15.55</v>
      </c>
      <c r="U937" s="2">
        <v>0</v>
      </c>
      <c r="V937" s="2">
        <v>35.9</v>
      </c>
      <c r="W937" s="2">
        <v>56.02</v>
      </c>
      <c r="X937" s="2">
        <v>1113.21</v>
      </c>
      <c r="Y937" s="2">
        <v>715.78</v>
      </c>
      <c r="Z937" s="2">
        <v>1101.2</v>
      </c>
      <c r="AA937" s="2">
        <v>936.02</v>
      </c>
      <c r="AB937" s="2">
        <v>1376.5</v>
      </c>
      <c r="AC937" s="2">
        <v>3194.6800000000003</v>
      </c>
    </row>
    <row r="938" spans="1:29" x14ac:dyDescent="0.3">
      <c r="A938" t="s">
        <v>32</v>
      </c>
      <c r="B938">
        <v>7</v>
      </c>
      <c r="C938" t="s">
        <v>41</v>
      </c>
      <c r="D938">
        <v>22.1</v>
      </c>
      <c r="E938" t="s">
        <v>47</v>
      </c>
      <c r="F938" t="s">
        <v>48</v>
      </c>
      <c r="G938" s="2">
        <v>3898.9</v>
      </c>
      <c r="H938" t="s">
        <v>56</v>
      </c>
      <c r="I938" s="1">
        <v>141.13999999999999</v>
      </c>
      <c r="J938" s="1">
        <v>332.28</v>
      </c>
      <c r="K938" s="1">
        <v>56.48</v>
      </c>
      <c r="L938" s="1">
        <v>230.74</v>
      </c>
      <c r="M938" s="1">
        <v>109.84</v>
      </c>
      <c r="N938" s="1">
        <v>55.03</v>
      </c>
      <c r="O938" s="1">
        <v>128.5</v>
      </c>
      <c r="P938" s="1">
        <v>5.59</v>
      </c>
      <c r="Q938" t="s">
        <v>66</v>
      </c>
      <c r="R938" s="6">
        <v>647</v>
      </c>
      <c r="S938" s="6">
        <v>340</v>
      </c>
      <c r="T938" s="2">
        <v>11.47</v>
      </c>
      <c r="U938" s="2">
        <v>50</v>
      </c>
      <c r="V938" s="2">
        <v>25.78</v>
      </c>
      <c r="W938" s="2">
        <v>51.35</v>
      </c>
      <c r="X938" s="2">
        <v>1059.5999999999999</v>
      </c>
      <c r="Y938" s="2">
        <v>506.86</v>
      </c>
      <c r="Z938" s="2">
        <v>779.78</v>
      </c>
      <c r="AA938" s="2">
        <v>662.81</v>
      </c>
      <c r="AB938" s="2">
        <v>974.73</v>
      </c>
      <c r="AC938" s="2">
        <v>1681.08</v>
      </c>
    </row>
    <row r="939" spans="1:29" x14ac:dyDescent="0.3">
      <c r="A939" t="s">
        <v>39</v>
      </c>
      <c r="B939">
        <v>25</v>
      </c>
      <c r="C939" t="s">
        <v>41</v>
      </c>
      <c r="D939">
        <v>23.6</v>
      </c>
      <c r="E939" t="s">
        <v>47</v>
      </c>
      <c r="F939" t="s">
        <v>49</v>
      </c>
      <c r="G939" s="2">
        <v>3609.32</v>
      </c>
      <c r="H939" t="s">
        <v>56</v>
      </c>
      <c r="I939" s="1">
        <v>165.73</v>
      </c>
      <c r="J939" s="1">
        <v>218.21</v>
      </c>
      <c r="K939" s="1">
        <v>57.78</v>
      </c>
      <c r="L939" s="1">
        <v>265.5</v>
      </c>
      <c r="M939" s="1">
        <v>134.91</v>
      </c>
      <c r="N939" s="1">
        <v>43.44</v>
      </c>
      <c r="O939" s="1">
        <v>129.26</v>
      </c>
      <c r="P939" s="1">
        <v>7.37</v>
      </c>
      <c r="Q939" t="s">
        <v>64</v>
      </c>
      <c r="R939" s="6">
        <v>380</v>
      </c>
      <c r="S939" s="6">
        <v>315</v>
      </c>
      <c r="T939" s="2">
        <v>11.46</v>
      </c>
      <c r="U939" s="2">
        <v>100</v>
      </c>
      <c r="V939" s="2">
        <v>32.549999999999997</v>
      </c>
      <c r="W939" s="2">
        <v>65.05</v>
      </c>
      <c r="X939" s="2">
        <v>1222.19999999999</v>
      </c>
      <c r="Y939" s="2">
        <v>469.21</v>
      </c>
      <c r="Z939" s="2">
        <v>721.86</v>
      </c>
      <c r="AA939" s="2">
        <v>613.58000000000004</v>
      </c>
      <c r="AB939" s="2">
        <v>902.33</v>
      </c>
      <c r="AC939" s="2">
        <v>1285.67</v>
      </c>
    </row>
    <row r="940" spans="1:29" x14ac:dyDescent="0.3">
      <c r="A940" t="s">
        <v>39</v>
      </c>
      <c r="B940">
        <v>1</v>
      </c>
      <c r="C940" t="s">
        <v>43</v>
      </c>
      <c r="D940">
        <v>28.3</v>
      </c>
      <c r="E940" t="s">
        <v>46</v>
      </c>
      <c r="F940" t="s">
        <v>48</v>
      </c>
      <c r="G940" s="2">
        <v>3779.01</v>
      </c>
      <c r="H940" t="s">
        <v>57</v>
      </c>
      <c r="I940" s="1">
        <v>198.76</v>
      </c>
      <c r="J940" s="1">
        <v>354.03</v>
      </c>
      <c r="K940" s="1">
        <v>51.02</v>
      </c>
      <c r="L940" s="1">
        <v>271.63</v>
      </c>
      <c r="M940" s="1">
        <v>125.9</v>
      </c>
      <c r="N940" s="1">
        <v>65.02</v>
      </c>
      <c r="O940" s="1">
        <v>114.16</v>
      </c>
      <c r="P940" s="1">
        <v>5.98</v>
      </c>
      <c r="Q940" t="s">
        <v>60</v>
      </c>
      <c r="R940" s="6">
        <v>602</v>
      </c>
      <c r="S940" s="6">
        <v>302</v>
      </c>
      <c r="T940" s="2">
        <v>12.51</v>
      </c>
      <c r="U940" s="2">
        <v>0</v>
      </c>
      <c r="V940" s="2">
        <v>39.18</v>
      </c>
      <c r="W940" s="2">
        <v>77.72</v>
      </c>
      <c r="X940" s="2">
        <v>1186.5</v>
      </c>
      <c r="Y940" s="2">
        <v>491.27</v>
      </c>
      <c r="Z940" s="2">
        <v>755.8</v>
      </c>
      <c r="AA940" s="2">
        <v>642.42999999999995</v>
      </c>
      <c r="AB940" s="2">
        <v>944.75</v>
      </c>
      <c r="AC940" s="2">
        <v>1397.69</v>
      </c>
    </row>
    <row r="941" spans="1:29" x14ac:dyDescent="0.3">
      <c r="A941" t="s">
        <v>35</v>
      </c>
      <c r="B941">
        <v>16</v>
      </c>
      <c r="C941" t="s">
        <v>44</v>
      </c>
      <c r="D941">
        <v>21.5</v>
      </c>
      <c r="E941" t="s">
        <v>47</v>
      </c>
      <c r="F941" t="s">
        <v>51</v>
      </c>
      <c r="G941" s="2">
        <v>5591.12</v>
      </c>
      <c r="H941" t="s">
        <v>55</v>
      </c>
      <c r="I941" s="1">
        <v>135.84</v>
      </c>
      <c r="J941" s="1">
        <v>310.3</v>
      </c>
      <c r="K941" s="1">
        <v>56.41</v>
      </c>
      <c r="L941" s="1">
        <v>218.26</v>
      </c>
      <c r="M941" s="1">
        <v>137.41999999999999</v>
      </c>
      <c r="N941" s="1">
        <v>44.35</v>
      </c>
      <c r="O941" s="1">
        <v>136.91999999999999</v>
      </c>
      <c r="P941" s="1">
        <v>6.69</v>
      </c>
      <c r="Q941" t="s">
        <v>80</v>
      </c>
      <c r="R941" s="6">
        <v>342</v>
      </c>
      <c r="S941" s="6">
        <v>353</v>
      </c>
      <c r="T941" s="2">
        <v>15.84</v>
      </c>
      <c r="U941" s="2">
        <v>150</v>
      </c>
      <c r="V941" s="2">
        <v>26.52</v>
      </c>
      <c r="W941" s="2">
        <v>62.28</v>
      </c>
      <c r="X941" s="2">
        <v>1046.19</v>
      </c>
      <c r="Y941" s="2">
        <v>726.85</v>
      </c>
      <c r="Z941" s="2">
        <v>1118.22</v>
      </c>
      <c r="AA941" s="2">
        <v>950.49</v>
      </c>
      <c r="AB941" s="2">
        <v>1397.78</v>
      </c>
      <c r="AC941" s="2">
        <v>3487.45</v>
      </c>
    </row>
    <row r="942" spans="1:29" x14ac:dyDescent="0.3">
      <c r="A942" t="s">
        <v>37</v>
      </c>
      <c r="B942">
        <v>3</v>
      </c>
      <c r="C942" t="s">
        <v>41</v>
      </c>
      <c r="D942">
        <v>27.4</v>
      </c>
      <c r="E942" t="s">
        <v>46</v>
      </c>
      <c r="F942" t="s">
        <v>50</v>
      </c>
      <c r="G942" s="2">
        <v>3124.85</v>
      </c>
      <c r="H942" t="s">
        <v>56</v>
      </c>
      <c r="I942" s="1">
        <v>196.88</v>
      </c>
      <c r="J942" s="1">
        <v>364.25</v>
      </c>
      <c r="K942" s="1">
        <v>50.13</v>
      </c>
      <c r="L942" s="1">
        <v>264.85000000000002</v>
      </c>
      <c r="M942" s="1">
        <v>131.65</v>
      </c>
      <c r="N942" s="1">
        <v>44.7</v>
      </c>
      <c r="O942" s="1">
        <v>147.91999999999999</v>
      </c>
      <c r="P942" s="1">
        <v>8.31</v>
      </c>
      <c r="Q942" t="s">
        <v>81</v>
      </c>
      <c r="R942" s="6">
        <v>163</v>
      </c>
      <c r="S942" s="6">
        <v>302</v>
      </c>
      <c r="T942" s="2">
        <v>10.35</v>
      </c>
      <c r="U942" s="2">
        <v>0</v>
      </c>
      <c r="V942" s="2">
        <v>34.26</v>
      </c>
      <c r="W942" s="2">
        <v>59.18</v>
      </c>
      <c r="X942" s="2">
        <v>1208.69</v>
      </c>
      <c r="Y942" s="2">
        <v>406.23</v>
      </c>
      <c r="Z942" s="2">
        <v>624.97</v>
      </c>
      <c r="AA942" s="2">
        <v>531.22</v>
      </c>
      <c r="AB942" s="2">
        <v>781.21</v>
      </c>
      <c r="AC942" s="2">
        <v>716.42000000000007</v>
      </c>
    </row>
    <row r="943" spans="1:29" x14ac:dyDescent="0.3">
      <c r="A943" t="s">
        <v>34</v>
      </c>
      <c r="B943">
        <v>5</v>
      </c>
      <c r="C943" t="s">
        <v>44</v>
      </c>
      <c r="D943">
        <v>17.3</v>
      </c>
      <c r="E943" t="s">
        <v>47</v>
      </c>
      <c r="F943" t="s">
        <v>50</v>
      </c>
      <c r="G943" s="2">
        <v>3627.9</v>
      </c>
      <c r="H943" t="s">
        <v>55</v>
      </c>
      <c r="I943" s="1">
        <v>182.25</v>
      </c>
      <c r="J943" s="1">
        <v>474.87</v>
      </c>
      <c r="K943" s="1">
        <v>51.83</v>
      </c>
      <c r="L943" s="1">
        <v>219.76</v>
      </c>
      <c r="M943" s="1">
        <v>127.92</v>
      </c>
      <c r="N943" s="1">
        <v>61.38</v>
      </c>
      <c r="O943" s="1">
        <v>101.88</v>
      </c>
      <c r="P943" s="1">
        <v>5.58</v>
      </c>
      <c r="Q943" t="s">
        <v>83</v>
      </c>
      <c r="R943" s="6">
        <v>129</v>
      </c>
      <c r="S943" s="6">
        <v>313</v>
      </c>
      <c r="T943" s="2">
        <v>11.59</v>
      </c>
      <c r="U943" s="2">
        <v>100</v>
      </c>
      <c r="V943" s="2">
        <v>23.07</v>
      </c>
      <c r="W943" s="2">
        <v>97.17</v>
      </c>
      <c r="X943" s="2">
        <v>1225.47</v>
      </c>
      <c r="Y943" s="2">
        <v>471.63</v>
      </c>
      <c r="Z943" s="2">
        <v>725.58</v>
      </c>
      <c r="AA943" s="2">
        <v>616.74</v>
      </c>
      <c r="AB943" s="2">
        <v>906.98</v>
      </c>
      <c r="AC943" s="2">
        <v>1291.5</v>
      </c>
    </row>
    <row r="944" spans="1:29" x14ac:dyDescent="0.3">
      <c r="A944" t="s">
        <v>37</v>
      </c>
      <c r="B944">
        <v>12</v>
      </c>
      <c r="C944" t="s">
        <v>41</v>
      </c>
      <c r="D944">
        <v>18.5</v>
      </c>
      <c r="E944" t="s">
        <v>46</v>
      </c>
      <c r="F944" t="s">
        <v>53</v>
      </c>
      <c r="G944" s="2">
        <v>3326.49</v>
      </c>
      <c r="H944" t="s">
        <v>55</v>
      </c>
      <c r="I944" s="1">
        <v>149.6</v>
      </c>
      <c r="J944" s="1">
        <v>407.02</v>
      </c>
      <c r="K944" s="1">
        <v>54.6</v>
      </c>
      <c r="L944" s="1">
        <v>245.27</v>
      </c>
      <c r="M944" s="1">
        <v>136.78</v>
      </c>
      <c r="N944" s="1">
        <v>46.64</v>
      </c>
      <c r="O944" s="1">
        <v>111.95</v>
      </c>
      <c r="P944" s="1">
        <v>9.8699999999999992</v>
      </c>
      <c r="Q944" t="s">
        <v>73</v>
      </c>
      <c r="R944" s="6">
        <v>860</v>
      </c>
      <c r="S944" s="6">
        <v>303</v>
      </c>
      <c r="T944" s="2">
        <v>10.98</v>
      </c>
      <c r="U944" s="2">
        <v>100</v>
      </c>
      <c r="V944" s="2">
        <v>36.42</v>
      </c>
      <c r="W944" s="2">
        <v>86.42</v>
      </c>
      <c r="X944" s="2">
        <v>1161.73</v>
      </c>
      <c r="Y944" s="2">
        <v>432.44</v>
      </c>
      <c r="Z944" s="2">
        <v>665.3</v>
      </c>
      <c r="AA944" s="2">
        <v>565.5</v>
      </c>
      <c r="AB944" s="2">
        <v>831.62</v>
      </c>
      <c r="AC944" s="2">
        <v>1067.1799999999998</v>
      </c>
    </row>
    <row r="945" spans="1:29" x14ac:dyDescent="0.3">
      <c r="A945" t="s">
        <v>30</v>
      </c>
      <c r="B945">
        <v>13</v>
      </c>
      <c r="C945" t="s">
        <v>43</v>
      </c>
      <c r="D945">
        <v>22.1</v>
      </c>
      <c r="E945" t="s">
        <v>47</v>
      </c>
      <c r="F945" t="s">
        <v>48</v>
      </c>
      <c r="G945" s="2">
        <v>5200.9399999999996</v>
      </c>
      <c r="H945" t="s">
        <v>54</v>
      </c>
      <c r="I945" s="1">
        <v>167.28</v>
      </c>
      <c r="J945" s="1">
        <v>318.74</v>
      </c>
      <c r="K945" s="1">
        <v>55.08</v>
      </c>
      <c r="L945" s="1">
        <v>217.93</v>
      </c>
      <c r="M945" s="1">
        <v>140.26</v>
      </c>
      <c r="N945" s="1">
        <v>67.739999999999995</v>
      </c>
      <c r="O945" s="1">
        <v>114.19</v>
      </c>
      <c r="P945" s="1">
        <v>5.61</v>
      </c>
      <c r="Q945" t="s">
        <v>62</v>
      </c>
      <c r="R945" s="6">
        <v>369</v>
      </c>
      <c r="S945" s="6">
        <v>387</v>
      </c>
      <c r="T945" s="2">
        <v>13.44</v>
      </c>
      <c r="U945" s="2">
        <v>50</v>
      </c>
      <c r="V945" s="2">
        <v>35.97</v>
      </c>
      <c r="W945" s="2">
        <v>54.63</v>
      </c>
      <c r="X945" s="2">
        <v>1086.83</v>
      </c>
      <c r="Y945" s="2">
        <v>676.12</v>
      </c>
      <c r="Z945" s="2">
        <v>1040.19</v>
      </c>
      <c r="AA945" s="2">
        <v>884.16</v>
      </c>
      <c r="AB945" s="2">
        <v>1300.23</v>
      </c>
      <c r="AC945" s="2">
        <v>2966.08</v>
      </c>
    </row>
    <row r="946" spans="1:29" x14ac:dyDescent="0.3">
      <c r="A946" t="s">
        <v>32</v>
      </c>
      <c r="B946">
        <v>18</v>
      </c>
      <c r="C946" t="s">
        <v>41</v>
      </c>
      <c r="D946">
        <v>22.3</v>
      </c>
      <c r="E946" t="s">
        <v>47</v>
      </c>
      <c r="F946" t="s">
        <v>50</v>
      </c>
      <c r="G946" s="2">
        <v>3139.55</v>
      </c>
      <c r="H946" t="s">
        <v>57</v>
      </c>
      <c r="I946" s="1">
        <v>102.28</v>
      </c>
      <c r="J946" s="1">
        <v>453.19</v>
      </c>
      <c r="K946" s="1">
        <v>56.43</v>
      </c>
      <c r="L946" s="1">
        <v>271.57</v>
      </c>
      <c r="M946" s="1">
        <v>119.3</v>
      </c>
      <c r="N946" s="1">
        <v>66.11</v>
      </c>
      <c r="O946" s="1">
        <v>119.76</v>
      </c>
      <c r="P946" s="1">
        <v>6.84</v>
      </c>
      <c r="Q946" t="s">
        <v>81</v>
      </c>
      <c r="R946" s="6">
        <v>350</v>
      </c>
      <c r="S946" s="6">
        <v>325</v>
      </c>
      <c r="T946" s="2">
        <v>9.66</v>
      </c>
      <c r="U946" s="2">
        <v>50</v>
      </c>
      <c r="V946" s="2">
        <v>31.53</v>
      </c>
      <c r="W946" s="2">
        <v>92.15</v>
      </c>
      <c r="X946" s="2">
        <v>1195.47999999999</v>
      </c>
      <c r="Y946" s="2">
        <v>408.14</v>
      </c>
      <c r="Z946" s="2">
        <v>627.91</v>
      </c>
      <c r="AA946" s="2">
        <v>533.72</v>
      </c>
      <c r="AB946" s="2">
        <v>784.89</v>
      </c>
      <c r="AC946" s="2">
        <v>791.59999999999991</v>
      </c>
    </row>
    <row r="947" spans="1:29" x14ac:dyDescent="0.3">
      <c r="A947" t="s">
        <v>34</v>
      </c>
      <c r="B947">
        <v>28</v>
      </c>
      <c r="C947" t="s">
        <v>41</v>
      </c>
      <c r="D947">
        <v>28.5</v>
      </c>
      <c r="E947" t="s">
        <v>46</v>
      </c>
      <c r="F947" t="s">
        <v>50</v>
      </c>
      <c r="G947" s="2">
        <v>4585.54</v>
      </c>
      <c r="H947" t="s">
        <v>54</v>
      </c>
      <c r="I947" s="1">
        <v>124.2</v>
      </c>
      <c r="J947" s="1">
        <v>333.26</v>
      </c>
      <c r="K947" s="1">
        <v>55.15</v>
      </c>
      <c r="L947" s="1">
        <v>278.99</v>
      </c>
      <c r="M947" s="1">
        <v>131.94</v>
      </c>
      <c r="N947" s="1">
        <v>68.7</v>
      </c>
      <c r="O947" s="1">
        <v>130</v>
      </c>
      <c r="P947" s="1">
        <v>5.15</v>
      </c>
      <c r="Q947" t="s">
        <v>65</v>
      </c>
      <c r="R947" s="6">
        <v>368</v>
      </c>
      <c r="S947" s="6">
        <v>355</v>
      </c>
      <c r="T947" s="2">
        <v>12.92</v>
      </c>
      <c r="U947" s="2">
        <v>50</v>
      </c>
      <c r="V947" s="2">
        <v>27.56</v>
      </c>
      <c r="W947" s="2">
        <v>86.27</v>
      </c>
      <c r="X947" s="2">
        <v>1127.3900000000001</v>
      </c>
      <c r="Y947" s="2">
        <v>596.12</v>
      </c>
      <c r="Z947" s="2">
        <v>917.11</v>
      </c>
      <c r="AA947" s="2">
        <v>779.54</v>
      </c>
      <c r="AB947" s="2">
        <v>1146.3800000000001</v>
      </c>
      <c r="AC947" s="2">
        <v>2301.71</v>
      </c>
    </row>
    <row r="948" spans="1:29" x14ac:dyDescent="0.3">
      <c r="A948" t="s">
        <v>38</v>
      </c>
      <c r="B948">
        <v>28</v>
      </c>
      <c r="C948" t="s">
        <v>41</v>
      </c>
      <c r="D948">
        <v>21.9</v>
      </c>
      <c r="E948" t="s">
        <v>46</v>
      </c>
      <c r="F948" t="s">
        <v>51</v>
      </c>
      <c r="G948" s="2">
        <v>5661.4</v>
      </c>
      <c r="H948" t="s">
        <v>57</v>
      </c>
      <c r="I948" s="1">
        <v>152.53</v>
      </c>
      <c r="J948" s="1">
        <v>401.56</v>
      </c>
      <c r="K948" s="1">
        <v>51.27</v>
      </c>
      <c r="L948" s="1">
        <v>223.06</v>
      </c>
      <c r="M948" s="1">
        <v>135.01</v>
      </c>
      <c r="N948" s="1">
        <v>52.68</v>
      </c>
      <c r="O948" s="1">
        <v>143.79</v>
      </c>
      <c r="P948" s="1">
        <v>7.24</v>
      </c>
      <c r="Q948" t="s">
        <v>63</v>
      </c>
      <c r="R948" s="6">
        <v>170</v>
      </c>
      <c r="S948" s="6">
        <v>312</v>
      </c>
      <c r="T948" s="2">
        <v>18.149999999999999</v>
      </c>
      <c r="U948" s="2">
        <v>100</v>
      </c>
      <c r="V948" s="2">
        <v>34.729999999999997</v>
      </c>
      <c r="W948" s="2">
        <v>50.07</v>
      </c>
      <c r="X948" s="2">
        <v>1167.1400000000001</v>
      </c>
      <c r="Y948" s="2">
        <v>735.98</v>
      </c>
      <c r="Z948" s="2">
        <v>1132.28</v>
      </c>
      <c r="AA948" s="2">
        <v>962.44</v>
      </c>
      <c r="AB948" s="2">
        <v>1415.35</v>
      </c>
      <c r="AC948" s="2">
        <v>3394.99</v>
      </c>
    </row>
    <row r="949" spans="1:29" x14ac:dyDescent="0.3">
      <c r="A949" t="s">
        <v>38</v>
      </c>
      <c r="B949">
        <v>15</v>
      </c>
      <c r="C949" t="s">
        <v>42</v>
      </c>
      <c r="D949">
        <v>16.7</v>
      </c>
      <c r="E949" t="s">
        <v>46</v>
      </c>
      <c r="F949" t="s">
        <v>49</v>
      </c>
      <c r="G949" s="2">
        <v>4470.6099999999997</v>
      </c>
      <c r="H949" t="s">
        <v>56</v>
      </c>
      <c r="I949" s="1">
        <v>132.66999999999999</v>
      </c>
      <c r="J949" s="1">
        <v>311.01</v>
      </c>
      <c r="K949" s="1">
        <v>54.63</v>
      </c>
      <c r="L949" s="1">
        <v>243.4</v>
      </c>
      <c r="M949" s="1">
        <v>105.44</v>
      </c>
      <c r="N949" s="1">
        <v>63.55</v>
      </c>
      <c r="O949" s="1">
        <v>124.36</v>
      </c>
      <c r="P949" s="1">
        <v>9.86</v>
      </c>
      <c r="Q949" t="s">
        <v>78</v>
      </c>
      <c r="R949" s="6">
        <v>992</v>
      </c>
      <c r="S949" s="6">
        <v>341</v>
      </c>
      <c r="T949" s="2">
        <v>13.11</v>
      </c>
      <c r="U949" s="2">
        <v>50</v>
      </c>
      <c r="V949" s="2">
        <v>27.12</v>
      </c>
      <c r="W949" s="2">
        <v>59.24</v>
      </c>
      <c r="X949" s="2">
        <v>1044.9199999999901</v>
      </c>
      <c r="Y949" s="2">
        <v>581.17999999999995</v>
      </c>
      <c r="Z949" s="2">
        <v>894.12</v>
      </c>
      <c r="AA949" s="2">
        <v>760</v>
      </c>
      <c r="AB949" s="2">
        <v>1117.6500000000001</v>
      </c>
      <c r="AC949" s="2">
        <v>2268.81</v>
      </c>
    </row>
    <row r="950" spans="1:29" x14ac:dyDescent="0.3">
      <c r="A950" t="s">
        <v>36</v>
      </c>
      <c r="B950">
        <v>23</v>
      </c>
      <c r="C950" t="s">
        <v>45</v>
      </c>
      <c r="D950">
        <v>15.7</v>
      </c>
      <c r="E950" t="s">
        <v>47</v>
      </c>
      <c r="F950" t="s">
        <v>51</v>
      </c>
      <c r="G950" s="2">
        <v>3664.49</v>
      </c>
      <c r="H950" t="s">
        <v>54</v>
      </c>
      <c r="I950" s="1">
        <v>104.6</v>
      </c>
      <c r="J950" s="1">
        <v>478.65</v>
      </c>
      <c r="K950" s="1">
        <v>56.89</v>
      </c>
      <c r="L950" s="1">
        <v>270.85000000000002</v>
      </c>
      <c r="M950" s="1">
        <v>147.19999999999999</v>
      </c>
      <c r="N950" s="1">
        <v>31.57</v>
      </c>
      <c r="O950" s="1">
        <v>148.22999999999999</v>
      </c>
      <c r="P950" s="1">
        <v>8.92</v>
      </c>
      <c r="Q950" t="s">
        <v>65</v>
      </c>
      <c r="R950" s="6">
        <v>853</v>
      </c>
      <c r="S950" s="6">
        <v>331</v>
      </c>
      <c r="T950" s="2">
        <v>11.07</v>
      </c>
      <c r="U950" s="2">
        <v>0</v>
      </c>
      <c r="V950" s="2">
        <v>23.12</v>
      </c>
      <c r="W950" s="2">
        <v>97.44</v>
      </c>
      <c r="X950" s="2">
        <v>1246.9100000000001</v>
      </c>
      <c r="Y950" s="2">
        <v>476.38</v>
      </c>
      <c r="Z950" s="2">
        <v>732.9</v>
      </c>
      <c r="AA950" s="2">
        <v>622.96</v>
      </c>
      <c r="AB950" s="2">
        <v>916.12</v>
      </c>
      <c r="AC950" s="2">
        <v>1206.6999999999998</v>
      </c>
    </row>
    <row r="951" spans="1:29" x14ac:dyDescent="0.3">
      <c r="A951" t="s">
        <v>36</v>
      </c>
      <c r="B951">
        <v>12</v>
      </c>
      <c r="C951" t="s">
        <v>42</v>
      </c>
      <c r="D951">
        <v>28.9</v>
      </c>
      <c r="E951" t="s">
        <v>47</v>
      </c>
      <c r="F951" t="s">
        <v>48</v>
      </c>
      <c r="G951" s="2">
        <v>3007.28</v>
      </c>
      <c r="H951" t="s">
        <v>55</v>
      </c>
      <c r="I951" s="1">
        <v>158.38999999999999</v>
      </c>
      <c r="J951" s="1">
        <v>483.76</v>
      </c>
      <c r="K951" s="1">
        <v>59.11</v>
      </c>
      <c r="L951" s="1">
        <v>234.72</v>
      </c>
      <c r="M951" s="1">
        <v>136.55000000000001</v>
      </c>
      <c r="N951" s="1">
        <v>54.14</v>
      </c>
      <c r="O951" s="1">
        <v>107.97</v>
      </c>
      <c r="P951" s="1">
        <v>9.09</v>
      </c>
      <c r="Q951" t="s">
        <v>82</v>
      </c>
      <c r="R951" s="6">
        <v>274</v>
      </c>
      <c r="S951" s="6">
        <v>324</v>
      </c>
      <c r="T951" s="2">
        <v>9.2799999999999994</v>
      </c>
      <c r="U951" s="2">
        <v>100</v>
      </c>
      <c r="V951" s="2">
        <v>35.4</v>
      </c>
      <c r="W951" s="2">
        <v>55.2</v>
      </c>
      <c r="X951" s="2">
        <v>1243.73</v>
      </c>
      <c r="Y951" s="2">
        <v>390.95</v>
      </c>
      <c r="Z951" s="2">
        <v>601.46</v>
      </c>
      <c r="AA951" s="2">
        <v>511.24</v>
      </c>
      <c r="AB951" s="2">
        <v>751.82</v>
      </c>
      <c r="AC951" s="2">
        <v>664.95</v>
      </c>
    </row>
    <row r="952" spans="1:29" x14ac:dyDescent="0.3">
      <c r="A952" t="s">
        <v>35</v>
      </c>
      <c r="B952">
        <v>14</v>
      </c>
      <c r="C952" t="s">
        <v>43</v>
      </c>
      <c r="D952">
        <v>10.9</v>
      </c>
      <c r="E952" t="s">
        <v>47</v>
      </c>
      <c r="F952" t="s">
        <v>51</v>
      </c>
      <c r="G952" s="2">
        <v>3728.41</v>
      </c>
      <c r="H952" t="s">
        <v>56</v>
      </c>
      <c r="I952" s="1">
        <v>195.21</v>
      </c>
      <c r="J952" s="1">
        <v>302.52999999999997</v>
      </c>
      <c r="K952" s="1">
        <v>55.67</v>
      </c>
      <c r="L952" s="1">
        <v>235.63</v>
      </c>
      <c r="M952" s="1">
        <v>140.13999999999999</v>
      </c>
      <c r="N952" s="1">
        <v>64.489999999999995</v>
      </c>
      <c r="O952" s="1">
        <v>148.91999999999999</v>
      </c>
      <c r="P952" s="1">
        <v>6.95</v>
      </c>
      <c r="Q952" t="s">
        <v>61</v>
      </c>
      <c r="R952" s="6">
        <v>997</v>
      </c>
      <c r="S952" s="6">
        <v>310</v>
      </c>
      <c r="T952" s="2">
        <v>12.03</v>
      </c>
      <c r="U952" s="2">
        <v>50</v>
      </c>
      <c r="V952" s="2">
        <v>23.09</v>
      </c>
      <c r="W952" s="2">
        <v>54.38</v>
      </c>
      <c r="X952" s="2">
        <v>1149.54</v>
      </c>
      <c r="Y952" s="2">
        <v>484.69</v>
      </c>
      <c r="Z952" s="2">
        <v>745.68</v>
      </c>
      <c r="AA952" s="2">
        <v>633.83000000000004</v>
      </c>
      <c r="AB952" s="2">
        <v>932.1</v>
      </c>
      <c r="AC952" s="2">
        <v>1417.96</v>
      </c>
    </row>
    <row r="953" spans="1:29" x14ac:dyDescent="0.3">
      <c r="A953" t="s">
        <v>29</v>
      </c>
      <c r="B953">
        <v>23</v>
      </c>
      <c r="C953" t="s">
        <v>42</v>
      </c>
      <c r="D953">
        <v>12.9</v>
      </c>
      <c r="E953" t="s">
        <v>46</v>
      </c>
      <c r="F953" t="s">
        <v>51</v>
      </c>
      <c r="G953" s="2">
        <v>4848.43</v>
      </c>
      <c r="H953" t="s">
        <v>56</v>
      </c>
      <c r="I953" s="1">
        <v>196.46</v>
      </c>
      <c r="J953" s="1">
        <v>491.93</v>
      </c>
      <c r="K953" s="1">
        <v>58.35</v>
      </c>
      <c r="L953" s="1">
        <v>241.81</v>
      </c>
      <c r="M953" s="1">
        <v>127.31</v>
      </c>
      <c r="N953" s="1">
        <v>53.98</v>
      </c>
      <c r="O953" s="1">
        <v>143.72</v>
      </c>
      <c r="P953" s="1">
        <v>5.2</v>
      </c>
      <c r="Q953" t="s">
        <v>72</v>
      </c>
      <c r="R953" s="6">
        <v>495</v>
      </c>
      <c r="S953" s="6">
        <v>340</v>
      </c>
      <c r="T953" s="2">
        <v>14.26</v>
      </c>
      <c r="U953" s="2">
        <v>50</v>
      </c>
      <c r="V953" s="2">
        <v>39.43</v>
      </c>
      <c r="W953" s="2">
        <v>94.18</v>
      </c>
      <c r="X953" s="2">
        <v>1318.76</v>
      </c>
      <c r="Y953" s="2">
        <v>630.29999999999995</v>
      </c>
      <c r="Z953" s="2">
        <v>969.69</v>
      </c>
      <c r="AA953" s="2">
        <v>824.23</v>
      </c>
      <c r="AB953" s="2">
        <v>1212.1099999999999</v>
      </c>
      <c r="AC953" s="2">
        <v>2385.1</v>
      </c>
    </row>
    <row r="954" spans="1:29" x14ac:dyDescent="0.3">
      <c r="A954" t="s">
        <v>29</v>
      </c>
      <c r="B954">
        <v>8</v>
      </c>
      <c r="C954" t="s">
        <v>41</v>
      </c>
      <c r="D954">
        <v>22.3</v>
      </c>
      <c r="E954" t="s">
        <v>47</v>
      </c>
      <c r="F954" t="s">
        <v>49</v>
      </c>
      <c r="G954" s="2">
        <v>5501.88</v>
      </c>
      <c r="H954" t="s">
        <v>56</v>
      </c>
      <c r="I954" s="1">
        <v>197.67</v>
      </c>
      <c r="J954" s="1">
        <v>370.6</v>
      </c>
      <c r="K954" s="1">
        <v>59.05</v>
      </c>
      <c r="L954" s="1">
        <v>250.13</v>
      </c>
      <c r="M954" s="1">
        <v>110.23</v>
      </c>
      <c r="N954" s="1">
        <v>49.14</v>
      </c>
      <c r="O954" s="1">
        <v>127.77</v>
      </c>
      <c r="P954" s="1">
        <v>5.9</v>
      </c>
      <c r="Q954" t="s">
        <v>73</v>
      </c>
      <c r="R954" s="6">
        <v>613</v>
      </c>
      <c r="S954" s="6">
        <v>337</v>
      </c>
      <c r="T954" s="2">
        <v>16.329999999999998</v>
      </c>
      <c r="U954" s="2">
        <v>100</v>
      </c>
      <c r="V954" s="2">
        <v>24.46</v>
      </c>
      <c r="W954" s="2">
        <v>84.12</v>
      </c>
      <c r="X954" s="2">
        <v>1170.49</v>
      </c>
      <c r="Y954" s="2">
        <v>715.24</v>
      </c>
      <c r="Z954" s="2">
        <v>1100.3800000000001</v>
      </c>
      <c r="AA954" s="2">
        <v>935.32</v>
      </c>
      <c r="AB954" s="2">
        <v>1375.47</v>
      </c>
      <c r="AC954" s="2">
        <v>3221.8500000000004</v>
      </c>
    </row>
    <row r="955" spans="1:29" x14ac:dyDescent="0.3">
      <c r="A955" t="s">
        <v>34</v>
      </c>
      <c r="B955">
        <v>14</v>
      </c>
      <c r="C955" t="s">
        <v>44</v>
      </c>
      <c r="D955">
        <v>22.6</v>
      </c>
      <c r="E955" t="s">
        <v>46</v>
      </c>
      <c r="F955" t="s">
        <v>49</v>
      </c>
      <c r="G955" s="2">
        <v>5214.92</v>
      </c>
      <c r="H955" t="s">
        <v>57</v>
      </c>
      <c r="I955" s="1">
        <v>118.66</v>
      </c>
      <c r="J955" s="1">
        <v>498.43</v>
      </c>
      <c r="K955" s="1">
        <v>57.13</v>
      </c>
      <c r="L955" s="1">
        <v>280.20999999999998</v>
      </c>
      <c r="M955" s="1">
        <v>129.46</v>
      </c>
      <c r="N955" s="1">
        <v>65.87</v>
      </c>
      <c r="O955" s="1">
        <v>123.03</v>
      </c>
      <c r="P955" s="1">
        <v>6.95</v>
      </c>
      <c r="Q955" t="s">
        <v>58</v>
      </c>
      <c r="R955" s="6">
        <v>257</v>
      </c>
      <c r="S955" s="6">
        <v>338</v>
      </c>
      <c r="T955" s="2">
        <v>15.43</v>
      </c>
      <c r="U955" s="2">
        <v>150</v>
      </c>
      <c r="V955" s="2">
        <v>22.77</v>
      </c>
      <c r="W955" s="2">
        <v>70.430000000000007</v>
      </c>
      <c r="X955" s="2">
        <v>1279.74</v>
      </c>
      <c r="Y955" s="2">
        <v>677.94</v>
      </c>
      <c r="Z955" s="2">
        <v>1042.98</v>
      </c>
      <c r="AA955" s="2">
        <v>886.54</v>
      </c>
      <c r="AB955" s="2">
        <v>1303.73</v>
      </c>
      <c r="AC955" s="2">
        <v>2873.95</v>
      </c>
    </row>
    <row r="956" spans="1:29" x14ac:dyDescent="0.3">
      <c r="A956" t="s">
        <v>31</v>
      </c>
      <c r="B956">
        <v>12</v>
      </c>
      <c r="C956" t="s">
        <v>44</v>
      </c>
      <c r="D956">
        <v>25.1</v>
      </c>
      <c r="E956" t="s">
        <v>47</v>
      </c>
      <c r="F956" t="s">
        <v>53</v>
      </c>
      <c r="G956" s="2">
        <v>5881.11</v>
      </c>
      <c r="H956" t="s">
        <v>57</v>
      </c>
      <c r="I956" s="1">
        <v>148.19</v>
      </c>
      <c r="J956" s="1">
        <v>385.1</v>
      </c>
      <c r="K956" s="1">
        <v>54.53</v>
      </c>
      <c r="L956" s="1">
        <v>290.13</v>
      </c>
      <c r="M956" s="1">
        <v>117.91</v>
      </c>
      <c r="N956" s="1">
        <v>32.94</v>
      </c>
      <c r="O956" s="1">
        <v>144.9</v>
      </c>
      <c r="P956" s="1">
        <v>9.4700000000000006</v>
      </c>
      <c r="Q956" t="s">
        <v>68</v>
      </c>
      <c r="R956" s="6">
        <v>674</v>
      </c>
      <c r="S956" s="6">
        <v>382</v>
      </c>
      <c r="T956" s="2">
        <v>15.4</v>
      </c>
      <c r="U956" s="2">
        <v>0</v>
      </c>
      <c r="V956" s="2">
        <v>27.94</v>
      </c>
      <c r="W956" s="2">
        <v>85.22</v>
      </c>
      <c r="X956" s="2">
        <v>1183.17</v>
      </c>
      <c r="Y956" s="2">
        <v>764.54</v>
      </c>
      <c r="Z956" s="2">
        <v>1176.22</v>
      </c>
      <c r="AA956" s="2">
        <v>999.79</v>
      </c>
      <c r="AB956" s="2">
        <v>1470.28</v>
      </c>
      <c r="AC956" s="2">
        <v>3491.88</v>
      </c>
    </row>
    <row r="957" spans="1:29" x14ac:dyDescent="0.3">
      <c r="A957" t="s">
        <v>32</v>
      </c>
      <c r="B957">
        <v>10</v>
      </c>
      <c r="C957" t="s">
        <v>45</v>
      </c>
      <c r="D957">
        <v>21.2</v>
      </c>
      <c r="E957" t="s">
        <v>47</v>
      </c>
      <c r="F957" t="s">
        <v>51</v>
      </c>
      <c r="G957" s="2">
        <v>4605.54</v>
      </c>
      <c r="H957" t="s">
        <v>54</v>
      </c>
      <c r="I957" s="1">
        <v>156.30000000000001</v>
      </c>
      <c r="J957" s="1">
        <v>464.48</v>
      </c>
      <c r="K957" s="1">
        <v>58.21</v>
      </c>
      <c r="L957" s="1">
        <v>218.17</v>
      </c>
      <c r="M957" s="1">
        <v>119.14</v>
      </c>
      <c r="N957" s="1">
        <v>48.4</v>
      </c>
      <c r="O957" s="1">
        <v>144.01</v>
      </c>
      <c r="P957" s="1">
        <v>6.24</v>
      </c>
      <c r="Q957" t="s">
        <v>58</v>
      </c>
      <c r="R957" s="6">
        <v>405</v>
      </c>
      <c r="S957" s="6">
        <v>380</v>
      </c>
      <c r="T957" s="2">
        <v>12.12</v>
      </c>
      <c r="U957" s="2">
        <v>0</v>
      </c>
      <c r="V957" s="2">
        <v>22.99</v>
      </c>
      <c r="W957" s="2">
        <v>91.08</v>
      </c>
      <c r="X957" s="2">
        <v>1214.95</v>
      </c>
      <c r="Y957" s="2">
        <v>598.72</v>
      </c>
      <c r="Z957" s="2">
        <v>921.11</v>
      </c>
      <c r="AA957" s="2">
        <v>782.94</v>
      </c>
      <c r="AB957" s="2">
        <v>1151.3800000000001</v>
      </c>
      <c r="AC957" s="2">
        <v>2179.58</v>
      </c>
    </row>
    <row r="958" spans="1:29" x14ac:dyDescent="0.3">
      <c r="A958" t="s">
        <v>31</v>
      </c>
      <c r="B958">
        <v>8</v>
      </c>
      <c r="C958" t="s">
        <v>45</v>
      </c>
      <c r="D958">
        <v>29.7</v>
      </c>
      <c r="E958" t="s">
        <v>47</v>
      </c>
      <c r="F958" t="s">
        <v>50</v>
      </c>
      <c r="G958" s="2">
        <v>5698.06</v>
      </c>
      <c r="H958" t="s">
        <v>54</v>
      </c>
      <c r="I958" s="1">
        <v>127.08</v>
      </c>
      <c r="J958" s="1">
        <v>480.43</v>
      </c>
      <c r="K958" s="1">
        <v>58.11</v>
      </c>
      <c r="L958" s="1">
        <v>250.06</v>
      </c>
      <c r="M958" s="1">
        <v>105.44</v>
      </c>
      <c r="N958" s="1">
        <v>63.9</v>
      </c>
      <c r="O958" s="1">
        <v>100.88</v>
      </c>
      <c r="P958" s="1">
        <v>7.68</v>
      </c>
      <c r="Q958" t="s">
        <v>82</v>
      </c>
      <c r="R958" s="6">
        <v>401</v>
      </c>
      <c r="S958" s="6">
        <v>390</v>
      </c>
      <c r="T958" s="2">
        <v>14.61</v>
      </c>
      <c r="U958" s="2">
        <v>100</v>
      </c>
      <c r="V958" s="2">
        <v>36.130000000000003</v>
      </c>
      <c r="W958" s="2">
        <v>67.209999999999994</v>
      </c>
      <c r="X958" s="2">
        <v>1193.58</v>
      </c>
      <c r="Y958" s="2">
        <v>740.75</v>
      </c>
      <c r="Z958" s="2">
        <v>1139.6099999999999</v>
      </c>
      <c r="AA958" s="2">
        <v>968.67</v>
      </c>
      <c r="AB958" s="2">
        <v>1424.52</v>
      </c>
      <c r="AC958" s="2">
        <v>3406.6099999999997</v>
      </c>
    </row>
    <row r="959" spans="1:29" x14ac:dyDescent="0.3">
      <c r="A959" t="s">
        <v>29</v>
      </c>
      <c r="B959">
        <v>6</v>
      </c>
      <c r="C959" t="s">
        <v>43</v>
      </c>
      <c r="D959">
        <v>21</v>
      </c>
      <c r="E959" t="s">
        <v>47</v>
      </c>
      <c r="F959" t="s">
        <v>49</v>
      </c>
      <c r="G959" s="2">
        <v>5369.47</v>
      </c>
      <c r="H959" t="s">
        <v>54</v>
      </c>
      <c r="I959" s="1">
        <v>119.95</v>
      </c>
      <c r="J959" s="1">
        <v>382.37</v>
      </c>
      <c r="K959" s="1">
        <v>51.44</v>
      </c>
      <c r="L959" s="1">
        <v>277.89</v>
      </c>
      <c r="M959" s="1">
        <v>106.11</v>
      </c>
      <c r="N959" s="1">
        <v>67.510000000000005</v>
      </c>
      <c r="O959" s="1">
        <v>130.58000000000001</v>
      </c>
      <c r="P959" s="1">
        <v>5.7</v>
      </c>
      <c r="Q959" t="s">
        <v>83</v>
      </c>
      <c r="R959" s="6">
        <v>870</v>
      </c>
      <c r="S959" s="6">
        <v>342</v>
      </c>
      <c r="T959" s="2">
        <v>15.7</v>
      </c>
      <c r="U959" s="2">
        <v>150</v>
      </c>
      <c r="V959" s="2">
        <v>21.92</v>
      </c>
      <c r="W959" s="2">
        <v>52.33</v>
      </c>
      <c r="X959" s="2">
        <v>1141.55</v>
      </c>
      <c r="Y959" s="2">
        <v>698.03</v>
      </c>
      <c r="Z959" s="2">
        <v>1073.8900000000001</v>
      </c>
      <c r="AA959" s="2">
        <v>912.81</v>
      </c>
      <c r="AB959" s="2">
        <v>1342.37</v>
      </c>
      <c r="AC959" s="2">
        <v>3165.84</v>
      </c>
    </row>
    <row r="960" spans="1:29" x14ac:dyDescent="0.3">
      <c r="A960" t="s">
        <v>31</v>
      </c>
      <c r="B960">
        <v>14</v>
      </c>
      <c r="C960" t="s">
        <v>42</v>
      </c>
      <c r="D960">
        <v>23.4</v>
      </c>
      <c r="E960" t="s">
        <v>47</v>
      </c>
      <c r="F960" t="s">
        <v>51</v>
      </c>
      <c r="G960" s="2">
        <v>3726.41</v>
      </c>
      <c r="H960" t="s">
        <v>57</v>
      </c>
      <c r="I960" s="1">
        <v>199.69</v>
      </c>
      <c r="J960" s="1">
        <v>387.76</v>
      </c>
      <c r="K960" s="1">
        <v>57.21</v>
      </c>
      <c r="L960" s="1">
        <v>201.12</v>
      </c>
      <c r="M960" s="1">
        <v>138.08000000000001</v>
      </c>
      <c r="N960" s="1">
        <v>39.76</v>
      </c>
      <c r="O960" s="1">
        <v>133.03</v>
      </c>
      <c r="P960" s="1">
        <v>8.98</v>
      </c>
      <c r="Q960" t="s">
        <v>77</v>
      </c>
      <c r="R960" s="6">
        <v>408</v>
      </c>
      <c r="S960" s="6">
        <v>324</v>
      </c>
      <c r="T960" s="2">
        <v>11.5</v>
      </c>
      <c r="U960" s="2">
        <v>50</v>
      </c>
      <c r="V960" s="2">
        <v>33.93</v>
      </c>
      <c r="W960" s="2">
        <v>62.49</v>
      </c>
      <c r="X960" s="2">
        <v>1165.6300000000001</v>
      </c>
      <c r="Y960" s="2">
        <v>484.43</v>
      </c>
      <c r="Z960" s="2">
        <v>745.28</v>
      </c>
      <c r="AA960" s="2">
        <v>633.49</v>
      </c>
      <c r="AB960" s="2">
        <v>931.6</v>
      </c>
      <c r="AC960" s="2">
        <v>1410.71</v>
      </c>
    </row>
    <row r="961" spans="1:29" x14ac:dyDescent="0.3">
      <c r="A961" t="s">
        <v>40</v>
      </c>
      <c r="B961">
        <v>6</v>
      </c>
      <c r="C961" t="s">
        <v>43</v>
      </c>
      <c r="D961">
        <v>16.600000000000001</v>
      </c>
      <c r="E961" t="s">
        <v>47</v>
      </c>
      <c r="F961" t="s">
        <v>53</v>
      </c>
      <c r="G961" s="2">
        <v>3027.36</v>
      </c>
      <c r="H961" t="s">
        <v>56</v>
      </c>
      <c r="I961" s="1">
        <v>197.02</v>
      </c>
      <c r="J961" s="1">
        <v>304.77999999999997</v>
      </c>
      <c r="K961" s="1">
        <v>59.04</v>
      </c>
      <c r="L961" s="1">
        <v>285.55</v>
      </c>
      <c r="M961" s="1">
        <v>102.24</v>
      </c>
      <c r="N961" s="1">
        <v>60.94</v>
      </c>
      <c r="O961" s="1">
        <v>149.41999999999999</v>
      </c>
      <c r="P961" s="1">
        <v>8.6</v>
      </c>
      <c r="Q961" t="s">
        <v>73</v>
      </c>
      <c r="R961" s="6">
        <v>954</v>
      </c>
      <c r="S961" s="6">
        <v>358</v>
      </c>
      <c r="T961" s="2">
        <v>8.4600000000000009</v>
      </c>
      <c r="U961" s="2">
        <v>150</v>
      </c>
      <c r="V961" s="2">
        <v>31.64</v>
      </c>
      <c r="W961" s="2">
        <v>67.739999999999995</v>
      </c>
      <c r="X961" s="2">
        <v>1167.5899999999999</v>
      </c>
      <c r="Y961" s="2">
        <v>393.56</v>
      </c>
      <c r="Z961" s="2">
        <v>605.47</v>
      </c>
      <c r="AA961" s="2">
        <v>514.65</v>
      </c>
      <c r="AB961" s="2">
        <v>756.84</v>
      </c>
      <c r="AC961" s="2">
        <v>807.41000000000008</v>
      </c>
    </row>
    <row r="962" spans="1:29" x14ac:dyDescent="0.3">
      <c r="A962" t="s">
        <v>36</v>
      </c>
      <c r="B962">
        <v>10</v>
      </c>
      <c r="C962" t="s">
        <v>44</v>
      </c>
      <c r="D962">
        <v>22.9</v>
      </c>
      <c r="E962" t="s">
        <v>47</v>
      </c>
      <c r="F962" t="s">
        <v>48</v>
      </c>
      <c r="G962" s="2">
        <v>4511.55</v>
      </c>
      <c r="H962" t="s">
        <v>54</v>
      </c>
      <c r="I962" s="1">
        <v>176.99</v>
      </c>
      <c r="J962" s="1">
        <v>352.45</v>
      </c>
      <c r="K962" s="1">
        <v>51.04</v>
      </c>
      <c r="L962" s="1">
        <v>264.32</v>
      </c>
      <c r="M962" s="1">
        <v>118.25</v>
      </c>
      <c r="N962" s="1">
        <v>60.43</v>
      </c>
      <c r="O962" s="1">
        <v>101.84</v>
      </c>
      <c r="P962" s="1">
        <v>5.44</v>
      </c>
      <c r="Q962" t="s">
        <v>68</v>
      </c>
      <c r="R962" s="6">
        <v>374</v>
      </c>
      <c r="S962" s="6">
        <v>328</v>
      </c>
      <c r="T962" s="2">
        <v>13.75</v>
      </c>
      <c r="U962" s="2">
        <v>50</v>
      </c>
      <c r="V962" s="2">
        <v>26.09</v>
      </c>
      <c r="W962" s="2">
        <v>53.94</v>
      </c>
      <c r="X962" s="2">
        <v>1130.76</v>
      </c>
      <c r="Y962" s="2">
        <v>586.5</v>
      </c>
      <c r="Z962" s="2">
        <v>902.31</v>
      </c>
      <c r="AA962" s="2">
        <v>766.96</v>
      </c>
      <c r="AB962" s="2">
        <v>1127.8900000000001</v>
      </c>
      <c r="AC962" s="2">
        <v>2222.88</v>
      </c>
    </row>
    <row r="963" spans="1:29" x14ac:dyDescent="0.3">
      <c r="A963" t="s">
        <v>33</v>
      </c>
      <c r="B963">
        <v>12</v>
      </c>
      <c r="C963" t="s">
        <v>44</v>
      </c>
      <c r="D963">
        <v>24.7</v>
      </c>
      <c r="E963" t="s">
        <v>46</v>
      </c>
      <c r="F963" t="s">
        <v>51</v>
      </c>
      <c r="G963" s="2">
        <v>3650.31</v>
      </c>
      <c r="H963" t="s">
        <v>56</v>
      </c>
      <c r="I963" s="1">
        <v>187.85</v>
      </c>
      <c r="J963" s="1">
        <v>339.41</v>
      </c>
      <c r="K963" s="1">
        <v>54.94</v>
      </c>
      <c r="L963" s="1">
        <v>240.09</v>
      </c>
      <c r="M963" s="1">
        <v>140.33000000000001</v>
      </c>
      <c r="N963" s="1">
        <v>31.55</v>
      </c>
      <c r="O963" s="1">
        <v>134.58000000000001</v>
      </c>
      <c r="P963" s="1">
        <v>7.02</v>
      </c>
      <c r="Q963" t="s">
        <v>72</v>
      </c>
      <c r="R963" s="6">
        <v>696</v>
      </c>
      <c r="S963" s="6">
        <v>316</v>
      </c>
      <c r="T963" s="2">
        <v>11.55</v>
      </c>
      <c r="U963" s="2">
        <v>150</v>
      </c>
      <c r="V963" s="2">
        <v>30.44</v>
      </c>
      <c r="W963" s="2">
        <v>50.99</v>
      </c>
      <c r="X963" s="2">
        <v>1135.77</v>
      </c>
      <c r="Y963" s="2">
        <v>474.54</v>
      </c>
      <c r="Z963" s="2">
        <v>730.06</v>
      </c>
      <c r="AA963" s="2">
        <v>620.54999999999995</v>
      </c>
      <c r="AB963" s="2">
        <v>912.58</v>
      </c>
      <c r="AC963" s="2">
        <v>1460.98</v>
      </c>
    </row>
    <row r="964" spans="1:29" x14ac:dyDescent="0.3">
      <c r="A964" t="s">
        <v>32</v>
      </c>
      <c r="B964">
        <v>26</v>
      </c>
      <c r="C964" t="s">
        <v>41</v>
      </c>
      <c r="D964">
        <v>18.899999999999999</v>
      </c>
      <c r="E964" t="s">
        <v>46</v>
      </c>
      <c r="F964" t="s">
        <v>48</v>
      </c>
      <c r="G964" s="2">
        <v>5426.65</v>
      </c>
      <c r="H964" t="s">
        <v>56</v>
      </c>
      <c r="I964" s="1">
        <v>136.47</v>
      </c>
      <c r="J964" s="1">
        <v>416.05</v>
      </c>
      <c r="K964" s="1">
        <v>55.84</v>
      </c>
      <c r="L964" s="1">
        <v>203.68</v>
      </c>
      <c r="M964" s="1">
        <v>128.80000000000001</v>
      </c>
      <c r="N964" s="1">
        <v>52.99</v>
      </c>
      <c r="O964" s="1">
        <v>101.68</v>
      </c>
      <c r="P964" s="1">
        <v>6.83</v>
      </c>
      <c r="Q964" t="s">
        <v>66</v>
      </c>
      <c r="R964" s="6">
        <v>547</v>
      </c>
      <c r="S964" s="6">
        <v>385</v>
      </c>
      <c r="T964" s="2">
        <v>14.1</v>
      </c>
      <c r="U964" s="2">
        <v>50</v>
      </c>
      <c r="V964" s="2">
        <v>34.68</v>
      </c>
      <c r="W964" s="2">
        <v>62.11</v>
      </c>
      <c r="X964" s="2">
        <v>1102.3399999999999</v>
      </c>
      <c r="Y964" s="2">
        <v>705.46</v>
      </c>
      <c r="Z964" s="2">
        <v>1085.33</v>
      </c>
      <c r="AA964" s="2">
        <v>922.53</v>
      </c>
      <c r="AB964" s="2">
        <v>1356.66</v>
      </c>
      <c r="AC964" s="2">
        <v>3174.99</v>
      </c>
    </row>
    <row r="965" spans="1:29" x14ac:dyDescent="0.3">
      <c r="A965" t="s">
        <v>34</v>
      </c>
      <c r="B965">
        <v>21</v>
      </c>
      <c r="C965" t="s">
        <v>45</v>
      </c>
      <c r="D965">
        <v>26.9</v>
      </c>
      <c r="E965" t="s">
        <v>46</v>
      </c>
      <c r="F965" t="s">
        <v>48</v>
      </c>
      <c r="G965" s="2">
        <v>4831.3900000000003</v>
      </c>
      <c r="H965" t="s">
        <v>57</v>
      </c>
      <c r="I965" s="1">
        <v>108.82</v>
      </c>
      <c r="J965" s="1">
        <v>361.23</v>
      </c>
      <c r="K965" s="1">
        <v>55.61</v>
      </c>
      <c r="L965" s="1">
        <v>280.49</v>
      </c>
      <c r="M965" s="1">
        <v>106.32</v>
      </c>
      <c r="N965" s="1">
        <v>51.02</v>
      </c>
      <c r="O965" s="1">
        <v>121.45</v>
      </c>
      <c r="P965" s="1">
        <v>5.19</v>
      </c>
      <c r="Q965" t="s">
        <v>68</v>
      </c>
      <c r="R965" s="6">
        <v>279</v>
      </c>
      <c r="S965" s="6">
        <v>363</v>
      </c>
      <c r="T965" s="2">
        <v>13.31</v>
      </c>
      <c r="U965" s="2">
        <v>100</v>
      </c>
      <c r="V965" s="2">
        <v>29.76</v>
      </c>
      <c r="W965" s="2">
        <v>69.680000000000007</v>
      </c>
      <c r="X965" s="2">
        <v>1090.1300000000001</v>
      </c>
      <c r="Y965" s="2">
        <v>628.08000000000004</v>
      </c>
      <c r="Z965" s="2">
        <v>966.28</v>
      </c>
      <c r="AA965" s="2">
        <v>821.34</v>
      </c>
      <c r="AB965" s="2">
        <v>1207.8499999999999</v>
      </c>
      <c r="AC965" s="2">
        <v>2637.02</v>
      </c>
    </row>
    <row r="966" spans="1:29" x14ac:dyDescent="0.3">
      <c r="A966" t="s">
        <v>29</v>
      </c>
      <c r="B966">
        <v>7</v>
      </c>
      <c r="C966" t="s">
        <v>42</v>
      </c>
      <c r="D966">
        <v>24.2</v>
      </c>
      <c r="E966" t="s">
        <v>47</v>
      </c>
      <c r="F966" t="s">
        <v>50</v>
      </c>
      <c r="G966" s="2">
        <v>4593.72</v>
      </c>
      <c r="H966" t="s">
        <v>57</v>
      </c>
      <c r="I966" s="1">
        <v>152.32</v>
      </c>
      <c r="J966" s="1">
        <v>408.44</v>
      </c>
      <c r="K966" s="1">
        <v>58.85</v>
      </c>
      <c r="L966" s="1">
        <v>249.09</v>
      </c>
      <c r="M966" s="1">
        <v>133.69</v>
      </c>
      <c r="N966" s="1">
        <v>41.17</v>
      </c>
      <c r="O966" s="1">
        <v>125.78</v>
      </c>
      <c r="P966" s="1">
        <v>7.22</v>
      </c>
      <c r="Q966" t="s">
        <v>70</v>
      </c>
      <c r="R966" s="6">
        <v>927</v>
      </c>
      <c r="S966" s="6">
        <v>383</v>
      </c>
      <c r="T966" s="2">
        <v>11.99</v>
      </c>
      <c r="U966" s="2">
        <v>100</v>
      </c>
      <c r="V966" s="2">
        <v>25.66</v>
      </c>
      <c r="W966" s="2">
        <v>82.4</v>
      </c>
      <c r="X966" s="2">
        <v>1176.56</v>
      </c>
      <c r="Y966" s="2">
        <v>597.17999999999995</v>
      </c>
      <c r="Z966" s="2">
        <v>918.74</v>
      </c>
      <c r="AA966" s="2">
        <v>780.93</v>
      </c>
      <c r="AB966" s="2">
        <v>1148.43</v>
      </c>
      <c r="AC966" s="2">
        <v>2308.8200000000002</v>
      </c>
    </row>
    <row r="967" spans="1:29" x14ac:dyDescent="0.3">
      <c r="A967" t="s">
        <v>37</v>
      </c>
      <c r="B967">
        <v>13</v>
      </c>
      <c r="C967" t="s">
        <v>43</v>
      </c>
      <c r="D967">
        <v>22.9</v>
      </c>
      <c r="E967" t="s">
        <v>47</v>
      </c>
      <c r="F967" t="s">
        <v>52</v>
      </c>
      <c r="G967" s="2">
        <v>5113.6400000000003</v>
      </c>
      <c r="H967" t="s">
        <v>56</v>
      </c>
      <c r="I967" s="1">
        <v>109.16</v>
      </c>
      <c r="J967" s="1">
        <v>486.55</v>
      </c>
      <c r="K967" s="1">
        <v>53.99</v>
      </c>
      <c r="L967" s="1">
        <v>269.37</v>
      </c>
      <c r="M967" s="1">
        <v>116.93</v>
      </c>
      <c r="N967" s="1">
        <v>31.27</v>
      </c>
      <c r="O967" s="1">
        <v>127.18</v>
      </c>
      <c r="P967" s="1">
        <v>5.88</v>
      </c>
      <c r="Q967" t="s">
        <v>80</v>
      </c>
      <c r="R967" s="6">
        <v>929</v>
      </c>
      <c r="S967" s="6">
        <v>335</v>
      </c>
      <c r="T967" s="2">
        <v>15.26</v>
      </c>
      <c r="U967" s="2">
        <v>150</v>
      </c>
      <c r="V967" s="2">
        <v>20.87</v>
      </c>
      <c r="W967" s="2">
        <v>63.23</v>
      </c>
      <c r="X967" s="2">
        <v>1200.33</v>
      </c>
      <c r="Y967" s="2">
        <v>664.77</v>
      </c>
      <c r="Z967" s="2">
        <v>1022.73</v>
      </c>
      <c r="AA967" s="2">
        <v>869.32</v>
      </c>
      <c r="AB967" s="2">
        <v>1278.4100000000001</v>
      </c>
      <c r="AC967" s="2">
        <v>2850.18</v>
      </c>
    </row>
    <row r="968" spans="1:29" x14ac:dyDescent="0.3">
      <c r="A968" t="s">
        <v>38</v>
      </c>
      <c r="B968">
        <v>10</v>
      </c>
      <c r="C968" t="s">
        <v>45</v>
      </c>
      <c r="D968">
        <v>11.1</v>
      </c>
      <c r="E968" t="s">
        <v>47</v>
      </c>
      <c r="F968" t="s">
        <v>53</v>
      </c>
      <c r="G968" s="2">
        <v>3773.64</v>
      </c>
      <c r="H968" t="s">
        <v>55</v>
      </c>
      <c r="I968" s="1">
        <v>166.18</v>
      </c>
      <c r="J968" s="1">
        <v>486.99</v>
      </c>
      <c r="K968" s="1">
        <v>57.88</v>
      </c>
      <c r="L968" s="1">
        <v>254.29</v>
      </c>
      <c r="M968" s="1">
        <v>106.33</v>
      </c>
      <c r="N968" s="1">
        <v>49.02</v>
      </c>
      <c r="O968" s="1">
        <v>141.47</v>
      </c>
      <c r="P968" s="1">
        <v>8.01</v>
      </c>
      <c r="Q968" t="s">
        <v>69</v>
      </c>
      <c r="R968" s="6">
        <v>111</v>
      </c>
      <c r="S968" s="6">
        <v>310</v>
      </c>
      <c r="T968" s="2">
        <v>12.17</v>
      </c>
      <c r="U968" s="2">
        <v>0</v>
      </c>
      <c r="V968" s="2">
        <v>33.97</v>
      </c>
      <c r="W968" s="2">
        <v>74.22</v>
      </c>
      <c r="X968" s="2">
        <v>1270.17</v>
      </c>
      <c r="Y968" s="2">
        <v>490.57</v>
      </c>
      <c r="Z968" s="2">
        <v>754.73</v>
      </c>
      <c r="AA968" s="2">
        <v>641.52</v>
      </c>
      <c r="AB968" s="2">
        <v>943.41</v>
      </c>
      <c r="AC968" s="2">
        <v>1303.44</v>
      </c>
    </row>
    <row r="969" spans="1:29" x14ac:dyDescent="0.3">
      <c r="A969" t="s">
        <v>34</v>
      </c>
      <c r="B969">
        <v>24</v>
      </c>
      <c r="C969" t="s">
        <v>44</v>
      </c>
      <c r="D969">
        <v>15.2</v>
      </c>
      <c r="E969" t="s">
        <v>46</v>
      </c>
      <c r="F969" t="s">
        <v>50</v>
      </c>
      <c r="G969" s="2">
        <v>5965.25</v>
      </c>
      <c r="H969" t="s">
        <v>54</v>
      </c>
      <c r="I969" s="1">
        <v>166.35</v>
      </c>
      <c r="J969" s="1">
        <v>338.17</v>
      </c>
      <c r="K969" s="1">
        <v>50.15</v>
      </c>
      <c r="L969" s="1">
        <v>299.98</v>
      </c>
      <c r="M969" s="1">
        <v>112.6</v>
      </c>
      <c r="N969" s="1">
        <v>67.88</v>
      </c>
      <c r="O969" s="1">
        <v>118.33</v>
      </c>
      <c r="P969" s="1">
        <v>9.0399999999999991</v>
      </c>
      <c r="Q969" t="s">
        <v>74</v>
      </c>
      <c r="R969" s="6">
        <v>665</v>
      </c>
      <c r="S969" s="6">
        <v>337</v>
      </c>
      <c r="T969" s="2">
        <v>17.7</v>
      </c>
      <c r="U969" s="2">
        <v>100</v>
      </c>
      <c r="V969" s="2">
        <v>37.270000000000003</v>
      </c>
      <c r="W969" s="2">
        <v>62.67</v>
      </c>
      <c r="X969" s="2">
        <v>1162.5</v>
      </c>
      <c r="Y969" s="2">
        <v>775.48</v>
      </c>
      <c r="Z969" s="2">
        <v>1193.05</v>
      </c>
      <c r="AA969" s="2">
        <v>1014.09</v>
      </c>
      <c r="AB969" s="2">
        <v>1491.31</v>
      </c>
      <c r="AC969" s="2">
        <v>3706.0200000000004</v>
      </c>
    </row>
    <row r="970" spans="1:29" x14ac:dyDescent="0.3">
      <c r="A970" t="s">
        <v>39</v>
      </c>
      <c r="B970">
        <v>18</v>
      </c>
      <c r="C970" t="s">
        <v>45</v>
      </c>
      <c r="D970">
        <v>22.6</v>
      </c>
      <c r="E970" t="s">
        <v>46</v>
      </c>
      <c r="F970" t="s">
        <v>52</v>
      </c>
      <c r="G970" s="2">
        <v>3084.69</v>
      </c>
      <c r="H970" t="s">
        <v>54</v>
      </c>
      <c r="I970" s="1">
        <v>113.57</v>
      </c>
      <c r="J970" s="1">
        <v>330.51</v>
      </c>
      <c r="K970" s="1">
        <v>50.38</v>
      </c>
      <c r="L970" s="1">
        <v>249.61</v>
      </c>
      <c r="M970" s="1">
        <v>105.13</v>
      </c>
      <c r="N970" s="1">
        <v>48.98</v>
      </c>
      <c r="O970" s="1">
        <v>143.68</v>
      </c>
      <c r="P970" s="1">
        <v>9.89</v>
      </c>
      <c r="Q970" t="s">
        <v>77</v>
      </c>
      <c r="R970" s="6">
        <v>171</v>
      </c>
      <c r="S970" s="6">
        <v>375</v>
      </c>
      <c r="T970" s="2">
        <v>8.23</v>
      </c>
      <c r="U970" s="2">
        <v>50</v>
      </c>
      <c r="V970" s="2">
        <v>36.72</v>
      </c>
      <c r="W970" s="2">
        <v>52.72</v>
      </c>
      <c r="X970" s="2">
        <v>1051.75</v>
      </c>
      <c r="Y970" s="2">
        <v>401.01</v>
      </c>
      <c r="Z970" s="2">
        <v>616.94000000000005</v>
      </c>
      <c r="AA970" s="2">
        <v>524.4</v>
      </c>
      <c r="AB970" s="2">
        <v>771.17</v>
      </c>
      <c r="AC970" s="2">
        <v>885.65999999999985</v>
      </c>
    </row>
    <row r="971" spans="1:29" x14ac:dyDescent="0.3">
      <c r="A971" t="s">
        <v>35</v>
      </c>
      <c r="B971">
        <v>18</v>
      </c>
      <c r="C971" t="s">
        <v>44</v>
      </c>
      <c r="D971">
        <v>19.2</v>
      </c>
      <c r="E971" t="s">
        <v>46</v>
      </c>
      <c r="F971" t="s">
        <v>49</v>
      </c>
      <c r="G971" s="2">
        <v>5653.91</v>
      </c>
      <c r="H971" t="s">
        <v>54</v>
      </c>
      <c r="I971" s="1">
        <v>197.23</v>
      </c>
      <c r="J971" s="1">
        <v>398.33</v>
      </c>
      <c r="K971" s="1">
        <v>51.66</v>
      </c>
      <c r="L971" s="1">
        <v>286.48</v>
      </c>
      <c r="M971" s="1">
        <v>106.52</v>
      </c>
      <c r="N971" s="1">
        <v>32.92</v>
      </c>
      <c r="O971" s="1">
        <v>114.67</v>
      </c>
      <c r="P971" s="1">
        <v>6.83</v>
      </c>
      <c r="Q971" t="s">
        <v>64</v>
      </c>
      <c r="R971" s="6">
        <v>975</v>
      </c>
      <c r="S971" s="6">
        <v>360</v>
      </c>
      <c r="T971" s="2">
        <v>15.71</v>
      </c>
      <c r="U971" s="2">
        <v>50</v>
      </c>
      <c r="V971" s="2">
        <v>21.15</v>
      </c>
      <c r="W971" s="2">
        <v>59.08</v>
      </c>
      <c r="X971" s="2">
        <v>1194.6400000000001</v>
      </c>
      <c r="Y971" s="2">
        <v>735.01</v>
      </c>
      <c r="Z971" s="2">
        <v>1130.78</v>
      </c>
      <c r="AA971" s="2">
        <v>961.16</v>
      </c>
      <c r="AB971" s="2">
        <v>1413.48</v>
      </c>
      <c r="AC971" s="2">
        <v>3296.42</v>
      </c>
    </row>
    <row r="972" spans="1:29" x14ac:dyDescent="0.3">
      <c r="A972" t="s">
        <v>34</v>
      </c>
      <c r="B972">
        <v>6</v>
      </c>
      <c r="C972" t="s">
        <v>44</v>
      </c>
      <c r="D972">
        <v>13</v>
      </c>
      <c r="E972" t="s">
        <v>46</v>
      </c>
      <c r="F972" t="s">
        <v>53</v>
      </c>
      <c r="G972" s="2">
        <v>3246.38</v>
      </c>
      <c r="H972" t="s">
        <v>57</v>
      </c>
      <c r="I972" s="1">
        <v>159.74</v>
      </c>
      <c r="J972" s="1">
        <v>421.07</v>
      </c>
      <c r="K972" s="1">
        <v>52.26</v>
      </c>
      <c r="L972" s="1">
        <v>283.05</v>
      </c>
      <c r="M972" s="1">
        <v>103.42</v>
      </c>
      <c r="N972" s="1">
        <v>67.34</v>
      </c>
      <c r="O972" s="1">
        <v>138.28</v>
      </c>
      <c r="P972" s="1">
        <v>5.26</v>
      </c>
      <c r="Q972" t="s">
        <v>82</v>
      </c>
      <c r="R972" s="6">
        <v>541</v>
      </c>
      <c r="S972" s="6">
        <v>349</v>
      </c>
      <c r="T972" s="2">
        <v>9.3000000000000007</v>
      </c>
      <c r="U972" s="2">
        <v>50</v>
      </c>
      <c r="V972" s="2">
        <v>39.299999999999997</v>
      </c>
      <c r="W972" s="2">
        <v>61.69</v>
      </c>
      <c r="X972" s="2">
        <v>1230.4199999999901</v>
      </c>
      <c r="Y972" s="2">
        <v>422.03</v>
      </c>
      <c r="Z972" s="2">
        <v>649.28</v>
      </c>
      <c r="AA972" s="2">
        <v>551.88</v>
      </c>
      <c r="AB972" s="2">
        <v>811.6</v>
      </c>
      <c r="AC972" s="2">
        <v>871.26000000000022</v>
      </c>
    </row>
    <row r="973" spans="1:29" x14ac:dyDescent="0.3">
      <c r="A973" t="s">
        <v>38</v>
      </c>
      <c r="B973">
        <v>12</v>
      </c>
      <c r="C973" t="s">
        <v>41</v>
      </c>
      <c r="D973">
        <v>19</v>
      </c>
      <c r="E973" t="s">
        <v>47</v>
      </c>
      <c r="F973" t="s">
        <v>53</v>
      </c>
      <c r="G973" s="2">
        <v>3737</v>
      </c>
      <c r="H973" t="s">
        <v>56</v>
      </c>
      <c r="I973" s="1">
        <v>175.99</v>
      </c>
      <c r="J973" s="1">
        <v>338.25</v>
      </c>
      <c r="K973" s="1">
        <v>50.03</v>
      </c>
      <c r="L973" s="1">
        <v>214.84</v>
      </c>
      <c r="M973" s="1">
        <v>106.92</v>
      </c>
      <c r="N973" s="1">
        <v>47.79</v>
      </c>
      <c r="O973" s="1">
        <v>145.87</v>
      </c>
      <c r="P973" s="1">
        <v>6.56</v>
      </c>
      <c r="Q973" t="s">
        <v>74</v>
      </c>
      <c r="R973" s="6">
        <v>411</v>
      </c>
      <c r="S973" s="6">
        <v>368</v>
      </c>
      <c r="T973" s="2">
        <v>10.15</v>
      </c>
      <c r="U973" s="2">
        <v>50</v>
      </c>
      <c r="V973" s="2">
        <v>37.270000000000003</v>
      </c>
      <c r="W973" s="2">
        <v>68.739999999999995</v>
      </c>
      <c r="X973" s="2">
        <v>1086.25</v>
      </c>
      <c r="Y973" s="2">
        <v>485.81</v>
      </c>
      <c r="Z973" s="2">
        <v>747.4</v>
      </c>
      <c r="AA973" s="2">
        <v>635.29</v>
      </c>
      <c r="AB973" s="2">
        <v>934.25</v>
      </c>
      <c r="AC973" s="2">
        <v>1504.02</v>
      </c>
    </row>
    <row r="974" spans="1:29" x14ac:dyDescent="0.3">
      <c r="A974" t="s">
        <v>40</v>
      </c>
      <c r="B974">
        <v>19</v>
      </c>
      <c r="C974" t="s">
        <v>42</v>
      </c>
      <c r="D974">
        <v>28.7</v>
      </c>
      <c r="E974" t="s">
        <v>47</v>
      </c>
      <c r="F974" t="s">
        <v>48</v>
      </c>
      <c r="G974" s="2">
        <v>3111.45</v>
      </c>
      <c r="H974" t="s">
        <v>57</v>
      </c>
      <c r="I974" s="1">
        <v>117.79</v>
      </c>
      <c r="J974" s="1">
        <v>307.86</v>
      </c>
      <c r="K974" s="1">
        <v>53.6</v>
      </c>
      <c r="L974" s="1">
        <v>239.99</v>
      </c>
      <c r="M974" s="1">
        <v>149.05000000000001</v>
      </c>
      <c r="N974" s="1">
        <v>59.38</v>
      </c>
      <c r="O974" s="1">
        <v>124.63</v>
      </c>
      <c r="P974" s="1">
        <v>9.2200000000000006</v>
      </c>
      <c r="Q974" t="s">
        <v>58</v>
      </c>
      <c r="R974" s="6">
        <v>915</v>
      </c>
      <c r="S974" s="6">
        <v>353</v>
      </c>
      <c r="T974" s="2">
        <v>8.81</v>
      </c>
      <c r="U974" s="2">
        <v>0</v>
      </c>
      <c r="V974" s="2">
        <v>31.44</v>
      </c>
      <c r="W974" s="2">
        <v>89.51</v>
      </c>
      <c r="X974" s="2">
        <v>1061.52</v>
      </c>
      <c r="Y974" s="2">
        <v>404.49</v>
      </c>
      <c r="Z974" s="2">
        <v>622.29</v>
      </c>
      <c r="AA974" s="2">
        <v>528.95000000000005</v>
      </c>
      <c r="AB974" s="2">
        <v>777.86</v>
      </c>
      <c r="AC974" s="2">
        <v>847.36999999999989</v>
      </c>
    </row>
    <row r="975" spans="1:29" x14ac:dyDescent="0.3">
      <c r="A975" t="s">
        <v>36</v>
      </c>
      <c r="B975">
        <v>2</v>
      </c>
      <c r="C975" t="s">
        <v>43</v>
      </c>
      <c r="D975">
        <v>16.8</v>
      </c>
      <c r="E975" t="s">
        <v>47</v>
      </c>
      <c r="F975" t="s">
        <v>52</v>
      </c>
      <c r="G975" s="2">
        <v>5257.52</v>
      </c>
      <c r="H975" t="s">
        <v>55</v>
      </c>
      <c r="I975" s="1">
        <v>100.91</v>
      </c>
      <c r="J975" s="1">
        <v>360.14</v>
      </c>
      <c r="K975" s="1">
        <v>59.6</v>
      </c>
      <c r="L975" s="1">
        <v>219.15</v>
      </c>
      <c r="M975" s="1">
        <v>119.89</v>
      </c>
      <c r="N975" s="1">
        <v>40.22</v>
      </c>
      <c r="O975" s="1">
        <v>111.48</v>
      </c>
      <c r="P975" s="1">
        <v>5.82</v>
      </c>
      <c r="Q975" t="s">
        <v>69</v>
      </c>
      <c r="R975" s="6">
        <v>127</v>
      </c>
      <c r="S975" s="6">
        <v>319</v>
      </c>
      <c r="T975" s="2">
        <v>16.48</v>
      </c>
      <c r="U975" s="2">
        <v>150</v>
      </c>
      <c r="V975" s="2">
        <v>26.61</v>
      </c>
      <c r="W975" s="2">
        <v>98.07</v>
      </c>
      <c r="X975" s="2">
        <v>1017.21</v>
      </c>
      <c r="Y975" s="2">
        <v>683.48</v>
      </c>
      <c r="Z975" s="2">
        <v>1051.5</v>
      </c>
      <c r="AA975" s="2">
        <v>893.78</v>
      </c>
      <c r="AB975" s="2">
        <v>1314.38</v>
      </c>
      <c r="AC975" s="2">
        <v>3182.92</v>
      </c>
    </row>
    <row r="976" spans="1:29" x14ac:dyDescent="0.3">
      <c r="A976" t="s">
        <v>39</v>
      </c>
      <c r="B976">
        <v>4</v>
      </c>
      <c r="C976" t="s">
        <v>43</v>
      </c>
      <c r="D976">
        <v>21.7</v>
      </c>
      <c r="E976" t="s">
        <v>46</v>
      </c>
      <c r="F976" t="s">
        <v>52</v>
      </c>
      <c r="G976" s="2">
        <v>4067.53</v>
      </c>
      <c r="H976" t="s">
        <v>57</v>
      </c>
      <c r="I976" s="1">
        <v>169.75</v>
      </c>
      <c r="J976" s="1">
        <v>380.04</v>
      </c>
      <c r="K976" s="1">
        <v>56.72</v>
      </c>
      <c r="L976" s="1">
        <v>293.64999999999998</v>
      </c>
      <c r="M976" s="1">
        <v>131.69999999999999</v>
      </c>
      <c r="N976" s="1">
        <v>55.01</v>
      </c>
      <c r="O976" s="1">
        <v>137.61000000000001</v>
      </c>
      <c r="P976" s="1">
        <v>6.55</v>
      </c>
      <c r="Q976" t="s">
        <v>76</v>
      </c>
      <c r="R976" s="6">
        <v>543</v>
      </c>
      <c r="S976" s="6">
        <v>359</v>
      </c>
      <c r="T976" s="2">
        <v>11.33</v>
      </c>
      <c r="U976" s="2">
        <v>50</v>
      </c>
      <c r="V976" s="2">
        <v>24.66</v>
      </c>
      <c r="W976" s="2">
        <v>56.74</v>
      </c>
      <c r="X976" s="2">
        <v>1231.03</v>
      </c>
      <c r="Y976" s="2">
        <v>528.78</v>
      </c>
      <c r="Z976" s="2">
        <v>813.51</v>
      </c>
      <c r="AA976" s="2">
        <v>691.48</v>
      </c>
      <c r="AB976" s="2">
        <v>1016.88</v>
      </c>
      <c r="AC976" s="2">
        <v>1677.1599999999999</v>
      </c>
    </row>
    <row r="977" spans="1:29" x14ac:dyDescent="0.3">
      <c r="A977" t="s">
        <v>33</v>
      </c>
      <c r="B977">
        <v>24</v>
      </c>
      <c r="C977" t="s">
        <v>42</v>
      </c>
      <c r="D977">
        <v>15.3</v>
      </c>
      <c r="E977" t="s">
        <v>47</v>
      </c>
      <c r="F977" t="s">
        <v>49</v>
      </c>
      <c r="G977" s="2">
        <v>3893.44</v>
      </c>
      <c r="H977" t="s">
        <v>57</v>
      </c>
      <c r="I977" s="1">
        <v>162.27000000000001</v>
      </c>
      <c r="J977" s="1">
        <v>338.73</v>
      </c>
      <c r="K977" s="1">
        <v>51.44</v>
      </c>
      <c r="L977" s="1">
        <v>224.11</v>
      </c>
      <c r="M977" s="1">
        <v>119.21</v>
      </c>
      <c r="N977" s="1">
        <v>32.51</v>
      </c>
      <c r="O977" s="1">
        <v>120.72</v>
      </c>
      <c r="P977" s="1">
        <v>8.94</v>
      </c>
      <c r="Q977" t="s">
        <v>58</v>
      </c>
      <c r="R977" s="6">
        <v>870</v>
      </c>
      <c r="S977" s="6">
        <v>303</v>
      </c>
      <c r="T977" s="2">
        <v>12.85</v>
      </c>
      <c r="U977" s="2">
        <v>0</v>
      </c>
      <c r="V977" s="2">
        <v>31.76</v>
      </c>
      <c r="W977" s="2">
        <v>86.16</v>
      </c>
      <c r="X977" s="2">
        <v>1057.93</v>
      </c>
      <c r="Y977" s="2">
        <v>506.15</v>
      </c>
      <c r="Z977" s="2">
        <v>778.69</v>
      </c>
      <c r="AA977" s="2">
        <v>661.88</v>
      </c>
      <c r="AB977" s="2">
        <v>973.36</v>
      </c>
      <c r="AC977" s="2">
        <v>1633.27</v>
      </c>
    </row>
    <row r="978" spans="1:29" x14ac:dyDescent="0.3">
      <c r="A978" t="s">
        <v>33</v>
      </c>
      <c r="B978">
        <v>26</v>
      </c>
      <c r="C978" t="s">
        <v>43</v>
      </c>
      <c r="D978">
        <v>22.3</v>
      </c>
      <c r="E978" t="s">
        <v>47</v>
      </c>
      <c r="F978" t="s">
        <v>53</v>
      </c>
      <c r="G978" s="2">
        <v>3654.09</v>
      </c>
      <c r="H978" t="s">
        <v>57</v>
      </c>
      <c r="I978" s="1">
        <v>178.37</v>
      </c>
      <c r="J978" s="1">
        <v>450.11</v>
      </c>
      <c r="K978" s="1">
        <v>57.04</v>
      </c>
      <c r="L978" s="1">
        <v>208.65</v>
      </c>
      <c r="M978" s="1">
        <v>145.33000000000001</v>
      </c>
      <c r="N978" s="1">
        <v>45.49</v>
      </c>
      <c r="O978" s="1">
        <v>135.59</v>
      </c>
      <c r="P978" s="1">
        <v>5.77</v>
      </c>
      <c r="Q978" t="s">
        <v>60</v>
      </c>
      <c r="R978" s="6">
        <v>627</v>
      </c>
      <c r="S978" s="6">
        <v>325</v>
      </c>
      <c r="T978" s="2">
        <v>11.24</v>
      </c>
      <c r="U978" s="2">
        <v>50</v>
      </c>
      <c r="V978" s="2">
        <v>25.48</v>
      </c>
      <c r="W978" s="2">
        <v>86.38</v>
      </c>
      <c r="X978" s="2">
        <v>1226.3499999999999</v>
      </c>
      <c r="Y978" s="2">
        <v>475.03</v>
      </c>
      <c r="Z978" s="2">
        <v>730.82</v>
      </c>
      <c r="AA978" s="2">
        <v>621.20000000000005</v>
      </c>
      <c r="AB978" s="2">
        <v>913.52</v>
      </c>
      <c r="AC978" s="2">
        <v>1269.2199999999998</v>
      </c>
    </row>
    <row r="979" spans="1:29" x14ac:dyDescent="0.3">
      <c r="A979" t="s">
        <v>37</v>
      </c>
      <c r="B979">
        <v>6</v>
      </c>
      <c r="C979" t="s">
        <v>44</v>
      </c>
      <c r="D979">
        <v>22.3</v>
      </c>
      <c r="E979" t="s">
        <v>46</v>
      </c>
      <c r="F979" t="s">
        <v>48</v>
      </c>
      <c r="G979" s="2">
        <v>4136.1000000000004</v>
      </c>
      <c r="H979" t="s">
        <v>56</v>
      </c>
      <c r="I979" s="1">
        <v>104.55</v>
      </c>
      <c r="J979" s="1">
        <v>367.92</v>
      </c>
      <c r="K979" s="1">
        <v>50.7</v>
      </c>
      <c r="L979" s="1">
        <v>289.07</v>
      </c>
      <c r="M979" s="1">
        <v>135.6</v>
      </c>
      <c r="N979" s="1">
        <v>55.25</v>
      </c>
      <c r="O979" s="1">
        <v>117.55</v>
      </c>
      <c r="P979" s="1">
        <v>7.83</v>
      </c>
      <c r="Q979" t="s">
        <v>68</v>
      </c>
      <c r="R979" s="6">
        <v>977</v>
      </c>
      <c r="S979" s="6">
        <v>399</v>
      </c>
      <c r="T979" s="2">
        <v>10.37</v>
      </c>
      <c r="U979" s="2">
        <v>100</v>
      </c>
      <c r="V979" s="2">
        <v>33.450000000000003</v>
      </c>
      <c r="W979" s="2">
        <v>51.45</v>
      </c>
      <c r="X979" s="2">
        <v>1128.47</v>
      </c>
      <c r="Y979" s="2">
        <v>537.69000000000005</v>
      </c>
      <c r="Z979" s="2">
        <v>827.22</v>
      </c>
      <c r="AA979" s="2">
        <v>703.14</v>
      </c>
      <c r="AB979" s="2">
        <v>1034.03</v>
      </c>
      <c r="AC979" s="2">
        <v>1907.08</v>
      </c>
    </row>
    <row r="980" spans="1:29" x14ac:dyDescent="0.3">
      <c r="A980" t="s">
        <v>34</v>
      </c>
      <c r="B980">
        <v>23</v>
      </c>
      <c r="C980" t="s">
        <v>45</v>
      </c>
      <c r="D980">
        <v>21.7</v>
      </c>
      <c r="E980" t="s">
        <v>46</v>
      </c>
      <c r="F980" t="s">
        <v>50</v>
      </c>
      <c r="G980" s="2">
        <v>3027.59</v>
      </c>
      <c r="H980" t="s">
        <v>55</v>
      </c>
      <c r="I980" s="1">
        <v>111.15</v>
      </c>
      <c r="J980" s="1">
        <v>417.59</v>
      </c>
      <c r="K980" s="1">
        <v>55.19</v>
      </c>
      <c r="L980" s="1">
        <v>203.13</v>
      </c>
      <c r="M980" s="1">
        <v>140.51</v>
      </c>
      <c r="N980" s="1">
        <v>52.49</v>
      </c>
      <c r="O980" s="1">
        <v>130.82</v>
      </c>
      <c r="P980" s="1">
        <v>7.34</v>
      </c>
      <c r="Q980" t="s">
        <v>58</v>
      </c>
      <c r="R980" s="6">
        <v>775</v>
      </c>
      <c r="S980" s="6">
        <v>347</v>
      </c>
      <c r="T980" s="2">
        <v>8.73</v>
      </c>
      <c r="U980" s="2">
        <v>0</v>
      </c>
      <c r="V980" s="2">
        <v>36.49</v>
      </c>
      <c r="W980" s="2">
        <v>73.459999999999994</v>
      </c>
      <c r="X980" s="2">
        <v>1118.22</v>
      </c>
      <c r="Y980" s="2">
        <v>393.59</v>
      </c>
      <c r="Z980" s="2">
        <v>605.52</v>
      </c>
      <c r="AA980" s="2">
        <v>514.69000000000005</v>
      </c>
      <c r="AB980" s="2">
        <v>756.9</v>
      </c>
      <c r="AC980" s="2">
        <v>711.8599999999999</v>
      </c>
    </row>
    <row r="981" spans="1:29" x14ac:dyDescent="0.3">
      <c r="A981" t="s">
        <v>30</v>
      </c>
      <c r="B981">
        <v>7</v>
      </c>
      <c r="C981" t="s">
        <v>45</v>
      </c>
      <c r="D981">
        <v>17.399999999999999</v>
      </c>
      <c r="E981" t="s">
        <v>46</v>
      </c>
      <c r="F981" t="s">
        <v>52</v>
      </c>
      <c r="G981" s="2">
        <v>3776.02</v>
      </c>
      <c r="H981" t="s">
        <v>55</v>
      </c>
      <c r="I981" s="1">
        <v>173.23</v>
      </c>
      <c r="J981" s="1">
        <v>491.44</v>
      </c>
      <c r="K981" s="1">
        <v>54.94</v>
      </c>
      <c r="L981" s="1">
        <v>295.56</v>
      </c>
      <c r="M981" s="1">
        <v>124.74</v>
      </c>
      <c r="N981" s="1">
        <v>63.41</v>
      </c>
      <c r="O981" s="1">
        <v>132.63</v>
      </c>
      <c r="P981" s="1">
        <v>8.84</v>
      </c>
      <c r="Q981" t="s">
        <v>83</v>
      </c>
      <c r="R981" s="6">
        <v>893</v>
      </c>
      <c r="S981" s="6">
        <v>300</v>
      </c>
      <c r="T981" s="2">
        <v>12.59</v>
      </c>
      <c r="U981" s="2">
        <v>150</v>
      </c>
      <c r="V981" s="2">
        <v>33.81</v>
      </c>
      <c r="W981" s="2">
        <v>96.09</v>
      </c>
      <c r="X981" s="2">
        <v>1344.78999999999</v>
      </c>
      <c r="Y981" s="2">
        <v>490.88</v>
      </c>
      <c r="Z981" s="2">
        <v>755.2</v>
      </c>
      <c r="AA981" s="2">
        <v>641.91999999999996</v>
      </c>
      <c r="AB981" s="2">
        <v>944</v>
      </c>
      <c r="AC981" s="2">
        <v>1381.04</v>
      </c>
    </row>
    <row r="982" spans="1:29" x14ac:dyDescent="0.3">
      <c r="A982" t="s">
        <v>33</v>
      </c>
      <c r="B982">
        <v>4</v>
      </c>
      <c r="C982" t="s">
        <v>43</v>
      </c>
      <c r="D982">
        <v>14.6</v>
      </c>
      <c r="E982" t="s">
        <v>46</v>
      </c>
      <c r="F982" t="s">
        <v>49</v>
      </c>
      <c r="G982" s="2">
        <v>4776.8100000000004</v>
      </c>
      <c r="H982" t="s">
        <v>54</v>
      </c>
      <c r="I982" s="1">
        <v>148.83000000000001</v>
      </c>
      <c r="J982" s="1">
        <v>422.62</v>
      </c>
      <c r="K982" s="1">
        <v>59.16</v>
      </c>
      <c r="L982" s="1">
        <v>251.95</v>
      </c>
      <c r="M982" s="1">
        <v>118.77</v>
      </c>
      <c r="N982" s="1">
        <v>35.21</v>
      </c>
      <c r="O982" s="1">
        <v>104.71</v>
      </c>
      <c r="P982" s="1">
        <v>8.42</v>
      </c>
      <c r="Q982" t="s">
        <v>63</v>
      </c>
      <c r="R982" s="6">
        <v>786</v>
      </c>
      <c r="S982" s="6">
        <v>326</v>
      </c>
      <c r="T982" s="2">
        <v>14.65</v>
      </c>
      <c r="U982" s="2">
        <v>0</v>
      </c>
      <c r="V982" s="2">
        <v>22.63</v>
      </c>
      <c r="W982" s="2">
        <v>59.35</v>
      </c>
      <c r="X982" s="2">
        <v>1149.67</v>
      </c>
      <c r="Y982" s="2">
        <v>620.99</v>
      </c>
      <c r="Z982" s="2">
        <v>955.36</v>
      </c>
      <c r="AA982" s="2">
        <v>812.06</v>
      </c>
      <c r="AB982" s="2">
        <v>1194.2</v>
      </c>
      <c r="AC982" s="2">
        <v>2415.77</v>
      </c>
    </row>
    <row r="983" spans="1:29" x14ac:dyDescent="0.3">
      <c r="A983" t="s">
        <v>40</v>
      </c>
      <c r="B983">
        <v>14</v>
      </c>
      <c r="C983" t="s">
        <v>43</v>
      </c>
      <c r="D983">
        <v>15.6</v>
      </c>
      <c r="E983" t="s">
        <v>47</v>
      </c>
      <c r="F983" t="s">
        <v>50</v>
      </c>
      <c r="G983" s="2">
        <v>3458.88</v>
      </c>
      <c r="H983" t="s">
        <v>56</v>
      </c>
      <c r="I983" s="1">
        <v>146.11000000000001</v>
      </c>
      <c r="J983" s="1">
        <v>456.58</v>
      </c>
      <c r="K983" s="1">
        <v>53.51</v>
      </c>
      <c r="L983" s="1">
        <v>294.56</v>
      </c>
      <c r="M983" s="1">
        <v>111.52</v>
      </c>
      <c r="N983" s="1">
        <v>30.25</v>
      </c>
      <c r="O983" s="1">
        <v>144.26</v>
      </c>
      <c r="P983" s="1">
        <v>8.7799999999999994</v>
      </c>
      <c r="Q983" t="s">
        <v>61</v>
      </c>
      <c r="R983" s="6">
        <v>854</v>
      </c>
      <c r="S983" s="6">
        <v>304</v>
      </c>
      <c r="T983" s="2">
        <v>11.38</v>
      </c>
      <c r="U983" s="2">
        <v>100</v>
      </c>
      <c r="V983" s="2">
        <v>21.37</v>
      </c>
      <c r="W983" s="2">
        <v>69.03</v>
      </c>
      <c r="X983" s="2">
        <v>1245.57</v>
      </c>
      <c r="Y983" s="2">
        <v>449.65</v>
      </c>
      <c r="Z983" s="2">
        <v>691.78</v>
      </c>
      <c r="AA983" s="2">
        <v>588.01</v>
      </c>
      <c r="AB983" s="2">
        <v>864.72</v>
      </c>
      <c r="AC983" s="2">
        <v>1100.6799999999998</v>
      </c>
    </row>
    <row r="984" spans="1:29" x14ac:dyDescent="0.3">
      <c r="A984" t="s">
        <v>30</v>
      </c>
      <c r="B984">
        <v>9</v>
      </c>
      <c r="C984" t="s">
        <v>41</v>
      </c>
      <c r="D984">
        <v>29.5</v>
      </c>
      <c r="E984" t="s">
        <v>46</v>
      </c>
      <c r="F984" t="s">
        <v>51</v>
      </c>
      <c r="G984" s="2">
        <v>4187.99</v>
      </c>
      <c r="H984" t="s">
        <v>55</v>
      </c>
      <c r="I984" s="1">
        <v>180.3</v>
      </c>
      <c r="J984" s="1">
        <v>365</v>
      </c>
      <c r="K984" s="1">
        <v>52.45</v>
      </c>
      <c r="L984" s="1">
        <v>228.15</v>
      </c>
      <c r="M984" s="1">
        <v>110.06</v>
      </c>
      <c r="N984" s="1">
        <v>57.26</v>
      </c>
      <c r="O984" s="1">
        <v>105.8</v>
      </c>
      <c r="P984" s="1">
        <v>6.35</v>
      </c>
      <c r="Q984" t="s">
        <v>69</v>
      </c>
      <c r="R984" s="6">
        <v>615</v>
      </c>
      <c r="S984" s="6">
        <v>361</v>
      </c>
      <c r="T984" s="2">
        <v>11.6</v>
      </c>
      <c r="U984" s="2">
        <v>150</v>
      </c>
      <c r="V984" s="2">
        <v>26.65</v>
      </c>
      <c r="W984" s="2">
        <v>52.16</v>
      </c>
      <c r="X984" s="2">
        <v>1105.3699999999999</v>
      </c>
      <c r="Y984" s="2">
        <v>544.44000000000005</v>
      </c>
      <c r="Z984" s="2">
        <v>837.6</v>
      </c>
      <c r="AA984" s="2">
        <v>711.96</v>
      </c>
      <c r="AB984" s="2">
        <v>1047</v>
      </c>
      <c r="AC984" s="2">
        <v>2025.27</v>
      </c>
    </row>
    <row r="985" spans="1:29" x14ac:dyDescent="0.3">
      <c r="A985" t="s">
        <v>31</v>
      </c>
      <c r="B985">
        <v>8</v>
      </c>
      <c r="C985" t="s">
        <v>41</v>
      </c>
      <c r="D985">
        <v>25.7</v>
      </c>
      <c r="E985" t="s">
        <v>46</v>
      </c>
      <c r="F985" t="s">
        <v>49</v>
      </c>
      <c r="G985" s="2">
        <v>5786.31</v>
      </c>
      <c r="H985" t="s">
        <v>54</v>
      </c>
      <c r="I985" s="1">
        <v>147.72999999999999</v>
      </c>
      <c r="J985" s="1">
        <v>414.2</v>
      </c>
      <c r="K985" s="1">
        <v>53.35</v>
      </c>
      <c r="L985" s="1">
        <v>209.91</v>
      </c>
      <c r="M985" s="1">
        <v>141.44</v>
      </c>
      <c r="N985" s="1">
        <v>54.18</v>
      </c>
      <c r="O985" s="1">
        <v>101.07</v>
      </c>
      <c r="P985" s="1">
        <v>8.5500000000000007</v>
      </c>
      <c r="Q985" t="s">
        <v>72</v>
      </c>
      <c r="R985" s="6">
        <v>774</v>
      </c>
      <c r="S985" s="6">
        <v>362</v>
      </c>
      <c r="T985" s="2">
        <v>15.98</v>
      </c>
      <c r="U985" s="2">
        <v>0</v>
      </c>
      <c r="V985" s="2">
        <v>26.56</v>
      </c>
      <c r="W985" s="2">
        <v>77.42</v>
      </c>
      <c r="X985" s="2">
        <v>1130.4299999999901</v>
      </c>
      <c r="Y985" s="2">
        <v>752.22</v>
      </c>
      <c r="Z985" s="2">
        <v>1157.26</v>
      </c>
      <c r="AA985" s="2">
        <v>983.67</v>
      </c>
      <c r="AB985" s="2">
        <v>1446.58</v>
      </c>
      <c r="AC985" s="2">
        <v>3448.4399999999996</v>
      </c>
    </row>
    <row r="986" spans="1:29" x14ac:dyDescent="0.3">
      <c r="A986" t="s">
        <v>40</v>
      </c>
      <c r="B986">
        <v>28</v>
      </c>
      <c r="C986" t="s">
        <v>45</v>
      </c>
      <c r="D986">
        <v>25.7</v>
      </c>
      <c r="E986" t="s">
        <v>47</v>
      </c>
      <c r="F986" t="s">
        <v>53</v>
      </c>
      <c r="G986" s="2">
        <v>5865.58</v>
      </c>
      <c r="H986" t="s">
        <v>57</v>
      </c>
      <c r="I986" s="1">
        <v>185.94</v>
      </c>
      <c r="J986" s="1">
        <v>485.82</v>
      </c>
      <c r="K986" s="1">
        <v>58.54</v>
      </c>
      <c r="L986" s="1">
        <v>262.60000000000002</v>
      </c>
      <c r="M986" s="1">
        <v>139.47999999999999</v>
      </c>
      <c r="N986" s="1">
        <v>39.49</v>
      </c>
      <c r="O986" s="1">
        <v>107.29</v>
      </c>
      <c r="P986" s="1">
        <v>9.83</v>
      </c>
      <c r="Q986" t="s">
        <v>73</v>
      </c>
      <c r="R986" s="6">
        <v>447</v>
      </c>
      <c r="S986" s="6">
        <v>306</v>
      </c>
      <c r="T986" s="2">
        <v>19.170000000000002</v>
      </c>
      <c r="U986" s="2">
        <v>100</v>
      </c>
      <c r="V986" s="2">
        <v>25.31</v>
      </c>
      <c r="W986" s="2">
        <v>75.56</v>
      </c>
      <c r="X986" s="2">
        <v>1288.98999999999</v>
      </c>
      <c r="Y986" s="2">
        <v>762.53</v>
      </c>
      <c r="Z986" s="2">
        <v>1173.1199999999999</v>
      </c>
      <c r="AA986" s="2">
        <v>997.15</v>
      </c>
      <c r="AB986" s="2">
        <v>1466.39</v>
      </c>
      <c r="AC986" s="2">
        <v>3467.8999999999996</v>
      </c>
    </row>
    <row r="987" spans="1:29" x14ac:dyDescent="0.3">
      <c r="A987" t="s">
        <v>36</v>
      </c>
      <c r="B987">
        <v>10</v>
      </c>
      <c r="C987" t="s">
        <v>41</v>
      </c>
      <c r="D987">
        <v>17.100000000000001</v>
      </c>
      <c r="E987" t="s">
        <v>46</v>
      </c>
      <c r="F987" t="s">
        <v>48</v>
      </c>
      <c r="G987" s="2">
        <v>4756.7299999999996</v>
      </c>
      <c r="H987" t="s">
        <v>54</v>
      </c>
      <c r="I987" s="1">
        <v>172.44</v>
      </c>
      <c r="J987" s="1">
        <v>428.17</v>
      </c>
      <c r="K987" s="1">
        <v>57.69</v>
      </c>
      <c r="L987" s="1">
        <v>295.44</v>
      </c>
      <c r="M987" s="1">
        <v>139.18</v>
      </c>
      <c r="N987" s="1">
        <v>63.44</v>
      </c>
      <c r="O987" s="1">
        <v>131.84</v>
      </c>
      <c r="P987" s="1">
        <v>9.43</v>
      </c>
      <c r="Q987" t="s">
        <v>58</v>
      </c>
      <c r="R987" s="6">
        <v>337</v>
      </c>
      <c r="S987" s="6">
        <v>328</v>
      </c>
      <c r="T987" s="2">
        <v>14.5</v>
      </c>
      <c r="U987" s="2">
        <v>100</v>
      </c>
      <c r="V987" s="2">
        <v>37.54</v>
      </c>
      <c r="W987" s="2">
        <v>84.45</v>
      </c>
      <c r="X987" s="2">
        <v>1297.6300000000001</v>
      </c>
      <c r="Y987" s="2">
        <v>618.37</v>
      </c>
      <c r="Z987" s="2">
        <v>951.35</v>
      </c>
      <c r="AA987" s="2">
        <v>808.64</v>
      </c>
      <c r="AB987" s="2">
        <v>1189.18</v>
      </c>
      <c r="AC987" s="2">
        <v>2362.64</v>
      </c>
    </row>
    <row r="988" spans="1:29" x14ac:dyDescent="0.3">
      <c r="A988" t="s">
        <v>38</v>
      </c>
      <c r="B988">
        <v>2</v>
      </c>
      <c r="C988" t="s">
        <v>45</v>
      </c>
      <c r="D988">
        <v>12.4</v>
      </c>
      <c r="E988" t="s">
        <v>47</v>
      </c>
      <c r="F988" t="s">
        <v>52</v>
      </c>
      <c r="G988" s="2">
        <v>3851.26</v>
      </c>
      <c r="H988" t="s">
        <v>54</v>
      </c>
      <c r="I988" s="1">
        <v>108.25</v>
      </c>
      <c r="J988" s="1">
        <v>396.73</v>
      </c>
      <c r="K988" s="1">
        <v>54.35</v>
      </c>
      <c r="L988" s="1">
        <v>200.53</v>
      </c>
      <c r="M988" s="1">
        <v>101.09</v>
      </c>
      <c r="N988" s="1">
        <v>63.02</v>
      </c>
      <c r="O988" s="1">
        <v>126.28</v>
      </c>
      <c r="P988" s="1">
        <v>5.9</v>
      </c>
      <c r="Q988" t="s">
        <v>83</v>
      </c>
      <c r="R988" s="6">
        <v>763</v>
      </c>
      <c r="S988" s="6">
        <v>397</v>
      </c>
      <c r="T988" s="2">
        <v>9.6999999999999993</v>
      </c>
      <c r="U988" s="2">
        <v>150</v>
      </c>
      <c r="V988" s="2">
        <v>20.63</v>
      </c>
      <c r="W988" s="2">
        <v>93.55</v>
      </c>
      <c r="X988" s="2">
        <v>1056.1500000000001</v>
      </c>
      <c r="Y988" s="2">
        <v>500.66</v>
      </c>
      <c r="Z988" s="2">
        <v>770.25</v>
      </c>
      <c r="AA988" s="2">
        <v>654.71</v>
      </c>
      <c r="AB988" s="2">
        <v>962.82</v>
      </c>
      <c r="AC988" s="2">
        <v>1731.7399999999998</v>
      </c>
    </row>
    <row r="989" spans="1:29" x14ac:dyDescent="0.3">
      <c r="A989" t="s">
        <v>31</v>
      </c>
      <c r="B989">
        <v>16</v>
      </c>
      <c r="C989" t="s">
        <v>44</v>
      </c>
      <c r="D989">
        <v>20</v>
      </c>
      <c r="E989" t="s">
        <v>47</v>
      </c>
      <c r="F989" t="s">
        <v>52</v>
      </c>
      <c r="G989" s="2">
        <v>4508.75</v>
      </c>
      <c r="H989" t="s">
        <v>55</v>
      </c>
      <c r="I989" s="1">
        <v>192.28</v>
      </c>
      <c r="J989" s="1">
        <v>384.73</v>
      </c>
      <c r="K989" s="1">
        <v>57.34</v>
      </c>
      <c r="L989" s="1">
        <v>205.98</v>
      </c>
      <c r="M989" s="1">
        <v>135.25</v>
      </c>
      <c r="N989" s="1">
        <v>61.49</v>
      </c>
      <c r="O989" s="1">
        <v>135.85</v>
      </c>
      <c r="P989" s="1">
        <v>8.42</v>
      </c>
      <c r="Q989" t="s">
        <v>65</v>
      </c>
      <c r="R989" s="6">
        <v>888</v>
      </c>
      <c r="S989" s="6">
        <v>327</v>
      </c>
      <c r="T989" s="2">
        <v>13.79</v>
      </c>
      <c r="U989" s="2">
        <v>150</v>
      </c>
      <c r="V989" s="2">
        <v>21.84</v>
      </c>
      <c r="W989" s="2">
        <v>90.44</v>
      </c>
      <c r="X989" s="2">
        <v>1181.3399999999999</v>
      </c>
      <c r="Y989" s="2">
        <v>586.14</v>
      </c>
      <c r="Z989" s="2">
        <v>901.75</v>
      </c>
      <c r="AA989" s="2">
        <v>766.49</v>
      </c>
      <c r="AB989" s="2">
        <v>1127.19</v>
      </c>
      <c r="AC989" s="2">
        <v>2265.25</v>
      </c>
    </row>
    <row r="990" spans="1:29" x14ac:dyDescent="0.3">
      <c r="A990" t="s">
        <v>39</v>
      </c>
      <c r="B990">
        <v>12</v>
      </c>
      <c r="C990" t="s">
        <v>44</v>
      </c>
      <c r="D990">
        <v>10.6</v>
      </c>
      <c r="E990" t="s">
        <v>47</v>
      </c>
      <c r="F990" t="s">
        <v>50</v>
      </c>
      <c r="G990" s="2">
        <v>5234.63</v>
      </c>
      <c r="H990" t="s">
        <v>57</v>
      </c>
      <c r="I990" s="1">
        <v>145.25</v>
      </c>
      <c r="J990" s="1">
        <v>301.82</v>
      </c>
      <c r="K990" s="1">
        <v>53.36</v>
      </c>
      <c r="L990" s="1">
        <v>274.25</v>
      </c>
      <c r="M990" s="1">
        <v>118.24</v>
      </c>
      <c r="N990" s="1">
        <v>56.93</v>
      </c>
      <c r="O990" s="1">
        <v>131.86000000000001</v>
      </c>
      <c r="P990" s="1">
        <v>5.62</v>
      </c>
      <c r="Q990" t="s">
        <v>69</v>
      </c>
      <c r="R990" s="6">
        <v>735</v>
      </c>
      <c r="S990" s="6">
        <v>324</v>
      </c>
      <c r="T990" s="2">
        <v>16.16</v>
      </c>
      <c r="U990" s="2">
        <v>0</v>
      </c>
      <c r="V990" s="2">
        <v>26.01</v>
      </c>
      <c r="W990" s="2">
        <v>80.900000000000006</v>
      </c>
      <c r="X990" s="2">
        <v>1087.33</v>
      </c>
      <c r="Y990" s="2">
        <v>680.5</v>
      </c>
      <c r="Z990" s="2">
        <v>1046.93</v>
      </c>
      <c r="AA990" s="2">
        <v>889.89</v>
      </c>
      <c r="AB990" s="2">
        <v>1308.6600000000001</v>
      </c>
      <c r="AC990" s="2">
        <v>2939.3100000000004</v>
      </c>
    </row>
    <row r="991" spans="1:29" x14ac:dyDescent="0.3">
      <c r="A991" t="s">
        <v>40</v>
      </c>
      <c r="B991">
        <v>23</v>
      </c>
      <c r="C991" t="s">
        <v>44</v>
      </c>
      <c r="D991">
        <v>13.6</v>
      </c>
      <c r="E991" t="s">
        <v>47</v>
      </c>
      <c r="F991" t="s">
        <v>53</v>
      </c>
      <c r="G991" s="2">
        <v>5139.1000000000004</v>
      </c>
      <c r="H991" t="s">
        <v>55</v>
      </c>
      <c r="I991" s="1">
        <v>167.14</v>
      </c>
      <c r="J991" s="1">
        <v>324.64999999999998</v>
      </c>
      <c r="K991" s="1">
        <v>54.21</v>
      </c>
      <c r="L991" s="1">
        <v>236.38</v>
      </c>
      <c r="M991" s="1">
        <v>107.16</v>
      </c>
      <c r="N991" s="1">
        <v>59.14</v>
      </c>
      <c r="O991" s="1">
        <v>135.28</v>
      </c>
      <c r="P991" s="1">
        <v>6.55</v>
      </c>
      <c r="Q991" t="s">
        <v>73</v>
      </c>
      <c r="R991" s="6">
        <v>869</v>
      </c>
      <c r="S991" s="6">
        <v>346</v>
      </c>
      <c r="T991" s="2">
        <v>14.85</v>
      </c>
      <c r="U991" s="2">
        <v>150</v>
      </c>
      <c r="V991" s="2">
        <v>25.26</v>
      </c>
      <c r="W991" s="2">
        <v>97.11</v>
      </c>
      <c r="X991" s="2">
        <v>1090.51</v>
      </c>
      <c r="Y991" s="2">
        <v>668.08</v>
      </c>
      <c r="Z991" s="2">
        <v>1027.82</v>
      </c>
      <c r="AA991" s="2">
        <v>873.65</v>
      </c>
      <c r="AB991" s="2">
        <v>1284.78</v>
      </c>
      <c r="AC991" s="2">
        <v>2989.8500000000004</v>
      </c>
    </row>
    <row r="992" spans="1:29" x14ac:dyDescent="0.3">
      <c r="A992" t="s">
        <v>33</v>
      </c>
      <c r="B992">
        <v>13</v>
      </c>
      <c r="C992" t="s">
        <v>43</v>
      </c>
      <c r="D992">
        <v>10.8</v>
      </c>
      <c r="E992" t="s">
        <v>46</v>
      </c>
      <c r="F992" t="s">
        <v>50</v>
      </c>
      <c r="G992" s="2">
        <v>3853.99</v>
      </c>
      <c r="H992" t="s">
        <v>54</v>
      </c>
      <c r="I992" s="1">
        <v>159.72999999999999</v>
      </c>
      <c r="J992" s="1">
        <v>472.06</v>
      </c>
      <c r="K992" s="1">
        <v>53.32</v>
      </c>
      <c r="L992" s="1">
        <v>276.25</v>
      </c>
      <c r="M992" s="1">
        <v>136.66999999999999</v>
      </c>
      <c r="N992" s="1">
        <v>54.76</v>
      </c>
      <c r="O992" s="1">
        <v>102.33</v>
      </c>
      <c r="P992" s="1">
        <v>5.0599999999999996</v>
      </c>
      <c r="Q992" t="s">
        <v>83</v>
      </c>
      <c r="R992" s="6">
        <v>169</v>
      </c>
      <c r="S992" s="6">
        <v>380</v>
      </c>
      <c r="T992" s="2">
        <v>10.14</v>
      </c>
      <c r="U992" s="2">
        <v>50</v>
      </c>
      <c r="V992" s="2">
        <v>29.58</v>
      </c>
      <c r="W992" s="2">
        <v>56.16</v>
      </c>
      <c r="X992" s="2">
        <v>1260.1799999999901</v>
      </c>
      <c r="Y992" s="2">
        <v>501.02</v>
      </c>
      <c r="Z992" s="2">
        <v>770.8</v>
      </c>
      <c r="AA992" s="2">
        <v>655.17999999999995</v>
      </c>
      <c r="AB992" s="2">
        <v>963.5</v>
      </c>
      <c r="AC992" s="2">
        <v>1439.3899999999999</v>
      </c>
    </row>
    <row r="993" spans="1:29" x14ac:dyDescent="0.3">
      <c r="A993" t="s">
        <v>29</v>
      </c>
      <c r="B993">
        <v>2</v>
      </c>
      <c r="C993" t="s">
        <v>45</v>
      </c>
      <c r="D993">
        <v>24.1</v>
      </c>
      <c r="E993" t="s">
        <v>46</v>
      </c>
      <c r="F993" t="s">
        <v>50</v>
      </c>
      <c r="G993" s="2">
        <v>3586.41</v>
      </c>
      <c r="H993" t="s">
        <v>56</v>
      </c>
      <c r="I993" s="1">
        <v>150.71</v>
      </c>
      <c r="J993" s="1">
        <v>491.83</v>
      </c>
      <c r="K993" s="1">
        <v>50.48</v>
      </c>
      <c r="L993" s="1">
        <v>209.69</v>
      </c>
      <c r="M993" s="1">
        <v>118.45</v>
      </c>
      <c r="N993" s="1">
        <v>66.900000000000006</v>
      </c>
      <c r="O993" s="1">
        <v>111.55</v>
      </c>
      <c r="P993" s="1">
        <v>5.27</v>
      </c>
      <c r="Q993" t="s">
        <v>81</v>
      </c>
      <c r="R993" s="6">
        <v>218</v>
      </c>
      <c r="S993" s="6">
        <v>392</v>
      </c>
      <c r="T993" s="2">
        <v>9.15</v>
      </c>
      <c r="U993" s="2">
        <v>150</v>
      </c>
      <c r="V993" s="2">
        <v>26.73</v>
      </c>
      <c r="W993" s="2">
        <v>53.19</v>
      </c>
      <c r="X993" s="2">
        <v>1204.8800000000001</v>
      </c>
      <c r="Y993" s="2">
        <v>466.23</v>
      </c>
      <c r="Z993" s="2">
        <v>717.28</v>
      </c>
      <c r="AA993" s="2">
        <v>609.69000000000005</v>
      </c>
      <c r="AB993" s="2">
        <v>896.6</v>
      </c>
      <c r="AC993" s="2">
        <v>1324.2600000000002</v>
      </c>
    </row>
    <row r="994" spans="1:29" x14ac:dyDescent="0.3">
      <c r="A994" t="s">
        <v>30</v>
      </c>
      <c r="B994">
        <v>13</v>
      </c>
      <c r="C994" t="s">
        <v>45</v>
      </c>
      <c r="D994">
        <v>13</v>
      </c>
      <c r="E994" t="s">
        <v>47</v>
      </c>
      <c r="F994" t="s">
        <v>48</v>
      </c>
      <c r="G994" s="2">
        <v>4425.6899999999996</v>
      </c>
      <c r="H994" t="s">
        <v>55</v>
      </c>
      <c r="I994" s="1">
        <v>107.72</v>
      </c>
      <c r="J994" s="1">
        <v>443.98</v>
      </c>
      <c r="K994" s="1">
        <v>53.39</v>
      </c>
      <c r="L994" s="1">
        <v>234.17</v>
      </c>
      <c r="M994" s="1">
        <v>103.56</v>
      </c>
      <c r="N994" s="1">
        <v>57.08</v>
      </c>
      <c r="O994" s="1">
        <v>146.46</v>
      </c>
      <c r="P994" s="1">
        <v>5.8</v>
      </c>
      <c r="Q994" t="s">
        <v>77</v>
      </c>
      <c r="R994" s="6">
        <v>337</v>
      </c>
      <c r="S994" s="6">
        <v>329</v>
      </c>
      <c r="T994" s="2">
        <v>13.45</v>
      </c>
      <c r="U994" s="2">
        <v>150</v>
      </c>
      <c r="V994" s="2">
        <v>36.71</v>
      </c>
      <c r="W994" s="2">
        <v>80.63</v>
      </c>
      <c r="X994" s="2">
        <v>1152.1599999999901</v>
      </c>
      <c r="Y994" s="2">
        <v>575.34</v>
      </c>
      <c r="Z994" s="2">
        <v>885.14</v>
      </c>
      <c r="AA994" s="2">
        <v>752.37</v>
      </c>
      <c r="AB994" s="2">
        <v>1106.42</v>
      </c>
      <c r="AC994" s="2">
        <v>2226.2399999999998</v>
      </c>
    </row>
    <row r="995" spans="1:29" x14ac:dyDescent="0.3">
      <c r="A995" t="s">
        <v>35</v>
      </c>
      <c r="B995">
        <v>12</v>
      </c>
      <c r="C995" t="s">
        <v>42</v>
      </c>
      <c r="D995">
        <v>28.4</v>
      </c>
      <c r="E995" t="s">
        <v>47</v>
      </c>
      <c r="F995" t="s">
        <v>52</v>
      </c>
      <c r="G995" s="2">
        <v>4595.63</v>
      </c>
      <c r="H995" t="s">
        <v>56</v>
      </c>
      <c r="I995" s="1">
        <v>109.27</v>
      </c>
      <c r="J995" s="1">
        <v>400.46</v>
      </c>
      <c r="K995" s="1">
        <v>55.4</v>
      </c>
      <c r="L995" s="1">
        <v>243.76</v>
      </c>
      <c r="M995" s="1">
        <v>136.08000000000001</v>
      </c>
      <c r="N995" s="1">
        <v>39.369999999999997</v>
      </c>
      <c r="O995" s="1">
        <v>100.3</v>
      </c>
      <c r="P995" s="1">
        <v>7.6</v>
      </c>
      <c r="Q995" t="s">
        <v>73</v>
      </c>
      <c r="R995" s="6">
        <v>311</v>
      </c>
      <c r="S995" s="6">
        <v>332</v>
      </c>
      <c r="T995" s="2">
        <v>13.84</v>
      </c>
      <c r="U995" s="2">
        <v>150</v>
      </c>
      <c r="V995" s="2">
        <v>36.590000000000003</v>
      </c>
      <c r="W995" s="2">
        <v>58.6</v>
      </c>
      <c r="X995" s="2">
        <v>1092.24</v>
      </c>
      <c r="Y995" s="2">
        <v>597.42999999999995</v>
      </c>
      <c r="Z995" s="2">
        <v>919.13</v>
      </c>
      <c r="AA995" s="2">
        <v>781.26</v>
      </c>
      <c r="AB995" s="2">
        <v>1148.9100000000001</v>
      </c>
      <c r="AC995" s="2">
        <v>2455.98</v>
      </c>
    </row>
    <row r="996" spans="1:29" x14ac:dyDescent="0.3">
      <c r="A996" t="s">
        <v>33</v>
      </c>
      <c r="B996">
        <v>9</v>
      </c>
      <c r="C996" t="s">
        <v>42</v>
      </c>
      <c r="D996">
        <v>22.6</v>
      </c>
      <c r="E996" t="s">
        <v>46</v>
      </c>
      <c r="F996" t="s">
        <v>48</v>
      </c>
      <c r="G996" s="2">
        <v>5418.13</v>
      </c>
      <c r="H996" t="s">
        <v>56</v>
      </c>
      <c r="I996" s="1">
        <v>104.67</v>
      </c>
      <c r="J996" s="1">
        <v>322.83</v>
      </c>
      <c r="K996" s="1">
        <v>56.88</v>
      </c>
      <c r="L996" s="1">
        <v>293.29000000000002</v>
      </c>
      <c r="M996" s="1">
        <v>109.86</v>
      </c>
      <c r="N996" s="1">
        <v>50.99</v>
      </c>
      <c r="O996" s="1">
        <v>118.01</v>
      </c>
      <c r="P996" s="1">
        <v>5.25</v>
      </c>
      <c r="Q996" t="s">
        <v>64</v>
      </c>
      <c r="R996" s="6">
        <v>266</v>
      </c>
      <c r="S996" s="6">
        <v>359</v>
      </c>
      <c r="T996" s="2">
        <v>15.09</v>
      </c>
      <c r="U996" s="2">
        <v>100</v>
      </c>
      <c r="V996" s="2">
        <v>20.76</v>
      </c>
      <c r="W996" s="2">
        <v>95.68</v>
      </c>
      <c r="X996" s="2">
        <v>1061.78</v>
      </c>
      <c r="Y996" s="2">
        <v>704.36</v>
      </c>
      <c r="Z996" s="2">
        <v>1083.6300000000001</v>
      </c>
      <c r="AA996" s="2">
        <v>921.08</v>
      </c>
      <c r="AB996" s="2">
        <v>1354.53</v>
      </c>
      <c r="AC996" s="2">
        <v>3243.1099999999997</v>
      </c>
    </row>
    <row r="997" spans="1:29" x14ac:dyDescent="0.3">
      <c r="A997" t="s">
        <v>40</v>
      </c>
      <c r="B997">
        <v>12</v>
      </c>
      <c r="C997" t="s">
        <v>41</v>
      </c>
      <c r="D997">
        <v>13.5</v>
      </c>
      <c r="E997" t="s">
        <v>46</v>
      </c>
      <c r="F997" t="s">
        <v>49</v>
      </c>
      <c r="G997" s="2">
        <v>3899.29</v>
      </c>
      <c r="H997" t="s">
        <v>57</v>
      </c>
      <c r="I997" s="1">
        <v>120.97</v>
      </c>
      <c r="J997" s="1">
        <v>488.54</v>
      </c>
      <c r="K997" s="1">
        <v>58.14</v>
      </c>
      <c r="L997" s="1">
        <v>230.96</v>
      </c>
      <c r="M997" s="1">
        <v>106.36</v>
      </c>
      <c r="N997" s="1">
        <v>64.599999999999994</v>
      </c>
      <c r="O997" s="1">
        <v>138</v>
      </c>
      <c r="P997" s="1">
        <v>8.5299999999999994</v>
      </c>
      <c r="Q997" t="s">
        <v>69</v>
      </c>
      <c r="R997" s="6">
        <v>939</v>
      </c>
      <c r="S997" s="6">
        <v>360</v>
      </c>
      <c r="T997" s="2">
        <v>10.83</v>
      </c>
      <c r="U997" s="2">
        <v>150</v>
      </c>
      <c r="V997" s="2">
        <v>36.15</v>
      </c>
      <c r="W997" s="2">
        <v>74.58</v>
      </c>
      <c r="X997" s="2">
        <v>1216.0999999999999</v>
      </c>
      <c r="Y997" s="2">
        <v>506.91</v>
      </c>
      <c r="Z997" s="2">
        <v>779.86</v>
      </c>
      <c r="AA997" s="2">
        <v>662.88</v>
      </c>
      <c r="AB997" s="2">
        <v>974.82</v>
      </c>
      <c r="AC997" s="2">
        <v>1635.3400000000001</v>
      </c>
    </row>
    <row r="998" spans="1:29" x14ac:dyDescent="0.3">
      <c r="A998" t="s">
        <v>30</v>
      </c>
      <c r="B998">
        <v>26</v>
      </c>
      <c r="C998" t="s">
        <v>41</v>
      </c>
      <c r="D998">
        <v>29.3</v>
      </c>
      <c r="E998" t="s">
        <v>47</v>
      </c>
      <c r="F998" t="s">
        <v>50</v>
      </c>
      <c r="G998" s="2">
        <v>3134.58</v>
      </c>
      <c r="H998" t="s">
        <v>57</v>
      </c>
      <c r="I998" s="1">
        <v>112.41</v>
      </c>
      <c r="J998" s="1">
        <v>335.59</v>
      </c>
      <c r="K998" s="1">
        <v>57.73</v>
      </c>
      <c r="L998" s="1">
        <v>260.61</v>
      </c>
      <c r="M998" s="1">
        <v>109.25</v>
      </c>
      <c r="N998" s="1">
        <v>58.19</v>
      </c>
      <c r="O998" s="1">
        <v>147.69999999999999</v>
      </c>
      <c r="P998" s="1">
        <v>6.12</v>
      </c>
      <c r="Q998" t="s">
        <v>59</v>
      </c>
      <c r="R998" s="6">
        <v>111</v>
      </c>
      <c r="S998" s="6">
        <v>346</v>
      </c>
      <c r="T998" s="2">
        <v>9.06</v>
      </c>
      <c r="U998" s="2">
        <v>0</v>
      </c>
      <c r="V998" s="2">
        <v>36.130000000000003</v>
      </c>
      <c r="W998" s="2">
        <v>77.63</v>
      </c>
      <c r="X998" s="2">
        <v>1087.5999999999999</v>
      </c>
      <c r="Y998" s="2">
        <v>407.5</v>
      </c>
      <c r="Z998" s="2">
        <v>626.91999999999996</v>
      </c>
      <c r="AA998" s="2">
        <v>532.88</v>
      </c>
      <c r="AB998" s="2">
        <v>783.64</v>
      </c>
      <c r="AC998" s="2">
        <v>849.11000000000013</v>
      </c>
    </row>
    <row r="999" spans="1:29" x14ac:dyDescent="0.3">
      <c r="A999" t="s">
        <v>32</v>
      </c>
      <c r="B999">
        <v>13</v>
      </c>
      <c r="C999" t="s">
        <v>45</v>
      </c>
      <c r="D999">
        <v>27.1</v>
      </c>
      <c r="E999" t="s">
        <v>46</v>
      </c>
      <c r="F999" t="s">
        <v>51</v>
      </c>
      <c r="G999" s="2">
        <v>4587.3</v>
      </c>
      <c r="H999" t="s">
        <v>54</v>
      </c>
      <c r="I999" s="1">
        <v>152.75</v>
      </c>
      <c r="J999" s="1">
        <v>487.26</v>
      </c>
      <c r="K999" s="1">
        <v>58.25</v>
      </c>
      <c r="L999" s="1">
        <v>274.04000000000002</v>
      </c>
      <c r="M999" s="1">
        <v>105.71</v>
      </c>
      <c r="N999" s="1">
        <v>42.36</v>
      </c>
      <c r="O999" s="1">
        <v>143.33000000000001</v>
      </c>
      <c r="P999" s="1">
        <v>8.1999999999999993</v>
      </c>
      <c r="Q999" t="s">
        <v>60</v>
      </c>
      <c r="R999" s="6">
        <v>933</v>
      </c>
      <c r="S999" s="6">
        <v>363</v>
      </c>
      <c r="T999" s="2">
        <v>12.64</v>
      </c>
      <c r="U999" s="2">
        <v>50</v>
      </c>
      <c r="V999" s="2">
        <v>20.27</v>
      </c>
      <c r="W999" s="2">
        <v>90.66</v>
      </c>
      <c r="X999" s="2">
        <v>1271.8999999999901</v>
      </c>
      <c r="Y999" s="2">
        <v>596.35</v>
      </c>
      <c r="Z999" s="2">
        <v>917.46</v>
      </c>
      <c r="AA999" s="2">
        <v>779.84</v>
      </c>
      <c r="AB999" s="2">
        <v>1146.83</v>
      </c>
      <c r="AC999" s="2">
        <v>2151.67</v>
      </c>
    </row>
    <row r="1000" spans="1:29" x14ac:dyDescent="0.3">
      <c r="A1000" t="s">
        <v>30</v>
      </c>
      <c r="B1000">
        <v>20</v>
      </c>
      <c r="C1000" t="s">
        <v>45</v>
      </c>
      <c r="D1000">
        <v>14.6</v>
      </c>
      <c r="E1000" t="s">
        <v>47</v>
      </c>
      <c r="F1000" t="s">
        <v>49</v>
      </c>
      <c r="G1000" s="2">
        <v>3978.53</v>
      </c>
      <c r="H1000" t="s">
        <v>54</v>
      </c>
      <c r="I1000" s="1">
        <v>139.58000000000001</v>
      </c>
      <c r="J1000" s="1">
        <v>346.55</v>
      </c>
      <c r="K1000" s="1">
        <v>50.41</v>
      </c>
      <c r="L1000" s="1">
        <v>222.35</v>
      </c>
      <c r="M1000" s="1">
        <v>131.16999999999999</v>
      </c>
      <c r="N1000" s="1">
        <v>58.95</v>
      </c>
      <c r="O1000" s="1">
        <v>119.8</v>
      </c>
      <c r="P1000" s="1">
        <v>7.37</v>
      </c>
      <c r="Q1000" t="s">
        <v>80</v>
      </c>
      <c r="R1000" s="6">
        <v>150</v>
      </c>
      <c r="S1000" s="6">
        <v>395</v>
      </c>
      <c r="T1000" s="2">
        <v>10.07</v>
      </c>
      <c r="U1000" s="2">
        <v>100</v>
      </c>
      <c r="V1000" s="2">
        <v>30.9</v>
      </c>
      <c r="W1000" s="2">
        <v>59.29</v>
      </c>
      <c r="X1000" s="2">
        <v>1076.1799999999901</v>
      </c>
      <c r="Y1000" s="2">
        <v>517.21</v>
      </c>
      <c r="Z1000" s="2">
        <v>795.71</v>
      </c>
      <c r="AA1000" s="2">
        <v>676.35</v>
      </c>
      <c r="AB1000" s="2">
        <v>994.63</v>
      </c>
      <c r="AC1000" s="2">
        <v>1799.25</v>
      </c>
    </row>
    <row r="1001" spans="1:29" x14ac:dyDescent="0.3">
      <c r="A1001" t="s">
        <v>40</v>
      </c>
      <c r="B1001">
        <v>14</v>
      </c>
      <c r="C1001" t="s">
        <v>42</v>
      </c>
      <c r="D1001">
        <v>21.6</v>
      </c>
      <c r="E1001" t="s">
        <v>46</v>
      </c>
      <c r="F1001" t="s">
        <v>50</v>
      </c>
      <c r="G1001" s="2">
        <v>5091.6499999999996</v>
      </c>
      <c r="H1001" t="s">
        <v>57</v>
      </c>
      <c r="I1001" s="1">
        <v>191.28</v>
      </c>
      <c r="J1001" s="1">
        <v>324.16000000000003</v>
      </c>
      <c r="K1001" s="1">
        <v>54.32</v>
      </c>
      <c r="L1001" s="1">
        <v>268.29000000000002</v>
      </c>
      <c r="M1001" s="1">
        <v>116.16</v>
      </c>
      <c r="N1001" s="1">
        <v>40.24</v>
      </c>
      <c r="O1001" s="1">
        <v>109.43</v>
      </c>
      <c r="P1001" s="1">
        <v>5.8</v>
      </c>
      <c r="Q1001" t="s">
        <v>62</v>
      </c>
      <c r="R1001" s="6">
        <v>644</v>
      </c>
      <c r="S1001" s="6">
        <v>399</v>
      </c>
      <c r="T1001" s="2">
        <v>12.76</v>
      </c>
      <c r="U1001" s="2">
        <v>0</v>
      </c>
      <c r="V1001" s="2">
        <v>35.06</v>
      </c>
      <c r="W1001" s="2">
        <v>86.37</v>
      </c>
      <c r="X1001" s="2">
        <v>1109.68</v>
      </c>
      <c r="Y1001" s="2">
        <v>661.91</v>
      </c>
      <c r="Z1001" s="2">
        <v>1018.33</v>
      </c>
      <c r="AA1001" s="2">
        <v>865.58</v>
      </c>
      <c r="AB1001" s="2">
        <v>1272.9100000000001</v>
      </c>
      <c r="AC1001" s="2">
        <v>2783.03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BA8ED-7E12-4097-82DD-824F92594F19}">
  <dimension ref="A1:C13"/>
  <sheetViews>
    <sheetView workbookViewId="0">
      <selection activeCell="A15" sqref="A15"/>
    </sheetView>
  </sheetViews>
  <sheetFormatPr defaultRowHeight="14.4" x14ac:dyDescent="0.3"/>
  <cols>
    <col min="1" max="1" width="14.88671875" bestFit="1" customWidth="1"/>
    <col min="3" max="3" width="23.44140625" bestFit="1" customWidth="1"/>
  </cols>
  <sheetData>
    <row r="1" spans="1:3" x14ac:dyDescent="0.3">
      <c r="A1" s="32" t="s">
        <v>117</v>
      </c>
    </row>
    <row r="2" spans="1:3" x14ac:dyDescent="0.3">
      <c r="A2" s="33" t="s">
        <v>118</v>
      </c>
      <c r="B2" s="33" t="s">
        <v>119</v>
      </c>
      <c r="C2" s="33" t="s">
        <v>120</v>
      </c>
    </row>
    <row r="3" spans="1:3" x14ac:dyDescent="0.3">
      <c r="A3">
        <v>1</v>
      </c>
      <c r="B3" t="s">
        <v>88</v>
      </c>
      <c r="C3" t="s">
        <v>121</v>
      </c>
    </row>
    <row r="5" spans="1:3" x14ac:dyDescent="0.3">
      <c r="A5" s="32" t="s">
        <v>123</v>
      </c>
    </row>
    <row r="6" spans="1:3" x14ac:dyDescent="0.3">
      <c r="A6" s="33" t="s">
        <v>118</v>
      </c>
      <c r="B6" s="33" t="s">
        <v>124</v>
      </c>
      <c r="C6" s="33" t="s">
        <v>120</v>
      </c>
    </row>
    <row r="9" spans="1:3" x14ac:dyDescent="0.3">
      <c r="A9" s="32" t="s">
        <v>125</v>
      </c>
      <c r="B9" t="s">
        <v>126</v>
      </c>
    </row>
    <row r="10" spans="1:3" x14ac:dyDescent="0.3">
      <c r="B10" t="s">
        <v>127</v>
      </c>
    </row>
    <row r="12" spans="1:3" x14ac:dyDescent="0.3">
      <c r="B12" t="s">
        <v>128</v>
      </c>
    </row>
    <row r="13" spans="1:3" x14ac:dyDescent="0.3">
      <c r="B13"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B5BE4-9D04-47D4-B086-DB8E682279D3}">
  <dimension ref="A1:C14"/>
  <sheetViews>
    <sheetView workbookViewId="0">
      <selection activeCell="A4" sqref="A4:XFD4"/>
    </sheetView>
  </sheetViews>
  <sheetFormatPr defaultRowHeight="14.4" x14ac:dyDescent="0.3"/>
  <cols>
    <col min="1" max="1" width="14.88671875" bestFit="1" customWidth="1"/>
    <col min="3" max="3" width="23.44140625" bestFit="1" customWidth="1"/>
  </cols>
  <sheetData>
    <row r="1" spans="1:3" x14ac:dyDescent="0.3">
      <c r="A1" s="32" t="s">
        <v>117</v>
      </c>
    </row>
    <row r="2" spans="1:3" x14ac:dyDescent="0.3">
      <c r="A2" s="33" t="s">
        <v>118</v>
      </c>
      <c r="B2" s="33" t="s">
        <v>119</v>
      </c>
      <c r="C2" s="33" t="s">
        <v>120</v>
      </c>
    </row>
    <row r="3" spans="1:3" x14ac:dyDescent="0.3">
      <c r="A3">
        <v>1</v>
      </c>
      <c r="B3" t="s">
        <v>88</v>
      </c>
      <c r="C3" t="s">
        <v>121</v>
      </c>
    </row>
    <row r="6" spans="1:3" x14ac:dyDescent="0.3">
      <c r="A6" s="32" t="s">
        <v>123</v>
      </c>
    </row>
    <row r="7" spans="1:3" x14ac:dyDescent="0.3">
      <c r="A7" s="33" t="s">
        <v>118</v>
      </c>
      <c r="B7" s="33" t="s">
        <v>124</v>
      </c>
      <c r="C7" s="33" t="s">
        <v>120</v>
      </c>
    </row>
    <row r="10" spans="1:3" x14ac:dyDescent="0.3">
      <c r="A10" s="32" t="s">
        <v>125</v>
      </c>
      <c r="B10" t="s">
        <v>126</v>
      </c>
    </row>
    <row r="11" spans="1:3" x14ac:dyDescent="0.3">
      <c r="B11" t="s">
        <v>127</v>
      </c>
    </row>
    <row r="13" spans="1:3" x14ac:dyDescent="0.3">
      <c r="B13" t="s">
        <v>128</v>
      </c>
    </row>
    <row r="14" spans="1:3" x14ac:dyDescent="0.3">
      <c r="B14" t="s">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DBE4-39CE-48F3-B5C6-35909F273506}">
  <sheetPr codeName="Sheet2">
    <tabColor rgb="FFE86666"/>
  </sheetPr>
  <dimension ref="A2:AG73"/>
  <sheetViews>
    <sheetView showGridLines="0" showRowColHeaders="0" topLeftCell="L1" zoomScale="70" zoomScaleNormal="70" workbookViewId="0">
      <selection activeCell="X33" sqref="X33"/>
    </sheetView>
  </sheetViews>
  <sheetFormatPr defaultRowHeight="13.8" x14ac:dyDescent="0.25"/>
  <cols>
    <col min="1" max="1" width="8.88671875" style="13"/>
    <col min="2" max="2" width="13" style="13" bestFit="1" customWidth="1"/>
    <col min="3" max="3" width="13.44140625" style="13" bestFit="1" customWidth="1"/>
    <col min="4" max="4" width="24.5546875" style="13" bestFit="1" customWidth="1"/>
    <col min="5" max="6" width="8.88671875" style="13"/>
    <col min="7" max="7" width="26.77734375" style="13" bestFit="1" customWidth="1"/>
    <col min="8" max="8" width="17.6640625" style="13" bestFit="1" customWidth="1"/>
    <col min="9" max="10" width="8.88671875" style="13"/>
    <col min="11" max="11" width="19.44140625" style="13" bestFit="1" customWidth="1"/>
    <col min="12" max="12" width="22.6640625" style="13" bestFit="1" customWidth="1"/>
    <col min="13" max="13" width="16.109375" style="13" bestFit="1" customWidth="1"/>
    <col min="14" max="14" width="8.88671875" style="13"/>
    <col min="15" max="15" width="16.33203125" style="13" bestFit="1" customWidth="1"/>
    <col min="16" max="16" width="22.6640625" style="13" bestFit="1" customWidth="1"/>
    <col min="17" max="17" width="13.77734375" style="13" bestFit="1" customWidth="1"/>
    <col min="18" max="18" width="18.33203125" style="13" bestFit="1" customWidth="1"/>
    <col min="19" max="20" width="8.88671875" style="13"/>
    <col min="21" max="21" width="16.33203125" style="13" bestFit="1" customWidth="1"/>
    <col min="22" max="22" width="19.44140625" style="13" bestFit="1" customWidth="1"/>
    <col min="23" max="23" width="15.33203125" style="13" bestFit="1" customWidth="1"/>
    <col min="24" max="24" width="10.77734375" style="13" bestFit="1" customWidth="1"/>
    <col min="25" max="26" width="8.88671875" style="13"/>
    <col min="27" max="27" width="21.88671875" style="13" bestFit="1" customWidth="1"/>
    <col min="28" max="28" width="30" style="13" bestFit="1" customWidth="1"/>
    <col min="29" max="29" width="18.88671875" style="13" bestFit="1" customWidth="1"/>
    <col min="30" max="30" width="13.33203125" style="13" bestFit="1" customWidth="1"/>
    <col min="31" max="31" width="18" style="13" bestFit="1" customWidth="1"/>
    <col min="32" max="32" width="17.109375" style="13" bestFit="1" customWidth="1"/>
    <col min="33" max="16384" width="8.88671875" style="13"/>
  </cols>
  <sheetData>
    <row r="2" spans="1:33" s="12" customFormat="1" ht="18" customHeight="1" x14ac:dyDescent="0.3">
      <c r="A2" s="38" t="s">
        <v>89</v>
      </c>
      <c r="B2" s="39"/>
      <c r="C2" s="39"/>
      <c r="D2" s="39"/>
      <c r="E2" s="39"/>
      <c r="F2" s="38" t="s">
        <v>92</v>
      </c>
      <c r="G2" s="39"/>
      <c r="H2" s="39"/>
      <c r="I2" s="39"/>
      <c r="J2" s="38" t="s">
        <v>94</v>
      </c>
      <c r="K2" s="39"/>
      <c r="L2" s="39"/>
      <c r="M2" s="39"/>
      <c r="N2" s="38" t="s">
        <v>96</v>
      </c>
      <c r="O2" s="39"/>
      <c r="P2" s="39"/>
      <c r="Q2" s="39"/>
      <c r="T2" s="38" t="s">
        <v>114</v>
      </c>
      <c r="U2" s="39"/>
      <c r="V2" s="39"/>
      <c r="W2" s="39"/>
      <c r="Z2" s="38" t="s">
        <v>107</v>
      </c>
      <c r="AA2" s="38"/>
      <c r="AB2" s="38"/>
      <c r="AC2" s="38"/>
    </row>
    <row r="4" spans="1:33" x14ac:dyDescent="0.25">
      <c r="E4" s="14"/>
      <c r="I4" s="14"/>
      <c r="M4" s="14"/>
      <c r="S4" s="14"/>
      <c r="Y4" s="14"/>
      <c r="AG4" s="14"/>
    </row>
    <row r="5" spans="1:33" s="22" customFormat="1" ht="27.6" x14ac:dyDescent="0.3">
      <c r="B5" s="22" t="s">
        <v>6</v>
      </c>
      <c r="C5" s="22" t="s">
        <v>87</v>
      </c>
      <c r="D5" s="22" t="s">
        <v>88</v>
      </c>
      <c r="E5" s="23"/>
      <c r="G5" s="24" t="s">
        <v>93</v>
      </c>
      <c r="I5" s="23"/>
      <c r="K5" s="24" t="s">
        <v>47</v>
      </c>
      <c r="L5" s="24" t="s">
        <v>46</v>
      </c>
      <c r="M5" s="23"/>
      <c r="O5" s="24" t="s">
        <v>8</v>
      </c>
      <c r="P5" s="24" t="s">
        <v>9</v>
      </c>
      <c r="Q5" s="24" t="s">
        <v>101</v>
      </c>
      <c r="R5" s="24" t="s">
        <v>11</v>
      </c>
      <c r="S5" s="23"/>
      <c r="U5" s="24" t="s">
        <v>12</v>
      </c>
      <c r="V5" s="24" t="s">
        <v>106</v>
      </c>
      <c r="W5" s="24" t="s">
        <v>14</v>
      </c>
      <c r="X5" s="24" t="s">
        <v>15</v>
      </c>
      <c r="Y5" s="23"/>
      <c r="AA5" s="24" t="s">
        <v>17</v>
      </c>
      <c r="AB5" s="24" t="s">
        <v>18</v>
      </c>
      <c r="AC5" s="24" t="s">
        <v>19</v>
      </c>
      <c r="AD5" s="24" t="s">
        <v>20</v>
      </c>
      <c r="AE5" s="24" t="s">
        <v>21</v>
      </c>
      <c r="AF5" s="24" t="s">
        <v>22</v>
      </c>
      <c r="AG5" s="23"/>
    </row>
    <row r="6" spans="1:33" ht="20.399999999999999" customHeight="1" x14ac:dyDescent="0.25">
      <c r="B6" s="8">
        <f>GETPIVOTDATA("Sum of Rate",$B$10)</f>
        <v>4515191.5000000019</v>
      </c>
      <c r="C6" s="8">
        <f>GETPIVOTDATA("Sum of Total Expenses",$B$10)</f>
        <v>1164560.7999999966</v>
      </c>
      <c r="D6" s="9">
        <f>GETPIVOTDATA("Sum of Balance",$B$10)</f>
        <v>3350630.7000000053</v>
      </c>
      <c r="E6" s="14"/>
      <c r="G6" s="8">
        <f>GETPIVOTDATA("Balance",$G$10)</f>
        <v>3350630.7000000011</v>
      </c>
      <c r="I6" s="14"/>
      <c r="K6" s="9">
        <f>GETPIVOTDATA("Customer Type",$K$10,"Customer Type","New Customer")</f>
        <v>507</v>
      </c>
      <c r="L6" s="9">
        <f>GETPIVOTDATA("Customer Type",$K$10,"Customer Type","Retaining Customer")</f>
        <v>493</v>
      </c>
      <c r="M6" s="14"/>
      <c r="O6" s="8">
        <f>GETPIVOTDATA("Sum of Insurance",$O$10)</f>
        <v>150887.15000000005</v>
      </c>
      <c r="P6" s="8">
        <f>GETPIVOTDATA("Sum of Fuel",$O$10)</f>
        <v>396306.00000000041</v>
      </c>
      <c r="Q6" s="8">
        <f>GETPIVOTDATA("Sum of Diesel Exhaust Fluid",$O$10)</f>
        <v>55030.919999999947</v>
      </c>
      <c r="R6" s="8">
        <f>GETPIVOTDATA("Sum of Advance",$O$10)</f>
        <v>251768.48999999993</v>
      </c>
      <c r="S6" s="14"/>
      <c r="U6" s="8">
        <f>GETPIVOTDATA("Sum of Warehouse",$U$10)</f>
        <v>124822.01</v>
      </c>
      <c r="V6" s="8">
        <f>GETPIVOTDATA("Sum of Repairs",$U$10)</f>
        <v>50759.039999999964</v>
      </c>
      <c r="W6" s="8">
        <f>GETPIVOTDATA("Sum of Tolls",$U$10)</f>
        <v>125847.26000000001</v>
      </c>
      <c r="X6" s="8">
        <f>GETPIVOTDATA("Sum of Fundings",$U$10)</f>
        <v>7469.9299999999976</v>
      </c>
      <c r="Y6" s="14"/>
      <c r="AA6" s="18">
        <f>GETPIVOTDATA("Sum of Odometer",$AA$10)</f>
        <v>550045</v>
      </c>
      <c r="AB6" s="18">
        <f>GETPIVOTDATA("Sum of Miles",$AA$10)</f>
        <v>348535</v>
      </c>
      <c r="AC6" s="8">
        <f>GETPIVOTDATA("Sum of Rate Per Miles",$AA$10)</f>
        <v>13042.300243161093</v>
      </c>
      <c r="AD6" s="8">
        <f>GETPIVOTDATA("Sum of Extra Stops",$AA$10)</f>
        <v>76500</v>
      </c>
      <c r="AE6" s="8">
        <f>GETPIVOTDATA("Sum of Extra Pay",$AA$10)</f>
        <v>29648.62</v>
      </c>
      <c r="AF6" s="8">
        <f>GETPIVOTDATA("Sum of Costs Driver Paid",$AA$10)</f>
        <v>74493.750000000058</v>
      </c>
      <c r="AG6" s="14"/>
    </row>
    <row r="7" spans="1:33" ht="15" x14ac:dyDescent="0.25">
      <c r="B7" s="10">
        <f>B6/SUM(B6:C6)</f>
        <v>0.7949627486395846</v>
      </c>
      <c r="C7" s="10">
        <f>C6/SUM(B6:C6)</f>
        <v>0.20503725136041528</v>
      </c>
      <c r="E7" s="14"/>
      <c r="I7" s="14"/>
      <c r="M7" s="14"/>
      <c r="S7" s="14"/>
      <c r="Y7" s="14"/>
      <c r="AG7" s="14"/>
    </row>
    <row r="8" spans="1:33" x14ac:dyDescent="0.25">
      <c r="E8" s="14"/>
      <c r="I8" s="14"/>
      <c r="M8" s="14"/>
      <c r="S8" s="14"/>
      <c r="Y8" s="14"/>
      <c r="AG8" s="14"/>
    </row>
    <row r="9" spans="1:33" x14ac:dyDescent="0.25">
      <c r="E9" s="14"/>
      <c r="I9" s="14"/>
      <c r="M9" s="14"/>
      <c r="S9" s="14"/>
      <c r="Y9" s="14"/>
      <c r="AG9" s="14"/>
    </row>
    <row r="10" spans="1:33" s="27" customFormat="1" ht="62.4" x14ac:dyDescent="0.25">
      <c r="B10" s="20" t="s">
        <v>85</v>
      </c>
      <c r="C10" s="20" t="s">
        <v>84</v>
      </c>
      <c r="D10" s="20" t="s">
        <v>86</v>
      </c>
      <c r="E10" s="28"/>
      <c r="G10" s="30" t="s">
        <v>90</v>
      </c>
      <c r="H10" s="27" t="s">
        <v>86</v>
      </c>
      <c r="I10" s="28"/>
      <c r="K10" s="30" t="s">
        <v>90</v>
      </c>
      <c r="L10" s="27" t="s">
        <v>95</v>
      </c>
      <c r="M10" s="28"/>
      <c r="O10" s="21" t="s">
        <v>97</v>
      </c>
      <c r="P10" s="21" t="s">
        <v>98</v>
      </c>
      <c r="Q10" s="21" t="s">
        <v>99</v>
      </c>
      <c r="R10" s="21" t="s">
        <v>100</v>
      </c>
      <c r="S10" s="28"/>
      <c r="U10" s="21" t="s">
        <v>102</v>
      </c>
      <c r="V10" s="21" t="s">
        <v>103</v>
      </c>
      <c r="W10" s="21" t="s">
        <v>104</v>
      </c>
      <c r="X10" s="21" t="s">
        <v>105</v>
      </c>
      <c r="Y10" s="28"/>
      <c r="AA10" s="29" t="s">
        <v>108</v>
      </c>
      <c r="AB10" s="29" t="s">
        <v>109</v>
      </c>
      <c r="AC10" s="29" t="s">
        <v>110</v>
      </c>
      <c r="AD10" s="29" t="s">
        <v>111</v>
      </c>
      <c r="AE10" s="29" t="s">
        <v>112</v>
      </c>
      <c r="AF10" s="29" t="s">
        <v>113</v>
      </c>
      <c r="AG10" s="28"/>
    </row>
    <row r="11" spans="1:33" x14ac:dyDescent="0.25">
      <c r="B11" s="7">
        <v>4515191.5000000019</v>
      </c>
      <c r="C11" s="7">
        <v>1164560.7999999966</v>
      </c>
      <c r="D11" s="7">
        <v>3350630.7000000053</v>
      </c>
      <c r="E11" s="14"/>
      <c r="G11" s="16" t="s">
        <v>37</v>
      </c>
      <c r="H11" s="7">
        <v>295673.2800000002</v>
      </c>
      <c r="I11" s="14"/>
      <c r="K11" s="16" t="s">
        <v>47</v>
      </c>
      <c r="L11" s="18">
        <v>507</v>
      </c>
      <c r="M11" s="14"/>
      <c r="O11" s="18">
        <v>150887.15000000005</v>
      </c>
      <c r="P11" s="18">
        <v>396306.00000000041</v>
      </c>
      <c r="Q11" s="18">
        <v>55030.919999999947</v>
      </c>
      <c r="R11" s="18">
        <v>251768.48999999993</v>
      </c>
      <c r="S11" s="14"/>
      <c r="U11" s="18">
        <v>124822.01</v>
      </c>
      <c r="V11" s="18">
        <v>50759.039999999964</v>
      </c>
      <c r="W11" s="18">
        <v>125847.26000000001</v>
      </c>
      <c r="X11" s="18">
        <v>7469.9299999999976</v>
      </c>
      <c r="Y11" s="14"/>
      <c r="AA11" s="18">
        <v>550045</v>
      </c>
      <c r="AB11" s="18">
        <v>348535</v>
      </c>
      <c r="AC11" s="18">
        <v>13042.300243161093</v>
      </c>
      <c r="AD11" s="18">
        <v>76500</v>
      </c>
      <c r="AE11" s="18">
        <v>29648.62</v>
      </c>
      <c r="AF11" s="18">
        <v>74493.750000000058</v>
      </c>
      <c r="AG11" s="14"/>
    </row>
    <row r="12" spans="1:33" ht="24" customHeight="1" x14ac:dyDescent="0.25">
      <c r="E12" s="14"/>
      <c r="G12" s="16" t="s">
        <v>38</v>
      </c>
      <c r="H12" s="7">
        <v>243629.40000000014</v>
      </c>
      <c r="I12" s="14"/>
      <c r="K12" s="16" t="s">
        <v>46</v>
      </c>
      <c r="L12" s="18">
        <v>493</v>
      </c>
      <c r="M12" s="14"/>
      <c r="S12" s="14"/>
      <c r="Y12" s="14"/>
      <c r="AG12" s="14"/>
    </row>
    <row r="13" spans="1:33" ht="24" customHeight="1" x14ac:dyDescent="0.25">
      <c r="B13" s="38" t="s">
        <v>115</v>
      </c>
      <c r="C13" s="39"/>
      <c r="D13" s="39"/>
      <c r="E13" s="14"/>
      <c r="G13" s="16" t="s">
        <v>35</v>
      </c>
      <c r="H13" s="7">
        <v>257838.35000000012</v>
      </c>
      <c r="I13" s="14"/>
      <c r="K13" s="16" t="s">
        <v>91</v>
      </c>
      <c r="L13" s="17">
        <v>1000</v>
      </c>
      <c r="M13" s="14"/>
      <c r="Y13" s="14"/>
      <c r="AG13" s="14"/>
    </row>
    <row r="14" spans="1:33" ht="24" customHeight="1" x14ac:dyDescent="0.25">
      <c r="B14" s="15" t="s">
        <v>90</v>
      </c>
      <c r="C14" s="13" t="s">
        <v>85</v>
      </c>
      <c r="D14" s="13" t="s">
        <v>84</v>
      </c>
      <c r="E14" s="14"/>
      <c r="G14" s="16" t="s">
        <v>40</v>
      </c>
      <c r="H14" s="7">
        <v>336910.78000000014</v>
      </c>
      <c r="I14" s="14"/>
      <c r="M14" s="14"/>
      <c r="Y14" s="14"/>
      <c r="AG14" s="14"/>
    </row>
    <row r="15" spans="1:33" ht="24" customHeight="1" x14ac:dyDescent="0.25">
      <c r="B15" s="16" t="s">
        <v>37</v>
      </c>
      <c r="C15" s="17">
        <v>395164.49000000005</v>
      </c>
      <c r="D15" s="17">
        <v>99491.209999999832</v>
      </c>
      <c r="E15" s="14"/>
      <c r="G15" s="16" t="s">
        <v>29</v>
      </c>
      <c r="H15" s="7">
        <v>291981.66000000009</v>
      </c>
      <c r="I15" s="14"/>
      <c r="M15" s="14"/>
      <c r="Y15" s="14"/>
      <c r="Z15" s="38" t="s">
        <v>7</v>
      </c>
      <c r="AA15" s="38"/>
      <c r="AB15" s="38"/>
      <c r="AC15" s="38"/>
      <c r="AG15" s="14"/>
    </row>
    <row r="16" spans="1:33" ht="24" customHeight="1" x14ac:dyDescent="0.25">
      <c r="B16" s="16" t="s">
        <v>38</v>
      </c>
      <c r="C16" s="17">
        <v>326629.42000000004</v>
      </c>
      <c r="D16" s="17">
        <v>83000.019999999902</v>
      </c>
      <c r="E16" s="14"/>
      <c r="G16" s="16" t="s">
        <v>34</v>
      </c>
      <c r="H16" s="7">
        <v>253858.16000000015</v>
      </c>
      <c r="I16" s="14"/>
      <c r="J16" s="38" t="s">
        <v>122</v>
      </c>
      <c r="K16" s="38"/>
      <c r="L16" s="38"/>
      <c r="M16" s="38"/>
      <c r="N16" s="38" t="s">
        <v>5</v>
      </c>
      <c r="O16" s="38"/>
      <c r="P16" s="38"/>
      <c r="Q16" s="38"/>
      <c r="T16" s="38" t="s">
        <v>5</v>
      </c>
      <c r="U16" s="38"/>
      <c r="V16" s="38"/>
      <c r="W16" s="38"/>
      <c r="Y16" s="14"/>
      <c r="AA16" s="25" t="s">
        <v>90</v>
      </c>
      <c r="AB16" s="19" t="s">
        <v>99</v>
      </c>
      <c r="AC16" s="19" t="s">
        <v>97</v>
      </c>
      <c r="AD16" s="19" t="s">
        <v>98</v>
      </c>
      <c r="AG16" s="14"/>
    </row>
    <row r="17" spans="2:33" ht="24" customHeight="1" x14ac:dyDescent="0.25">
      <c r="B17" s="16" t="s">
        <v>35</v>
      </c>
      <c r="C17" s="17">
        <v>344040.14999999991</v>
      </c>
      <c r="D17" s="17">
        <v>86201.799999999785</v>
      </c>
      <c r="E17" s="14"/>
      <c r="G17" s="16" t="s">
        <v>31</v>
      </c>
      <c r="H17" s="7">
        <v>261220.50000000009</v>
      </c>
      <c r="I17" s="14"/>
      <c r="K17" s="15" t="s">
        <v>90</v>
      </c>
      <c r="L17" s="13" t="s">
        <v>116</v>
      </c>
      <c r="O17" s="15" t="s">
        <v>90</v>
      </c>
      <c r="P17" s="13" t="s">
        <v>131</v>
      </c>
      <c r="U17" s="36" t="s">
        <v>5</v>
      </c>
      <c r="V17" s="36" t="s">
        <v>28</v>
      </c>
      <c r="W17" s="36" t="s">
        <v>130</v>
      </c>
      <c r="Y17" s="14"/>
      <c r="AA17" s="26" t="s">
        <v>54</v>
      </c>
      <c r="AB17" s="18">
        <v>14288.060000000005</v>
      </c>
      <c r="AC17" s="18">
        <v>39376.580000000016</v>
      </c>
      <c r="AD17" s="18">
        <v>102297.34999999992</v>
      </c>
      <c r="AG17" s="14"/>
    </row>
    <row r="18" spans="2:33" ht="24" customHeight="1" x14ac:dyDescent="0.25">
      <c r="B18" s="16" t="s">
        <v>40</v>
      </c>
      <c r="C18" s="17">
        <v>457468.76999999996</v>
      </c>
      <c r="D18" s="17">
        <v>120557.98999999982</v>
      </c>
      <c r="E18" s="14"/>
      <c r="G18" s="16" t="s">
        <v>33</v>
      </c>
      <c r="H18" s="7">
        <v>306074.52000000014</v>
      </c>
      <c r="I18" s="14"/>
      <c r="K18" s="16" t="s">
        <v>64</v>
      </c>
      <c r="L18" s="34">
        <v>59159.540000000066</v>
      </c>
      <c r="O18" s="16" t="s">
        <v>52</v>
      </c>
      <c r="P18" s="35">
        <v>283377.62999999989</v>
      </c>
      <c r="U18" s="16" t="s">
        <v>52</v>
      </c>
      <c r="V18" s="35">
        <v>283377.62999999989</v>
      </c>
      <c r="W18" s="11" t="str">
        <f>IF(OR(U18="Ontario", U18="New Brunswick"), U18, "Other")</f>
        <v>Other</v>
      </c>
      <c r="Y18" s="14"/>
      <c r="AA18" s="26" t="s">
        <v>56</v>
      </c>
      <c r="AB18" s="18">
        <v>14539.640000000003</v>
      </c>
      <c r="AC18" s="18">
        <v>39428.69</v>
      </c>
      <c r="AD18" s="18">
        <v>105035.97000000003</v>
      </c>
      <c r="AG18" s="14"/>
    </row>
    <row r="19" spans="2:33" ht="24" customHeight="1" x14ac:dyDescent="0.25">
      <c r="B19" s="16" t="s">
        <v>29</v>
      </c>
      <c r="C19" s="17">
        <v>391912.80999999994</v>
      </c>
      <c r="D19" s="17">
        <v>99931.149999999834</v>
      </c>
      <c r="E19" s="14"/>
      <c r="G19" s="16" t="s">
        <v>32</v>
      </c>
      <c r="H19" s="7">
        <v>292097.22000000015</v>
      </c>
      <c r="I19" s="14"/>
      <c r="K19" s="16" t="s">
        <v>76</v>
      </c>
      <c r="L19" s="34">
        <v>49951.360000000139</v>
      </c>
      <c r="M19" s="34"/>
      <c r="O19" s="16" t="s">
        <v>49</v>
      </c>
      <c r="P19" s="35">
        <v>306609.17000000004</v>
      </c>
      <c r="U19" s="16" t="s">
        <v>49</v>
      </c>
      <c r="V19" s="35">
        <v>306609.17000000004</v>
      </c>
      <c r="W19" s="11" t="str">
        <f t="shared" ref="W19:W23" si="0">IF(OR(U19="Ontario", U19="New Brunswick"), U19, "Other")</f>
        <v>Other</v>
      </c>
      <c r="Y19" s="14"/>
      <c r="AA19" s="26" t="s">
        <v>55</v>
      </c>
      <c r="AB19" s="18">
        <v>13567.050000000003</v>
      </c>
      <c r="AC19" s="18">
        <v>37660.94</v>
      </c>
      <c r="AD19" s="18">
        <v>97534.479999999923</v>
      </c>
      <c r="AG19" s="14"/>
    </row>
    <row r="20" spans="2:33" ht="24" customHeight="1" x14ac:dyDescent="0.25">
      <c r="B20" s="16" t="s">
        <v>34</v>
      </c>
      <c r="C20" s="17">
        <v>340732.81000000006</v>
      </c>
      <c r="D20" s="17">
        <v>86874.649999999892</v>
      </c>
      <c r="E20" s="14"/>
      <c r="G20" s="16" t="s">
        <v>30</v>
      </c>
      <c r="H20" s="7">
        <v>217577.83000000013</v>
      </c>
      <c r="I20" s="14"/>
      <c r="K20" s="16" t="s">
        <v>65</v>
      </c>
      <c r="L20" s="34">
        <v>58515.240000000013</v>
      </c>
      <c r="O20" s="16" t="s">
        <v>51</v>
      </c>
      <c r="P20" s="35">
        <v>321980.39000000007</v>
      </c>
      <c r="U20" s="16" t="s">
        <v>51</v>
      </c>
      <c r="V20" s="35">
        <v>321980.39000000007</v>
      </c>
      <c r="W20" s="11" t="str">
        <f t="shared" si="0"/>
        <v>Other</v>
      </c>
      <c r="Y20" s="14"/>
      <c r="AA20" s="26" t="s">
        <v>57</v>
      </c>
      <c r="AB20" s="18">
        <v>12636.170000000004</v>
      </c>
      <c r="AC20" s="18">
        <v>34420.939999999995</v>
      </c>
      <c r="AD20" s="18">
        <v>91438.2</v>
      </c>
      <c r="AG20" s="14"/>
    </row>
    <row r="21" spans="2:33" ht="24" customHeight="1" x14ac:dyDescent="0.25">
      <c r="B21" s="16" t="s">
        <v>31</v>
      </c>
      <c r="C21" s="17">
        <v>353999.05</v>
      </c>
      <c r="D21" s="17">
        <v>92778.549999999901</v>
      </c>
      <c r="E21" s="14"/>
      <c r="G21" s="16" t="s">
        <v>39</v>
      </c>
      <c r="H21" s="7">
        <v>292809.32000000012</v>
      </c>
      <c r="I21" s="14"/>
      <c r="K21" s="16" t="s">
        <v>77</v>
      </c>
      <c r="L21" s="34">
        <v>75930.290000000008</v>
      </c>
      <c r="O21" s="16" t="s">
        <v>50</v>
      </c>
      <c r="P21" s="35">
        <v>468281.32000000018</v>
      </c>
      <c r="U21" s="16" t="s">
        <v>50</v>
      </c>
      <c r="V21" s="35">
        <v>468281.32000000018</v>
      </c>
      <c r="W21" s="11" t="str">
        <f t="shared" si="0"/>
        <v>New Brunswick</v>
      </c>
      <c r="Y21" s="14"/>
      <c r="AA21" s="26" t="s">
        <v>91</v>
      </c>
      <c r="AB21" s="18">
        <v>55030.92000000002</v>
      </c>
      <c r="AC21" s="18">
        <v>150887.15000000002</v>
      </c>
      <c r="AD21" s="18">
        <v>396305.99999999988</v>
      </c>
      <c r="AG21" s="14"/>
    </row>
    <row r="22" spans="2:33" ht="24" customHeight="1" x14ac:dyDescent="0.25">
      <c r="B22" s="16" t="s">
        <v>33</v>
      </c>
      <c r="C22" s="17">
        <v>409593.83999999991</v>
      </c>
      <c r="D22" s="17">
        <v>103519.31999999977</v>
      </c>
      <c r="E22" s="14"/>
      <c r="G22" s="16" t="s">
        <v>36</v>
      </c>
      <c r="H22" s="7">
        <v>300959.68000000017</v>
      </c>
      <c r="I22" s="14"/>
      <c r="K22" s="16" t="s">
        <v>78</v>
      </c>
      <c r="L22" s="34">
        <v>49532.470000000103</v>
      </c>
      <c r="O22" s="16" t="s">
        <v>48</v>
      </c>
      <c r="P22" s="35">
        <v>548348.38999999966</v>
      </c>
      <c r="U22" s="16" t="s">
        <v>48</v>
      </c>
      <c r="V22" s="35">
        <v>548348.38999999966</v>
      </c>
      <c r="W22" s="11" t="str">
        <f t="shared" si="0"/>
        <v>Ontario</v>
      </c>
      <c r="Y22" s="14"/>
      <c r="AG22" s="14"/>
    </row>
    <row r="23" spans="2:33" ht="24" customHeight="1" x14ac:dyDescent="0.25">
      <c r="B23" s="16" t="s">
        <v>32</v>
      </c>
      <c r="C23" s="17">
        <v>393236.76999999996</v>
      </c>
      <c r="D23" s="17">
        <v>101139.5499999998</v>
      </c>
      <c r="G23" s="16" t="s">
        <v>91</v>
      </c>
      <c r="H23" s="7">
        <v>3350630.7000000011</v>
      </c>
      <c r="K23" s="16" t="s">
        <v>91</v>
      </c>
      <c r="L23" s="35">
        <v>293088.90000000043</v>
      </c>
      <c r="O23" s="16" t="s">
        <v>53</v>
      </c>
      <c r="P23" s="35">
        <v>294182.41999999993</v>
      </c>
      <c r="U23" s="16" t="s">
        <v>53</v>
      </c>
      <c r="V23" s="35">
        <v>294182.41999999993</v>
      </c>
      <c r="W23" s="11" t="str">
        <f t="shared" si="0"/>
        <v>Other</v>
      </c>
    </row>
    <row r="24" spans="2:33" x14ac:dyDescent="0.25">
      <c r="B24" s="16" t="s">
        <v>30</v>
      </c>
      <c r="C24" s="17">
        <v>296609.79000000004</v>
      </c>
      <c r="D24" s="17">
        <v>79031.95999999989</v>
      </c>
      <c r="O24" s="16" t="s">
        <v>91</v>
      </c>
      <c r="P24" s="35">
        <v>2222779.3199999998</v>
      </c>
    </row>
    <row r="25" spans="2:33" x14ac:dyDescent="0.25">
      <c r="B25" s="16" t="s">
        <v>39</v>
      </c>
      <c r="C25" s="17">
        <v>397215.66000000003</v>
      </c>
      <c r="D25" s="17">
        <v>104406.33999999989</v>
      </c>
    </row>
    <row r="26" spans="2:33" x14ac:dyDescent="0.25">
      <c r="B26" s="16" t="s">
        <v>36</v>
      </c>
      <c r="C26" s="17">
        <v>408587.94</v>
      </c>
      <c r="D26" s="17">
        <v>107628.25999999986</v>
      </c>
    </row>
    <row r="27" spans="2:33" x14ac:dyDescent="0.25">
      <c r="B27" s="16" t="s">
        <v>91</v>
      </c>
      <c r="C27" s="17">
        <v>4515191.5</v>
      </c>
      <c r="D27" s="17">
        <v>1164560.7999999982</v>
      </c>
      <c r="U27" s="15" t="s">
        <v>90</v>
      </c>
      <c r="V27" s="13" t="s">
        <v>131</v>
      </c>
    </row>
    <row r="28" spans="2:33" x14ac:dyDescent="0.25">
      <c r="U28" s="16" t="s">
        <v>132</v>
      </c>
      <c r="V28" s="37">
        <v>0.5426312900913618</v>
      </c>
    </row>
    <row r="29" spans="2:33" x14ac:dyDescent="0.25">
      <c r="U29" s="16" t="s">
        <v>50</v>
      </c>
      <c r="V29" s="37">
        <v>0.21067377934756035</v>
      </c>
    </row>
    <row r="30" spans="2:33" x14ac:dyDescent="0.25">
      <c r="U30" s="16" t="s">
        <v>48</v>
      </c>
      <c r="V30" s="37">
        <v>0.2466949305610778</v>
      </c>
    </row>
    <row r="31" spans="2:33" x14ac:dyDescent="0.25">
      <c r="U31" s="16" t="s">
        <v>91</v>
      </c>
      <c r="V31" s="37">
        <v>1</v>
      </c>
    </row>
    <row r="47" spans="11:13" x14ac:dyDescent="0.25">
      <c r="K47" s="24"/>
      <c r="L47" s="24"/>
      <c r="M47" s="24"/>
    </row>
    <row r="48" spans="11:13" x14ac:dyDescent="0.25">
      <c r="K48" s="16"/>
      <c r="L48" s="34"/>
      <c r="M48" s="16"/>
    </row>
    <row r="49" spans="11:13" x14ac:dyDescent="0.25">
      <c r="K49" s="16"/>
      <c r="L49" s="34"/>
      <c r="M49" s="16"/>
    </row>
    <row r="50" spans="11:13" x14ac:dyDescent="0.25">
      <c r="K50" s="16"/>
      <c r="L50" s="34"/>
      <c r="M50" s="16"/>
    </row>
    <row r="51" spans="11:13" x14ac:dyDescent="0.25">
      <c r="K51" s="16"/>
      <c r="L51" s="34"/>
      <c r="M51" s="16"/>
    </row>
    <row r="52" spans="11:13" x14ac:dyDescent="0.25">
      <c r="K52" s="16"/>
      <c r="L52" s="34"/>
      <c r="M52" s="16"/>
    </row>
    <row r="53" spans="11:13" x14ac:dyDescent="0.25">
      <c r="K53" s="16"/>
      <c r="L53" s="34"/>
      <c r="M53" s="16"/>
    </row>
    <row r="54" spans="11:13" x14ac:dyDescent="0.25">
      <c r="K54" s="16"/>
      <c r="L54" s="34"/>
      <c r="M54" s="16"/>
    </row>
    <row r="55" spans="11:13" x14ac:dyDescent="0.25">
      <c r="K55" s="16"/>
      <c r="L55" s="34"/>
      <c r="M55" s="16"/>
    </row>
    <row r="56" spans="11:13" x14ac:dyDescent="0.25">
      <c r="K56" s="16"/>
      <c r="L56" s="34"/>
      <c r="M56" s="16"/>
    </row>
    <row r="57" spans="11:13" x14ac:dyDescent="0.25">
      <c r="K57" s="16"/>
      <c r="L57" s="34"/>
      <c r="M57" s="16"/>
    </row>
    <row r="58" spans="11:13" x14ac:dyDescent="0.25">
      <c r="K58" s="16"/>
      <c r="L58" s="34"/>
      <c r="M58" s="16"/>
    </row>
    <row r="59" spans="11:13" x14ac:dyDescent="0.25">
      <c r="K59" s="16"/>
      <c r="L59" s="34"/>
      <c r="M59" s="16"/>
    </row>
    <row r="60" spans="11:13" x14ac:dyDescent="0.25">
      <c r="K60" s="16"/>
      <c r="L60" s="34"/>
      <c r="M60" s="16"/>
    </row>
    <row r="61" spans="11:13" x14ac:dyDescent="0.25">
      <c r="K61" s="16"/>
      <c r="L61" s="34"/>
      <c r="M61" s="16"/>
    </row>
    <row r="62" spans="11:13" x14ac:dyDescent="0.25">
      <c r="K62" s="16"/>
      <c r="L62" s="34"/>
      <c r="M62" s="16"/>
    </row>
    <row r="63" spans="11:13" x14ac:dyDescent="0.25">
      <c r="K63" s="16"/>
      <c r="L63" s="34"/>
      <c r="M63" s="16"/>
    </row>
    <row r="64" spans="11:13" x14ac:dyDescent="0.25">
      <c r="K64" s="16"/>
      <c r="L64" s="34"/>
      <c r="M64" s="16"/>
    </row>
    <row r="65" spans="11:13" x14ac:dyDescent="0.25">
      <c r="K65" s="16"/>
      <c r="L65" s="34"/>
      <c r="M65" s="16"/>
    </row>
    <row r="66" spans="11:13" x14ac:dyDescent="0.25">
      <c r="K66" s="16"/>
      <c r="L66" s="34"/>
      <c r="M66" s="16"/>
    </row>
    <row r="67" spans="11:13" x14ac:dyDescent="0.25">
      <c r="K67" s="16"/>
      <c r="L67" s="34"/>
      <c r="M67" s="16"/>
    </row>
    <row r="68" spans="11:13" x14ac:dyDescent="0.25">
      <c r="K68" s="16"/>
      <c r="L68" s="34"/>
      <c r="M68" s="16"/>
    </row>
    <row r="69" spans="11:13" x14ac:dyDescent="0.25">
      <c r="K69" s="16"/>
      <c r="L69" s="34"/>
      <c r="M69" s="16"/>
    </row>
    <row r="70" spans="11:13" x14ac:dyDescent="0.25">
      <c r="K70" s="16"/>
      <c r="L70" s="34"/>
      <c r="M70" s="16"/>
    </row>
    <row r="71" spans="11:13" x14ac:dyDescent="0.25">
      <c r="K71" s="16"/>
      <c r="L71" s="34"/>
      <c r="M71" s="16"/>
    </row>
    <row r="72" spans="11:13" x14ac:dyDescent="0.25">
      <c r="K72" s="16"/>
      <c r="L72" s="34"/>
      <c r="M72" s="16"/>
    </row>
    <row r="73" spans="11:13" x14ac:dyDescent="0.25">
      <c r="K73" s="16"/>
      <c r="L73" s="34"/>
      <c r="M73" s="16"/>
    </row>
  </sheetData>
  <mergeCells count="11">
    <mergeCell ref="J16:M16"/>
    <mergeCell ref="N16:Q16"/>
    <mergeCell ref="B13:D13"/>
    <mergeCell ref="Z15:AC15"/>
    <mergeCell ref="A2:E2"/>
    <mergeCell ref="F2:I2"/>
    <mergeCell ref="J2:M2"/>
    <mergeCell ref="N2:Q2"/>
    <mergeCell ref="T2:W2"/>
    <mergeCell ref="Z2:AC2"/>
    <mergeCell ref="T16:W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156B4-900B-4BCC-8A42-CC5AC28215B6}">
  <sheetPr codeName="Sheet3">
    <tabColor rgb="FFD3BBC0"/>
  </sheetPr>
  <dimension ref="A1"/>
  <sheetViews>
    <sheetView showGridLines="0" showRowColHeaders="0" topLeftCell="A13" zoomScale="70" zoomScaleNormal="70" workbookViewId="0">
      <selection activeCell="AE26" sqref="AE26"/>
    </sheetView>
  </sheetViews>
  <sheetFormatPr defaultRowHeight="14.4" x14ac:dyDescent="0.3"/>
  <sheetData/>
  <pageMargins left="0.7" right="0.7" top="0.75" bottom="0.75" header="0.3" footer="0.3"/>
  <pageSetup paperSize="66" orientation="landscape" verticalDpi="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B9D-9D92-4EFB-B36C-4FAF3D52623C}">
  <dimension ref="A1"/>
  <sheetViews>
    <sheetView tabSelected="1" zoomScale="70" zoomScaleNormal="70" workbookViewId="0">
      <selection activeCell="AD15" sqref="AD1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Datatable</vt:lpstr>
      <vt:lpstr>Sheet1</vt:lpstr>
      <vt:lpstr>Sheet2</vt:lpstr>
      <vt:lpstr>Pivottables</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Tran Thai</cp:lastModifiedBy>
  <dcterms:created xsi:type="dcterms:W3CDTF">2025-04-23T03:03:33Z</dcterms:created>
  <dcterms:modified xsi:type="dcterms:W3CDTF">2025-05-22T03:17:23Z</dcterms:modified>
</cp:coreProperties>
</file>