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cuments\build_canada\vancouver\"/>
    </mc:Choice>
  </mc:AlternateContent>
  <xr:revisionPtr revIDLastSave="0" documentId="13_ncr:1_{894A6230-A770-4FCD-A559-85F6677DE996}" xr6:coauthVersionLast="47" xr6:coauthVersionMax="47" xr10:uidLastSave="{00000000-0000-0000-0000-000000000000}"/>
  <bookViews>
    <workbookView xWindow="-120" yWindow="-120" windowWidth="29040" windowHeight="15840" xr2:uid="{198AC994-30CA-44B0-9A80-3ECDCF654A84}"/>
  </bookViews>
  <sheets>
    <sheet name="cleaned_data" sheetId="2" r:id="rId1"/>
    <sheet name="raw_data" sheetId="1" r:id="rId2"/>
    <sheet name="Chec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3" i="3"/>
  <c r="C4" i="3" s="1"/>
  <c r="C6" i="3" s="1"/>
  <c r="C2" i="3"/>
  <c r="C86" i="1"/>
  <c r="C266" i="1"/>
  <c r="C260" i="1"/>
  <c r="C254" i="1"/>
  <c r="C248" i="1"/>
  <c r="C242" i="1"/>
  <c r="C236" i="1"/>
  <c r="C230" i="1"/>
  <c r="C224" i="1"/>
  <c r="C218" i="1"/>
  <c r="C210" i="1"/>
  <c r="C211" i="1" s="1"/>
  <c r="C200" i="1"/>
  <c r="C190" i="1"/>
  <c r="C188" i="1"/>
  <c r="C178" i="1"/>
  <c r="C176" i="1"/>
  <c r="C166" i="1"/>
  <c r="C156" i="1"/>
  <c r="C150" i="1"/>
  <c r="C146" i="1"/>
  <c r="C137" i="1"/>
  <c r="C132" i="1"/>
  <c r="D127" i="1"/>
  <c r="C127" i="1"/>
  <c r="D121" i="1"/>
  <c r="C121" i="1"/>
  <c r="D103" i="1"/>
  <c r="C103" i="1"/>
  <c r="D86" i="1"/>
  <c r="D80" i="1"/>
  <c r="C80" i="1"/>
  <c r="D69" i="1"/>
  <c r="C69" i="1"/>
  <c r="D66" i="1"/>
  <c r="C66" i="1"/>
  <c r="B48" i="1"/>
  <c r="C48" i="1"/>
  <c r="D48" i="1"/>
  <c r="D41" i="1"/>
  <c r="B41" i="1"/>
  <c r="C41" i="1"/>
  <c r="B32" i="1"/>
  <c r="C32" i="1"/>
  <c r="D32" i="1"/>
  <c r="D26" i="1"/>
  <c r="C26" i="1"/>
  <c r="B26" i="1"/>
  <c r="D16" i="1"/>
  <c r="C16" i="1"/>
  <c r="B16" i="1"/>
  <c r="C87" i="1" l="1"/>
  <c r="D128" i="1"/>
  <c r="D27" i="1"/>
  <c r="D35" i="1" s="1"/>
  <c r="D43" i="1" s="1"/>
  <c r="D49" i="1" s="1"/>
  <c r="D87" i="1"/>
  <c r="C128" i="1"/>
  <c r="C27" i="1"/>
  <c r="B27" i="1"/>
  <c r="B35" i="1" s="1"/>
  <c r="B43" i="1" s="1"/>
  <c r="B49" i="1" s="1"/>
  <c r="D33" i="1" l="1"/>
  <c r="C52" i="1"/>
  <c r="C62" i="1" s="1"/>
  <c r="C71" i="1" s="1"/>
  <c r="C73" i="1" s="1"/>
  <c r="D52" i="1"/>
  <c r="D62" i="1" s="1"/>
  <c r="D71" i="1" s="1"/>
  <c r="D73" i="1" s="1"/>
  <c r="C35" i="1"/>
  <c r="C43" i="1" s="1"/>
  <c r="C49" i="1" s="1"/>
  <c r="B33" i="1"/>
  <c r="C33" i="1"/>
</calcChain>
</file>

<file path=xl/sharedStrings.xml><?xml version="1.0" encoding="utf-8"?>
<sst xmlns="http://schemas.openxmlformats.org/spreadsheetml/2006/main" count="928" uniqueCount="141">
  <si>
    <t>Property Taxes, penalties, and interest</t>
  </si>
  <si>
    <t>Utility fees</t>
  </si>
  <si>
    <t>Program fees</t>
  </si>
  <si>
    <t>2024 (budget)</t>
  </si>
  <si>
    <t>License and development Fees</t>
  </si>
  <si>
    <t>Parking</t>
  </si>
  <si>
    <t>Government Transfers</t>
  </si>
  <si>
    <t>Cost Recoveries and donations</t>
  </si>
  <si>
    <t>Investment Income</t>
  </si>
  <si>
    <t>Rental, lease and other</t>
  </si>
  <si>
    <t>Bylaw fines</t>
  </si>
  <si>
    <t>Developer Contributions</t>
  </si>
  <si>
    <t>Gain on disposal of tangible capital assets and real property</t>
  </si>
  <si>
    <t>Total Revenue</t>
  </si>
  <si>
    <t>Utilities</t>
  </si>
  <si>
    <t>General Government</t>
  </si>
  <si>
    <t>Police Protection</t>
  </si>
  <si>
    <t>Fire Protection</t>
  </si>
  <si>
    <t>Engineering</t>
  </si>
  <si>
    <t>Planning and development</t>
  </si>
  <si>
    <t>Parks and Recreation</t>
  </si>
  <si>
    <t>Arts, culture and community services</t>
  </si>
  <si>
    <t>Library</t>
  </si>
  <si>
    <t>Total Expense</t>
  </si>
  <si>
    <t>Annual Surplus</t>
  </si>
  <si>
    <t>Accumulated Surplus</t>
  </si>
  <si>
    <t>Beginning of year, as previously reported</t>
  </si>
  <si>
    <t>Adjustment on adoption of the revenue accounting standard</t>
  </si>
  <si>
    <t>Beginning of year, as restated</t>
  </si>
  <si>
    <t>End of Year</t>
  </si>
  <si>
    <t>Notes</t>
  </si>
  <si>
    <t>Note 19</t>
  </si>
  <si>
    <t>Note 5</t>
  </si>
  <si>
    <t>Note 15(e) and (g)</t>
  </si>
  <si>
    <t>Note 14</t>
  </si>
  <si>
    <t>Acquisition of tangible capital assets</t>
  </si>
  <si>
    <t>Contributed tangible capital assets</t>
  </si>
  <si>
    <t>(Gain) / loss on disposal of tangible capital assets and real property</t>
  </si>
  <si>
    <t>Proceeds on sale of tangible capital assets</t>
  </si>
  <si>
    <t>Working Capital</t>
  </si>
  <si>
    <t>Change in inventory and prepaids</t>
  </si>
  <si>
    <t>Amortization of tangible capital assets</t>
  </si>
  <si>
    <t>Change in net financial assets</t>
  </si>
  <si>
    <t>Net Financial Assets</t>
  </si>
  <si>
    <t>Note 2</t>
  </si>
  <si>
    <t>Beginning of Year, as restated</t>
  </si>
  <si>
    <t>Amortization on tangible capital assets</t>
  </si>
  <si>
    <t>Accretion on asset retirement obligations and related receivables</t>
  </si>
  <si>
    <t>Amortization of debt premium</t>
  </si>
  <si>
    <t>Loss (Gain) on sale of tangible capital assets and real property</t>
  </si>
  <si>
    <t>Recognition of deferred revenue</t>
  </si>
  <si>
    <t>Other financial assets and liabilities</t>
  </si>
  <si>
    <t>Change in deferred liabilities</t>
  </si>
  <si>
    <t>CFFO</t>
  </si>
  <si>
    <t>Debt, mortgage and loan issues</t>
  </si>
  <si>
    <t>Debt, mortgage and loan repayments</t>
  </si>
  <si>
    <t>Deferred revenue receipts</t>
  </si>
  <si>
    <t>CFFF</t>
  </si>
  <si>
    <t>Proceeds of sale of tangible capital assets</t>
  </si>
  <si>
    <t>CFFI</t>
  </si>
  <si>
    <t>CFFC</t>
  </si>
  <si>
    <t>CF</t>
  </si>
  <si>
    <t>Cash beginning of year</t>
  </si>
  <si>
    <t>Cash end of year</t>
  </si>
  <si>
    <t>Note 15</t>
  </si>
  <si>
    <t>Payment in lieu of taxes</t>
  </si>
  <si>
    <t>Local improvement levies</t>
  </si>
  <si>
    <t>Taxes Collected by the city</t>
  </si>
  <si>
    <t>Province of BC - School Taxes</t>
  </si>
  <si>
    <t>South Coast BC Transportation Authority</t>
  </si>
  <si>
    <t>BC Assessment Authority</t>
  </si>
  <si>
    <t>Municipal Finance Authority</t>
  </si>
  <si>
    <t>Less taxes remitted</t>
  </si>
  <si>
    <t>Capital</t>
  </si>
  <si>
    <t>Infrastructure</t>
  </si>
  <si>
    <t>Housing &amp; Homeless</t>
  </si>
  <si>
    <t>Community Service &amp; Safety</t>
  </si>
  <si>
    <t>Canada Mortgage Housing Corporation - Seed Fund</t>
  </si>
  <si>
    <t>Canada Mortgage Housing Corporation - Rapid Housing Initiative</t>
  </si>
  <si>
    <t>Zero Emission Vehicle Program</t>
  </si>
  <si>
    <t>Other</t>
  </si>
  <si>
    <t>P.N.E. Infrastructure Program</t>
  </si>
  <si>
    <t>Mountain View Cemetery Field of Honour</t>
  </si>
  <si>
    <t>Federal Government Transfers:</t>
  </si>
  <si>
    <t>BC Growing Community Fund</t>
  </si>
  <si>
    <t>Operating</t>
  </si>
  <si>
    <t>Revenue Sharing</t>
  </si>
  <si>
    <t>New Licensed Childcare Space</t>
  </si>
  <si>
    <t>BC Housing non-market housing operating subsidies</t>
  </si>
  <si>
    <t>Climate Action Program</t>
  </si>
  <si>
    <t>Federal Gas Tax Fund</t>
  </si>
  <si>
    <t>COVID Safe Restart Grant</t>
  </si>
  <si>
    <t>Provincial Government Transfers:</t>
  </si>
  <si>
    <t>Major Road Rehabilitation</t>
  </si>
  <si>
    <t>Major Road Network and Bike</t>
  </si>
  <si>
    <t>Operations and maintenance</t>
  </si>
  <si>
    <t>Transportation System Improvement</t>
  </si>
  <si>
    <t>Street Signal and Lighting Rehabilitation</t>
  </si>
  <si>
    <t>South Coast British Columbia Transportation Authority Total:</t>
  </si>
  <si>
    <t>Total Government Transfers:</t>
  </si>
  <si>
    <t>Property taxes, penalties and interest</t>
  </si>
  <si>
    <t>Parks &amp; Recreation</t>
  </si>
  <si>
    <t>Arts, Culture &amp; Community Services</t>
  </si>
  <si>
    <t>Program Fees</t>
  </si>
  <si>
    <t>License and development fees</t>
  </si>
  <si>
    <t>Planning &amp; Development</t>
  </si>
  <si>
    <t>Cost recoveries and donations</t>
  </si>
  <si>
    <t>Gain on sale of tangible capital assets and real property</t>
  </si>
  <si>
    <t>Contract services</t>
  </si>
  <si>
    <t>Supplies, material and equipment</t>
  </si>
  <si>
    <t>Debt Charges</t>
  </si>
  <si>
    <t>General Government Expense</t>
  </si>
  <si>
    <t>Wages, salaries and benefits</t>
  </si>
  <si>
    <t>Amortization</t>
  </si>
  <si>
    <t>Police Protection Expense</t>
  </si>
  <si>
    <t>Fire Protection Expense</t>
  </si>
  <si>
    <t>Engineering Expense</t>
  </si>
  <si>
    <t>Utilities Expense</t>
  </si>
  <si>
    <t>Planning and Development Expense</t>
  </si>
  <si>
    <t>Library Expense</t>
  </si>
  <si>
    <t>Arts, Culture, &amp; Community Services Expense</t>
  </si>
  <si>
    <t>Parks and Recreation Expense</t>
  </si>
  <si>
    <t>Revenue</t>
  </si>
  <si>
    <t>Note 20</t>
  </si>
  <si>
    <t>Property tax and business taxes</t>
  </si>
  <si>
    <t>Provincial and Regional Taxing Authorities</t>
  </si>
  <si>
    <t>Expenses</t>
  </si>
  <si>
    <t>Federal Government Transfers</t>
  </si>
  <si>
    <t>Provincial Government Transfers</t>
  </si>
  <si>
    <t>South Coast British Columbia Transportation Authority</t>
  </si>
  <si>
    <t>Metro Vancouver</t>
  </si>
  <si>
    <t>Municpal Finance Authority</t>
  </si>
  <si>
    <t>SURPLUS FROM "CLEANED DATA"</t>
  </si>
  <si>
    <t>SURPLUS FROM "RAW_DATA"</t>
  </si>
  <si>
    <t>value</t>
  </si>
  <si>
    <t>source</t>
  </si>
  <si>
    <t>revenue_expense</t>
  </si>
  <si>
    <t>operations_category</t>
  </si>
  <si>
    <t>revenue_expense_source</t>
  </si>
  <si>
    <t>captial_or_operating</t>
  </si>
  <si>
    <t>government_transfer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</si>
</sst>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4B8-E7ED-4ABD-B4C5-54720EF9FBE0}">
  <dimension ref="A1:I178"/>
  <sheetViews>
    <sheetView tabSelected="1" workbookViewId="0">
      <selection activeCell="C13" sqref="C13"/>
    </sheetView>
  </sheetViews>
  <sheetFormatPr defaultRowHeight="15" x14ac:dyDescent="0.25"/>
  <cols>
    <col min="1" max="1" width="59.140625" bestFit="1" customWidth="1"/>
    <col min="2" max="2" width="19.5703125" bestFit="1" customWidth="1"/>
    <col min="3" max="4" width="59.140625" bestFit="1" customWidth="1"/>
    <col min="5" max="5" width="21" bestFit="1" customWidth="1"/>
    <col min="6" max="6" width="10.140625" bestFit="1" customWidth="1"/>
  </cols>
  <sheetData>
    <row r="1" spans="1:9" x14ac:dyDescent="0.25">
      <c r="A1" t="s">
        <v>140</v>
      </c>
      <c r="B1" t="s">
        <v>139</v>
      </c>
      <c r="C1" t="s">
        <v>138</v>
      </c>
      <c r="D1" s="6" t="s">
        <v>137</v>
      </c>
      <c r="E1" s="2" t="s">
        <v>136</v>
      </c>
      <c r="F1" s="3" t="s">
        <v>134</v>
      </c>
      <c r="G1" s="2" t="s">
        <v>135</v>
      </c>
    </row>
    <row r="2" spans="1:9" x14ac:dyDescent="0.25">
      <c r="C2" t="s">
        <v>124</v>
      </c>
      <c r="D2" s="6" t="s">
        <v>100</v>
      </c>
      <c r="E2" t="s">
        <v>122</v>
      </c>
      <c r="F2" s="1">
        <v>2203003</v>
      </c>
      <c r="G2" t="s">
        <v>64</v>
      </c>
      <c r="I2" s="1"/>
    </row>
    <row r="3" spans="1:9" x14ac:dyDescent="0.25">
      <c r="C3" t="s">
        <v>65</v>
      </c>
      <c r="D3" s="6" t="s">
        <v>100</v>
      </c>
      <c r="E3" t="s">
        <v>122</v>
      </c>
      <c r="F3" s="1">
        <v>34291</v>
      </c>
      <c r="G3" t="s">
        <v>64</v>
      </c>
      <c r="I3" s="1"/>
    </row>
    <row r="4" spans="1:9" x14ac:dyDescent="0.25">
      <c r="C4" t="s">
        <v>66</v>
      </c>
      <c r="D4" s="6" t="s">
        <v>100</v>
      </c>
      <c r="E4" t="s">
        <v>122</v>
      </c>
      <c r="F4" s="1">
        <v>319</v>
      </c>
      <c r="G4" t="s">
        <v>64</v>
      </c>
      <c r="I4" s="1"/>
    </row>
    <row r="5" spans="1:9" x14ac:dyDescent="0.25">
      <c r="C5" t="s">
        <v>15</v>
      </c>
      <c r="D5" s="6" t="s">
        <v>1</v>
      </c>
      <c r="E5" t="s">
        <v>122</v>
      </c>
      <c r="F5">
        <v>50</v>
      </c>
      <c r="G5" t="s">
        <v>123</v>
      </c>
    </row>
    <row r="6" spans="1:9" x14ac:dyDescent="0.25">
      <c r="C6" t="s">
        <v>14</v>
      </c>
      <c r="D6" s="6" t="s">
        <v>1</v>
      </c>
      <c r="E6" t="s">
        <v>122</v>
      </c>
      <c r="F6" s="1">
        <v>425830</v>
      </c>
      <c r="G6" t="s">
        <v>123</v>
      </c>
    </row>
    <row r="7" spans="1:9" x14ac:dyDescent="0.25">
      <c r="C7" t="s">
        <v>101</v>
      </c>
      <c r="D7" s="6" t="s">
        <v>1</v>
      </c>
      <c r="E7" t="s">
        <v>122</v>
      </c>
      <c r="F7" s="1">
        <v>90</v>
      </c>
      <c r="G7" t="s">
        <v>123</v>
      </c>
    </row>
    <row r="8" spans="1:9" x14ac:dyDescent="0.25">
      <c r="C8" t="s">
        <v>102</v>
      </c>
      <c r="D8" s="6" t="s">
        <v>1</v>
      </c>
      <c r="E8" t="s">
        <v>122</v>
      </c>
      <c r="F8" s="1">
        <v>26</v>
      </c>
      <c r="G8" t="s">
        <v>123</v>
      </c>
    </row>
    <row r="9" spans="1:9" x14ac:dyDescent="0.25">
      <c r="C9" t="s">
        <v>15</v>
      </c>
      <c r="D9" s="6" t="s">
        <v>103</v>
      </c>
      <c r="E9" t="s">
        <v>122</v>
      </c>
      <c r="F9" s="1">
        <v>643</v>
      </c>
      <c r="G9" t="s">
        <v>123</v>
      </c>
    </row>
    <row r="10" spans="1:9" x14ac:dyDescent="0.25">
      <c r="C10" t="s">
        <v>16</v>
      </c>
      <c r="D10" s="6" t="s">
        <v>103</v>
      </c>
      <c r="E10" t="s">
        <v>122</v>
      </c>
      <c r="F10" s="1">
        <v>1886</v>
      </c>
      <c r="G10" t="s">
        <v>123</v>
      </c>
    </row>
    <row r="11" spans="1:9" x14ac:dyDescent="0.25">
      <c r="C11" t="s">
        <v>17</v>
      </c>
      <c r="D11" s="6" t="s">
        <v>103</v>
      </c>
      <c r="E11" t="s">
        <v>122</v>
      </c>
      <c r="F11" s="1">
        <v>1772</v>
      </c>
      <c r="G11" t="s">
        <v>123</v>
      </c>
    </row>
    <row r="12" spans="1:9" x14ac:dyDescent="0.25">
      <c r="C12" t="s">
        <v>18</v>
      </c>
      <c r="D12" s="6" t="s">
        <v>103</v>
      </c>
      <c r="E12" t="s">
        <v>122</v>
      </c>
      <c r="F12" s="1">
        <v>112</v>
      </c>
      <c r="G12" t="s">
        <v>123</v>
      </c>
    </row>
    <row r="13" spans="1:9" x14ac:dyDescent="0.25">
      <c r="C13" t="s">
        <v>14</v>
      </c>
      <c r="D13" s="6" t="s">
        <v>103</v>
      </c>
      <c r="E13" t="s">
        <v>122</v>
      </c>
      <c r="F13" s="1">
        <v>238</v>
      </c>
      <c r="G13" t="s">
        <v>123</v>
      </c>
    </row>
    <row r="14" spans="1:9" x14ac:dyDescent="0.25">
      <c r="C14" t="s">
        <v>101</v>
      </c>
      <c r="D14" s="6" t="s">
        <v>103</v>
      </c>
      <c r="E14" t="s">
        <v>122</v>
      </c>
      <c r="F14" s="1">
        <v>124880</v>
      </c>
      <c r="G14" t="s">
        <v>123</v>
      </c>
    </row>
    <row r="15" spans="1:9" x14ac:dyDescent="0.25">
      <c r="C15" t="s">
        <v>102</v>
      </c>
      <c r="D15" s="6" t="s">
        <v>103</v>
      </c>
      <c r="E15" t="s">
        <v>122</v>
      </c>
      <c r="F15" s="1">
        <v>24813</v>
      </c>
      <c r="G15" t="s">
        <v>123</v>
      </c>
    </row>
    <row r="16" spans="1:9" x14ac:dyDescent="0.25">
      <c r="C16" t="s">
        <v>22</v>
      </c>
      <c r="D16" s="6" t="s">
        <v>103</v>
      </c>
      <c r="E16" t="s">
        <v>122</v>
      </c>
      <c r="F16" s="1">
        <v>680</v>
      </c>
      <c r="G16" t="s">
        <v>123</v>
      </c>
    </row>
    <row r="17" spans="1:7" x14ac:dyDescent="0.25">
      <c r="C17" t="s">
        <v>15</v>
      </c>
      <c r="D17" s="6" t="s">
        <v>104</v>
      </c>
      <c r="E17" t="s">
        <v>122</v>
      </c>
      <c r="F17" s="1">
        <v>125658</v>
      </c>
      <c r="G17" t="s">
        <v>123</v>
      </c>
    </row>
    <row r="18" spans="1:7" x14ac:dyDescent="0.25">
      <c r="C18" t="s">
        <v>18</v>
      </c>
      <c r="D18" s="6" t="s">
        <v>104</v>
      </c>
      <c r="E18" t="s">
        <v>122</v>
      </c>
      <c r="F18" s="1">
        <v>4356</v>
      </c>
      <c r="G18" t="s">
        <v>123</v>
      </c>
    </row>
    <row r="19" spans="1:7" x14ac:dyDescent="0.25">
      <c r="C19" t="s">
        <v>14</v>
      </c>
      <c r="D19" s="6" t="s">
        <v>104</v>
      </c>
      <c r="E19" t="s">
        <v>122</v>
      </c>
      <c r="F19" s="1">
        <v>1867</v>
      </c>
      <c r="G19" t="s">
        <v>123</v>
      </c>
    </row>
    <row r="20" spans="1:7" x14ac:dyDescent="0.25">
      <c r="C20" t="s">
        <v>15</v>
      </c>
      <c r="D20" s="6" t="s">
        <v>5</v>
      </c>
      <c r="E20" t="s">
        <v>122</v>
      </c>
      <c r="F20" s="1">
        <v>61678</v>
      </c>
      <c r="G20" t="s">
        <v>123</v>
      </c>
    </row>
    <row r="21" spans="1:7" x14ac:dyDescent="0.25">
      <c r="C21" t="s">
        <v>16</v>
      </c>
      <c r="D21" s="6" t="s">
        <v>5</v>
      </c>
      <c r="E21" t="s">
        <v>122</v>
      </c>
      <c r="F21" s="1">
        <v>2</v>
      </c>
      <c r="G21" t="s">
        <v>123</v>
      </c>
    </row>
    <row r="22" spans="1:7" x14ac:dyDescent="0.25">
      <c r="C22" t="s">
        <v>18</v>
      </c>
      <c r="D22" s="6" t="s">
        <v>5</v>
      </c>
      <c r="E22" t="s">
        <v>122</v>
      </c>
      <c r="F22" s="1">
        <v>26898</v>
      </c>
      <c r="G22" t="s">
        <v>123</v>
      </c>
    </row>
    <row r="23" spans="1:7" x14ac:dyDescent="0.25">
      <c r="C23" t="s">
        <v>101</v>
      </c>
      <c r="D23" s="6" t="s">
        <v>5</v>
      </c>
      <c r="E23" t="s">
        <v>122</v>
      </c>
      <c r="F23" s="1">
        <v>16780</v>
      </c>
      <c r="G23" t="s">
        <v>123</v>
      </c>
    </row>
    <row r="24" spans="1:7" x14ac:dyDescent="0.25">
      <c r="C24" t="s">
        <v>102</v>
      </c>
      <c r="D24" s="6" t="s">
        <v>5</v>
      </c>
      <c r="E24" t="s">
        <v>122</v>
      </c>
      <c r="F24" s="1">
        <v>1227</v>
      </c>
      <c r="G24" t="s">
        <v>123</v>
      </c>
    </row>
    <row r="25" spans="1:7" x14ac:dyDescent="0.25">
      <c r="A25" t="s">
        <v>78</v>
      </c>
      <c r="B25" t="s">
        <v>73</v>
      </c>
      <c r="C25" s="6" t="s">
        <v>127</v>
      </c>
      <c r="D25" s="6" t="s">
        <v>6</v>
      </c>
      <c r="E25" t="s">
        <v>122</v>
      </c>
      <c r="F25" s="1">
        <v>15289</v>
      </c>
      <c r="G25" t="s">
        <v>31</v>
      </c>
    </row>
    <row r="26" spans="1:7" x14ac:dyDescent="0.25">
      <c r="A26" t="s">
        <v>74</v>
      </c>
      <c r="B26" t="s">
        <v>73</v>
      </c>
      <c r="C26" s="6" t="s">
        <v>127</v>
      </c>
      <c r="D26" s="6" t="s">
        <v>6</v>
      </c>
      <c r="E26" t="s">
        <v>122</v>
      </c>
      <c r="F26" s="1">
        <v>13702</v>
      </c>
      <c r="G26" t="s">
        <v>31</v>
      </c>
    </row>
    <row r="27" spans="1:7" x14ac:dyDescent="0.25">
      <c r="A27" t="s">
        <v>75</v>
      </c>
      <c r="B27" t="s">
        <v>73</v>
      </c>
      <c r="C27" s="6" t="s">
        <v>127</v>
      </c>
      <c r="D27" s="6" t="s">
        <v>6</v>
      </c>
      <c r="E27" t="s">
        <v>122</v>
      </c>
      <c r="F27" s="1">
        <v>7707</v>
      </c>
      <c r="G27" t="s">
        <v>31</v>
      </c>
    </row>
    <row r="28" spans="1:7" x14ac:dyDescent="0.25">
      <c r="A28" t="s">
        <v>76</v>
      </c>
      <c r="B28" t="s">
        <v>85</v>
      </c>
      <c r="C28" s="6" t="s">
        <v>127</v>
      </c>
      <c r="D28" s="6" t="s">
        <v>6</v>
      </c>
      <c r="E28" t="s">
        <v>122</v>
      </c>
      <c r="F28" s="1">
        <v>4367</v>
      </c>
      <c r="G28" t="s">
        <v>31</v>
      </c>
    </row>
    <row r="29" spans="1:7" x14ac:dyDescent="0.25">
      <c r="A29" t="s">
        <v>76</v>
      </c>
      <c r="B29" t="s">
        <v>73</v>
      </c>
      <c r="C29" s="6" t="s">
        <v>127</v>
      </c>
      <c r="D29" s="6" t="s">
        <v>6</v>
      </c>
      <c r="E29" t="s">
        <v>122</v>
      </c>
      <c r="F29" s="1">
        <v>3618</v>
      </c>
      <c r="G29" t="s">
        <v>31</v>
      </c>
    </row>
    <row r="30" spans="1:7" x14ac:dyDescent="0.25">
      <c r="A30" t="s">
        <v>77</v>
      </c>
      <c r="B30" t="s">
        <v>73</v>
      </c>
      <c r="C30" s="6" t="s">
        <v>127</v>
      </c>
      <c r="D30" s="6" t="s">
        <v>6</v>
      </c>
      <c r="E30" t="s">
        <v>122</v>
      </c>
      <c r="F30" s="1">
        <v>13</v>
      </c>
      <c r="G30" t="s">
        <v>31</v>
      </c>
    </row>
    <row r="31" spans="1:7" x14ac:dyDescent="0.25">
      <c r="A31" t="s">
        <v>75</v>
      </c>
      <c r="B31" t="s">
        <v>85</v>
      </c>
      <c r="C31" s="6" t="s">
        <v>127</v>
      </c>
      <c r="D31" s="6" t="s">
        <v>6</v>
      </c>
      <c r="E31" t="s">
        <v>122</v>
      </c>
      <c r="F31" s="1">
        <v>1612</v>
      </c>
      <c r="G31" t="s">
        <v>31</v>
      </c>
    </row>
    <row r="32" spans="1:7" x14ac:dyDescent="0.25">
      <c r="A32" t="s">
        <v>79</v>
      </c>
      <c r="B32" t="s">
        <v>73</v>
      </c>
      <c r="C32" s="6" t="s">
        <v>127</v>
      </c>
      <c r="D32" s="6" t="s">
        <v>6</v>
      </c>
      <c r="E32" t="s">
        <v>122</v>
      </c>
      <c r="F32" s="1">
        <v>514</v>
      </c>
      <c r="G32" t="s">
        <v>31</v>
      </c>
    </row>
    <row r="33" spans="1:7" x14ac:dyDescent="0.25">
      <c r="A33" t="s">
        <v>80</v>
      </c>
      <c r="B33" t="s">
        <v>85</v>
      </c>
      <c r="C33" s="6" t="s">
        <v>127</v>
      </c>
      <c r="D33" s="6" t="s">
        <v>6</v>
      </c>
      <c r="E33" t="s">
        <v>122</v>
      </c>
      <c r="F33" s="1">
        <v>98</v>
      </c>
      <c r="G33" t="s">
        <v>31</v>
      </c>
    </row>
    <row r="34" spans="1:7" x14ac:dyDescent="0.25">
      <c r="A34" t="s">
        <v>81</v>
      </c>
      <c r="B34" t="s">
        <v>73</v>
      </c>
      <c r="C34" s="6" t="s">
        <v>127</v>
      </c>
      <c r="D34" s="6" t="s">
        <v>6</v>
      </c>
      <c r="E34" t="s">
        <v>122</v>
      </c>
      <c r="F34" s="1">
        <v>0</v>
      </c>
      <c r="G34" t="s">
        <v>31</v>
      </c>
    </row>
    <row r="35" spans="1:7" x14ac:dyDescent="0.25">
      <c r="A35" t="s">
        <v>82</v>
      </c>
      <c r="B35" t="s">
        <v>73</v>
      </c>
      <c r="C35" s="6" t="s">
        <v>127</v>
      </c>
      <c r="D35" s="6" t="s">
        <v>6</v>
      </c>
      <c r="E35" t="s">
        <v>122</v>
      </c>
      <c r="F35" s="1">
        <v>0</v>
      </c>
      <c r="G35" t="s">
        <v>31</v>
      </c>
    </row>
    <row r="36" spans="1:7" x14ac:dyDescent="0.25">
      <c r="A36" t="s">
        <v>75</v>
      </c>
      <c r="B36" t="s">
        <v>85</v>
      </c>
      <c r="C36" s="6" t="s">
        <v>127</v>
      </c>
      <c r="D36" s="6" t="s">
        <v>6</v>
      </c>
      <c r="E36" t="s">
        <v>122</v>
      </c>
      <c r="F36" s="1">
        <v>0</v>
      </c>
      <c r="G36" t="s">
        <v>31</v>
      </c>
    </row>
    <row r="37" spans="1:7" x14ac:dyDescent="0.25">
      <c r="A37" t="s">
        <v>80</v>
      </c>
      <c r="B37" t="s">
        <v>85</v>
      </c>
      <c r="C37" s="6" t="s">
        <v>127</v>
      </c>
      <c r="D37" s="6" t="s">
        <v>6</v>
      </c>
      <c r="E37" t="s">
        <v>122</v>
      </c>
      <c r="F37" s="1">
        <v>0</v>
      </c>
      <c r="G37" t="s">
        <v>31</v>
      </c>
    </row>
    <row r="38" spans="1:7" x14ac:dyDescent="0.25">
      <c r="A38" t="s">
        <v>84</v>
      </c>
      <c r="B38" t="s">
        <v>73</v>
      </c>
      <c r="C38" s="6" t="s">
        <v>128</v>
      </c>
      <c r="D38" s="6" t="s">
        <v>6</v>
      </c>
      <c r="E38" t="s">
        <v>122</v>
      </c>
      <c r="F38" s="1">
        <v>0</v>
      </c>
      <c r="G38" t="s">
        <v>31</v>
      </c>
    </row>
    <row r="39" spans="1:7" x14ac:dyDescent="0.25">
      <c r="A39" t="s">
        <v>86</v>
      </c>
      <c r="B39" t="s">
        <v>85</v>
      </c>
      <c r="C39" s="6" t="s">
        <v>128</v>
      </c>
      <c r="D39" s="6" t="s">
        <v>6</v>
      </c>
      <c r="E39" t="s">
        <v>122</v>
      </c>
      <c r="F39" s="1">
        <v>19889</v>
      </c>
      <c r="G39" t="s">
        <v>31</v>
      </c>
    </row>
    <row r="40" spans="1:7" x14ac:dyDescent="0.25">
      <c r="A40" t="s">
        <v>87</v>
      </c>
      <c r="B40" t="s">
        <v>73</v>
      </c>
      <c r="C40" s="6" t="s">
        <v>128</v>
      </c>
      <c r="D40" s="6" t="s">
        <v>6</v>
      </c>
      <c r="E40" t="s">
        <v>122</v>
      </c>
      <c r="F40" s="1">
        <v>15750</v>
      </c>
      <c r="G40" t="s">
        <v>31</v>
      </c>
    </row>
    <row r="41" spans="1:7" x14ac:dyDescent="0.25">
      <c r="A41" t="s">
        <v>88</v>
      </c>
      <c r="B41" t="s">
        <v>85</v>
      </c>
      <c r="C41" s="6" t="s">
        <v>128</v>
      </c>
      <c r="D41" s="6" t="s">
        <v>6</v>
      </c>
      <c r="E41" t="s">
        <v>122</v>
      </c>
      <c r="F41" s="1">
        <v>11748</v>
      </c>
      <c r="G41" t="s">
        <v>31</v>
      </c>
    </row>
    <row r="42" spans="1:7" x14ac:dyDescent="0.25">
      <c r="A42" t="s">
        <v>76</v>
      </c>
      <c r="B42" t="s">
        <v>85</v>
      </c>
      <c r="C42" s="6" t="s">
        <v>128</v>
      </c>
      <c r="D42" s="6" t="s">
        <v>6</v>
      </c>
      <c r="E42" t="s">
        <v>122</v>
      </c>
      <c r="F42" s="1">
        <v>7317</v>
      </c>
      <c r="G42" t="s">
        <v>31</v>
      </c>
    </row>
    <row r="43" spans="1:7" x14ac:dyDescent="0.25">
      <c r="A43" t="s">
        <v>89</v>
      </c>
      <c r="B43" t="s">
        <v>73</v>
      </c>
      <c r="C43" s="6" t="s">
        <v>128</v>
      </c>
      <c r="D43" s="6" t="s">
        <v>6</v>
      </c>
      <c r="E43" t="s">
        <v>122</v>
      </c>
      <c r="F43" s="1">
        <v>3949</v>
      </c>
      <c r="G43" t="s">
        <v>31</v>
      </c>
    </row>
    <row r="44" spans="1:7" x14ac:dyDescent="0.25">
      <c r="A44" t="s">
        <v>90</v>
      </c>
      <c r="B44" t="s">
        <v>73</v>
      </c>
      <c r="C44" s="6" t="s">
        <v>128</v>
      </c>
      <c r="D44" s="6" t="s">
        <v>6</v>
      </c>
      <c r="E44" t="s">
        <v>122</v>
      </c>
      <c r="F44" s="1">
        <v>2205</v>
      </c>
      <c r="G44" t="s">
        <v>31</v>
      </c>
    </row>
    <row r="45" spans="1:7" x14ac:dyDescent="0.25">
      <c r="A45" t="s">
        <v>22</v>
      </c>
      <c r="B45" t="s">
        <v>85</v>
      </c>
      <c r="C45" s="6" t="s">
        <v>128</v>
      </c>
      <c r="D45" s="6" t="s">
        <v>6</v>
      </c>
      <c r="E45" t="s">
        <v>122</v>
      </c>
      <c r="F45" s="1">
        <v>1359</v>
      </c>
      <c r="G45" t="s">
        <v>31</v>
      </c>
    </row>
    <row r="46" spans="1:7" x14ac:dyDescent="0.25">
      <c r="A46" t="s">
        <v>74</v>
      </c>
      <c r="B46" t="s">
        <v>73</v>
      </c>
      <c r="C46" s="6" t="s">
        <v>128</v>
      </c>
      <c r="D46" s="6" t="s">
        <v>6</v>
      </c>
      <c r="E46" t="s">
        <v>122</v>
      </c>
      <c r="F46" s="1">
        <v>708</v>
      </c>
      <c r="G46" t="s">
        <v>31</v>
      </c>
    </row>
    <row r="47" spans="1:7" x14ac:dyDescent="0.25">
      <c r="A47" t="s">
        <v>91</v>
      </c>
      <c r="B47" t="s">
        <v>85</v>
      </c>
      <c r="C47" s="6" t="s">
        <v>128</v>
      </c>
      <c r="D47" s="6" t="s">
        <v>6</v>
      </c>
      <c r="E47" t="s">
        <v>122</v>
      </c>
      <c r="F47" s="1">
        <v>295</v>
      </c>
      <c r="G47" t="s">
        <v>31</v>
      </c>
    </row>
    <row r="48" spans="1:7" x14ac:dyDescent="0.25">
      <c r="A48" t="s">
        <v>89</v>
      </c>
      <c r="B48" t="s">
        <v>85</v>
      </c>
      <c r="C48" s="6" t="s">
        <v>128</v>
      </c>
      <c r="D48" s="6" t="s">
        <v>6</v>
      </c>
      <c r="E48" t="s">
        <v>122</v>
      </c>
      <c r="F48" s="1">
        <v>262</v>
      </c>
      <c r="G48" t="s">
        <v>31</v>
      </c>
    </row>
    <row r="49" spans="1:7" x14ac:dyDescent="0.25">
      <c r="A49" t="s">
        <v>75</v>
      </c>
      <c r="B49" t="s">
        <v>73</v>
      </c>
      <c r="C49" s="6" t="s">
        <v>128</v>
      </c>
      <c r="D49" s="6" t="s">
        <v>6</v>
      </c>
      <c r="E49" t="s">
        <v>122</v>
      </c>
      <c r="F49" s="1">
        <v>952</v>
      </c>
      <c r="G49" t="s">
        <v>31</v>
      </c>
    </row>
    <row r="50" spans="1:7" x14ac:dyDescent="0.25">
      <c r="A50" t="s">
        <v>80</v>
      </c>
      <c r="B50" t="s">
        <v>85</v>
      </c>
      <c r="C50" s="6" t="s">
        <v>128</v>
      </c>
      <c r="D50" s="6" t="s">
        <v>6</v>
      </c>
      <c r="E50" t="s">
        <v>122</v>
      </c>
      <c r="F50" s="1">
        <v>101</v>
      </c>
      <c r="G50" t="s">
        <v>31</v>
      </c>
    </row>
    <row r="51" spans="1:7" x14ac:dyDescent="0.25">
      <c r="A51" t="s">
        <v>74</v>
      </c>
      <c r="B51" t="s">
        <v>85</v>
      </c>
      <c r="C51" s="6" t="s">
        <v>128</v>
      </c>
      <c r="D51" s="6" t="s">
        <v>6</v>
      </c>
      <c r="E51" t="s">
        <v>122</v>
      </c>
      <c r="F51" s="1">
        <v>75</v>
      </c>
      <c r="G51" t="s">
        <v>31</v>
      </c>
    </row>
    <row r="52" spans="1:7" x14ac:dyDescent="0.25">
      <c r="A52" t="s">
        <v>76</v>
      </c>
      <c r="B52" t="s">
        <v>73</v>
      </c>
      <c r="C52" s="6" t="s">
        <v>128</v>
      </c>
      <c r="D52" s="6" t="s">
        <v>6</v>
      </c>
      <c r="E52" t="s">
        <v>122</v>
      </c>
      <c r="F52" s="1">
        <v>74</v>
      </c>
      <c r="G52" t="s">
        <v>31</v>
      </c>
    </row>
    <row r="53" spans="1:7" x14ac:dyDescent="0.25">
      <c r="A53" t="s">
        <v>89</v>
      </c>
      <c r="B53" t="s">
        <v>85</v>
      </c>
      <c r="C53" s="6" t="s">
        <v>128</v>
      </c>
      <c r="D53" s="6" t="s">
        <v>6</v>
      </c>
      <c r="E53" t="s">
        <v>122</v>
      </c>
      <c r="F53" s="1">
        <v>0</v>
      </c>
      <c r="G53" t="s">
        <v>31</v>
      </c>
    </row>
    <row r="54" spans="1:7" x14ac:dyDescent="0.25">
      <c r="A54" t="s">
        <v>80</v>
      </c>
      <c r="B54" t="s">
        <v>73</v>
      </c>
      <c r="C54" s="6" t="s">
        <v>128</v>
      </c>
      <c r="D54" s="6" t="s">
        <v>6</v>
      </c>
      <c r="E54" t="s">
        <v>122</v>
      </c>
      <c r="F54" s="1">
        <v>0</v>
      </c>
      <c r="G54" t="s">
        <v>31</v>
      </c>
    </row>
    <row r="55" spans="1:7" x14ac:dyDescent="0.25">
      <c r="A55" t="s">
        <v>93</v>
      </c>
      <c r="B55" t="s">
        <v>73</v>
      </c>
      <c r="C55" s="6" t="s">
        <v>129</v>
      </c>
      <c r="D55" s="6" t="s">
        <v>6</v>
      </c>
      <c r="E55" t="s">
        <v>122</v>
      </c>
      <c r="F55" s="1">
        <v>11207</v>
      </c>
      <c r="G55" t="s">
        <v>31</v>
      </c>
    </row>
    <row r="56" spans="1:7" x14ac:dyDescent="0.25">
      <c r="A56" t="s">
        <v>94</v>
      </c>
      <c r="B56" t="s">
        <v>73</v>
      </c>
      <c r="C56" s="6" t="s">
        <v>129</v>
      </c>
      <c r="D56" s="6" t="s">
        <v>6</v>
      </c>
      <c r="E56" t="s">
        <v>122</v>
      </c>
      <c r="F56" s="1">
        <v>9929</v>
      </c>
      <c r="G56" t="s">
        <v>31</v>
      </c>
    </row>
    <row r="57" spans="1:7" x14ac:dyDescent="0.25">
      <c r="A57" t="s">
        <v>95</v>
      </c>
      <c r="B57" t="s">
        <v>85</v>
      </c>
      <c r="C57" s="6" t="s">
        <v>129</v>
      </c>
      <c r="D57" s="6" t="s">
        <v>6</v>
      </c>
      <c r="E57" t="s">
        <v>122</v>
      </c>
      <c r="F57" s="1">
        <v>8406</v>
      </c>
      <c r="G57" t="s">
        <v>31</v>
      </c>
    </row>
    <row r="58" spans="1:7" x14ac:dyDescent="0.25">
      <c r="A58" t="s">
        <v>96</v>
      </c>
      <c r="B58" t="s">
        <v>73</v>
      </c>
      <c r="C58" s="6" t="s">
        <v>129</v>
      </c>
      <c r="D58" s="6" t="s">
        <v>6</v>
      </c>
      <c r="E58" t="s">
        <v>122</v>
      </c>
      <c r="F58" s="1">
        <v>2716</v>
      </c>
      <c r="G58" t="s">
        <v>31</v>
      </c>
    </row>
    <row r="59" spans="1:7" x14ac:dyDescent="0.25">
      <c r="A59" t="s">
        <v>97</v>
      </c>
      <c r="B59" t="s">
        <v>73</v>
      </c>
      <c r="C59" s="6" t="s">
        <v>129</v>
      </c>
      <c r="D59" s="6" t="s">
        <v>6</v>
      </c>
      <c r="E59" t="s">
        <v>122</v>
      </c>
      <c r="F59" s="1">
        <v>0</v>
      </c>
      <c r="G59" t="s">
        <v>31</v>
      </c>
    </row>
    <row r="60" spans="1:7" x14ac:dyDescent="0.25">
      <c r="C60" t="s">
        <v>15</v>
      </c>
      <c r="D60" s="6" t="s">
        <v>106</v>
      </c>
      <c r="E60" t="s">
        <v>122</v>
      </c>
      <c r="F60" s="1">
        <v>32245</v>
      </c>
      <c r="G60" t="s">
        <v>123</v>
      </c>
    </row>
    <row r="61" spans="1:7" x14ac:dyDescent="0.25">
      <c r="C61" t="s">
        <v>16</v>
      </c>
      <c r="D61" s="6" t="s">
        <v>106</v>
      </c>
      <c r="E61" t="s">
        <v>122</v>
      </c>
      <c r="F61" s="1">
        <v>32356</v>
      </c>
      <c r="G61" t="s">
        <v>123</v>
      </c>
    </row>
    <row r="62" spans="1:7" x14ac:dyDescent="0.25">
      <c r="C62" t="s">
        <v>17</v>
      </c>
      <c r="D62" s="6" t="s">
        <v>106</v>
      </c>
      <c r="E62" t="s">
        <v>122</v>
      </c>
      <c r="F62" s="1">
        <v>12437</v>
      </c>
      <c r="G62" t="s">
        <v>123</v>
      </c>
    </row>
    <row r="63" spans="1:7" x14ac:dyDescent="0.25">
      <c r="C63" t="s">
        <v>18</v>
      </c>
      <c r="D63" s="6" t="s">
        <v>106</v>
      </c>
      <c r="E63" t="s">
        <v>122</v>
      </c>
      <c r="F63" s="1">
        <v>13328</v>
      </c>
      <c r="G63" t="s">
        <v>123</v>
      </c>
    </row>
    <row r="64" spans="1:7" x14ac:dyDescent="0.25">
      <c r="C64" t="s">
        <v>14</v>
      </c>
      <c r="D64" s="6" t="s">
        <v>106</v>
      </c>
      <c r="E64" t="s">
        <v>122</v>
      </c>
      <c r="F64" s="1">
        <v>38903</v>
      </c>
      <c r="G64" t="s">
        <v>123</v>
      </c>
    </row>
    <row r="65" spans="3:7" x14ac:dyDescent="0.25">
      <c r="C65" t="s">
        <v>105</v>
      </c>
      <c r="D65" s="6" t="s">
        <v>106</v>
      </c>
      <c r="E65" t="s">
        <v>122</v>
      </c>
      <c r="F65" s="1">
        <v>3879</v>
      </c>
      <c r="G65" t="s">
        <v>123</v>
      </c>
    </row>
    <row r="66" spans="3:7" x14ac:dyDescent="0.25">
      <c r="C66" t="s">
        <v>101</v>
      </c>
      <c r="D66" s="6" t="s">
        <v>106</v>
      </c>
      <c r="E66" t="s">
        <v>122</v>
      </c>
      <c r="F66" s="1">
        <v>5725</v>
      </c>
      <c r="G66" t="s">
        <v>123</v>
      </c>
    </row>
    <row r="67" spans="3:7" x14ac:dyDescent="0.25">
      <c r="C67" t="s">
        <v>102</v>
      </c>
      <c r="D67" s="6" t="s">
        <v>106</v>
      </c>
      <c r="E67" t="s">
        <v>122</v>
      </c>
      <c r="F67" s="1">
        <v>4671</v>
      </c>
      <c r="G67" t="s">
        <v>123</v>
      </c>
    </row>
    <row r="68" spans="3:7" x14ac:dyDescent="0.25">
      <c r="C68" t="s">
        <v>22</v>
      </c>
      <c r="D68" s="6" t="s">
        <v>106</v>
      </c>
      <c r="E68" t="s">
        <v>122</v>
      </c>
      <c r="F68" s="1">
        <v>951</v>
      </c>
      <c r="G68" t="s">
        <v>123</v>
      </c>
    </row>
    <row r="69" spans="3:7" x14ac:dyDescent="0.25">
      <c r="C69" t="s">
        <v>15</v>
      </c>
      <c r="D69" s="6" t="s">
        <v>8</v>
      </c>
      <c r="E69" t="s">
        <v>122</v>
      </c>
      <c r="F69" s="1">
        <v>172468</v>
      </c>
      <c r="G69" t="s">
        <v>123</v>
      </c>
    </row>
    <row r="70" spans="3:7" x14ac:dyDescent="0.25">
      <c r="C70" t="s">
        <v>15</v>
      </c>
      <c r="D70" s="6" t="s">
        <v>9</v>
      </c>
      <c r="E70" t="s">
        <v>122</v>
      </c>
      <c r="F70" s="1">
        <v>47726</v>
      </c>
      <c r="G70" t="s">
        <v>123</v>
      </c>
    </row>
    <row r="71" spans="3:7" x14ac:dyDescent="0.25">
      <c r="C71" t="s">
        <v>16</v>
      </c>
      <c r="D71" s="6" t="s">
        <v>9</v>
      </c>
      <c r="E71" t="s">
        <v>122</v>
      </c>
      <c r="F71" s="1">
        <v>15</v>
      </c>
      <c r="G71" t="s">
        <v>123</v>
      </c>
    </row>
    <row r="72" spans="3:7" x14ac:dyDescent="0.25">
      <c r="C72" t="s">
        <v>17</v>
      </c>
      <c r="D72" s="6" t="s">
        <v>9</v>
      </c>
      <c r="E72" t="s">
        <v>122</v>
      </c>
      <c r="F72" s="1">
        <v>124</v>
      </c>
      <c r="G72" t="s">
        <v>123</v>
      </c>
    </row>
    <row r="73" spans="3:7" x14ac:dyDescent="0.25">
      <c r="C73" t="s">
        <v>18</v>
      </c>
      <c r="D73" s="6" t="s">
        <v>9</v>
      </c>
      <c r="E73" t="s">
        <v>122</v>
      </c>
      <c r="F73" s="1">
        <v>16941</v>
      </c>
      <c r="G73" t="s">
        <v>123</v>
      </c>
    </row>
    <row r="74" spans="3:7" x14ac:dyDescent="0.25">
      <c r="C74" t="s">
        <v>14</v>
      </c>
      <c r="D74" s="6" t="s">
        <v>9</v>
      </c>
      <c r="E74" t="s">
        <v>122</v>
      </c>
      <c r="F74" s="1">
        <v>3278</v>
      </c>
      <c r="G74" t="s">
        <v>123</v>
      </c>
    </row>
    <row r="75" spans="3:7" x14ac:dyDescent="0.25">
      <c r="C75" t="s">
        <v>105</v>
      </c>
      <c r="D75" s="6" t="s">
        <v>9</v>
      </c>
      <c r="E75" t="s">
        <v>122</v>
      </c>
      <c r="F75" s="1">
        <v>1</v>
      </c>
      <c r="G75" t="s">
        <v>123</v>
      </c>
    </row>
    <row r="76" spans="3:7" x14ac:dyDescent="0.25">
      <c r="C76" t="s">
        <v>101</v>
      </c>
      <c r="D76" s="6" t="s">
        <v>9</v>
      </c>
      <c r="E76" t="s">
        <v>122</v>
      </c>
      <c r="F76" s="1">
        <v>10499</v>
      </c>
      <c r="G76" t="s">
        <v>123</v>
      </c>
    </row>
    <row r="77" spans="3:7" x14ac:dyDescent="0.25">
      <c r="C77" t="s">
        <v>102</v>
      </c>
      <c r="D77" s="6" t="s">
        <v>9</v>
      </c>
      <c r="E77" t="s">
        <v>122</v>
      </c>
      <c r="F77" s="1">
        <v>15337</v>
      </c>
      <c r="G77" t="s">
        <v>123</v>
      </c>
    </row>
    <row r="78" spans="3:7" x14ac:dyDescent="0.25">
      <c r="C78" t="s">
        <v>22</v>
      </c>
      <c r="D78" s="6" t="s">
        <v>9</v>
      </c>
      <c r="E78" t="s">
        <v>122</v>
      </c>
      <c r="F78" s="1">
        <v>1217</v>
      </c>
      <c r="G78" t="s">
        <v>123</v>
      </c>
    </row>
    <row r="79" spans="3:7" x14ac:dyDescent="0.25">
      <c r="C79" t="s">
        <v>15</v>
      </c>
      <c r="D79" s="6" t="s">
        <v>10</v>
      </c>
      <c r="E79" t="s">
        <v>122</v>
      </c>
      <c r="F79" s="1">
        <v>23437</v>
      </c>
      <c r="G79" t="s">
        <v>123</v>
      </c>
    </row>
    <row r="80" spans="3:7" x14ac:dyDescent="0.25">
      <c r="C80" t="s">
        <v>15</v>
      </c>
      <c r="D80" s="6" t="s">
        <v>11</v>
      </c>
      <c r="E80" t="s">
        <v>122</v>
      </c>
      <c r="F80" s="1">
        <v>184527</v>
      </c>
      <c r="G80" t="s">
        <v>123</v>
      </c>
    </row>
    <row r="81" spans="3:7" x14ac:dyDescent="0.25">
      <c r="C81" t="s">
        <v>17</v>
      </c>
      <c r="D81" s="6" t="s">
        <v>11</v>
      </c>
      <c r="E81" t="s">
        <v>122</v>
      </c>
      <c r="F81" s="1">
        <v>19</v>
      </c>
      <c r="G81" t="s">
        <v>123</v>
      </c>
    </row>
    <row r="82" spans="3:7" x14ac:dyDescent="0.25">
      <c r="C82" t="s">
        <v>18</v>
      </c>
      <c r="D82" s="6" t="s">
        <v>11</v>
      </c>
      <c r="E82" t="s">
        <v>122</v>
      </c>
      <c r="F82" s="1">
        <v>122807</v>
      </c>
      <c r="G82" t="s">
        <v>123</v>
      </c>
    </row>
    <row r="83" spans="3:7" x14ac:dyDescent="0.25">
      <c r="C83" t="s">
        <v>14</v>
      </c>
      <c r="D83" s="6" t="s">
        <v>11</v>
      </c>
      <c r="E83" t="s">
        <v>122</v>
      </c>
      <c r="F83" s="1">
        <v>51281</v>
      </c>
      <c r="G83" t="s">
        <v>123</v>
      </c>
    </row>
    <row r="84" spans="3:7" x14ac:dyDescent="0.25">
      <c r="C84" t="s">
        <v>105</v>
      </c>
      <c r="D84" s="6" t="s">
        <v>11</v>
      </c>
      <c r="E84" t="s">
        <v>122</v>
      </c>
      <c r="F84" s="1">
        <v>750</v>
      </c>
      <c r="G84" t="s">
        <v>123</v>
      </c>
    </row>
    <row r="85" spans="3:7" x14ac:dyDescent="0.25">
      <c r="C85" t="s">
        <v>101</v>
      </c>
      <c r="D85" s="6" t="s">
        <v>11</v>
      </c>
      <c r="E85" t="s">
        <v>122</v>
      </c>
      <c r="F85" s="1">
        <v>35834</v>
      </c>
      <c r="G85" t="s">
        <v>123</v>
      </c>
    </row>
    <row r="86" spans="3:7" x14ac:dyDescent="0.25">
      <c r="C86" t="s">
        <v>102</v>
      </c>
      <c r="D86" s="6" t="s">
        <v>11</v>
      </c>
      <c r="E86" t="s">
        <v>122</v>
      </c>
      <c r="F86" s="1">
        <v>85054</v>
      </c>
      <c r="G86" t="s">
        <v>123</v>
      </c>
    </row>
    <row r="87" spans="3:7" x14ac:dyDescent="0.25">
      <c r="C87" t="s">
        <v>15</v>
      </c>
      <c r="D87" s="6" t="s">
        <v>107</v>
      </c>
      <c r="E87" t="s">
        <v>122</v>
      </c>
      <c r="F87" s="1">
        <v>5476</v>
      </c>
      <c r="G87" t="s">
        <v>123</v>
      </c>
    </row>
    <row r="88" spans="3:7" x14ac:dyDescent="0.25">
      <c r="C88" t="s">
        <v>17</v>
      </c>
      <c r="D88" s="6" t="s">
        <v>107</v>
      </c>
      <c r="E88" t="s">
        <v>122</v>
      </c>
      <c r="F88" s="1">
        <v>7753</v>
      </c>
      <c r="G88" t="s">
        <v>123</v>
      </c>
    </row>
    <row r="89" spans="3:7" x14ac:dyDescent="0.25">
      <c r="C89" t="s">
        <v>105</v>
      </c>
      <c r="D89" s="6" t="s">
        <v>107</v>
      </c>
      <c r="E89" t="s">
        <v>122</v>
      </c>
      <c r="F89" s="1">
        <v>185</v>
      </c>
      <c r="G89" t="s">
        <v>123</v>
      </c>
    </row>
    <row r="90" spans="3:7" x14ac:dyDescent="0.25">
      <c r="C90" t="s">
        <v>68</v>
      </c>
      <c r="D90" t="s">
        <v>125</v>
      </c>
      <c r="E90" t="s">
        <v>126</v>
      </c>
      <c r="F90" s="1">
        <v>737939</v>
      </c>
      <c r="G90" t="s">
        <v>64</v>
      </c>
    </row>
    <row r="91" spans="3:7" x14ac:dyDescent="0.25">
      <c r="C91" t="s">
        <v>69</v>
      </c>
      <c r="D91" t="s">
        <v>125</v>
      </c>
      <c r="E91" t="s">
        <v>126</v>
      </c>
      <c r="F91" s="1">
        <v>174056</v>
      </c>
      <c r="G91" t="s">
        <v>64</v>
      </c>
    </row>
    <row r="92" spans="3:7" x14ac:dyDescent="0.25">
      <c r="C92" t="s">
        <v>70</v>
      </c>
      <c r="D92" t="s">
        <v>125</v>
      </c>
      <c r="E92" t="s">
        <v>126</v>
      </c>
      <c r="F92" s="1">
        <v>21576</v>
      </c>
      <c r="G92" t="s">
        <v>64</v>
      </c>
    </row>
    <row r="93" spans="3:7" x14ac:dyDescent="0.25">
      <c r="C93" t="s">
        <v>130</v>
      </c>
      <c r="D93" t="s">
        <v>125</v>
      </c>
      <c r="E93" t="s">
        <v>126</v>
      </c>
      <c r="F93" s="1">
        <v>32217</v>
      </c>
      <c r="G93" t="s">
        <v>64</v>
      </c>
    </row>
    <row r="94" spans="3:7" x14ac:dyDescent="0.25">
      <c r="C94" t="s">
        <v>71</v>
      </c>
      <c r="D94" t="s">
        <v>125</v>
      </c>
      <c r="E94" t="s">
        <v>126</v>
      </c>
      <c r="F94" s="1">
        <v>119</v>
      </c>
      <c r="G94" t="s">
        <v>64</v>
      </c>
    </row>
    <row r="95" spans="3:7" x14ac:dyDescent="0.25">
      <c r="C95" t="s">
        <v>112</v>
      </c>
      <c r="D95" s="6" t="s">
        <v>111</v>
      </c>
      <c r="E95" t="s">
        <v>126</v>
      </c>
      <c r="F95" s="1">
        <v>138594</v>
      </c>
      <c r="G95" t="s">
        <v>123</v>
      </c>
    </row>
    <row r="96" spans="3:7" x14ac:dyDescent="0.25">
      <c r="C96" t="s">
        <v>108</v>
      </c>
      <c r="D96" s="6" t="s">
        <v>111</v>
      </c>
      <c r="E96" t="s">
        <v>126</v>
      </c>
      <c r="F96" s="1">
        <v>27427</v>
      </c>
      <c r="G96" t="s">
        <v>123</v>
      </c>
    </row>
    <row r="97" spans="3:7" x14ac:dyDescent="0.25">
      <c r="C97" t="s">
        <v>109</v>
      </c>
      <c r="D97" s="6" t="s">
        <v>111</v>
      </c>
      <c r="E97" t="s">
        <v>126</v>
      </c>
      <c r="F97" s="1">
        <v>95320</v>
      </c>
      <c r="G97" t="s">
        <v>123</v>
      </c>
    </row>
    <row r="98" spans="3:7" x14ac:dyDescent="0.25">
      <c r="C98" t="s">
        <v>110</v>
      </c>
      <c r="D98" s="6" t="s">
        <v>111</v>
      </c>
      <c r="E98" t="s">
        <v>126</v>
      </c>
      <c r="F98" s="1">
        <v>6898</v>
      </c>
      <c r="G98" t="s">
        <v>123</v>
      </c>
    </row>
    <row r="99" spans="3:7" x14ac:dyDescent="0.25">
      <c r="C99" t="s">
        <v>113</v>
      </c>
      <c r="D99" s="6" t="s">
        <v>111</v>
      </c>
      <c r="E99" t="s">
        <v>126</v>
      </c>
      <c r="F99" s="1">
        <v>30711</v>
      </c>
      <c r="G99" t="s">
        <v>123</v>
      </c>
    </row>
    <row r="100" spans="3:7" x14ac:dyDescent="0.25">
      <c r="C100" t="s">
        <v>112</v>
      </c>
      <c r="D100" s="6" t="s">
        <v>114</v>
      </c>
      <c r="E100" t="s">
        <v>126</v>
      </c>
      <c r="F100" s="1">
        <v>381131</v>
      </c>
      <c r="G100" t="s">
        <v>123</v>
      </c>
    </row>
    <row r="101" spans="3:7" x14ac:dyDescent="0.25">
      <c r="C101" t="s">
        <v>108</v>
      </c>
      <c r="D101" s="6" t="s">
        <v>114</v>
      </c>
      <c r="E101" t="s">
        <v>126</v>
      </c>
      <c r="F101" s="1">
        <v>43481</v>
      </c>
      <c r="G101" t="s">
        <v>123</v>
      </c>
    </row>
    <row r="102" spans="3:7" x14ac:dyDescent="0.25">
      <c r="C102" t="s">
        <v>109</v>
      </c>
      <c r="D102" s="6" t="s">
        <v>114</v>
      </c>
      <c r="E102" t="s">
        <v>126</v>
      </c>
      <c r="F102" s="1">
        <v>37126</v>
      </c>
      <c r="G102" t="s">
        <v>123</v>
      </c>
    </row>
    <row r="103" spans="3:7" x14ac:dyDescent="0.25">
      <c r="C103" t="s">
        <v>110</v>
      </c>
      <c r="D103" s="6" t="s">
        <v>114</v>
      </c>
      <c r="E103" t="s">
        <v>126</v>
      </c>
      <c r="F103" s="1">
        <v>453</v>
      </c>
      <c r="G103" t="s">
        <v>123</v>
      </c>
    </row>
    <row r="104" spans="3:7" x14ac:dyDescent="0.25">
      <c r="C104" t="s">
        <v>113</v>
      </c>
      <c r="D104" s="6" t="s">
        <v>114</v>
      </c>
      <c r="E104" t="s">
        <v>126</v>
      </c>
      <c r="F104" s="1">
        <v>12576</v>
      </c>
      <c r="G104" t="s">
        <v>123</v>
      </c>
    </row>
    <row r="105" spans="3:7" x14ac:dyDescent="0.25">
      <c r="C105" t="s">
        <v>112</v>
      </c>
      <c r="D105" s="6" t="s">
        <v>115</v>
      </c>
      <c r="E105" t="s">
        <v>126</v>
      </c>
      <c r="F105" s="1">
        <v>171203</v>
      </c>
      <c r="G105" t="s">
        <v>123</v>
      </c>
    </row>
    <row r="106" spans="3:7" x14ac:dyDescent="0.25">
      <c r="C106" t="s">
        <v>108</v>
      </c>
      <c r="D106" s="6" t="s">
        <v>115</v>
      </c>
      <c r="E106" t="s">
        <v>126</v>
      </c>
      <c r="F106" s="1">
        <v>7532</v>
      </c>
      <c r="G106" t="s">
        <v>123</v>
      </c>
    </row>
    <row r="107" spans="3:7" x14ac:dyDescent="0.25">
      <c r="C107" t="s">
        <v>109</v>
      </c>
      <c r="D107" s="6" t="s">
        <v>115</v>
      </c>
      <c r="E107" t="s">
        <v>126</v>
      </c>
      <c r="F107" s="1">
        <v>13828</v>
      </c>
      <c r="G107" t="s">
        <v>123</v>
      </c>
    </row>
    <row r="108" spans="3:7" x14ac:dyDescent="0.25">
      <c r="C108" t="s">
        <v>110</v>
      </c>
      <c r="D108" s="6" t="s">
        <v>115</v>
      </c>
      <c r="E108" t="s">
        <v>126</v>
      </c>
      <c r="F108" s="1">
        <v>2979</v>
      </c>
      <c r="G108" t="s">
        <v>123</v>
      </c>
    </row>
    <row r="109" spans="3:7" x14ac:dyDescent="0.25">
      <c r="C109" t="s">
        <v>113</v>
      </c>
      <c r="D109" s="6" t="s">
        <v>115</v>
      </c>
      <c r="E109" t="s">
        <v>126</v>
      </c>
      <c r="F109" s="1">
        <v>6032</v>
      </c>
      <c r="G109" t="s">
        <v>123</v>
      </c>
    </row>
    <row r="110" spans="3:7" x14ac:dyDescent="0.25">
      <c r="C110" t="s">
        <v>112</v>
      </c>
      <c r="D110" s="6" t="s">
        <v>116</v>
      </c>
      <c r="E110" t="s">
        <v>126</v>
      </c>
      <c r="F110" s="1">
        <v>149720</v>
      </c>
      <c r="G110" t="s">
        <v>123</v>
      </c>
    </row>
    <row r="111" spans="3:7" x14ac:dyDescent="0.25">
      <c r="C111" t="s">
        <v>108</v>
      </c>
      <c r="D111" s="6" t="s">
        <v>116</v>
      </c>
      <c r="E111" t="s">
        <v>126</v>
      </c>
      <c r="F111" s="1">
        <v>17092</v>
      </c>
      <c r="G111" t="s">
        <v>123</v>
      </c>
    </row>
    <row r="112" spans="3:7" x14ac:dyDescent="0.25">
      <c r="C112" t="s">
        <v>109</v>
      </c>
      <c r="D112" s="6" t="s">
        <v>116</v>
      </c>
      <c r="E112" t="s">
        <v>126</v>
      </c>
      <c r="F112" s="1">
        <v>9485</v>
      </c>
      <c r="G112" t="s">
        <v>123</v>
      </c>
    </row>
    <row r="113" spans="3:7" x14ac:dyDescent="0.25">
      <c r="C113" t="s">
        <v>110</v>
      </c>
      <c r="D113" s="6" t="s">
        <v>116</v>
      </c>
      <c r="E113" t="s">
        <v>126</v>
      </c>
      <c r="F113" s="1">
        <v>3129</v>
      </c>
      <c r="G113" t="s">
        <v>123</v>
      </c>
    </row>
    <row r="114" spans="3:7" x14ac:dyDescent="0.25">
      <c r="C114" t="s">
        <v>113</v>
      </c>
      <c r="D114" s="6" t="s">
        <v>116</v>
      </c>
      <c r="E114" t="s">
        <v>126</v>
      </c>
      <c r="F114" s="1">
        <v>82977</v>
      </c>
      <c r="G114" t="s">
        <v>123</v>
      </c>
    </row>
    <row r="115" spans="3:7" x14ac:dyDescent="0.25">
      <c r="C115" t="s">
        <v>112</v>
      </c>
      <c r="D115" s="6" t="s">
        <v>117</v>
      </c>
      <c r="E115" t="s">
        <v>126</v>
      </c>
      <c r="F115" s="1">
        <v>77759</v>
      </c>
      <c r="G115" t="s">
        <v>123</v>
      </c>
    </row>
    <row r="116" spans="3:7" x14ac:dyDescent="0.25">
      <c r="C116" t="s">
        <v>108</v>
      </c>
      <c r="D116" s="6" t="s">
        <v>117</v>
      </c>
      <c r="E116" t="s">
        <v>126</v>
      </c>
      <c r="F116" s="1">
        <v>24732</v>
      </c>
      <c r="G116" t="s">
        <v>123</v>
      </c>
    </row>
    <row r="117" spans="3:7" x14ac:dyDescent="0.25">
      <c r="C117" t="s">
        <v>109</v>
      </c>
      <c r="D117" s="6" t="s">
        <v>117</v>
      </c>
      <c r="E117" t="s">
        <v>126</v>
      </c>
      <c r="F117" s="1">
        <v>258676</v>
      </c>
      <c r="G117" t="s">
        <v>123</v>
      </c>
    </row>
    <row r="118" spans="3:7" x14ac:dyDescent="0.25">
      <c r="C118" t="s">
        <v>110</v>
      </c>
      <c r="D118" s="6" t="s">
        <v>117</v>
      </c>
      <c r="E118" t="s">
        <v>126</v>
      </c>
      <c r="F118" s="1">
        <v>16598</v>
      </c>
      <c r="G118" t="s">
        <v>123</v>
      </c>
    </row>
    <row r="119" spans="3:7" x14ac:dyDescent="0.25">
      <c r="C119" t="s">
        <v>113</v>
      </c>
      <c r="D119" s="6" t="s">
        <v>117</v>
      </c>
      <c r="E119" t="s">
        <v>126</v>
      </c>
      <c r="F119" s="1">
        <v>38681</v>
      </c>
      <c r="G119" t="s">
        <v>123</v>
      </c>
    </row>
    <row r="120" spans="3:7" x14ac:dyDescent="0.25">
      <c r="C120" t="s">
        <v>112</v>
      </c>
      <c r="D120" s="6" t="s">
        <v>118</v>
      </c>
      <c r="E120" t="s">
        <v>126</v>
      </c>
      <c r="F120" s="1">
        <v>80241</v>
      </c>
      <c r="G120" t="s">
        <v>123</v>
      </c>
    </row>
    <row r="121" spans="3:7" x14ac:dyDescent="0.25">
      <c r="C121" t="s">
        <v>108</v>
      </c>
      <c r="D121" s="6" t="s">
        <v>118</v>
      </c>
      <c r="E121" t="s">
        <v>126</v>
      </c>
      <c r="F121" s="1">
        <v>8014</v>
      </c>
      <c r="G121" t="s">
        <v>123</v>
      </c>
    </row>
    <row r="122" spans="3:7" x14ac:dyDescent="0.25">
      <c r="C122" t="s">
        <v>109</v>
      </c>
      <c r="D122" s="6" t="s">
        <v>118</v>
      </c>
      <c r="E122" t="s">
        <v>126</v>
      </c>
      <c r="F122" s="1">
        <v>4400</v>
      </c>
      <c r="G122" t="s">
        <v>123</v>
      </c>
    </row>
    <row r="123" spans="3:7" x14ac:dyDescent="0.25">
      <c r="C123" t="s">
        <v>110</v>
      </c>
      <c r="D123" s="6" t="s">
        <v>118</v>
      </c>
      <c r="E123" t="s">
        <v>126</v>
      </c>
      <c r="F123" s="1">
        <v>0</v>
      </c>
      <c r="G123" t="s">
        <v>123</v>
      </c>
    </row>
    <row r="124" spans="3:7" x14ac:dyDescent="0.25">
      <c r="C124" t="s">
        <v>113</v>
      </c>
      <c r="D124" s="6" t="s">
        <v>118</v>
      </c>
      <c r="E124" t="s">
        <v>126</v>
      </c>
      <c r="F124" s="1">
        <v>20</v>
      </c>
      <c r="G124" t="s">
        <v>123</v>
      </c>
    </row>
    <row r="125" spans="3:7" x14ac:dyDescent="0.25">
      <c r="C125" t="s">
        <v>112</v>
      </c>
      <c r="D125" s="6" t="s">
        <v>121</v>
      </c>
      <c r="E125" t="s">
        <v>126</v>
      </c>
      <c r="F125" s="1">
        <v>156870</v>
      </c>
      <c r="G125" t="s">
        <v>123</v>
      </c>
    </row>
    <row r="126" spans="3:7" x14ac:dyDescent="0.25">
      <c r="C126" t="s">
        <v>108</v>
      </c>
      <c r="D126" s="6" t="s">
        <v>121</v>
      </c>
      <c r="E126" t="s">
        <v>126</v>
      </c>
      <c r="F126" s="1">
        <v>17363</v>
      </c>
      <c r="G126" t="s">
        <v>123</v>
      </c>
    </row>
    <row r="127" spans="3:7" x14ac:dyDescent="0.25">
      <c r="C127" t="s">
        <v>109</v>
      </c>
      <c r="D127" s="6" t="s">
        <v>121</v>
      </c>
      <c r="E127" t="s">
        <v>126</v>
      </c>
      <c r="F127" s="1">
        <v>81811</v>
      </c>
      <c r="G127" t="s">
        <v>123</v>
      </c>
    </row>
    <row r="128" spans="3:7" x14ac:dyDescent="0.25">
      <c r="C128" t="s">
        <v>110</v>
      </c>
      <c r="D128" s="6" t="s">
        <v>121</v>
      </c>
      <c r="E128" t="s">
        <v>126</v>
      </c>
      <c r="F128" s="1">
        <v>5909</v>
      </c>
      <c r="G128" t="s">
        <v>123</v>
      </c>
    </row>
    <row r="129" spans="3:7" x14ac:dyDescent="0.25">
      <c r="C129" t="s">
        <v>113</v>
      </c>
      <c r="D129" s="6" t="s">
        <v>121</v>
      </c>
      <c r="E129" t="s">
        <v>126</v>
      </c>
      <c r="F129" s="1">
        <v>31013</v>
      </c>
      <c r="G129" t="s">
        <v>123</v>
      </c>
    </row>
    <row r="130" spans="3:7" x14ac:dyDescent="0.25">
      <c r="C130" t="s">
        <v>112</v>
      </c>
      <c r="D130" s="6" t="s">
        <v>120</v>
      </c>
      <c r="E130" t="s">
        <v>126</v>
      </c>
      <c r="F130" s="1">
        <v>65249</v>
      </c>
      <c r="G130" t="s">
        <v>123</v>
      </c>
    </row>
    <row r="131" spans="3:7" x14ac:dyDescent="0.25">
      <c r="C131" t="s">
        <v>108</v>
      </c>
      <c r="D131" s="6" t="s">
        <v>120</v>
      </c>
      <c r="E131" t="s">
        <v>126</v>
      </c>
      <c r="F131" s="1">
        <v>83822</v>
      </c>
      <c r="G131" t="s">
        <v>123</v>
      </c>
    </row>
    <row r="132" spans="3:7" x14ac:dyDescent="0.25">
      <c r="C132" t="s">
        <v>109</v>
      </c>
      <c r="D132" s="6" t="s">
        <v>120</v>
      </c>
      <c r="E132" t="s">
        <v>126</v>
      </c>
      <c r="F132" s="1">
        <v>25774</v>
      </c>
      <c r="G132" t="s">
        <v>123</v>
      </c>
    </row>
    <row r="133" spans="3:7" x14ac:dyDescent="0.25">
      <c r="C133" t="s">
        <v>110</v>
      </c>
      <c r="D133" s="6" t="s">
        <v>120</v>
      </c>
      <c r="E133" t="s">
        <v>126</v>
      </c>
      <c r="F133" s="1">
        <v>171</v>
      </c>
      <c r="G133" t="s">
        <v>123</v>
      </c>
    </row>
    <row r="134" spans="3:7" x14ac:dyDescent="0.25">
      <c r="C134" t="s">
        <v>113</v>
      </c>
      <c r="D134" s="6" t="s">
        <v>120</v>
      </c>
      <c r="E134" t="s">
        <v>126</v>
      </c>
      <c r="F134" s="1">
        <v>18091</v>
      </c>
      <c r="G134" t="s">
        <v>123</v>
      </c>
    </row>
    <row r="135" spans="3:7" x14ac:dyDescent="0.25">
      <c r="C135" t="s">
        <v>112</v>
      </c>
      <c r="D135" s="6" t="s">
        <v>119</v>
      </c>
      <c r="E135" t="s">
        <v>126</v>
      </c>
      <c r="F135" s="1">
        <v>51760</v>
      </c>
      <c r="G135" t="s">
        <v>123</v>
      </c>
    </row>
    <row r="136" spans="3:7" x14ac:dyDescent="0.25">
      <c r="C136" t="s">
        <v>108</v>
      </c>
      <c r="D136" s="6" t="s">
        <v>119</v>
      </c>
      <c r="E136" t="s">
        <v>126</v>
      </c>
      <c r="F136" s="1">
        <v>2579</v>
      </c>
      <c r="G136" t="s">
        <v>123</v>
      </c>
    </row>
    <row r="137" spans="3:7" x14ac:dyDescent="0.25">
      <c r="C137" t="s">
        <v>109</v>
      </c>
      <c r="D137" s="6" t="s">
        <v>119</v>
      </c>
      <c r="E137" t="s">
        <v>126</v>
      </c>
      <c r="F137" s="1">
        <v>8884</v>
      </c>
      <c r="G137" t="s">
        <v>123</v>
      </c>
    </row>
    <row r="138" spans="3:7" x14ac:dyDescent="0.25">
      <c r="C138" t="s">
        <v>110</v>
      </c>
      <c r="D138" s="6" t="s">
        <v>119</v>
      </c>
      <c r="E138" t="s">
        <v>126</v>
      </c>
      <c r="F138" s="1">
        <v>286</v>
      </c>
      <c r="G138" t="s">
        <v>123</v>
      </c>
    </row>
    <row r="139" spans="3:7" x14ac:dyDescent="0.25">
      <c r="C139" t="s">
        <v>113</v>
      </c>
      <c r="D139" s="6" t="s">
        <v>119</v>
      </c>
      <c r="E139" t="s">
        <v>126</v>
      </c>
      <c r="F139" s="1">
        <v>7247</v>
      </c>
      <c r="G139" t="s">
        <v>123</v>
      </c>
    </row>
    <row r="140" spans="3:7" x14ac:dyDescent="0.25">
      <c r="F140" s="7"/>
    </row>
    <row r="143" spans="3:7" x14ac:dyDescent="0.25">
      <c r="G143" s="1"/>
    </row>
    <row r="144" spans="3:7" x14ac:dyDescent="0.25">
      <c r="G144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5:7" x14ac:dyDescent="0.25">
      <c r="G177" s="1"/>
    </row>
    <row r="178" spans="5:7" x14ac:dyDescent="0.25">
      <c r="E178" s="6"/>
      <c r="F178" s="3"/>
      <c r="G178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C804-6FD6-417F-81BD-ECBAA229F373}">
  <dimension ref="A3:E266"/>
  <sheetViews>
    <sheetView topLeftCell="A20" workbookViewId="0">
      <selection activeCell="B39" sqref="B39"/>
    </sheetView>
  </sheetViews>
  <sheetFormatPr defaultRowHeight="15" x14ac:dyDescent="0.25"/>
  <cols>
    <col min="1" max="1" width="61.5703125" bestFit="1" customWidth="1"/>
    <col min="2" max="2" width="14.5703125" customWidth="1"/>
    <col min="3" max="4" width="13.28515625" bestFit="1" customWidth="1"/>
    <col min="5" max="5" width="36" customWidth="1"/>
  </cols>
  <sheetData>
    <row r="3" spans="1:5" x14ac:dyDescent="0.25">
      <c r="B3" s="5" t="s">
        <v>3</v>
      </c>
      <c r="C3" s="5">
        <v>2024</v>
      </c>
      <c r="D3" s="5">
        <v>2023</v>
      </c>
      <c r="E3" s="2" t="s">
        <v>30</v>
      </c>
    </row>
    <row r="4" spans="1:5" x14ac:dyDescent="0.25">
      <c r="A4" t="s">
        <v>0</v>
      </c>
      <c r="B4" s="1">
        <v>1259454</v>
      </c>
      <c r="C4" s="1">
        <v>1271706</v>
      </c>
      <c r="D4" s="1">
        <v>1183722</v>
      </c>
      <c r="E4" t="s">
        <v>33</v>
      </c>
    </row>
    <row r="5" spans="1:5" x14ac:dyDescent="0.25">
      <c r="A5" t="s">
        <v>1</v>
      </c>
      <c r="B5" s="1">
        <v>424573</v>
      </c>
      <c r="C5" s="1">
        <v>425996</v>
      </c>
      <c r="D5" s="1">
        <v>384044</v>
      </c>
    </row>
    <row r="6" spans="1:5" x14ac:dyDescent="0.25">
      <c r="A6" t="s">
        <v>2</v>
      </c>
      <c r="B6" s="1">
        <v>154467</v>
      </c>
      <c r="C6" s="1">
        <v>155024</v>
      </c>
      <c r="D6" s="1">
        <v>145026</v>
      </c>
    </row>
    <row r="7" spans="1:5" x14ac:dyDescent="0.25">
      <c r="A7" t="s">
        <v>4</v>
      </c>
      <c r="B7" s="1">
        <v>116369</v>
      </c>
      <c r="C7" s="1">
        <v>131881</v>
      </c>
      <c r="D7" s="1">
        <v>118779</v>
      </c>
    </row>
    <row r="8" spans="1:5" x14ac:dyDescent="0.25">
      <c r="A8" t="s">
        <v>5</v>
      </c>
      <c r="B8" s="1">
        <v>103274</v>
      </c>
      <c r="C8" s="1">
        <v>106585</v>
      </c>
      <c r="D8" s="1">
        <v>98643</v>
      </c>
    </row>
    <row r="9" spans="1:5" x14ac:dyDescent="0.25">
      <c r="A9" t="s">
        <v>6</v>
      </c>
      <c r="B9" s="1">
        <v>153641</v>
      </c>
      <c r="C9" s="1">
        <v>143862</v>
      </c>
      <c r="D9" s="1">
        <v>185552</v>
      </c>
      <c r="E9" t="s">
        <v>31</v>
      </c>
    </row>
    <row r="10" spans="1:5" x14ac:dyDescent="0.25">
      <c r="A10" t="s">
        <v>7</v>
      </c>
      <c r="B10" s="1">
        <v>21744</v>
      </c>
      <c r="C10" s="1">
        <v>144495</v>
      </c>
      <c r="D10" s="1">
        <v>104840</v>
      </c>
    </row>
    <row r="11" spans="1:5" x14ac:dyDescent="0.25">
      <c r="A11" t="s">
        <v>8</v>
      </c>
      <c r="B11" s="1">
        <v>79880</v>
      </c>
      <c r="C11" s="1">
        <v>172468</v>
      </c>
      <c r="D11" s="1">
        <v>145301</v>
      </c>
    </row>
    <row r="12" spans="1:5" x14ac:dyDescent="0.25">
      <c r="A12" t="s">
        <v>9</v>
      </c>
      <c r="B12" s="1">
        <v>69069</v>
      </c>
      <c r="C12" s="1">
        <v>95138</v>
      </c>
      <c r="D12" s="1">
        <v>78859</v>
      </c>
    </row>
    <row r="13" spans="1:5" x14ac:dyDescent="0.25">
      <c r="A13" t="s">
        <v>10</v>
      </c>
      <c r="B13" s="1">
        <v>23201</v>
      </c>
      <c r="C13" s="1">
        <v>23437</v>
      </c>
      <c r="D13" s="1">
        <v>23515</v>
      </c>
    </row>
    <row r="14" spans="1:5" x14ac:dyDescent="0.25">
      <c r="A14" t="s">
        <v>11</v>
      </c>
      <c r="B14" s="1">
        <v>188081</v>
      </c>
      <c r="C14" s="1">
        <v>480272</v>
      </c>
      <c r="D14" s="1">
        <v>146940</v>
      </c>
      <c r="E14" t="s">
        <v>32</v>
      </c>
    </row>
    <row r="15" spans="1:5" x14ac:dyDescent="0.25">
      <c r="A15" t="s">
        <v>12</v>
      </c>
      <c r="B15" s="1">
        <v>0</v>
      </c>
      <c r="C15" s="1">
        <v>13414</v>
      </c>
      <c r="D15" s="1">
        <v>482</v>
      </c>
    </row>
    <row r="16" spans="1:5" x14ac:dyDescent="0.25">
      <c r="A16" s="2" t="s">
        <v>13</v>
      </c>
      <c r="B16" s="3">
        <f>SUM(B4:B15)</f>
        <v>2593753</v>
      </c>
      <c r="C16" s="3">
        <f>SUM(C4:C15)</f>
        <v>3164278</v>
      </c>
      <c r="D16" s="3">
        <f>SUM(D4:D15)</f>
        <v>2615703</v>
      </c>
    </row>
    <row r="17" spans="1:5" x14ac:dyDescent="0.25">
      <c r="A17" t="s">
        <v>14</v>
      </c>
      <c r="B17" s="1">
        <v>406608</v>
      </c>
      <c r="C17" s="1">
        <v>416446</v>
      </c>
      <c r="D17" s="1">
        <v>364670</v>
      </c>
    </row>
    <row r="18" spans="1:5" x14ac:dyDescent="0.25">
      <c r="A18" t="s">
        <v>15</v>
      </c>
      <c r="B18" s="1">
        <v>335522</v>
      </c>
      <c r="C18" s="1">
        <v>298950</v>
      </c>
      <c r="D18" s="1">
        <v>239137</v>
      </c>
    </row>
    <row r="19" spans="1:5" x14ac:dyDescent="0.25">
      <c r="A19" t="s">
        <v>16</v>
      </c>
      <c r="B19" s="1">
        <v>447443</v>
      </c>
      <c r="C19" s="1">
        <v>474767</v>
      </c>
      <c r="D19" s="1">
        <v>430270</v>
      </c>
    </row>
    <row r="20" spans="1:5" x14ac:dyDescent="0.25">
      <c r="A20" t="s">
        <v>17</v>
      </c>
      <c r="B20" s="1">
        <v>186293</v>
      </c>
      <c r="C20" s="1">
        <v>201574</v>
      </c>
      <c r="D20" s="1">
        <v>183026</v>
      </c>
    </row>
    <row r="21" spans="1:5" x14ac:dyDescent="0.25">
      <c r="A21" t="s">
        <v>18</v>
      </c>
      <c r="B21" s="1">
        <v>223009</v>
      </c>
      <c r="C21" s="1">
        <v>262403</v>
      </c>
      <c r="D21" s="1">
        <v>236348</v>
      </c>
    </row>
    <row r="22" spans="1:5" x14ac:dyDescent="0.25">
      <c r="A22" t="s">
        <v>19</v>
      </c>
      <c r="B22" s="1">
        <v>84607</v>
      </c>
      <c r="C22" s="1">
        <v>92675</v>
      </c>
      <c r="D22" s="1">
        <v>91243</v>
      </c>
    </row>
    <row r="23" spans="1:5" x14ac:dyDescent="0.25">
      <c r="A23" t="s">
        <v>20</v>
      </c>
      <c r="B23" s="1">
        <v>278344</v>
      </c>
      <c r="C23" s="1">
        <v>292966</v>
      </c>
      <c r="D23" s="1">
        <v>270207</v>
      </c>
    </row>
    <row r="24" spans="1:5" x14ac:dyDescent="0.25">
      <c r="A24" t="s">
        <v>21</v>
      </c>
      <c r="B24" s="1">
        <v>189660</v>
      </c>
      <c r="C24" s="1">
        <v>193107</v>
      </c>
      <c r="D24" s="1">
        <v>205071</v>
      </c>
    </row>
    <row r="25" spans="1:5" x14ac:dyDescent="0.25">
      <c r="A25" t="s">
        <v>22</v>
      </c>
      <c r="B25" s="1">
        <v>66659</v>
      </c>
      <c r="C25" s="1">
        <v>70756</v>
      </c>
      <c r="D25" s="1">
        <v>64155</v>
      </c>
    </row>
    <row r="26" spans="1:5" x14ac:dyDescent="0.25">
      <c r="A26" s="2" t="s">
        <v>23</v>
      </c>
      <c r="B26" s="3">
        <f>SUM(B17:B25)</f>
        <v>2218145</v>
      </c>
      <c r="C26" s="3">
        <f>SUM(C17:C25)</f>
        <v>2303644</v>
      </c>
      <c r="D26" s="3">
        <f>SUM(D17:D25)</f>
        <v>2084127</v>
      </c>
    </row>
    <row r="27" spans="1:5" x14ac:dyDescent="0.25">
      <c r="A27" s="2" t="s">
        <v>24</v>
      </c>
      <c r="B27" s="3">
        <f>B16-B26</f>
        <v>375608</v>
      </c>
      <c r="C27" s="3">
        <f>C16-C26</f>
        <v>860634</v>
      </c>
      <c r="D27" s="3">
        <f>D16-D26</f>
        <v>531576</v>
      </c>
    </row>
    <row r="29" spans="1:5" x14ac:dyDescent="0.25">
      <c r="A29" s="2" t="s">
        <v>25</v>
      </c>
      <c r="E29" t="s">
        <v>34</v>
      </c>
    </row>
    <row r="30" spans="1:5" x14ac:dyDescent="0.25">
      <c r="A30" t="s">
        <v>26</v>
      </c>
      <c r="B30" s="1">
        <v>9587880</v>
      </c>
      <c r="C30" s="1">
        <v>9587880</v>
      </c>
      <c r="D30" s="1">
        <v>9194573</v>
      </c>
    </row>
    <row r="31" spans="1:5" x14ac:dyDescent="0.25">
      <c r="A31" s="4" t="s">
        <v>27</v>
      </c>
      <c r="B31">
        <v>0</v>
      </c>
      <c r="C31">
        <v>0</v>
      </c>
      <c r="D31" s="1">
        <v>-138233</v>
      </c>
      <c r="E31" t="s">
        <v>44</v>
      </c>
    </row>
    <row r="32" spans="1:5" x14ac:dyDescent="0.25">
      <c r="A32" t="s">
        <v>28</v>
      </c>
      <c r="B32" s="1">
        <f>B30</f>
        <v>9587880</v>
      </c>
      <c r="C32" s="1">
        <f>C30</f>
        <v>9587880</v>
      </c>
      <c r="D32" s="1">
        <f>SUM(D30:D31)</f>
        <v>9056340</v>
      </c>
    </row>
    <row r="33" spans="1:5" x14ac:dyDescent="0.25">
      <c r="A33" s="2" t="s">
        <v>29</v>
      </c>
      <c r="B33" s="3">
        <f>B32+B27</f>
        <v>9963488</v>
      </c>
      <c r="C33" s="3">
        <f>C32+C27</f>
        <v>10448514</v>
      </c>
      <c r="D33" s="3">
        <f>D32+D27</f>
        <v>9587916</v>
      </c>
    </row>
    <row r="34" spans="1:5" x14ac:dyDescent="0.25">
      <c r="A34" s="2"/>
      <c r="B34" s="3"/>
      <c r="C34" s="3"/>
      <c r="D34" s="3"/>
    </row>
    <row r="35" spans="1:5" x14ac:dyDescent="0.25">
      <c r="A35" s="2" t="s">
        <v>24</v>
      </c>
      <c r="B35" s="3">
        <f>B27</f>
        <v>375608</v>
      </c>
      <c r="C35" s="3">
        <f>C27</f>
        <v>860634</v>
      </c>
      <c r="D35" s="3">
        <f>D27</f>
        <v>531576</v>
      </c>
    </row>
    <row r="36" spans="1:5" x14ac:dyDescent="0.25">
      <c r="A36" t="s">
        <v>35</v>
      </c>
      <c r="B36" s="1">
        <v>-672937</v>
      </c>
      <c r="C36" s="1">
        <v>-681726</v>
      </c>
      <c r="D36" s="1">
        <v>-443199</v>
      </c>
    </row>
    <row r="37" spans="1:5" x14ac:dyDescent="0.25">
      <c r="A37" t="s">
        <v>36</v>
      </c>
      <c r="B37" s="1">
        <v>0</v>
      </c>
      <c r="C37" s="1">
        <v>-197397</v>
      </c>
      <c r="D37" s="1">
        <v>-33423</v>
      </c>
    </row>
    <row r="38" spans="1:5" x14ac:dyDescent="0.25">
      <c r="A38" t="s">
        <v>41</v>
      </c>
      <c r="B38" s="1">
        <v>217275</v>
      </c>
      <c r="C38" s="1">
        <v>227348</v>
      </c>
      <c r="D38" s="1">
        <v>218661</v>
      </c>
    </row>
    <row r="39" spans="1:5" x14ac:dyDescent="0.25">
      <c r="A39" t="s">
        <v>37</v>
      </c>
      <c r="B39" s="1">
        <v>0</v>
      </c>
      <c r="C39" s="1">
        <v>-8956</v>
      </c>
      <c r="D39" s="1">
        <v>4960</v>
      </c>
    </row>
    <row r="40" spans="1:5" x14ac:dyDescent="0.25">
      <c r="A40" t="s">
        <v>38</v>
      </c>
      <c r="B40" s="1">
        <v>0</v>
      </c>
      <c r="C40" s="1">
        <v>18679</v>
      </c>
      <c r="D40" s="1">
        <v>482</v>
      </c>
    </row>
    <row r="41" spans="1:5" x14ac:dyDescent="0.25">
      <c r="A41" t="s">
        <v>39</v>
      </c>
      <c r="B41" s="1">
        <f>SUM(B36:B40)</f>
        <v>-455662</v>
      </c>
      <c r="C41" s="1">
        <f>SUM(C36:C40)</f>
        <v>-642052</v>
      </c>
      <c r="D41" s="1">
        <f>SUM(D36:D40)</f>
        <v>-252519</v>
      </c>
    </row>
    <row r="42" spans="1:5" x14ac:dyDescent="0.25">
      <c r="A42" t="s">
        <v>40</v>
      </c>
      <c r="B42">
        <v>0</v>
      </c>
      <c r="C42" s="1">
        <v>-1586</v>
      </c>
      <c r="D42" s="1">
        <v>-841</v>
      </c>
    </row>
    <row r="43" spans="1:5" x14ac:dyDescent="0.25">
      <c r="A43" t="s">
        <v>42</v>
      </c>
      <c r="B43" s="1">
        <f>B35+B41+B42</f>
        <v>-80054</v>
      </c>
      <c r="C43" s="1">
        <f>C35+C41+C42</f>
        <v>216996</v>
      </c>
      <c r="D43" s="1">
        <f>D35+D41+D42</f>
        <v>278216</v>
      </c>
    </row>
    <row r="45" spans="1:5" x14ac:dyDescent="0.25">
      <c r="A45" t="s">
        <v>43</v>
      </c>
    </row>
    <row r="46" spans="1:5" x14ac:dyDescent="0.25">
      <c r="A46" t="s">
        <v>26</v>
      </c>
      <c r="B46" s="1">
        <v>1272856</v>
      </c>
      <c r="C46" s="1">
        <v>1272856</v>
      </c>
      <c r="D46" s="1">
        <v>1132873</v>
      </c>
    </row>
    <row r="47" spans="1:5" x14ac:dyDescent="0.25">
      <c r="A47" t="s">
        <v>27</v>
      </c>
      <c r="B47" s="1">
        <v>0</v>
      </c>
      <c r="C47" s="1">
        <v>0</v>
      </c>
      <c r="D47" s="1">
        <v>-138233</v>
      </c>
      <c r="E47" t="s">
        <v>44</v>
      </c>
    </row>
    <row r="48" spans="1:5" x14ac:dyDescent="0.25">
      <c r="A48" t="s">
        <v>45</v>
      </c>
      <c r="B48" s="1">
        <f>B46+B47</f>
        <v>1272856</v>
      </c>
      <c r="C48" s="1">
        <f>C46+C47</f>
        <v>1272856</v>
      </c>
      <c r="D48" s="1">
        <f>D46+D47</f>
        <v>994640</v>
      </c>
    </row>
    <row r="49" spans="1:4" x14ac:dyDescent="0.25">
      <c r="A49" t="s">
        <v>29</v>
      </c>
      <c r="B49" s="1">
        <f>B48+B43</f>
        <v>1192802</v>
      </c>
      <c r="C49" s="1">
        <f>C48+C43</f>
        <v>1489852</v>
      </c>
      <c r="D49" s="1">
        <f>D48+D43</f>
        <v>1272856</v>
      </c>
    </row>
    <row r="52" spans="1:4" x14ac:dyDescent="0.25">
      <c r="A52" t="s">
        <v>24</v>
      </c>
      <c r="C52" s="1">
        <f>C27</f>
        <v>860634</v>
      </c>
      <c r="D52" s="1">
        <f>D27</f>
        <v>531576</v>
      </c>
    </row>
    <row r="53" spans="1:4" x14ac:dyDescent="0.25">
      <c r="A53" t="s">
        <v>46</v>
      </c>
      <c r="C53" s="1">
        <v>227348</v>
      </c>
      <c r="D53" s="1">
        <v>218661</v>
      </c>
    </row>
    <row r="54" spans="1:4" x14ac:dyDescent="0.25">
      <c r="A54" t="s">
        <v>47</v>
      </c>
      <c r="C54" s="1">
        <v>2170</v>
      </c>
      <c r="D54">
        <v>2661</v>
      </c>
    </row>
    <row r="55" spans="1:4" x14ac:dyDescent="0.25">
      <c r="A55" t="s">
        <v>48</v>
      </c>
      <c r="C55">
        <v>-36</v>
      </c>
      <c r="D55" s="1">
        <v>-4341</v>
      </c>
    </row>
    <row r="56" spans="1:4" x14ac:dyDescent="0.25">
      <c r="A56" t="s">
        <v>36</v>
      </c>
      <c r="C56" s="1">
        <v>-197397</v>
      </c>
      <c r="D56" s="1">
        <v>-33423</v>
      </c>
    </row>
    <row r="57" spans="1:4" x14ac:dyDescent="0.25">
      <c r="A57" t="s">
        <v>49</v>
      </c>
      <c r="C57" s="1">
        <v>-8956</v>
      </c>
      <c r="D57" s="1">
        <v>4960</v>
      </c>
    </row>
    <row r="58" spans="1:4" x14ac:dyDescent="0.25">
      <c r="A58" t="s">
        <v>50</v>
      </c>
      <c r="C58" s="1">
        <v>-299663</v>
      </c>
      <c r="D58" s="1">
        <v>-118835</v>
      </c>
    </row>
    <row r="59" spans="1:4" x14ac:dyDescent="0.25">
      <c r="A59" t="s">
        <v>51</v>
      </c>
      <c r="C59" s="1">
        <v>-102034</v>
      </c>
      <c r="D59" s="1">
        <v>14577</v>
      </c>
    </row>
    <row r="60" spans="1:4" x14ac:dyDescent="0.25">
      <c r="A60" t="s">
        <v>52</v>
      </c>
      <c r="C60" s="1">
        <v>5482</v>
      </c>
      <c r="D60" s="1">
        <v>2179</v>
      </c>
    </row>
    <row r="61" spans="1:4" x14ac:dyDescent="0.25">
      <c r="A61" t="s">
        <v>40</v>
      </c>
      <c r="C61" s="1">
        <v>-1586</v>
      </c>
      <c r="D61" s="1">
        <v>-841</v>
      </c>
    </row>
    <row r="62" spans="1:4" x14ac:dyDescent="0.25">
      <c r="A62" s="2" t="s">
        <v>53</v>
      </c>
      <c r="B62" s="2"/>
      <c r="C62" s="3">
        <f>SUM(C52:C61)</f>
        <v>485962</v>
      </c>
      <c r="D62" s="3">
        <f>SUM(D52:D61)</f>
        <v>617174</v>
      </c>
    </row>
    <row r="63" spans="1:4" x14ac:dyDescent="0.25">
      <c r="A63" t="s">
        <v>54</v>
      </c>
      <c r="C63" s="1">
        <v>132364</v>
      </c>
      <c r="D63" s="1">
        <v>104069</v>
      </c>
    </row>
    <row r="64" spans="1:4" x14ac:dyDescent="0.25">
      <c r="A64" t="s">
        <v>55</v>
      </c>
      <c r="C64" s="1">
        <v>-111311</v>
      </c>
      <c r="D64" s="1">
        <v>-112373</v>
      </c>
    </row>
    <row r="65" spans="1:4" x14ac:dyDescent="0.25">
      <c r="A65" t="s">
        <v>56</v>
      </c>
      <c r="C65" s="1">
        <v>360921</v>
      </c>
      <c r="D65" s="1">
        <v>215106</v>
      </c>
    </row>
    <row r="66" spans="1:4" x14ac:dyDescent="0.25">
      <c r="A66" s="2" t="s">
        <v>57</v>
      </c>
      <c r="B66" s="2"/>
      <c r="C66" s="3">
        <f>SUM(C63:C65)</f>
        <v>381974</v>
      </c>
      <c r="D66" s="3">
        <f>SUM(D63:D65)</f>
        <v>206802</v>
      </c>
    </row>
    <row r="67" spans="1:4" x14ac:dyDescent="0.25">
      <c r="A67" t="s">
        <v>35</v>
      </c>
      <c r="C67" s="1">
        <v>-680606</v>
      </c>
      <c r="D67" s="1">
        <v>-443199</v>
      </c>
    </row>
    <row r="68" spans="1:4" x14ac:dyDescent="0.25">
      <c r="A68" t="s">
        <v>58</v>
      </c>
      <c r="C68" s="1">
        <v>18679</v>
      </c>
      <c r="D68" s="1">
        <v>482</v>
      </c>
    </row>
    <row r="69" spans="1:4" x14ac:dyDescent="0.25">
      <c r="A69" s="2" t="s">
        <v>60</v>
      </c>
      <c r="B69" s="2"/>
      <c r="C69" s="3">
        <f>SUM(C67:C68)</f>
        <v>-661927</v>
      </c>
      <c r="D69" s="3">
        <f>SUM(D67:D68)</f>
        <v>-442717</v>
      </c>
    </row>
    <row r="70" spans="1:4" x14ac:dyDescent="0.25">
      <c r="A70" s="2" t="s">
        <v>59</v>
      </c>
      <c r="C70" s="3">
        <v>-352026</v>
      </c>
      <c r="D70" s="3">
        <v>-474644</v>
      </c>
    </row>
    <row r="71" spans="1:4" x14ac:dyDescent="0.25">
      <c r="A71" s="2" t="s">
        <v>61</v>
      </c>
      <c r="C71" s="1">
        <f>C62+C66+C69+C70</f>
        <v>-146017</v>
      </c>
      <c r="D71" s="1">
        <f>D62+D66+D69+D70</f>
        <v>-93385</v>
      </c>
    </row>
    <row r="72" spans="1:4" x14ac:dyDescent="0.25">
      <c r="A72" t="s">
        <v>62</v>
      </c>
      <c r="C72" s="1">
        <v>807147</v>
      </c>
      <c r="D72" s="1">
        <v>900532</v>
      </c>
    </row>
    <row r="73" spans="1:4" x14ac:dyDescent="0.25">
      <c r="A73" t="s">
        <v>63</v>
      </c>
      <c r="C73" s="1">
        <f>C71+C72</f>
        <v>661130</v>
      </c>
      <c r="D73" s="1">
        <f>D71+D72</f>
        <v>807147</v>
      </c>
    </row>
    <row r="76" spans="1:4" x14ac:dyDescent="0.25">
      <c r="A76" t="s">
        <v>64</v>
      </c>
    </row>
    <row r="77" spans="1:4" x14ac:dyDescent="0.25">
      <c r="A77" t="s">
        <v>124</v>
      </c>
      <c r="C77" s="1">
        <v>2203003</v>
      </c>
      <c r="D77" s="1">
        <v>2072193</v>
      </c>
    </row>
    <row r="78" spans="1:4" x14ac:dyDescent="0.25">
      <c r="A78" t="s">
        <v>65</v>
      </c>
      <c r="C78" s="1">
        <v>34291</v>
      </c>
      <c r="D78" s="1">
        <v>34440</v>
      </c>
    </row>
    <row r="79" spans="1:4" x14ac:dyDescent="0.25">
      <c r="A79" t="s">
        <v>66</v>
      </c>
      <c r="C79">
        <v>319</v>
      </c>
      <c r="D79">
        <v>377</v>
      </c>
    </row>
    <row r="80" spans="1:4" x14ac:dyDescent="0.25">
      <c r="A80" s="2" t="s">
        <v>67</v>
      </c>
      <c r="B80" s="2"/>
      <c r="C80" s="3">
        <f>SUM(C77:C79)</f>
        <v>2237613</v>
      </c>
      <c r="D80" s="3">
        <f>SUM(D77:D79)</f>
        <v>2107010</v>
      </c>
    </row>
    <row r="81" spans="1:5" x14ac:dyDescent="0.25">
      <c r="A81" t="s">
        <v>68</v>
      </c>
      <c r="C81" s="1">
        <v>737939</v>
      </c>
      <c r="D81" s="1">
        <v>724075</v>
      </c>
    </row>
    <row r="82" spans="1:5" x14ac:dyDescent="0.25">
      <c r="A82" t="s">
        <v>69</v>
      </c>
      <c r="C82" s="1">
        <v>174056</v>
      </c>
      <c r="D82" s="1">
        <v>147538</v>
      </c>
    </row>
    <row r="83" spans="1:5" x14ac:dyDescent="0.25">
      <c r="A83" t="s">
        <v>70</v>
      </c>
      <c r="C83" s="1">
        <v>21576</v>
      </c>
      <c r="D83" s="1">
        <v>21576</v>
      </c>
    </row>
    <row r="84" spans="1:5" x14ac:dyDescent="0.25">
      <c r="A84" t="s">
        <v>130</v>
      </c>
      <c r="C84" s="1">
        <v>32217</v>
      </c>
      <c r="D84" s="1">
        <v>29978</v>
      </c>
    </row>
    <row r="85" spans="1:5" x14ac:dyDescent="0.25">
      <c r="A85" t="s">
        <v>131</v>
      </c>
      <c r="C85" s="1">
        <v>119</v>
      </c>
      <c r="D85" s="1"/>
    </row>
    <row r="86" spans="1:5" x14ac:dyDescent="0.25">
      <c r="A86" s="2" t="s">
        <v>72</v>
      </c>
      <c r="C86" s="3">
        <f>SUM(C81:C85)</f>
        <v>965907</v>
      </c>
      <c r="D86" s="3">
        <f>SUM(D81:D84)</f>
        <v>923167</v>
      </c>
    </row>
    <row r="87" spans="1:5" x14ac:dyDescent="0.25">
      <c r="A87" s="2" t="s">
        <v>0</v>
      </c>
      <c r="C87" s="3">
        <f>C80-C86</f>
        <v>1271706</v>
      </c>
      <c r="D87" s="3">
        <f>D80-D86</f>
        <v>1183843</v>
      </c>
    </row>
    <row r="89" spans="1:5" x14ac:dyDescent="0.25">
      <c r="A89" t="s">
        <v>31</v>
      </c>
    </row>
    <row r="90" spans="1:5" x14ac:dyDescent="0.25">
      <c r="A90" t="s">
        <v>78</v>
      </c>
      <c r="C90" s="1">
        <v>15289</v>
      </c>
      <c r="D90" s="1">
        <v>20476</v>
      </c>
      <c r="E90" t="s">
        <v>73</v>
      </c>
    </row>
    <row r="91" spans="1:5" x14ac:dyDescent="0.25">
      <c r="A91" t="s">
        <v>74</v>
      </c>
      <c r="C91" s="1">
        <v>13702</v>
      </c>
      <c r="D91" s="1">
        <v>5814</v>
      </c>
      <c r="E91" t="s">
        <v>73</v>
      </c>
    </row>
    <row r="92" spans="1:5" x14ac:dyDescent="0.25">
      <c r="A92" t="s">
        <v>75</v>
      </c>
      <c r="C92" s="1">
        <v>7707</v>
      </c>
      <c r="D92">
        <v>700</v>
      </c>
      <c r="E92" t="s">
        <v>73</v>
      </c>
    </row>
    <row r="93" spans="1:5" x14ac:dyDescent="0.25">
      <c r="A93" t="s">
        <v>76</v>
      </c>
      <c r="C93" s="1">
        <v>4367</v>
      </c>
      <c r="D93" s="1">
        <v>1073</v>
      </c>
      <c r="E93" t="s">
        <v>85</v>
      </c>
    </row>
    <row r="94" spans="1:5" x14ac:dyDescent="0.25">
      <c r="A94" t="s">
        <v>76</v>
      </c>
      <c r="C94" s="1">
        <v>3618</v>
      </c>
      <c r="D94" s="1">
        <v>1390</v>
      </c>
      <c r="E94" t="s">
        <v>73</v>
      </c>
    </row>
    <row r="95" spans="1:5" x14ac:dyDescent="0.25">
      <c r="A95" t="s">
        <v>77</v>
      </c>
      <c r="C95" s="1">
        <v>13</v>
      </c>
      <c r="D95" s="1">
        <v>813</v>
      </c>
      <c r="E95" t="s">
        <v>73</v>
      </c>
    </row>
    <row r="96" spans="1:5" x14ac:dyDescent="0.25">
      <c r="A96" t="s">
        <v>75</v>
      </c>
      <c r="C96" s="1">
        <v>1612</v>
      </c>
      <c r="D96" s="1">
        <v>0</v>
      </c>
      <c r="E96" t="s">
        <v>85</v>
      </c>
    </row>
    <row r="97" spans="1:5" x14ac:dyDescent="0.25">
      <c r="A97" t="s">
        <v>79</v>
      </c>
      <c r="C97" s="1">
        <v>514</v>
      </c>
      <c r="D97" s="1">
        <v>341</v>
      </c>
      <c r="E97" t="s">
        <v>73</v>
      </c>
    </row>
    <row r="98" spans="1:5" x14ac:dyDescent="0.25">
      <c r="A98" t="s">
        <v>80</v>
      </c>
      <c r="C98" s="1">
        <v>98</v>
      </c>
      <c r="D98" s="1">
        <v>2</v>
      </c>
      <c r="E98" t="s">
        <v>85</v>
      </c>
    </row>
    <row r="99" spans="1:5" x14ac:dyDescent="0.25">
      <c r="A99" t="s">
        <v>81</v>
      </c>
      <c r="C99" s="1">
        <v>0</v>
      </c>
      <c r="D99" s="1">
        <v>13916</v>
      </c>
      <c r="E99" t="s">
        <v>73</v>
      </c>
    </row>
    <row r="100" spans="1:5" x14ac:dyDescent="0.25">
      <c r="A100" t="s">
        <v>82</v>
      </c>
      <c r="C100" s="1">
        <v>0</v>
      </c>
      <c r="D100" s="1">
        <v>673</v>
      </c>
      <c r="E100" t="s">
        <v>73</v>
      </c>
    </row>
    <row r="101" spans="1:5" x14ac:dyDescent="0.25">
      <c r="A101" t="s">
        <v>75</v>
      </c>
      <c r="C101" s="1">
        <v>0</v>
      </c>
      <c r="D101" s="1">
        <v>121</v>
      </c>
      <c r="E101" t="s">
        <v>85</v>
      </c>
    </row>
    <row r="102" spans="1:5" x14ac:dyDescent="0.25">
      <c r="A102" t="s">
        <v>80</v>
      </c>
      <c r="C102" s="1">
        <v>0</v>
      </c>
      <c r="D102" s="1">
        <v>27</v>
      </c>
      <c r="E102" t="s">
        <v>85</v>
      </c>
    </row>
    <row r="103" spans="1:5" x14ac:dyDescent="0.25">
      <c r="A103" s="2" t="s">
        <v>83</v>
      </c>
      <c r="C103" s="3">
        <f>SUM(C90:C102)</f>
        <v>46920</v>
      </c>
      <c r="D103" s="3">
        <f>SUM(D90:D102)</f>
        <v>45346</v>
      </c>
    </row>
    <row r="104" spans="1:5" x14ac:dyDescent="0.25">
      <c r="A104" t="s">
        <v>84</v>
      </c>
      <c r="C104" s="1">
        <v>0</v>
      </c>
      <c r="D104" s="1">
        <v>49119</v>
      </c>
      <c r="E104" t="s">
        <v>73</v>
      </c>
    </row>
    <row r="105" spans="1:5" x14ac:dyDescent="0.25">
      <c r="A105" t="s">
        <v>86</v>
      </c>
      <c r="C105" s="1">
        <v>19889</v>
      </c>
      <c r="D105" s="1">
        <v>19890</v>
      </c>
      <c r="E105" t="s">
        <v>85</v>
      </c>
    </row>
    <row r="106" spans="1:5" x14ac:dyDescent="0.25">
      <c r="A106" t="s">
        <v>87</v>
      </c>
      <c r="C106" s="1">
        <v>15750</v>
      </c>
      <c r="D106" s="1">
        <v>11175</v>
      </c>
      <c r="E106" t="s">
        <v>73</v>
      </c>
    </row>
    <row r="107" spans="1:5" x14ac:dyDescent="0.25">
      <c r="A107" t="s">
        <v>88</v>
      </c>
      <c r="C107" s="1">
        <v>11748</v>
      </c>
      <c r="D107" s="1">
        <v>10788</v>
      </c>
      <c r="E107" t="s">
        <v>85</v>
      </c>
    </row>
    <row r="108" spans="1:5" x14ac:dyDescent="0.25">
      <c r="A108" t="s">
        <v>76</v>
      </c>
      <c r="C108" s="1">
        <v>7317</v>
      </c>
      <c r="D108" s="1">
        <v>6243</v>
      </c>
      <c r="E108" t="s">
        <v>85</v>
      </c>
    </row>
    <row r="109" spans="1:5" x14ac:dyDescent="0.25">
      <c r="A109" t="s">
        <v>89</v>
      </c>
      <c r="C109" s="1">
        <v>3949</v>
      </c>
      <c r="D109" s="1">
        <v>5023</v>
      </c>
      <c r="E109" t="s">
        <v>73</v>
      </c>
    </row>
    <row r="110" spans="1:5" x14ac:dyDescent="0.25">
      <c r="A110" t="s">
        <v>90</v>
      </c>
      <c r="C110" s="1">
        <v>2205</v>
      </c>
      <c r="D110" s="1">
        <v>2122</v>
      </c>
      <c r="E110" t="s">
        <v>73</v>
      </c>
    </row>
    <row r="111" spans="1:5" x14ac:dyDescent="0.25">
      <c r="A111" t="s">
        <v>22</v>
      </c>
      <c r="C111" s="1">
        <v>1359</v>
      </c>
      <c r="D111" s="1">
        <v>1443</v>
      </c>
      <c r="E111" t="s">
        <v>85</v>
      </c>
    </row>
    <row r="112" spans="1:5" x14ac:dyDescent="0.25">
      <c r="A112" t="s">
        <v>74</v>
      </c>
      <c r="C112" s="1">
        <v>708</v>
      </c>
      <c r="D112" s="1">
        <v>661</v>
      </c>
      <c r="E112" t="s">
        <v>73</v>
      </c>
    </row>
    <row r="113" spans="1:5" x14ac:dyDescent="0.25">
      <c r="A113" t="s">
        <v>91</v>
      </c>
      <c r="C113" s="1">
        <v>295</v>
      </c>
      <c r="D113" s="1">
        <v>0</v>
      </c>
      <c r="E113" t="s">
        <v>85</v>
      </c>
    </row>
    <row r="114" spans="1:5" x14ac:dyDescent="0.25">
      <c r="A114" t="s">
        <v>89</v>
      </c>
      <c r="C114" s="1">
        <v>262</v>
      </c>
      <c r="D114" s="1">
        <v>0</v>
      </c>
      <c r="E114" t="s">
        <v>85</v>
      </c>
    </row>
    <row r="115" spans="1:5" x14ac:dyDescent="0.25">
      <c r="A115" t="s">
        <v>75</v>
      </c>
      <c r="C115" s="1">
        <v>952</v>
      </c>
      <c r="D115" s="1">
        <v>0</v>
      </c>
      <c r="E115" t="s">
        <v>73</v>
      </c>
    </row>
    <row r="116" spans="1:5" x14ac:dyDescent="0.25">
      <c r="A116" t="s">
        <v>80</v>
      </c>
      <c r="C116" s="1">
        <v>101</v>
      </c>
      <c r="D116" s="1">
        <v>30</v>
      </c>
      <c r="E116" t="s">
        <v>85</v>
      </c>
    </row>
    <row r="117" spans="1:5" x14ac:dyDescent="0.25">
      <c r="A117" t="s">
        <v>74</v>
      </c>
      <c r="C117" s="1">
        <v>75</v>
      </c>
      <c r="D117" s="1">
        <v>0</v>
      </c>
      <c r="E117" t="s">
        <v>85</v>
      </c>
    </row>
    <row r="118" spans="1:5" x14ac:dyDescent="0.25">
      <c r="A118" t="s">
        <v>76</v>
      </c>
      <c r="C118" s="1">
        <v>74</v>
      </c>
      <c r="D118" s="1">
        <v>608</v>
      </c>
      <c r="E118" t="s">
        <v>73</v>
      </c>
    </row>
    <row r="119" spans="1:5" x14ac:dyDescent="0.25">
      <c r="A119" t="s">
        <v>89</v>
      </c>
      <c r="C119" s="1">
        <v>0</v>
      </c>
      <c r="D119" s="1">
        <v>104</v>
      </c>
      <c r="E119" t="s">
        <v>85</v>
      </c>
    </row>
    <row r="120" spans="1:5" x14ac:dyDescent="0.25">
      <c r="A120" t="s">
        <v>80</v>
      </c>
      <c r="C120" s="1">
        <v>0</v>
      </c>
      <c r="D120" s="1">
        <v>670</v>
      </c>
      <c r="E120" t="s">
        <v>73</v>
      </c>
    </row>
    <row r="121" spans="1:5" x14ac:dyDescent="0.25">
      <c r="A121" s="2" t="s">
        <v>92</v>
      </c>
      <c r="C121" s="3">
        <f>SUM(C104:C120)</f>
        <v>64684</v>
      </c>
      <c r="D121" s="3">
        <f>SUM(D104:D120)</f>
        <v>107876</v>
      </c>
    </row>
    <row r="122" spans="1:5" x14ac:dyDescent="0.25">
      <c r="A122" t="s">
        <v>93</v>
      </c>
      <c r="C122" s="1">
        <v>11207</v>
      </c>
      <c r="D122" s="1">
        <v>5773</v>
      </c>
      <c r="E122" t="s">
        <v>73</v>
      </c>
    </row>
    <row r="123" spans="1:5" x14ac:dyDescent="0.25">
      <c r="A123" t="s">
        <v>94</v>
      </c>
      <c r="C123" s="1">
        <v>9929</v>
      </c>
      <c r="D123" s="1">
        <v>13566</v>
      </c>
      <c r="E123" t="s">
        <v>73</v>
      </c>
    </row>
    <row r="124" spans="1:5" x14ac:dyDescent="0.25">
      <c r="A124" t="s">
        <v>95</v>
      </c>
      <c r="C124" s="1">
        <v>8406</v>
      </c>
      <c r="D124" s="1">
        <v>9217</v>
      </c>
      <c r="E124" t="s">
        <v>85</v>
      </c>
    </row>
    <row r="125" spans="1:5" x14ac:dyDescent="0.25">
      <c r="A125" t="s">
        <v>96</v>
      </c>
      <c r="C125" s="1">
        <v>2716</v>
      </c>
      <c r="D125" s="1">
        <v>3774</v>
      </c>
      <c r="E125" t="s">
        <v>73</v>
      </c>
    </row>
    <row r="126" spans="1:5" x14ac:dyDescent="0.25">
      <c r="A126" t="s">
        <v>97</v>
      </c>
      <c r="C126" s="1">
        <v>0</v>
      </c>
      <c r="D126" s="1">
        <v>0</v>
      </c>
      <c r="E126" t="s">
        <v>73</v>
      </c>
    </row>
    <row r="127" spans="1:5" x14ac:dyDescent="0.25">
      <c r="A127" s="2" t="s">
        <v>98</v>
      </c>
      <c r="B127" s="2"/>
      <c r="C127" s="3">
        <f>SUM(C122:C126)</f>
        <v>32258</v>
      </c>
      <c r="D127" s="3">
        <f>SUM(D122:D126)</f>
        <v>32330</v>
      </c>
    </row>
    <row r="128" spans="1:5" x14ac:dyDescent="0.25">
      <c r="A128" t="s">
        <v>99</v>
      </c>
      <c r="C128" s="3">
        <f>C103+C121+C127</f>
        <v>143862</v>
      </c>
      <c r="D128" s="3">
        <f>D103+D121+D127</f>
        <v>185552</v>
      </c>
    </row>
    <row r="130" spans="1:3" x14ac:dyDescent="0.25">
      <c r="A130" t="s">
        <v>123</v>
      </c>
    </row>
    <row r="131" spans="1:3" x14ac:dyDescent="0.25">
      <c r="A131" t="s">
        <v>15</v>
      </c>
      <c r="C131" s="1">
        <v>1271706</v>
      </c>
    </row>
    <row r="132" spans="1:3" x14ac:dyDescent="0.25">
      <c r="A132" s="2" t="s">
        <v>100</v>
      </c>
      <c r="B132" s="2"/>
      <c r="C132" s="3">
        <f>C131</f>
        <v>1271706</v>
      </c>
    </row>
    <row r="133" spans="1:3" x14ac:dyDescent="0.25">
      <c r="A133" t="s">
        <v>15</v>
      </c>
      <c r="C133">
        <v>50</v>
      </c>
    </row>
    <row r="134" spans="1:3" x14ac:dyDescent="0.25">
      <c r="A134" t="s">
        <v>14</v>
      </c>
      <c r="C134" s="1">
        <v>425830</v>
      </c>
    </row>
    <row r="135" spans="1:3" x14ac:dyDescent="0.25">
      <c r="A135" t="s">
        <v>101</v>
      </c>
      <c r="C135" s="1">
        <v>90</v>
      </c>
    </row>
    <row r="136" spans="1:3" x14ac:dyDescent="0.25">
      <c r="A136" t="s">
        <v>102</v>
      </c>
      <c r="C136" s="1">
        <v>26</v>
      </c>
    </row>
    <row r="137" spans="1:3" x14ac:dyDescent="0.25">
      <c r="A137" s="2" t="s">
        <v>1</v>
      </c>
      <c r="C137" s="3">
        <f>SUM(C133:C136)</f>
        <v>425996</v>
      </c>
    </row>
    <row r="138" spans="1:3" x14ac:dyDescent="0.25">
      <c r="A138" t="s">
        <v>15</v>
      </c>
      <c r="C138" s="1">
        <v>643</v>
      </c>
    </row>
    <row r="139" spans="1:3" x14ac:dyDescent="0.25">
      <c r="A139" t="s">
        <v>16</v>
      </c>
      <c r="C139" s="1">
        <v>1886</v>
      </c>
    </row>
    <row r="140" spans="1:3" x14ac:dyDescent="0.25">
      <c r="A140" t="s">
        <v>17</v>
      </c>
      <c r="C140" s="1">
        <v>1772</v>
      </c>
    </row>
    <row r="141" spans="1:3" x14ac:dyDescent="0.25">
      <c r="A141" t="s">
        <v>18</v>
      </c>
      <c r="C141" s="1">
        <v>112</v>
      </c>
    </row>
    <row r="142" spans="1:3" x14ac:dyDescent="0.25">
      <c r="A142" t="s">
        <v>14</v>
      </c>
      <c r="C142" s="1">
        <v>238</v>
      </c>
    </row>
    <row r="143" spans="1:3" x14ac:dyDescent="0.25">
      <c r="A143" t="s">
        <v>101</v>
      </c>
      <c r="C143" s="1">
        <v>124880</v>
      </c>
    </row>
    <row r="144" spans="1:3" x14ac:dyDescent="0.25">
      <c r="A144" t="s">
        <v>102</v>
      </c>
      <c r="C144" s="1">
        <v>24813</v>
      </c>
    </row>
    <row r="145" spans="1:3" x14ac:dyDescent="0.25">
      <c r="A145" t="s">
        <v>22</v>
      </c>
      <c r="C145" s="1">
        <v>680</v>
      </c>
    </row>
    <row r="146" spans="1:3" x14ac:dyDescent="0.25">
      <c r="A146" s="2" t="s">
        <v>103</v>
      </c>
      <c r="C146" s="3">
        <f>SUM(C138:C145)</f>
        <v>155024</v>
      </c>
    </row>
    <row r="147" spans="1:3" x14ac:dyDescent="0.25">
      <c r="A147" t="s">
        <v>15</v>
      </c>
      <c r="C147" s="1">
        <v>125658</v>
      </c>
    </row>
    <row r="148" spans="1:3" x14ac:dyDescent="0.25">
      <c r="A148" t="s">
        <v>18</v>
      </c>
      <c r="C148" s="1">
        <v>4356</v>
      </c>
    </row>
    <row r="149" spans="1:3" x14ac:dyDescent="0.25">
      <c r="A149" t="s">
        <v>14</v>
      </c>
      <c r="C149" s="1">
        <v>1867</v>
      </c>
    </row>
    <row r="150" spans="1:3" x14ac:dyDescent="0.25">
      <c r="A150" s="2" t="s">
        <v>104</v>
      </c>
      <c r="C150" s="3">
        <f>SUM(C147:C149)</f>
        <v>131881</v>
      </c>
    </row>
    <row r="151" spans="1:3" x14ac:dyDescent="0.25">
      <c r="A151" t="s">
        <v>15</v>
      </c>
      <c r="C151" s="1">
        <v>61678</v>
      </c>
    </row>
    <row r="152" spans="1:3" x14ac:dyDescent="0.25">
      <c r="A152" t="s">
        <v>16</v>
      </c>
      <c r="C152" s="1">
        <v>2</v>
      </c>
    </row>
    <row r="153" spans="1:3" x14ac:dyDescent="0.25">
      <c r="A153" t="s">
        <v>18</v>
      </c>
      <c r="C153" s="1">
        <v>26898</v>
      </c>
    </row>
    <row r="154" spans="1:3" x14ac:dyDescent="0.25">
      <c r="A154" t="s">
        <v>101</v>
      </c>
      <c r="C154" s="1">
        <v>16780</v>
      </c>
    </row>
    <row r="155" spans="1:3" x14ac:dyDescent="0.25">
      <c r="A155" t="s">
        <v>102</v>
      </c>
      <c r="C155" s="1">
        <v>1227</v>
      </c>
    </row>
    <row r="156" spans="1:3" x14ac:dyDescent="0.25">
      <c r="A156" s="2" t="s">
        <v>5</v>
      </c>
      <c r="B156" s="2"/>
      <c r="C156" s="3">
        <f>SUM(C151:C155)</f>
        <v>106585</v>
      </c>
    </row>
    <row r="157" spans="1:3" x14ac:dyDescent="0.25">
      <c r="A157" t="s">
        <v>15</v>
      </c>
      <c r="C157" s="1">
        <v>54750</v>
      </c>
    </row>
    <row r="158" spans="1:3" x14ac:dyDescent="0.25">
      <c r="A158" t="s">
        <v>16</v>
      </c>
      <c r="C158" s="1">
        <v>3048</v>
      </c>
    </row>
    <row r="159" spans="1:3" x14ac:dyDescent="0.25">
      <c r="A159" t="s">
        <v>17</v>
      </c>
      <c r="C159" s="1">
        <v>3650</v>
      </c>
    </row>
    <row r="160" spans="1:3" x14ac:dyDescent="0.25">
      <c r="A160" t="s">
        <v>18</v>
      </c>
      <c r="C160" s="1">
        <v>28331</v>
      </c>
    </row>
    <row r="161" spans="1:3" x14ac:dyDescent="0.25">
      <c r="A161" t="s">
        <v>14</v>
      </c>
      <c r="C161" s="1">
        <v>16322</v>
      </c>
    </row>
    <row r="162" spans="1:3" x14ac:dyDescent="0.25">
      <c r="A162" t="s">
        <v>105</v>
      </c>
      <c r="C162" s="1">
        <v>3841</v>
      </c>
    </row>
    <row r="163" spans="1:3" x14ac:dyDescent="0.25">
      <c r="A163" t="s">
        <v>101</v>
      </c>
      <c r="C163" s="1">
        <v>404</v>
      </c>
    </row>
    <row r="164" spans="1:3" x14ac:dyDescent="0.25">
      <c r="A164" t="s">
        <v>102</v>
      </c>
      <c r="C164" s="1">
        <v>32169</v>
      </c>
    </row>
    <row r="165" spans="1:3" x14ac:dyDescent="0.25">
      <c r="A165" t="s">
        <v>22</v>
      </c>
      <c r="C165" s="1">
        <v>1347</v>
      </c>
    </row>
    <row r="166" spans="1:3" x14ac:dyDescent="0.25">
      <c r="A166" s="2" t="s">
        <v>6</v>
      </c>
      <c r="C166" s="3">
        <f>SUM(C157:C165)</f>
        <v>143862</v>
      </c>
    </row>
    <row r="167" spans="1:3" x14ac:dyDescent="0.25">
      <c r="A167" t="s">
        <v>15</v>
      </c>
      <c r="C167" s="1">
        <v>32245</v>
      </c>
    </row>
    <row r="168" spans="1:3" x14ac:dyDescent="0.25">
      <c r="A168" t="s">
        <v>16</v>
      </c>
      <c r="C168" s="1">
        <v>32356</v>
      </c>
    </row>
    <row r="169" spans="1:3" x14ac:dyDescent="0.25">
      <c r="A169" t="s">
        <v>17</v>
      </c>
      <c r="C169" s="1">
        <v>12437</v>
      </c>
    </row>
    <row r="170" spans="1:3" x14ac:dyDescent="0.25">
      <c r="A170" t="s">
        <v>18</v>
      </c>
      <c r="C170" s="1">
        <v>13328</v>
      </c>
    </row>
    <row r="171" spans="1:3" x14ac:dyDescent="0.25">
      <c r="A171" t="s">
        <v>14</v>
      </c>
      <c r="C171" s="1">
        <v>38903</v>
      </c>
    </row>
    <row r="172" spans="1:3" x14ac:dyDescent="0.25">
      <c r="A172" t="s">
        <v>105</v>
      </c>
      <c r="C172" s="1">
        <v>3879</v>
      </c>
    </row>
    <row r="173" spans="1:3" x14ac:dyDescent="0.25">
      <c r="A173" t="s">
        <v>101</v>
      </c>
      <c r="C173" s="1">
        <v>5725</v>
      </c>
    </row>
    <row r="174" spans="1:3" x14ac:dyDescent="0.25">
      <c r="A174" t="s">
        <v>102</v>
      </c>
      <c r="C174" s="1">
        <v>4671</v>
      </c>
    </row>
    <row r="175" spans="1:3" x14ac:dyDescent="0.25">
      <c r="A175" t="s">
        <v>22</v>
      </c>
      <c r="C175" s="1">
        <v>951</v>
      </c>
    </row>
    <row r="176" spans="1:3" x14ac:dyDescent="0.25">
      <c r="A176" s="2" t="s">
        <v>106</v>
      </c>
      <c r="B176" s="2"/>
      <c r="C176" s="3">
        <f>SUM(C167:C175)</f>
        <v>144495</v>
      </c>
    </row>
    <row r="177" spans="1:3" x14ac:dyDescent="0.25">
      <c r="A177" t="s">
        <v>15</v>
      </c>
      <c r="C177" s="1">
        <v>172468</v>
      </c>
    </row>
    <row r="178" spans="1:3" x14ac:dyDescent="0.25">
      <c r="A178" s="2" t="s">
        <v>8</v>
      </c>
      <c r="B178" s="2"/>
      <c r="C178" s="3">
        <f>SUM(C177)</f>
        <v>172468</v>
      </c>
    </row>
    <row r="179" spans="1:3" x14ac:dyDescent="0.25">
      <c r="A179" t="s">
        <v>15</v>
      </c>
      <c r="C179" s="1">
        <v>47726</v>
      </c>
    </row>
    <row r="180" spans="1:3" x14ac:dyDescent="0.25">
      <c r="A180" t="s">
        <v>16</v>
      </c>
      <c r="C180" s="1">
        <v>15</v>
      </c>
    </row>
    <row r="181" spans="1:3" x14ac:dyDescent="0.25">
      <c r="A181" t="s">
        <v>17</v>
      </c>
      <c r="C181" s="1">
        <v>124</v>
      </c>
    </row>
    <row r="182" spans="1:3" x14ac:dyDescent="0.25">
      <c r="A182" t="s">
        <v>18</v>
      </c>
      <c r="C182" s="1">
        <v>16941</v>
      </c>
    </row>
    <row r="183" spans="1:3" x14ac:dyDescent="0.25">
      <c r="A183" t="s">
        <v>14</v>
      </c>
      <c r="C183" s="1">
        <v>3278</v>
      </c>
    </row>
    <row r="184" spans="1:3" x14ac:dyDescent="0.25">
      <c r="A184" t="s">
        <v>105</v>
      </c>
      <c r="C184" s="1">
        <v>1</v>
      </c>
    </row>
    <row r="185" spans="1:3" x14ac:dyDescent="0.25">
      <c r="A185" t="s">
        <v>101</v>
      </c>
      <c r="C185" s="1">
        <v>10499</v>
      </c>
    </row>
    <row r="186" spans="1:3" x14ac:dyDescent="0.25">
      <c r="A186" t="s">
        <v>102</v>
      </c>
      <c r="C186" s="1">
        <v>15337</v>
      </c>
    </row>
    <row r="187" spans="1:3" x14ac:dyDescent="0.25">
      <c r="A187" t="s">
        <v>22</v>
      </c>
      <c r="C187" s="1">
        <v>1217</v>
      </c>
    </row>
    <row r="188" spans="1:3" x14ac:dyDescent="0.25">
      <c r="A188" s="2" t="s">
        <v>9</v>
      </c>
      <c r="C188" s="3">
        <f>SUM(C179:C187)</f>
        <v>95138</v>
      </c>
    </row>
    <row r="189" spans="1:3" x14ac:dyDescent="0.25">
      <c r="A189" t="s">
        <v>15</v>
      </c>
      <c r="C189" s="1">
        <v>23437</v>
      </c>
    </row>
    <row r="190" spans="1:3" x14ac:dyDescent="0.25">
      <c r="A190" s="2" t="s">
        <v>10</v>
      </c>
      <c r="B190" s="2"/>
      <c r="C190" s="3">
        <f>SUM(C189)</f>
        <v>23437</v>
      </c>
    </row>
    <row r="191" spans="1:3" x14ac:dyDescent="0.25">
      <c r="A191" t="s">
        <v>15</v>
      </c>
      <c r="C191" s="1">
        <v>184527</v>
      </c>
    </row>
    <row r="192" spans="1:3" x14ac:dyDescent="0.25">
      <c r="A192" t="s">
        <v>16</v>
      </c>
      <c r="C192" s="1">
        <v>0</v>
      </c>
    </row>
    <row r="193" spans="1:3" x14ac:dyDescent="0.25">
      <c r="A193" t="s">
        <v>17</v>
      </c>
      <c r="C193" s="1">
        <v>19</v>
      </c>
    </row>
    <row r="194" spans="1:3" x14ac:dyDescent="0.25">
      <c r="A194" t="s">
        <v>18</v>
      </c>
      <c r="C194" s="1">
        <v>122807</v>
      </c>
    </row>
    <row r="195" spans="1:3" x14ac:dyDescent="0.25">
      <c r="A195" t="s">
        <v>14</v>
      </c>
      <c r="C195" s="1">
        <v>51281</v>
      </c>
    </row>
    <row r="196" spans="1:3" x14ac:dyDescent="0.25">
      <c r="A196" t="s">
        <v>105</v>
      </c>
      <c r="C196" s="1">
        <v>750</v>
      </c>
    </row>
    <row r="197" spans="1:3" x14ac:dyDescent="0.25">
      <c r="A197" t="s">
        <v>101</v>
      </c>
      <c r="C197" s="1">
        <v>35834</v>
      </c>
    </row>
    <row r="198" spans="1:3" x14ac:dyDescent="0.25">
      <c r="A198" t="s">
        <v>102</v>
      </c>
      <c r="C198" s="1">
        <v>85054</v>
      </c>
    </row>
    <row r="199" spans="1:3" x14ac:dyDescent="0.25">
      <c r="A199" t="s">
        <v>22</v>
      </c>
      <c r="B199" s="2"/>
      <c r="C199" s="1">
        <v>0</v>
      </c>
    </row>
    <row r="200" spans="1:3" x14ac:dyDescent="0.25">
      <c r="A200" s="2" t="s">
        <v>11</v>
      </c>
      <c r="C200" s="3">
        <f>SUM(C191:C199)</f>
        <v>480272</v>
      </c>
    </row>
    <row r="201" spans="1:3" x14ac:dyDescent="0.25">
      <c r="A201" t="s">
        <v>15</v>
      </c>
      <c r="C201" s="1">
        <v>5476</v>
      </c>
    </row>
    <row r="202" spans="1:3" x14ac:dyDescent="0.25">
      <c r="A202" t="s">
        <v>16</v>
      </c>
      <c r="C202" s="1">
        <v>0</v>
      </c>
    </row>
    <row r="203" spans="1:3" x14ac:dyDescent="0.25">
      <c r="A203" t="s">
        <v>17</v>
      </c>
      <c r="C203" s="1">
        <v>7753</v>
      </c>
    </row>
    <row r="204" spans="1:3" x14ac:dyDescent="0.25">
      <c r="A204" t="s">
        <v>18</v>
      </c>
      <c r="C204" s="1">
        <v>0</v>
      </c>
    </row>
    <row r="205" spans="1:3" x14ac:dyDescent="0.25">
      <c r="A205" t="s">
        <v>14</v>
      </c>
      <c r="C205" s="1">
        <v>0</v>
      </c>
    </row>
    <row r="206" spans="1:3" x14ac:dyDescent="0.25">
      <c r="A206" t="s">
        <v>105</v>
      </c>
      <c r="C206" s="1">
        <v>185</v>
      </c>
    </row>
    <row r="207" spans="1:3" x14ac:dyDescent="0.25">
      <c r="A207" t="s">
        <v>101</v>
      </c>
      <c r="C207" s="1">
        <v>0</v>
      </c>
    </row>
    <row r="208" spans="1:3" x14ac:dyDescent="0.25">
      <c r="A208" t="s">
        <v>102</v>
      </c>
      <c r="C208" s="1">
        <v>0</v>
      </c>
    </row>
    <row r="209" spans="1:3" x14ac:dyDescent="0.25">
      <c r="A209" t="s">
        <v>22</v>
      </c>
      <c r="B209" s="2"/>
      <c r="C209" s="1">
        <v>0</v>
      </c>
    </row>
    <row r="210" spans="1:3" x14ac:dyDescent="0.25">
      <c r="A210" s="2" t="s">
        <v>107</v>
      </c>
      <c r="C210" s="3">
        <f>SUM(C201:C209)</f>
        <v>13414</v>
      </c>
    </row>
    <row r="211" spans="1:3" x14ac:dyDescent="0.25">
      <c r="C211" s="1">
        <f>C210+C200+C190+C188+C178+C176+C132+C137+C146+C150+C156+C166</f>
        <v>3164278</v>
      </c>
    </row>
    <row r="213" spans="1:3" x14ac:dyDescent="0.25">
      <c r="A213" t="s">
        <v>112</v>
      </c>
      <c r="C213" s="1">
        <v>138594</v>
      </c>
    </row>
    <row r="214" spans="1:3" x14ac:dyDescent="0.25">
      <c r="A214" t="s">
        <v>108</v>
      </c>
      <c r="C214" s="1">
        <v>27427</v>
      </c>
    </row>
    <row r="215" spans="1:3" x14ac:dyDescent="0.25">
      <c r="A215" t="s">
        <v>109</v>
      </c>
      <c r="C215" s="1">
        <v>95320</v>
      </c>
    </row>
    <row r="216" spans="1:3" x14ac:dyDescent="0.25">
      <c r="A216" t="s">
        <v>110</v>
      </c>
      <c r="C216" s="1">
        <v>6898</v>
      </c>
    </row>
    <row r="217" spans="1:3" x14ac:dyDescent="0.25">
      <c r="A217" t="s">
        <v>113</v>
      </c>
      <c r="C217" s="1">
        <v>30711</v>
      </c>
    </row>
    <row r="218" spans="1:3" x14ac:dyDescent="0.25">
      <c r="A218" s="2" t="s">
        <v>111</v>
      </c>
      <c r="C218" s="1">
        <f>SUM(C213:C217)</f>
        <v>298950</v>
      </c>
    </row>
    <row r="219" spans="1:3" x14ac:dyDescent="0.25">
      <c r="A219" t="s">
        <v>112</v>
      </c>
      <c r="C219" s="1">
        <v>381131</v>
      </c>
    </row>
    <row r="220" spans="1:3" x14ac:dyDescent="0.25">
      <c r="A220" t="s">
        <v>108</v>
      </c>
      <c r="C220" s="1">
        <v>43481</v>
      </c>
    </row>
    <row r="221" spans="1:3" x14ac:dyDescent="0.25">
      <c r="A221" t="s">
        <v>109</v>
      </c>
      <c r="C221" s="1">
        <v>37126</v>
      </c>
    </row>
    <row r="222" spans="1:3" x14ac:dyDescent="0.25">
      <c r="A222" t="s">
        <v>110</v>
      </c>
      <c r="C222" s="1">
        <v>453</v>
      </c>
    </row>
    <row r="223" spans="1:3" x14ac:dyDescent="0.25">
      <c r="A223" t="s">
        <v>113</v>
      </c>
      <c r="C223" s="1">
        <v>12576</v>
      </c>
    </row>
    <row r="224" spans="1:3" x14ac:dyDescent="0.25">
      <c r="A224" s="2" t="s">
        <v>114</v>
      </c>
      <c r="C224" s="3">
        <f>SUM(C219:C223)</f>
        <v>474767</v>
      </c>
    </row>
    <row r="225" spans="1:3" x14ac:dyDescent="0.25">
      <c r="A225" t="s">
        <v>112</v>
      </c>
      <c r="C225" s="1">
        <v>171203</v>
      </c>
    </row>
    <row r="226" spans="1:3" x14ac:dyDescent="0.25">
      <c r="A226" t="s">
        <v>108</v>
      </c>
      <c r="C226" s="1">
        <v>7532</v>
      </c>
    </row>
    <row r="227" spans="1:3" x14ac:dyDescent="0.25">
      <c r="A227" t="s">
        <v>109</v>
      </c>
      <c r="C227" s="1">
        <v>13828</v>
      </c>
    </row>
    <row r="228" spans="1:3" x14ac:dyDescent="0.25">
      <c r="A228" t="s">
        <v>110</v>
      </c>
      <c r="C228" s="1">
        <v>2979</v>
      </c>
    </row>
    <row r="229" spans="1:3" x14ac:dyDescent="0.25">
      <c r="A229" t="s">
        <v>113</v>
      </c>
      <c r="C229" s="1">
        <v>6032</v>
      </c>
    </row>
    <row r="230" spans="1:3" x14ac:dyDescent="0.25">
      <c r="A230" s="2" t="s">
        <v>115</v>
      </c>
      <c r="C230" s="3">
        <f>SUM(C225:C229)</f>
        <v>201574</v>
      </c>
    </row>
    <row r="231" spans="1:3" x14ac:dyDescent="0.25">
      <c r="A231" t="s">
        <v>112</v>
      </c>
      <c r="C231" s="1">
        <v>149720</v>
      </c>
    </row>
    <row r="232" spans="1:3" x14ac:dyDescent="0.25">
      <c r="A232" t="s">
        <v>108</v>
      </c>
      <c r="C232" s="1">
        <v>17092</v>
      </c>
    </row>
    <row r="233" spans="1:3" x14ac:dyDescent="0.25">
      <c r="A233" t="s">
        <v>109</v>
      </c>
      <c r="C233" s="1">
        <v>9485</v>
      </c>
    </row>
    <row r="234" spans="1:3" x14ac:dyDescent="0.25">
      <c r="A234" t="s">
        <v>110</v>
      </c>
      <c r="C234" s="1">
        <v>3129</v>
      </c>
    </row>
    <row r="235" spans="1:3" x14ac:dyDescent="0.25">
      <c r="A235" t="s">
        <v>113</v>
      </c>
      <c r="C235" s="1">
        <v>82977</v>
      </c>
    </row>
    <row r="236" spans="1:3" x14ac:dyDescent="0.25">
      <c r="A236" s="2" t="s">
        <v>116</v>
      </c>
      <c r="C236" s="3">
        <f>SUM(C231:C235)</f>
        <v>262403</v>
      </c>
    </row>
    <row r="237" spans="1:3" x14ac:dyDescent="0.25">
      <c r="A237" t="s">
        <v>112</v>
      </c>
      <c r="C237" s="1">
        <v>77759</v>
      </c>
    </row>
    <row r="238" spans="1:3" x14ac:dyDescent="0.25">
      <c r="A238" t="s">
        <v>108</v>
      </c>
      <c r="C238" s="1">
        <v>24732</v>
      </c>
    </row>
    <row r="239" spans="1:3" x14ac:dyDescent="0.25">
      <c r="A239" t="s">
        <v>109</v>
      </c>
      <c r="C239" s="1">
        <v>258676</v>
      </c>
    </row>
    <row r="240" spans="1:3" x14ac:dyDescent="0.25">
      <c r="A240" t="s">
        <v>110</v>
      </c>
      <c r="C240" s="1">
        <v>16598</v>
      </c>
    </row>
    <row r="241" spans="1:3" x14ac:dyDescent="0.25">
      <c r="A241" t="s">
        <v>113</v>
      </c>
      <c r="C241" s="1">
        <v>38681</v>
      </c>
    </row>
    <row r="242" spans="1:3" x14ac:dyDescent="0.25">
      <c r="A242" s="2" t="s">
        <v>117</v>
      </c>
      <c r="C242" s="3">
        <f>SUM(C237:C241)</f>
        <v>416446</v>
      </c>
    </row>
    <row r="243" spans="1:3" x14ac:dyDescent="0.25">
      <c r="A243" t="s">
        <v>112</v>
      </c>
      <c r="C243" s="1">
        <v>80241</v>
      </c>
    </row>
    <row r="244" spans="1:3" x14ac:dyDescent="0.25">
      <c r="A244" t="s">
        <v>108</v>
      </c>
      <c r="C244" s="1">
        <v>8014</v>
      </c>
    </row>
    <row r="245" spans="1:3" x14ac:dyDescent="0.25">
      <c r="A245" t="s">
        <v>109</v>
      </c>
      <c r="C245" s="1">
        <v>4400</v>
      </c>
    </row>
    <row r="246" spans="1:3" x14ac:dyDescent="0.25">
      <c r="A246" t="s">
        <v>110</v>
      </c>
      <c r="C246" s="1">
        <v>0</v>
      </c>
    </row>
    <row r="247" spans="1:3" x14ac:dyDescent="0.25">
      <c r="A247" t="s">
        <v>113</v>
      </c>
      <c r="C247" s="1">
        <v>20</v>
      </c>
    </row>
    <row r="248" spans="1:3" x14ac:dyDescent="0.25">
      <c r="A248" s="2" t="s">
        <v>118</v>
      </c>
      <c r="C248" s="3">
        <f>SUM(C243:C247)</f>
        <v>92675</v>
      </c>
    </row>
    <row r="249" spans="1:3" x14ac:dyDescent="0.25">
      <c r="A249" t="s">
        <v>112</v>
      </c>
      <c r="C249" s="1">
        <v>156870</v>
      </c>
    </row>
    <row r="250" spans="1:3" x14ac:dyDescent="0.25">
      <c r="A250" t="s">
        <v>108</v>
      </c>
      <c r="C250" s="1">
        <v>17363</v>
      </c>
    </row>
    <row r="251" spans="1:3" x14ac:dyDescent="0.25">
      <c r="A251" t="s">
        <v>109</v>
      </c>
      <c r="C251" s="1">
        <v>81811</v>
      </c>
    </row>
    <row r="252" spans="1:3" x14ac:dyDescent="0.25">
      <c r="A252" t="s">
        <v>110</v>
      </c>
      <c r="C252" s="1">
        <v>5909</v>
      </c>
    </row>
    <row r="253" spans="1:3" x14ac:dyDescent="0.25">
      <c r="A253" t="s">
        <v>113</v>
      </c>
      <c r="C253" s="1">
        <v>31013</v>
      </c>
    </row>
    <row r="254" spans="1:3" x14ac:dyDescent="0.25">
      <c r="A254" s="2" t="s">
        <v>121</v>
      </c>
      <c r="C254" s="3">
        <f>SUM(C249:C253)</f>
        <v>292966</v>
      </c>
    </row>
    <row r="255" spans="1:3" x14ac:dyDescent="0.25">
      <c r="A255" t="s">
        <v>112</v>
      </c>
      <c r="C255" s="1">
        <v>65249</v>
      </c>
    </row>
    <row r="256" spans="1:3" x14ac:dyDescent="0.25">
      <c r="A256" t="s">
        <v>108</v>
      </c>
      <c r="C256" s="1">
        <v>83822</v>
      </c>
    </row>
    <row r="257" spans="1:3" x14ac:dyDescent="0.25">
      <c r="A257" t="s">
        <v>109</v>
      </c>
      <c r="C257" s="1">
        <v>25774</v>
      </c>
    </row>
    <row r="258" spans="1:3" x14ac:dyDescent="0.25">
      <c r="A258" t="s">
        <v>110</v>
      </c>
      <c r="C258" s="1">
        <v>171</v>
      </c>
    </row>
    <row r="259" spans="1:3" x14ac:dyDescent="0.25">
      <c r="A259" t="s">
        <v>113</v>
      </c>
      <c r="C259" s="1">
        <v>18091</v>
      </c>
    </row>
    <row r="260" spans="1:3" x14ac:dyDescent="0.25">
      <c r="A260" s="2" t="s">
        <v>120</v>
      </c>
      <c r="C260" s="3">
        <f>SUM(C255:C259)</f>
        <v>193107</v>
      </c>
    </row>
    <row r="261" spans="1:3" x14ac:dyDescent="0.25">
      <c r="A261" t="s">
        <v>112</v>
      </c>
      <c r="C261" s="1">
        <v>51760</v>
      </c>
    </row>
    <row r="262" spans="1:3" x14ac:dyDescent="0.25">
      <c r="A262" t="s">
        <v>108</v>
      </c>
      <c r="C262" s="1">
        <v>2579</v>
      </c>
    </row>
    <row r="263" spans="1:3" x14ac:dyDescent="0.25">
      <c r="A263" t="s">
        <v>109</v>
      </c>
      <c r="C263" s="1">
        <v>8884</v>
      </c>
    </row>
    <row r="264" spans="1:3" x14ac:dyDescent="0.25">
      <c r="A264" t="s">
        <v>110</v>
      </c>
      <c r="C264" s="1">
        <v>286</v>
      </c>
    </row>
    <row r="265" spans="1:3" x14ac:dyDescent="0.25">
      <c r="A265" t="s">
        <v>113</v>
      </c>
      <c r="C265" s="1">
        <v>7247</v>
      </c>
    </row>
    <row r="266" spans="1:3" x14ac:dyDescent="0.25">
      <c r="A266" s="2" t="s">
        <v>119</v>
      </c>
      <c r="C266" s="3">
        <f>SUM(C261:C265)</f>
        <v>70756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A29F-4068-4689-81AD-412D6014F8BA}">
  <dimension ref="B2:H16"/>
  <sheetViews>
    <sheetView workbookViewId="0"/>
  </sheetViews>
  <sheetFormatPr defaultRowHeight="15" x14ac:dyDescent="0.25"/>
  <cols>
    <col min="2" max="2" width="30.5703125" bestFit="1" customWidth="1"/>
    <col min="3" max="3" width="11.7109375" bestFit="1" customWidth="1"/>
  </cols>
  <sheetData>
    <row r="2" spans="2:8" x14ac:dyDescent="0.25">
      <c r="B2" t="s">
        <v>122</v>
      </c>
      <c r="C2" s="1">
        <f>SUMIFS(cleaned_data!$F$2:$F$139,cleaned_data!$E$2:$E$139,Checker!B2)</f>
        <v>4130185</v>
      </c>
    </row>
    <row r="3" spans="2:8" x14ac:dyDescent="0.25">
      <c r="B3" t="s">
        <v>126</v>
      </c>
      <c r="C3" s="1">
        <f>SUMIFS(cleaned_data!$F$2:$F$139,cleaned_data!$E$2:$E$139,Checker!B3)</f>
        <v>3269551</v>
      </c>
    </row>
    <row r="4" spans="2:8" x14ac:dyDescent="0.25">
      <c r="B4" s="2" t="s">
        <v>132</v>
      </c>
      <c r="C4" s="3">
        <f>C2-C3</f>
        <v>860634</v>
      </c>
    </row>
    <row r="5" spans="2:8" x14ac:dyDescent="0.25">
      <c r="B5" s="2" t="s">
        <v>133</v>
      </c>
      <c r="C5" s="3">
        <f>raw_data!C27</f>
        <v>860634</v>
      </c>
    </row>
    <row r="6" spans="2:8" x14ac:dyDescent="0.25">
      <c r="C6" s="1">
        <f>C4-C5</f>
        <v>0</v>
      </c>
    </row>
    <row r="14" spans="2:8" x14ac:dyDescent="0.25">
      <c r="H14" s="6"/>
    </row>
    <row r="15" spans="2:8" x14ac:dyDescent="0.25">
      <c r="H15" s="6"/>
    </row>
    <row r="16" spans="2:8" x14ac:dyDescent="0.25">
      <c r="H16" s="6"/>
    </row>
  </sheetData>
  <conditionalFormatting sqref="C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cleaned_data</vt:lpstr>
      <vt:lpstr>raw_data</vt:lpstr>
      <vt:lpstr>Checker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2025-10-16T23:00:03Z</dcterms:created>
  <dcterms:modified xsi:type="dcterms:W3CDTF">2025-10-17T04:50:00Z</dcterms:modified>
</cp:coreProperties>
</file>