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14F2E460-5D12-4482-904C-D957542CA719}" xr6:coauthVersionLast="47" xr6:coauthVersionMax="47" xr10:uidLastSave="{00000000-0000-0000-0000-000000000000}"/>
  <bookViews>
    <workbookView xWindow="-120" yWindow="-120" windowWidth="29040" windowHeight="15840"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F27" i="11" s="1"/>
  <c r="F26" i="11"/>
  <c r="F24" i="11"/>
  <c r="F25" i="11"/>
  <c r="F17" i="11"/>
  <c r="F18" i="11"/>
  <c r="F16" i="11"/>
  <c r="F13" i="11"/>
  <c r="F12" i="11"/>
  <c r="F11" i="11"/>
  <c r="H7" i="11"/>
  <c r="E9" i="11" l="1"/>
  <c r="F9" i="11" l="1"/>
  <c r="E10" i="11" s="1"/>
  <c r="I5" i="11"/>
  <c r="I6" i="11" s="1"/>
  <c r="H39" i="11"/>
  <c r="H38" i="11"/>
  <c r="H37" i="11"/>
  <c r="H36" i="11"/>
  <c r="H35" i="11"/>
  <c r="H34" i="11"/>
  <c r="H32" i="11"/>
  <c r="H22" i="11"/>
  <c r="H15" i="11"/>
  <c r="H8" i="11"/>
  <c r="H9" i="11" l="1"/>
  <c r="F10" i="11"/>
  <c r="H33" i="11" l="1"/>
  <c r="H10" i="11"/>
  <c r="H16" i="11"/>
  <c r="H13" i="11"/>
  <c r="J5" i="11"/>
  <c r="J6" i="11" s="1"/>
  <c r="I4" i="11"/>
  <c r="K5" i="11" l="1"/>
  <c r="K6" i="11" s="1"/>
  <c r="H18" i="11"/>
  <c r="E19" i="11"/>
  <c r="H11" i="11"/>
  <c r="H12" i="11"/>
  <c r="E20" i="11" l="1"/>
  <c r="F19" i="11"/>
  <c r="H19" i="11" s="1"/>
  <c r="L5" i="11"/>
  <c r="L6" i="11" s="1"/>
  <c r="E21" i="11" l="1"/>
  <c r="F21" i="11" s="1"/>
  <c r="H21" i="11" s="1"/>
  <c r="F20" i="11"/>
  <c r="M5" i="11"/>
  <c r="M6" i="11" s="1"/>
  <c r="H20" i="11" l="1"/>
  <c r="E23" i="11"/>
  <c r="N5" i="11"/>
  <c r="N6" i="11" s="1"/>
  <c r="F23" i="11" l="1"/>
  <c r="O5" i="11"/>
  <c r="O6" i="11" s="1"/>
  <c r="E31" i="11" l="1"/>
  <c r="E30" i="11"/>
  <c r="E29" i="11"/>
  <c r="E28" i="11"/>
  <c r="H23" i="11"/>
  <c r="P5" i="11"/>
  <c r="P6" i="11" s="1"/>
  <c r="F28" i="11" l="1"/>
  <c r="H28" i="11" s="1"/>
  <c r="F29" i="11"/>
  <c r="H29" i="11" s="1"/>
  <c r="F30" i="11"/>
  <c r="H30" i="11" s="1"/>
  <c r="F31" i="11"/>
  <c r="H31" i="11" s="1"/>
  <c r="Q5" i="11"/>
  <c r="Q6" i="11" s="1"/>
  <c r="P4" i="11"/>
  <c r="R5" i="11" l="1"/>
  <c r="R6" i="11" s="1"/>
  <c r="S5" i="11" l="1"/>
  <c r="S6" i="11" s="1"/>
  <c r="T5" i="11" l="1"/>
  <c r="T6" i="11" s="1"/>
  <c r="U5" i="11" l="1"/>
  <c r="U6" i="11" s="1"/>
  <c r="V5" i="11" l="1"/>
  <c r="V6" i="11" s="1"/>
  <c r="W5" i="11" l="1"/>
  <c r="W6" i="11" s="1"/>
  <c r="W4" i="11" l="1"/>
  <c r="X5" i="11"/>
  <c r="X6" i="11" s="1"/>
  <c r="Y5" i="11" l="1"/>
  <c r="Y6" i="11" s="1"/>
  <c r="Z5" i="11" l="1"/>
  <c r="Z6" i="11" s="1"/>
  <c r="AA5" i="11" l="1"/>
  <c r="AA6" i="11" s="1"/>
  <c r="AB5" i="11" l="1"/>
  <c r="AB6" i="11" s="1"/>
  <c r="AC5" i="11" l="1"/>
  <c r="AC6" i="11" s="1"/>
  <c r="AD5" i="11" l="1"/>
  <c r="AD6" i="11" s="1"/>
  <c r="AD4" i="11" l="1"/>
  <c r="AE5" i="11"/>
  <c r="AE6" i="11" s="1"/>
  <c r="AF5" i="11" l="1"/>
  <c r="AF6" i="11" s="1"/>
  <c r="AG5" i="11" l="1"/>
  <c r="AG6" i="11" s="1"/>
  <c r="AH5" i="11" l="1"/>
  <c r="AH6" i="11" s="1"/>
  <c r="AI5" i="11" l="1"/>
  <c r="AI6" i="11" s="1"/>
  <c r="AJ5" i="11" l="1"/>
  <c r="AJ6" i="11" s="1"/>
  <c r="AK5" i="11" l="1"/>
  <c r="AK6" i="11" s="1"/>
  <c r="AL5" i="11" l="1"/>
  <c r="AL6" i="11" s="1"/>
  <c r="AK4" i="11"/>
  <c r="AM5" i="11" l="1"/>
  <c r="AM6" i="11" s="1"/>
  <c r="AN5" i="11" l="1"/>
  <c r="AN6" i="11" s="1"/>
  <c r="AO5" i="11" l="1"/>
  <c r="AO6" i="11" s="1"/>
  <c r="AP5" i="11" l="1"/>
  <c r="AP6" i="11" s="1"/>
  <c r="AQ5" i="11" l="1"/>
  <c r="AQ6" i="11" s="1"/>
  <c r="AR5" i="11" l="1"/>
  <c r="AR6" i="11" s="1"/>
  <c r="AS5" i="11" l="1"/>
  <c r="AS6" i="11" s="1"/>
  <c r="AR4" i="11"/>
  <c r="AT5" i="11" l="1"/>
  <c r="AT6" i="11" s="1"/>
  <c r="AU5" i="11" l="1"/>
  <c r="AU6" i="11" s="1"/>
  <c r="AV5" i="11" l="1"/>
  <c r="AV6" i="11" s="1"/>
  <c r="AW5" i="11" l="1"/>
  <c r="AW6" i="11" s="1"/>
  <c r="AX5" i="11" l="1"/>
  <c r="AX6" i="11" s="1"/>
  <c r="AY5" i="11" l="1"/>
  <c r="AY6" i="11" s="1"/>
  <c r="AY4" i="11" l="1"/>
  <c r="AZ5" i="11"/>
  <c r="AZ6" i="11" s="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<sst xmlns="http://schemas.openxmlformats.org/spreadsheetml/2006/main" count="103" uniqueCount="78">
  <si>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</si>
  <si>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</si>
  <si>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</si>
  <si>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</si>
  <si>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</si>
  <si>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</si>
  <si>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</si>
  <si>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</si>
  <si>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</si>
  <si>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</si>
  <si>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</si>
  <si>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</si>
  <si>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</si>
  <si>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</si>
  <si>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公司名称</t>
  </si>
  <si>
    <t>项目主管</t>
  </si>
  <si>
    <t>任务</t>
  </si>
  <si>
    <t>任务 1</t>
  </si>
  <si>
    <t>任务 2</t>
  </si>
  <si>
    <t>任务 3</t>
  </si>
  <si>
    <t>任务 4</t>
  </si>
  <si>
    <t>任务 5</t>
  </si>
  <si>
    <t>在此行上方插入新行</t>
  </si>
  <si>
    <t>项目开始：</t>
  </si>
  <si>
    <t>显示周数：</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</si>
  <si>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</si>
  <si>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</si>
  <si>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</si>
  <si>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</si>
  <si>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</si>
  <si>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</si>
  <si>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</si>
  <si>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</si>
  <si>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</si>
  <si>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</si>
  <si>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</si>
  <si>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</si>
  <si>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</si>
  <si>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</si>
  <si>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</si>
  <si>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</si>
  <si>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</si>
  <si>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</si>
  <si>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</si>
  <si>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</si>
  <si>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37" type="noConversion"/>
  </si>
  <si>
    <t>前期调研</t>
    <phoneticPr fontId="37" type="noConversion"/>
  </si>
  <si>
    <t>技术选型</t>
    <phoneticPr fontId="37" type="noConversion"/>
  </si>
  <si>
    <t>平行雷达</t>
    <phoneticPr fontId="37" type="noConversion"/>
  </si>
  <si>
    <t>姜泰</t>
    <phoneticPr fontId="37" type="noConversion"/>
  </si>
  <si>
    <t>招聘任务</t>
    <phoneticPr fontId="37" type="noConversion"/>
  </si>
  <si>
    <t>刘宇航</t>
    <phoneticPr fontId="37" type="noConversion"/>
  </si>
  <si>
    <t>WebGL招聘文档</t>
    <phoneticPr fontId="37" type="noConversion"/>
  </si>
  <si>
    <t>后台招聘文档</t>
    <phoneticPr fontId="37" type="noConversion"/>
  </si>
  <si>
    <t>点云与几何模型共存调研</t>
    <phoneticPr fontId="37" type="noConversion"/>
  </si>
  <si>
    <t>服务器</t>
    <phoneticPr fontId="37" type="noConversion"/>
  </si>
  <si>
    <t>域名</t>
    <phoneticPr fontId="37" type="noConversion"/>
  </si>
  <si>
    <t>流水线</t>
    <phoneticPr fontId="37" type="noConversion"/>
  </si>
  <si>
    <t>网络框架</t>
    <phoneticPr fontId="37" type="noConversion"/>
  </si>
  <si>
    <t>其它任务</t>
    <phoneticPr fontId="37" type="noConversion"/>
  </si>
  <si>
    <t>其他任务</t>
    <phoneticPr fontId="37" type="noConversion"/>
  </si>
  <si>
    <t>开发</t>
    <phoneticPr fontId="37" type="noConversion"/>
  </si>
  <si>
    <t>基础框架</t>
    <phoneticPr fontId="37" type="noConversion"/>
  </si>
  <si>
    <t>前端页面</t>
    <phoneticPr fontId="37" type="noConversion"/>
  </si>
  <si>
    <t>3D画布</t>
    <phoneticPr fontId="37" type="noConversion"/>
  </si>
  <si>
    <t>实习生2</t>
  </si>
  <si>
    <t>后台接口</t>
    <phoneticPr fontId="37" type="noConversion"/>
  </si>
  <si>
    <t>WebSocket</t>
    <phoneticPr fontId="37" type="noConversion"/>
  </si>
  <si>
    <t>实习生2</t>
    <phoneticPr fontId="37" type="noConversion"/>
  </si>
  <si>
    <t>测试</t>
    <phoneticPr fontId="37" type="noConversion"/>
  </si>
  <si>
    <t>HTTPS</t>
    <phoneticPr fontId="37" type="noConversion"/>
  </si>
  <si>
    <t>前端框架</t>
    <phoneticPr fontId="37" type="noConversion"/>
  </si>
  <si>
    <t>后台框架</t>
    <phoneticPr fontId="37" type="noConversion"/>
  </si>
  <si>
    <t>产品介绍</t>
    <phoneticPr fontId="37" type="noConversion"/>
  </si>
  <si>
    <t>刘宇航</t>
    <phoneticPr fontId="37" type="noConversion"/>
  </si>
  <si>
    <t>产品原型</t>
    <phoneticPr fontId="37" type="noConversion"/>
  </si>
  <si>
    <t>姜泰</t>
    <phoneticPr fontId="37" type="noConversion"/>
  </si>
  <si>
    <t>田泽钦</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</si>
</sst>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BNum1][$-804]yyyy&quot;年&quot;m&quot;月&quot;;@"/>
    <numFmt numFmtId="180" formatCode="yyyy/m/d\,\ aaaa"/>
    <numFmt numFmtId="181" formatCode="d"/>
  </numFmts>
  <fonts count="38"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3" fillId="0" borderId="0" applyNumberFormat="0" applyFill="0" applyBorder="0" applyAlignment="0" applyProtection="0"/>
    <xf numFmtId="0" fontId="11" fillId="14" borderId="0" applyNumberFormat="0" applyBorder="0" applyAlignment="0" applyProtection="0"/>
    <xf numFmtId="0" fontId="6"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8" fillId="18" borderId="12" applyNumberFormat="0" applyAlignment="0" applyProtection="0"/>
    <xf numFmtId="0" fontId="7" fillId="18" borderId="11" applyNumberFormat="0" applyAlignment="0" applyProtection="0"/>
    <xf numFmtId="0" fontId="16" fillId="0" borderId="13" applyNumberFormat="0" applyFill="0" applyAlignment="0" applyProtection="0"/>
    <xf numFmtId="0" fontId="8" fillId="19" borderId="14" applyNumberFormat="0" applyAlignment="0" applyProtection="0"/>
    <xf numFmtId="0" fontId="21" fillId="0" borderId="0" applyNumberFormat="0" applyFill="0" applyBorder="0" applyAlignment="0" applyProtection="0"/>
    <xf numFmtId="0" fontId="4" fillId="20" borderId="15" applyNumberFormat="0" applyFont="0" applyAlignment="0" applyProtection="0"/>
    <xf numFmtId="0" fontId="9" fillId="0" borderId="0" applyNumberFormat="0" applyFill="0" applyBorder="0" applyAlignment="0" applyProtection="0"/>
    <xf numFmtId="0" fontId="20" fillId="0" borderId="16" applyNumberFormat="0" applyFill="0" applyAlignment="0" applyProtection="0"/>
    <xf numFmtId="0" fontId="5"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5"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5"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cellStyleXfs>
  <cellXfs count="9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5" fillId="0" borderId="0" xfId="3"/>
    <xf numFmtId="0" fontId="5" fillId="0" borderId="0" xfId="3" applyAlignment="1">
      <alignment wrapText="1"/>
    </xf>
    <xf numFmtId="0" fontId="0" fillId="0" borderId="0" xfId="0" applyAlignment="1">
      <alignment wrapText="1"/>
    </xf>
    <xf numFmtId="0" fontId="19" fillId="0" borderId="0" xfId="5" applyAlignment="1">
      <alignment horizontal="left"/>
    </xf>
    <xf numFmtId="0" fontId="12" fillId="0" borderId="0" xfId="6"/>
    <xf numFmtId="0" fontId="12" fillId="0" borderId="0" xfId="7">
      <alignment vertical="top"/>
    </xf>
    <xf numFmtId="0" fontId="4" fillId="8" borderId="2" xfId="11" applyFill="1">
      <alignment horizontal="center" vertical="center"/>
    </xf>
    <xf numFmtId="0" fontId="4" fillId="3" borderId="2" xfId="11" applyFill="1">
      <alignment horizontal="center" vertical="center"/>
    </xf>
    <xf numFmtId="0" fontId="4" fillId="9" borderId="2" xfId="11" applyFill="1">
      <alignment horizontal="center" vertical="center"/>
    </xf>
    <xf numFmtId="0" fontId="4" fillId="4" borderId="2" xfId="11" applyFill="1">
      <alignment horizontal="center" vertical="center"/>
    </xf>
    <xf numFmtId="0" fontId="4" fillId="6" borderId="2" xfId="11" applyFill="1">
      <alignment horizontal="center" vertical="center"/>
    </xf>
    <xf numFmtId="0" fontId="4" fillId="11" borderId="2" xfId="11" applyFill="1">
      <alignment horizontal="center" vertical="center"/>
    </xf>
    <xf numFmtId="0" fontId="4" fillId="5" borderId="2" xfId="11" applyFill="1">
      <alignment horizontal="center" vertical="center"/>
    </xf>
    <xf numFmtId="0" fontId="4" fillId="10" borderId="2" xfId="11" applyFill="1">
      <alignment horizontal="center" vertical="center"/>
    </xf>
    <xf numFmtId="0" fontId="4" fillId="0" borderId="2" xfId="11">
      <alignment horizontal="center" vertical="center"/>
    </xf>
    <xf numFmtId="0" fontId="4" fillId="3" borderId="2" xfId="12" applyFill="1">
      <alignment horizontal="left" vertical="center" indent="2"/>
    </xf>
    <xf numFmtId="0" fontId="4" fillId="4" borderId="2" xfId="12" applyFill="1">
      <alignment horizontal="left" vertical="center" indent="2"/>
    </xf>
    <xf numFmtId="0" fontId="4" fillId="11" borderId="2" xfId="12" applyFill="1">
      <alignment horizontal="left" vertical="center" indent="2"/>
    </xf>
    <xf numFmtId="0" fontId="4" fillId="10" borderId="2" xfId="12" applyFill="1">
      <alignment horizontal="left" vertical="center" indent="2"/>
    </xf>
    <xf numFmtId="0" fontId="4" fillId="0" borderId="2" xfId="12">
      <alignment horizontal="left" vertical="center" indent="2"/>
    </xf>
    <xf numFmtId="0" fontId="0" fillId="0" borderId="10" xfId="0" applyBorder="1"/>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3" fillId="0" borderId="0" xfId="1" applyFont="1" applyProtection="1">
      <alignment vertical="top"/>
    </xf>
    <xf numFmtId="0" fontId="26" fillId="13" borderId="1" xfId="0" applyFont="1" applyFill="1" applyBorder="1" applyAlignment="1">
      <alignment horizontal="left" vertical="center" indent="1"/>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0" fillId="8" borderId="2" xfId="0" applyFont="1" applyFill="1" applyBorder="1" applyAlignment="1">
      <alignment horizontal="left" vertical="center" indent="1"/>
    </xf>
    <xf numFmtId="9" fontId="28" fillId="8" borderId="2" xfId="2" applyFont="1" applyFill="1" applyBorder="1" applyAlignment="1">
      <alignment horizontal="center" vertical="center"/>
    </xf>
    <xf numFmtId="0" fontId="28" fillId="0" borderId="2" xfId="0" applyFont="1" applyBorder="1" applyAlignment="1">
      <alignment horizontal="center" vertical="center"/>
    </xf>
    <xf numFmtId="9" fontId="28" fillId="3" borderId="2" xfId="2" applyFont="1" applyFill="1" applyBorder="1" applyAlignment="1">
      <alignment horizontal="center" vertical="center"/>
    </xf>
    <xf numFmtId="0" fontId="20" fillId="9" borderId="2" xfId="0" applyFont="1" applyFill="1" applyBorder="1" applyAlignment="1">
      <alignment horizontal="left" vertical="center" indent="1"/>
    </xf>
    <xf numFmtId="9" fontId="28" fillId="9" borderId="2" xfId="2" applyFont="1" applyFill="1" applyBorder="1" applyAlignment="1">
      <alignment horizontal="center" vertical="center"/>
    </xf>
    <xf numFmtId="9" fontId="28" fillId="4" borderId="2" xfId="2" applyFont="1" applyFill="1" applyBorder="1" applyAlignment="1">
      <alignment horizontal="center" vertical="center"/>
    </xf>
    <xf numFmtId="0" fontId="20" fillId="6" borderId="2" xfId="0" applyFont="1" applyFill="1" applyBorder="1" applyAlignment="1">
      <alignment horizontal="left" vertical="center" indent="1"/>
    </xf>
    <xf numFmtId="9" fontId="28" fillId="6" borderId="2" xfId="2" applyFont="1" applyFill="1" applyBorder="1" applyAlignment="1">
      <alignment horizontal="center" vertical="center"/>
    </xf>
    <xf numFmtId="9" fontId="28" fillId="11" borderId="2" xfId="2" applyFont="1" applyFill="1" applyBorder="1" applyAlignment="1">
      <alignment horizontal="center" vertical="center"/>
    </xf>
    <xf numFmtId="0" fontId="20" fillId="5" borderId="2" xfId="0" applyFont="1" applyFill="1" applyBorder="1" applyAlignment="1">
      <alignment horizontal="left" vertical="center" indent="1"/>
    </xf>
    <xf numFmtId="9" fontId="28" fillId="5" borderId="2" xfId="2" applyFont="1" applyFill="1" applyBorder="1" applyAlignment="1">
      <alignment horizontal="center" vertical="center"/>
    </xf>
    <xf numFmtId="9" fontId="28" fillId="10" borderId="2" xfId="2" applyFont="1" applyFill="1" applyBorder="1" applyAlignment="1">
      <alignment horizontal="center" vertical="center"/>
    </xf>
    <xf numFmtId="9" fontId="28" fillId="0" borderId="2" xfId="2" applyFont="1" applyBorder="1" applyAlignment="1">
      <alignment horizontal="center" vertical="center"/>
    </xf>
    <xf numFmtId="179" fontId="4" fillId="0" borderId="2" xfId="10" applyNumberFormat="1">
      <alignment horizontal="center" vertical="center"/>
    </xf>
    <xf numFmtId="0" fontId="29" fillId="2" borderId="2" xfId="0" applyFont="1" applyFill="1" applyBorder="1" applyAlignment="1">
      <alignment horizontal="left" vertical="center" indent="1"/>
    </xf>
    <xf numFmtId="0" fontId="29" fillId="2" borderId="2" xfId="0" applyFont="1" applyFill="1" applyBorder="1" applyAlignment="1">
      <alignment horizontal="center" vertical="center"/>
    </xf>
    <xf numFmtId="9" fontId="28" fillId="2" borderId="2" xfId="2" applyFont="1" applyFill="1" applyBorder="1" applyAlignment="1">
      <alignment horizontal="center" vertical="center"/>
    </xf>
    <xf numFmtId="179" fontId="30" fillId="2" borderId="2" xfId="0" applyNumberFormat="1" applyFont="1" applyFill="1" applyBorder="1" applyAlignment="1">
      <alignment horizontal="left" vertical="center"/>
    </xf>
    <xf numFmtId="179" fontId="28" fillId="2" borderId="2" xfId="0" applyNumberFormat="1" applyFont="1" applyFill="1" applyBorder="1" applyAlignment="1">
      <alignment horizontal="center" vertical="center"/>
    </xf>
    <xf numFmtId="0" fontId="28" fillId="2" borderId="2" xfId="0" applyFont="1" applyFill="1" applyBorder="1" applyAlignment="1">
      <alignment horizontal="center" vertical="center"/>
    </xf>
    <xf numFmtId="0" fontId="31" fillId="0" borderId="0" xfId="0" applyFont="1"/>
    <xf numFmtId="0" fontId="5" fillId="0" borderId="0" xfId="0" applyFont="1" applyAlignment="1">
      <alignment horizontal="center"/>
    </xf>
    <xf numFmtId="0" fontId="30" fillId="0" borderId="0" xfId="1" applyFont="1" applyAlignment="1" applyProtection="1"/>
    <xf numFmtId="0" fontId="23" fillId="0" borderId="0" xfId="0" applyFont="1" applyAlignment="1">
      <alignment vertical="top"/>
    </xf>
    <xf numFmtId="0" fontId="32" fillId="0" borderId="0" xfId="0" applyFont="1" applyAlignment="1">
      <alignment horizontal="left" vertical="center"/>
    </xf>
    <xf numFmtId="0" fontId="28" fillId="0" borderId="0" xfId="0" applyFont="1" applyAlignment="1">
      <alignment vertical="top"/>
    </xf>
    <xf numFmtId="0" fontId="33" fillId="0" borderId="0" xfId="0" applyFont="1" applyAlignment="1">
      <alignment vertical="top"/>
    </xf>
    <xf numFmtId="0" fontId="34" fillId="0" borderId="0" xfId="0" applyFont="1" applyAlignment="1">
      <alignment vertical="center"/>
    </xf>
    <xf numFmtId="0" fontId="35" fillId="0" borderId="0" xfId="0" applyFont="1"/>
    <xf numFmtId="0" fontId="36" fillId="0" borderId="0" xfId="0" applyFont="1" applyAlignment="1">
      <alignment horizontal="left" vertical="top" wrapText="1" indent="1"/>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178" fontId="0" fillId="8" borderId="2" xfId="0" applyNumberFormat="1" applyFill="1" applyBorder="1" applyAlignment="1">
      <alignment horizontal="center" vertical="center"/>
    </xf>
    <xf numFmtId="178" fontId="28" fillId="8" borderId="2" xfId="0" applyNumberFormat="1" applyFont="1" applyFill="1" applyBorder="1" applyAlignment="1">
      <alignment horizontal="center" vertical="center"/>
    </xf>
    <xf numFmtId="178" fontId="4" fillId="3" borderId="2" xfId="10" applyFill="1">
      <alignment horizontal="center" vertical="center"/>
    </xf>
    <xf numFmtId="178" fontId="0" fillId="9" borderId="2" xfId="0" applyNumberFormat="1" applyFill="1" applyBorder="1" applyAlignment="1">
      <alignment horizontal="center" vertical="center"/>
    </xf>
    <xf numFmtId="178" fontId="28" fillId="9" borderId="2" xfId="0" applyNumberFormat="1" applyFont="1" applyFill="1" applyBorder="1" applyAlignment="1">
      <alignment horizontal="center" vertical="center"/>
    </xf>
    <xf numFmtId="178" fontId="4" fillId="4" borderId="2" xfId="10" applyFill="1">
      <alignment horizontal="center" vertical="center"/>
    </xf>
    <xf numFmtId="178" fontId="0" fillId="6" borderId="2" xfId="0" applyNumberFormat="1" applyFill="1" applyBorder="1" applyAlignment="1">
      <alignment horizontal="center" vertical="center"/>
    </xf>
    <xf numFmtId="178" fontId="28" fillId="6" borderId="2" xfId="0" applyNumberFormat="1" applyFont="1" applyFill="1" applyBorder="1" applyAlignment="1">
      <alignment horizontal="center" vertical="center"/>
    </xf>
    <xf numFmtId="178" fontId="4" fillId="11" borderId="2" xfId="10" applyFill="1">
      <alignment horizontal="center" vertical="center"/>
    </xf>
    <xf numFmtId="178" fontId="0" fillId="5" borderId="2" xfId="0" applyNumberFormat="1" applyFill="1" applyBorder="1" applyAlignment="1">
      <alignment horizontal="center" vertical="center"/>
    </xf>
    <xf numFmtId="178" fontId="28" fillId="5" borderId="2" xfId="0" applyNumberFormat="1" applyFont="1" applyFill="1" applyBorder="1" applyAlignment="1">
      <alignment horizontal="center" vertical="center"/>
    </xf>
    <xf numFmtId="178" fontId="4" fillId="10" borderId="2" xfId="10" applyFill="1">
      <alignment horizontal="center" vertical="center"/>
    </xf>
    <xf numFmtId="31" fontId="0" fillId="7" borderId="4" xfId="0" applyNumberFormat="1" applyFill="1" applyBorder="1" applyAlignment="1">
      <alignment horizontal="left" vertical="center" wrapText="1" indent="1"/>
    </xf>
    <xf numFmtId="31" fontId="0" fillId="7" borderId="1" xfId="0" applyNumberFormat="1" applyFill="1" applyBorder="1" applyAlignment="1">
      <alignment horizontal="left" vertical="center" wrapText="1" indent="1"/>
    </xf>
    <xf numFmtId="31" fontId="0" fillId="7" borderId="5" xfId="0" applyNumberFormat="1" applyFill="1" applyBorder="1" applyAlignment="1">
      <alignment horizontal="left" vertical="center" wrapText="1" indent="1"/>
    </xf>
    <xf numFmtId="180" fontId="4" fillId="0" borderId="3" xfId="9">
      <alignment horizontal="center" vertical="center"/>
    </xf>
    <xf numFmtId="0" fontId="4" fillId="0" borderId="0" xfId="8">
      <alignment horizontal="right" indent="1"/>
    </xf>
    <xf numFmtId="0" fontId="4" fillId="0" borderId="7" xfId="8" applyBorder="1">
      <alignment horizontal="right" inden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8" activePane="bottomLeft" state="frozen"/>
      <selection pane="bottomLeft" activeCell="E12" sqref="E12"/>
    </sheetView>
  </sheetViews>
  <sheetFormatPr defaultRowHeight="30" customHeight="1" x14ac:dyDescent="0.3"/>
  <cols>
    <col min="1" max="1" width="2.5546875" style="15" customWidth="1"/>
    <col min="2" max="2" width="19.77734375" customWidth="1"/>
    <col min="3" max="3" width="30.5546875" customWidth="1"/>
    <col min="4" max="4" width="10.5546875" customWidth="1"/>
    <col min="5" max="5" width="10.21875" style="3"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55000000000000004">
      <c r="A1" s="16" t="s">
        <v>0</v>
      </c>
      <c r="B1" s="18" t="s">
        <v>48</v>
      </c>
      <c r="C1" s="36"/>
      <c r="D1" s="37"/>
      <c r="E1" s="38"/>
      <c r="F1" s="39"/>
      <c r="H1" s="37"/>
      <c r="I1" s="40" t="s">
        <v>30</v>
      </c>
    </row>
    <row r="2" spans="1:64" ht="30" customHeight="1" x14ac:dyDescent="0.35">
      <c r="A2" s="15" t="s">
        <v>1</v>
      </c>
      <c r="B2" s="19" t="s">
        <v>14</v>
      </c>
      <c r="I2" s="41" t="s">
        <v>31</v>
      </c>
    </row>
    <row r="3" spans="1:64" ht="30" customHeight="1" x14ac:dyDescent="0.3">
      <c r="A3" s="15" t="s">
        <v>2</v>
      </c>
      <c r="B3" s="20" t="s">
        <v>15</v>
      </c>
      <c r="C3" s="95" t="s">
        <v>23</v>
      </c>
      <c r="D3" s="96"/>
      <c r="E3" s="94">
        <v>45341</v>
      </c>
      <c r="F3" s="94"/>
    </row>
    <row r="4" spans="1:64" ht="30" customHeight="1" x14ac:dyDescent="0.3">
      <c r="A4" s="16" t="s">
        <v>3</v>
      </c>
      <c r="C4" s="95" t="s">
        <v>24</v>
      </c>
      <c r="D4" s="96"/>
      <c r="E4" s="5">
        <v>1</v>
      </c>
      <c r="I4" s="91">
        <f>I5</f>
        <v>45341</v>
      </c>
      <c r="J4" s="92"/>
      <c r="K4" s="92"/>
      <c r="L4" s="92"/>
      <c r="M4" s="92"/>
      <c r="N4" s="92"/>
      <c r="O4" s="93"/>
      <c r="P4" s="91">
        <f>P5</f>
        <v>45348</v>
      </c>
      <c r="Q4" s="92"/>
      <c r="R4" s="92"/>
      <c r="S4" s="92"/>
      <c r="T4" s="92"/>
      <c r="U4" s="92"/>
      <c r="V4" s="93"/>
      <c r="W4" s="91">
        <f>W5</f>
        <v>45355</v>
      </c>
      <c r="X4" s="92"/>
      <c r="Y4" s="92"/>
      <c r="Z4" s="92"/>
      <c r="AA4" s="92"/>
      <c r="AB4" s="92"/>
      <c r="AC4" s="93"/>
      <c r="AD4" s="91">
        <f>AD5</f>
        <v>45362</v>
      </c>
      <c r="AE4" s="92"/>
      <c r="AF4" s="92"/>
      <c r="AG4" s="92"/>
      <c r="AH4" s="92"/>
      <c r="AI4" s="92"/>
      <c r="AJ4" s="93"/>
      <c r="AK4" s="91">
        <f>AK5</f>
        <v>45369</v>
      </c>
      <c r="AL4" s="92"/>
      <c r="AM4" s="92"/>
      <c r="AN4" s="92"/>
      <c r="AO4" s="92"/>
      <c r="AP4" s="92"/>
      <c r="AQ4" s="93"/>
      <c r="AR4" s="91">
        <f>AR5</f>
        <v>45376</v>
      </c>
      <c r="AS4" s="92"/>
      <c r="AT4" s="92"/>
      <c r="AU4" s="92"/>
      <c r="AV4" s="92"/>
      <c r="AW4" s="92"/>
      <c r="AX4" s="93"/>
      <c r="AY4" s="91">
        <f>AY5</f>
        <v>45383</v>
      </c>
      <c r="AZ4" s="92"/>
      <c r="BA4" s="92"/>
      <c r="BB4" s="92"/>
      <c r="BC4" s="92"/>
      <c r="BD4" s="92"/>
      <c r="BE4" s="93"/>
      <c r="BF4" s="91">
        <f>BF5</f>
        <v>45390</v>
      </c>
      <c r="BG4" s="92"/>
      <c r="BH4" s="92"/>
      <c r="BI4" s="92"/>
      <c r="BJ4" s="92"/>
      <c r="BK4" s="92"/>
      <c r="BL4" s="93"/>
    </row>
    <row r="5" spans="1:64" ht="15" customHeight="1" x14ac:dyDescent="0.3">
      <c r="A5" s="16" t="s">
        <v>4</v>
      </c>
      <c r="B5" s="35"/>
      <c r="C5" s="35"/>
      <c r="D5" s="35"/>
      <c r="E5" s="35"/>
      <c r="F5" s="35"/>
      <c r="G5" s="35"/>
      <c r="I5" s="76">
        <f>项目开始-WEEKDAY(项目开始,1)+2+7*(显示周数-1)</f>
        <v>45341</v>
      </c>
      <c r="J5" s="77">
        <f>I5+1</f>
        <v>45342</v>
      </c>
      <c r="K5" s="77">
        <f t="shared" ref="K5:AX5" si="0">J5+1</f>
        <v>45343</v>
      </c>
      <c r="L5" s="77">
        <f t="shared" si="0"/>
        <v>45344</v>
      </c>
      <c r="M5" s="77">
        <f t="shared" si="0"/>
        <v>45345</v>
      </c>
      <c r="N5" s="77">
        <f t="shared" si="0"/>
        <v>45346</v>
      </c>
      <c r="O5" s="78">
        <f t="shared" si="0"/>
        <v>45347</v>
      </c>
      <c r="P5" s="76">
        <f>O5+1</f>
        <v>45348</v>
      </c>
      <c r="Q5" s="77">
        <f>P5+1</f>
        <v>45349</v>
      </c>
      <c r="R5" s="77">
        <f t="shared" si="0"/>
        <v>45350</v>
      </c>
      <c r="S5" s="77">
        <f t="shared" si="0"/>
        <v>45351</v>
      </c>
      <c r="T5" s="77">
        <f t="shared" si="0"/>
        <v>45352</v>
      </c>
      <c r="U5" s="77">
        <f t="shared" si="0"/>
        <v>45353</v>
      </c>
      <c r="V5" s="78">
        <f t="shared" si="0"/>
        <v>45354</v>
      </c>
      <c r="W5" s="76">
        <f>V5+1</f>
        <v>45355</v>
      </c>
      <c r="X5" s="77">
        <f>W5+1</f>
        <v>45356</v>
      </c>
      <c r="Y5" s="77">
        <f t="shared" si="0"/>
        <v>45357</v>
      </c>
      <c r="Z5" s="77">
        <f t="shared" si="0"/>
        <v>45358</v>
      </c>
      <c r="AA5" s="77">
        <f t="shared" si="0"/>
        <v>45359</v>
      </c>
      <c r="AB5" s="77">
        <f t="shared" si="0"/>
        <v>45360</v>
      </c>
      <c r="AC5" s="78">
        <f t="shared" si="0"/>
        <v>45361</v>
      </c>
      <c r="AD5" s="76">
        <f>AC5+1</f>
        <v>45362</v>
      </c>
      <c r="AE5" s="77">
        <f>AD5+1</f>
        <v>45363</v>
      </c>
      <c r="AF5" s="77">
        <f t="shared" si="0"/>
        <v>45364</v>
      </c>
      <c r="AG5" s="77">
        <f t="shared" si="0"/>
        <v>45365</v>
      </c>
      <c r="AH5" s="77">
        <f t="shared" si="0"/>
        <v>45366</v>
      </c>
      <c r="AI5" s="77">
        <f t="shared" si="0"/>
        <v>45367</v>
      </c>
      <c r="AJ5" s="78">
        <f t="shared" si="0"/>
        <v>45368</v>
      </c>
      <c r="AK5" s="76">
        <f>AJ5+1</f>
        <v>45369</v>
      </c>
      <c r="AL5" s="77">
        <f>AK5+1</f>
        <v>45370</v>
      </c>
      <c r="AM5" s="77">
        <f t="shared" si="0"/>
        <v>45371</v>
      </c>
      <c r="AN5" s="77">
        <f t="shared" si="0"/>
        <v>45372</v>
      </c>
      <c r="AO5" s="77">
        <f t="shared" si="0"/>
        <v>45373</v>
      </c>
      <c r="AP5" s="77">
        <f t="shared" si="0"/>
        <v>45374</v>
      </c>
      <c r="AQ5" s="78">
        <f t="shared" si="0"/>
        <v>45375</v>
      </c>
      <c r="AR5" s="76">
        <f>AQ5+1</f>
        <v>45376</v>
      </c>
      <c r="AS5" s="77">
        <f>AR5+1</f>
        <v>45377</v>
      </c>
      <c r="AT5" s="77">
        <f t="shared" si="0"/>
        <v>45378</v>
      </c>
      <c r="AU5" s="77">
        <f t="shared" si="0"/>
        <v>45379</v>
      </c>
      <c r="AV5" s="77">
        <f t="shared" si="0"/>
        <v>45380</v>
      </c>
      <c r="AW5" s="77">
        <f t="shared" si="0"/>
        <v>45381</v>
      </c>
      <c r="AX5" s="78">
        <f t="shared" si="0"/>
        <v>45382</v>
      </c>
      <c r="AY5" s="76">
        <f>AX5+1</f>
        <v>45383</v>
      </c>
      <c r="AZ5" s="77">
        <f>AY5+1</f>
        <v>45384</v>
      </c>
      <c r="BA5" s="77">
        <f t="shared" ref="BA5:BE5" si="1">AZ5+1</f>
        <v>45385</v>
      </c>
      <c r="BB5" s="77">
        <f t="shared" si="1"/>
        <v>45386</v>
      </c>
      <c r="BC5" s="77">
        <f t="shared" si="1"/>
        <v>45387</v>
      </c>
      <c r="BD5" s="77">
        <f t="shared" si="1"/>
        <v>45388</v>
      </c>
      <c r="BE5" s="78">
        <f t="shared" si="1"/>
        <v>45389</v>
      </c>
      <c r="BF5" s="76">
        <f>BE5+1</f>
        <v>45390</v>
      </c>
      <c r="BG5" s="77">
        <f>BF5+1</f>
        <v>45391</v>
      </c>
      <c r="BH5" s="77">
        <f t="shared" ref="BH5:BL5" si="2">BG5+1</f>
        <v>45392</v>
      </c>
      <c r="BI5" s="77">
        <f t="shared" si="2"/>
        <v>45393</v>
      </c>
      <c r="BJ5" s="77">
        <f t="shared" si="2"/>
        <v>45394</v>
      </c>
      <c r="BK5" s="77">
        <f t="shared" si="2"/>
        <v>45395</v>
      </c>
      <c r="BL5" s="78">
        <f t="shared" si="2"/>
        <v>45396</v>
      </c>
    </row>
    <row r="6" spans="1:64" ht="30" customHeight="1" thickBot="1" x14ac:dyDescent="0.35">
      <c r="A6" s="16" t="s">
        <v>5</v>
      </c>
      <c r="B6" s="42" t="s">
        <v>16</v>
      </c>
      <c r="C6" s="43" t="s">
        <v>45</v>
      </c>
      <c r="D6" s="43" t="s">
        <v>25</v>
      </c>
      <c r="E6" s="43" t="s">
        <v>26</v>
      </c>
      <c r="F6" s="43" t="s">
        <v>28</v>
      </c>
      <c r="G6" s="43"/>
      <c r="H6" s="43" t="s">
        <v>29</v>
      </c>
      <c r="I6" s="44" t="str">
        <f>RIGHT(TEXT(I5,"aaa"),1)</f>
        <v>一</v>
      </c>
      <c r="J6" s="44" t="str">
        <f t="shared" ref="J6:BL6" si="3">RIGHT(TEXT(J5,"aaa"),1)</f>
        <v>二</v>
      </c>
      <c r="K6" s="44" t="str">
        <f t="shared" si="3"/>
        <v>三</v>
      </c>
      <c r="L6" s="44" t="str">
        <f t="shared" si="3"/>
        <v>四</v>
      </c>
      <c r="M6" s="44" t="str">
        <f t="shared" si="3"/>
        <v>五</v>
      </c>
      <c r="N6" s="44" t="str">
        <f t="shared" si="3"/>
        <v>六</v>
      </c>
      <c r="O6" s="44" t="str">
        <f t="shared" si="3"/>
        <v>日</v>
      </c>
      <c r="P6" s="44" t="str">
        <f t="shared" si="3"/>
        <v>一</v>
      </c>
      <c r="Q6" s="44" t="str">
        <f t="shared" si="3"/>
        <v>二</v>
      </c>
      <c r="R6" s="44" t="str">
        <f t="shared" si="3"/>
        <v>三</v>
      </c>
      <c r="S6" s="44" t="str">
        <f t="shared" si="3"/>
        <v>四</v>
      </c>
      <c r="T6" s="44" t="str">
        <f t="shared" si="3"/>
        <v>五</v>
      </c>
      <c r="U6" s="44" t="str">
        <f t="shared" si="3"/>
        <v>六</v>
      </c>
      <c r="V6" s="44" t="str">
        <f t="shared" si="3"/>
        <v>日</v>
      </c>
      <c r="W6" s="44" t="str">
        <f t="shared" si="3"/>
        <v>一</v>
      </c>
      <c r="X6" s="44" t="str">
        <f t="shared" si="3"/>
        <v>二</v>
      </c>
      <c r="Y6" s="44" t="str">
        <f t="shared" si="3"/>
        <v>三</v>
      </c>
      <c r="Z6" s="44" t="str">
        <f t="shared" si="3"/>
        <v>四</v>
      </c>
      <c r="AA6" s="44" t="str">
        <f t="shared" si="3"/>
        <v>五</v>
      </c>
      <c r="AB6" s="44" t="str">
        <f t="shared" si="3"/>
        <v>六</v>
      </c>
      <c r="AC6" s="44" t="str">
        <f t="shared" si="3"/>
        <v>日</v>
      </c>
      <c r="AD6" s="44" t="str">
        <f t="shared" si="3"/>
        <v>一</v>
      </c>
      <c r="AE6" s="44" t="str">
        <f t="shared" si="3"/>
        <v>二</v>
      </c>
      <c r="AF6" s="44" t="str">
        <f t="shared" si="3"/>
        <v>三</v>
      </c>
      <c r="AG6" s="44" t="str">
        <f t="shared" si="3"/>
        <v>四</v>
      </c>
      <c r="AH6" s="44" t="str">
        <f t="shared" si="3"/>
        <v>五</v>
      </c>
      <c r="AI6" s="44" t="str">
        <f t="shared" si="3"/>
        <v>六</v>
      </c>
      <c r="AJ6" s="44" t="str">
        <f t="shared" si="3"/>
        <v>日</v>
      </c>
      <c r="AK6" s="44" t="str">
        <f t="shared" si="3"/>
        <v>一</v>
      </c>
      <c r="AL6" s="44" t="str">
        <f t="shared" si="3"/>
        <v>二</v>
      </c>
      <c r="AM6" s="44" t="str">
        <f t="shared" si="3"/>
        <v>三</v>
      </c>
      <c r="AN6" s="44" t="str">
        <f t="shared" si="3"/>
        <v>四</v>
      </c>
      <c r="AO6" s="44" t="str">
        <f t="shared" si="3"/>
        <v>五</v>
      </c>
      <c r="AP6" s="44" t="str">
        <f t="shared" si="3"/>
        <v>六</v>
      </c>
      <c r="AQ6" s="44" t="str">
        <f t="shared" si="3"/>
        <v>日</v>
      </c>
      <c r="AR6" s="44" t="str">
        <f t="shared" si="3"/>
        <v>一</v>
      </c>
      <c r="AS6" s="44" t="str">
        <f t="shared" si="3"/>
        <v>二</v>
      </c>
      <c r="AT6" s="44" t="str">
        <f t="shared" si="3"/>
        <v>三</v>
      </c>
      <c r="AU6" s="44" t="str">
        <f t="shared" si="3"/>
        <v>四</v>
      </c>
      <c r="AV6" s="44" t="str">
        <f t="shared" si="3"/>
        <v>五</v>
      </c>
      <c r="AW6" s="44" t="str">
        <f t="shared" si="3"/>
        <v>六</v>
      </c>
      <c r="AX6" s="44" t="str">
        <f t="shared" si="3"/>
        <v>日</v>
      </c>
      <c r="AY6" s="44" t="str">
        <f t="shared" si="3"/>
        <v>一</v>
      </c>
      <c r="AZ6" s="44" t="str">
        <f t="shared" si="3"/>
        <v>二</v>
      </c>
      <c r="BA6" s="44" t="str">
        <f t="shared" si="3"/>
        <v>三</v>
      </c>
      <c r="BB6" s="44" t="str">
        <f t="shared" si="3"/>
        <v>四</v>
      </c>
      <c r="BC6" s="44" t="str">
        <f t="shared" si="3"/>
        <v>五</v>
      </c>
      <c r="BD6" s="44" t="str">
        <f t="shared" si="3"/>
        <v>六</v>
      </c>
      <c r="BE6" s="44" t="str">
        <f t="shared" si="3"/>
        <v>日</v>
      </c>
      <c r="BF6" s="44" t="str">
        <f t="shared" si="3"/>
        <v>一</v>
      </c>
      <c r="BG6" s="44" t="str">
        <f t="shared" si="3"/>
        <v>二</v>
      </c>
      <c r="BH6" s="44" t="str">
        <f t="shared" si="3"/>
        <v>三</v>
      </c>
      <c r="BI6" s="44" t="str">
        <f t="shared" si="3"/>
        <v>四</v>
      </c>
      <c r="BJ6" s="44" t="str">
        <f t="shared" si="3"/>
        <v>五</v>
      </c>
      <c r="BK6" s="44" t="str">
        <f t="shared" si="3"/>
        <v>六</v>
      </c>
      <c r="BL6" s="44" t="str">
        <f t="shared" si="3"/>
        <v>日</v>
      </c>
    </row>
    <row r="7" spans="1:64" ht="30" hidden="1" customHeight="1" thickBot="1" x14ac:dyDescent="0.35">
      <c r="A7" s="15" t="s">
        <v>6</v>
      </c>
      <c r="C7" s="17"/>
      <c r="E7"/>
      <c r="H7" t="str">
        <f>IF(OR(ISBLANK(task_start),ISBLANK(task_end)),"",task_end-task_start+1)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2" customFormat="1" ht="30" customHeight="1" thickBot="1" x14ac:dyDescent="0.35">
      <c r="A8" s="16" t="s">
        <v>7</v>
      </c>
      <c r="B8" s="45" t="s">
        <v>46</v>
      </c>
      <c r="C8" s="21"/>
      <c r="D8" s="46"/>
      <c r="E8" s="79"/>
      <c r="F8" s="80"/>
      <c r="G8" s="47"/>
      <c r="H8" s="47" t="str">
        <f t="shared" ref="H8:H39" si="4">IF(OR(ISBLANK(task_start),ISBLANK(task_end)),"",task_end-task_start+1)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2" customFormat="1" ht="30" customHeight="1" thickBot="1" x14ac:dyDescent="0.35">
      <c r="A9" s="16" t="s">
        <v>8</v>
      </c>
      <c r="B9" s="30" t="s">
        <v>47</v>
      </c>
      <c r="C9" s="22" t="s">
        <v>49</v>
      </c>
      <c r="D9" s="48">
        <v>1</v>
      </c>
      <c r="E9" s="81">
        <f>项目开始</f>
        <v>45341</v>
      </c>
      <c r="F9" s="81">
        <f>E9+4</f>
        <v>45345</v>
      </c>
      <c r="G9" s="47"/>
      <c r="H9" s="47">
        <f t="shared" si="4"/>
        <v>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2" customFormat="1" ht="30" customHeight="1" thickBot="1" x14ac:dyDescent="0.35">
      <c r="A10" s="16" t="s">
        <v>9</v>
      </c>
      <c r="B10" s="30" t="s">
        <v>50</v>
      </c>
      <c r="C10" s="22" t="s">
        <v>51</v>
      </c>
      <c r="D10" s="48">
        <v>1</v>
      </c>
      <c r="E10" s="81">
        <f>F9</f>
        <v>45345</v>
      </c>
      <c r="F10" s="81">
        <f>E10+2</f>
        <v>45347</v>
      </c>
      <c r="G10" s="47"/>
      <c r="H10" s="47">
        <f t="shared" si="4"/>
        <v>3</v>
      </c>
      <c r="I10" s="6"/>
      <c r="J10" s="6"/>
      <c r="K10" s="6"/>
      <c r="L10" s="6"/>
      <c r="M10" s="6"/>
      <c r="N10" s="6"/>
      <c r="O10" s="6"/>
      <c r="P10" s="6"/>
      <c r="Q10" s="6"/>
      <c r="R10" s="6"/>
      <c r="S10" s="6"/>
      <c r="T10" s="6"/>
      <c r="U10" s="7"/>
      <c r="V10" s="7"/>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2" customFormat="1" ht="30" customHeight="1" thickBot="1" x14ac:dyDescent="0.35">
      <c r="A11" s="15"/>
      <c r="B11" s="30" t="s">
        <v>52</v>
      </c>
      <c r="C11" s="22" t="s">
        <v>49</v>
      </c>
      <c r="D11" s="48">
        <v>1</v>
      </c>
      <c r="E11" s="81">
        <v>45344</v>
      </c>
      <c r="F11" s="81">
        <f>E11+1</f>
        <v>45345</v>
      </c>
      <c r="G11" s="47"/>
      <c r="H11" s="47">
        <f t="shared" si="4"/>
        <v>2</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2" customFormat="1" ht="30" customHeight="1" thickBot="1" x14ac:dyDescent="0.35">
      <c r="A12" s="15"/>
      <c r="B12" s="30" t="s">
        <v>53</v>
      </c>
      <c r="C12" s="22" t="s">
        <v>49</v>
      </c>
      <c r="D12" s="48">
        <v>1</v>
      </c>
      <c r="E12" s="81">
        <v>45344</v>
      </c>
      <c r="F12" s="81">
        <f>E12+1</f>
        <v>45345</v>
      </c>
      <c r="G12" s="47"/>
      <c r="H12" s="47">
        <f t="shared" si="4"/>
        <v>2</v>
      </c>
      <c r="I12" s="6"/>
      <c r="J12" s="6"/>
      <c r="K12" s="6"/>
      <c r="L12" s="6"/>
      <c r="M12" s="6"/>
      <c r="N12" s="6"/>
      <c r="O12" s="6"/>
      <c r="P12" s="6"/>
      <c r="Q12" s="6"/>
      <c r="R12" s="6"/>
      <c r="S12" s="6"/>
      <c r="T12" s="6"/>
      <c r="U12" s="6"/>
      <c r="V12" s="6"/>
      <c r="W12" s="6"/>
      <c r="X12" s="6"/>
      <c r="Y12" s="7"/>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2" customFormat="1" ht="30" customHeight="1" thickBot="1" x14ac:dyDescent="0.35">
      <c r="A13" s="15"/>
      <c r="B13" s="30" t="s">
        <v>54</v>
      </c>
      <c r="C13" s="22" t="s">
        <v>49</v>
      </c>
      <c r="D13" s="48">
        <v>1</v>
      </c>
      <c r="E13" s="81">
        <v>45350</v>
      </c>
      <c r="F13" s="81">
        <f>E13+3</f>
        <v>45353</v>
      </c>
      <c r="G13" s="47"/>
      <c r="H13" s="47">
        <f t="shared" si="4"/>
        <v>4</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2" customFormat="1" ht="30" customHeight="1" thickBot="1" x14ac:dyDescent="0.35">
      <c r="A14" s="15"/>
      <c r="B14" s="30" t="s">
        <v>59</v>
      </c>
      <c r="C14" s="22"/>
      <c r="D14" s="48"/>
      <c r="E14" s="81"/>
      <c r="F14" s="81"/>
      <c r="G14" s="47"/>
      <c r="H14" s="47"/>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2" customFormat="1" ht="30" customHeight="1" thickBot="1" x14ac:dyDescent="0.35">
      <c r="A15" s="16" t="s">
        <v>10</v>
      </c>
      <c r="B15" s="49" t="s">
        <v>55</v>
      </c>
      <c r="C15" s="23"/>
      <c r="D15" s="50"/>
      <c r="E15" s="82"/>
      <c r="F15" s="83"/>
      <c r="G15" s="47"/>
      <c r="H15" s="47" t="str">
        <f t="shared" si="4"/>
        <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2" customFormat="1" ht="30" customHeight="1" thickBot="1" x14ac:dyDescent="0.35">
      <c r="A16" s="16"/>
      <c r="B16" s="31" t="s">
        <v>56</v>
      </c>
      <c r="C16" s="24" t="s">
        <v>49</v>
      </c>
      <c r="D16" s="51">
        <v>1</v>
      </c>
      <c r="E16" s="84">
        <v>45350</v>
      </c>
      <c r="F16" s="84">
        <f>E16+14</f>
        <v>45364</v>
      </c>
      <c r="G16" s="47"/>
      <c r="H16" s="47">
        <f t="shared" si="4"/>
        <v>15</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2" customFormat="1" ht="30" customHeight="1" thickBot="1" x14ac:dyDescent="0.35">
      <c r="A17" s="16"/>
      <c r="B17" s="31" t="s">
        <v>70</v>
      </c>
      <c r="C17" s="24" t="s">
        <v>51</v>
      </c>
      <c r="D17" s="51">
        <v>1</v>
      </c>
      <c r="E17" s="84">
        <v>45357</v>
      </c>
      <c r="F17" s="84">
        <f>E17+7</f>
        <v>45364</v>
      </c>
      <c r="G17" s="47"/>
      <c r="H17" s="47"/>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2" customFormat="1" ht="30" customHeight="1" thickBot="1" x14ac:dyDescent="0.35">
      <c r="A18" s="15"/>
      <c r="B18" s="31" t="s">
        <v>55</v>
      </c>
      <c r="C18" s="24" t="s">
        <v>49</v>
      </c>
      <c r="D18" s="51">
        <v>1</v>
      </c>
      <c r="E18" s="84">
        <v>45350</v>
      </c>
      <c r="F18" s="84">
        <f>E18+14</f>
        <v>45364</v>
      </c>
      <c r="G18" s="47"/>
      <c r="H18" s="47">
        <f t="shared" si="4"/>
        <v>15</v>
      </c>
      <c r="I18" s="6"/>
      <c r="J18" s="6"/>
      <c r="K18" s="6"/>
      <c r="L18" s="6"/>
      <c r="M18" s="6"/>
      <c r="N18" s="6"/>
      <c r="O18" s="6"/>
      <c r="P18" s="6"/>
      <c r="Q18" s="6"/>
      <c r="R18" s="6"/>
      <c r="S18" s="6"/>
      <c r="T18" s="6"/>
      <c r="U18" s="7"/>
      <c r="V18" s="7"/>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2" customFormat="1" ht="30" customHeight="1" thickBot="1" x14ac:dyDescent="0.35">
      <c r="A19" s="15"/>
      <c r="B19" s="31" t="s">
        <v>57</v>
      </c>
      <c r="C19" s="24" t="s">
        <v>49</v>
      </c>
      <c r="D19" s="51">
        <v>0.1</v>
      </c>
      <c r="E19" s="84">
        <f>F18</f>
        <v>45364</v>
      </c>
      <c r="F19" s="84">
        <f>E19+7</f>
        <v>45371</v>
      </c>
      <c r="G19" s="47"/>
      <c r="H19" s="47">
        <f t="shared" si="4"/>
        <v>8</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2" customFormat="1" ht="30" customHeight="1" thickBot="1" x14ac:dyDescent="0.35">
      <c r="A20" s="15"/>
      <c r="B20" s="31" t="s">
        <v>58</v>
      </c>
      <c r="C20" s="24" t="s">
        <v>49</v>
      </c>
      <c r="D20" s="51">
        <v>0</v>
      </c>
      <c r="E20" s="84">
        <f>E19</f>
        <v>45364</v>
      </c>
      <c r="F20" s="84">
        <f>E20+7</f>
        <v>45371</v>
      </c>
      <c r="G20" s="47"/>
      <c r="H20" s="47">
        <f t="shared" si="4"/>
        <v>8</v>
      </c>
      <c r="I20" s="6"/>
      <c r="J20" s="6"/>
      <c r="K20" s="6"/>
      <c r="L20" s="6"/>
      <c r="M20" s="6"/>
      <c r="N20" s="6"/>
      <c r="O20" s="6"/>
      <c r="P20" s="6"/>
      <c r="Q20" s="6"/>
      <c r="R20" s="6"/>
      <c r="S20" s="6"/>
      <c r="T20" s="6"/>
      <c r="U20" s="6"/>
      <c r="V20" s="6"/>
      <c r="W20" s="6"/>
      <c r="X20" s="6"/>
      <c r="Y20" s="7"/>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2" customFormat="1" ht="30" customHeight="1" thickBot="1" x14ac:dyDescent="0.35">
      <c r="A21" s="15"/>
      <c r="B21" s="31" t="s">
        <v>60</v>
      </c>
      <c r="C21" s="24"/>
      <c r="D21" s="51"/>
      <c r="E21" s="84">
        <f>E20</f>
        <v>45364</v>
      </c>
      <c r="F21" s="84">
        <f>E21+3</f>
        <v>45367</v>
      </c>
      <c r="G21" s="47"/>
      <c r="H21" s="47">
        <f t="shared" si="4"/>
        <v>4</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2" customFormat="1" ht="30" customHeight="1" thickBot="1" x14ac:dyDescent="0.35">
      <c r="A22" s="15" t="s">
        <v>11</v>
      </c>
      <c r="B22" s="52" t="s">
        <v>61</v>
      </c>
      <c r="C22" s="25"/>
      <c r="D22" s="53"/>
      <c r="E22" s="85"/>
      <c r="F22" s="86"/>
      <c r="G22" s="47"/>
      <c r="H22" s="47" t="str">
        <f t="shared" si="4"/>
        <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2" customFormat="1" ht="30" customHeight="1" thickBot="1" x14ac:dyDescent="0.35">
      <c r="A23" s="15"/>
      <c r="B23" s="32" t="s">
        <v>62</v>
      </c>
      <c r="C23" s="26" t="s">
        <v>49</v>
      </c>
      <c r="D23" s="54">
        <v>0.3</v>
      </c>
      <c r="E23" s="87">
        <f>F20</f>
        <v>45371</v>
      </c>
      <c r="F23" s="87">
        <f>E23+5</f>
        <v>45376</v>
      </c>
      <c r="G23" s="47"/>
      <c r="H23" s="47">
        <f t="shared" si="4"/>
        <v>6</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2" customFormat="1" ht="30" customHeight="1" thickBot="1" x14ac:dyDescent="0.35">
      <c r="A24" s="15"/>
      <c r="B24" s="32" t="s">
        <v>72</v>
      </c>
      <c r="C24" s="26" t="s">
        <v>49</v>
      </c>
      <c r="D24" s="54">
        <v>0</v>
      </c>
      <c r="E24" s="87">
        <v>45357</v>
      </c>
      <c r="F24" s="87">
        <f t="shared" ref="F24:F25" si="5">E24+5</f>
        <v>45362</v>
      </c>
      <c r="G24" s="47"/>
      <c r="H24" s="47"/>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2" customFormat="1" ht="30" customHeight="1" thickBot="1" x14ac:dyDescent="0.35">
      <c r="A25" s="15"/>
      <c r="B25" s="32" t="s">
        <v>71</v>
      </c>
      <c r="C25" s="26" t="s">
        <v>49</v>
      </c>
      <c r="D25" s="54">
        <v>0.2</v>
      </c>
      <c r="E25" s="87">
        <v>45357</v>
      </c>
      <c r="F25" s="87">
        <f t="shared" si="5"/>
        <v>45362</v>
      </c>
      <c r="G25" s="47"/>
      <c r="H25" s="47"/>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2" customFormat="1" ht="30" customHeight="1" thickBot="1" x14ac:dyDescent="0.35">
      <c r="A26" s="15"/>
      <c r="B26" s="32" t="s">
        <v>73</v>
      </c>
      <c r="C26" s="26" t="s">
        <v>74</v>
      </c>
      <c r="D26" s="54">
        <v>0</v>
      </c>
      <c r="E26" s="87">
        <v>45357</v>
      </c>
      <c r="F26" s="87">
        <f t="shared" ref="F26:F31" si="6">E26+7</f>
        <v>45364</v>
      </c>
      <c r="G26" s="47"/>
      <c r="H26" s="47"/>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2" customFormat="1" ht="30" customHeight="1" thickBot="1" x14ac:dyDescent="0.35">
      <c r="A27" s="15"/>
      <c r="B27" s="32" t="s">
        <v>75</v>
      </c>
      <c r="C27" s="26" t="s">
        <v>76</v>
      </c>
      <c r="D27" s="54">
        <v>0</v>
      </c>
      <c r="E27" s="87">
        <f>F26</f>
        <v>45364</v>
      </c>
      <c r="F27" s="87">
        <f t="shared" si="6"/>
        <v>45371</v>
      </c>
      <c r="G27" s="47"/>
      <c r="H27" s="47"/>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s="2" customFormat="1" ht="30" customHeight="1" thickBot="1" x14ac:dyDescent="0.35">
      <c r="A28" s="15"/>
      <c r="B28" s="32" t="s">
        <v>63</v>
      </c>
      <c r="C28" s="26" t="s">
        <v>77</v>
      </c>
      <c r="D28" s="54">
        <v>0</v>
      </c>
      <c r="E28" s="87">
        <f>F23+1</f>
        <v>45377</v>
      </c>
      <c r="F28" s="87">
        <f t="shared" si="6"/>
        <v>45384</v>
      </c>
      <c r="G28" s="47"/>
      <c r="H28" s="47">
        <f t="shared" si="4"/>
        <v>8</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row>
    <row r="29" spans="1:64" s="2" customFormat="1" ht="30" customHeight="1" thickBot="1" x14ac:dyDescent="0.35">
      <c r="A29" s="15"/>
      <c r="B29" s="32" t="s">
        <v>64</v>
      </c>
      <c r="C29" s="26" t="s">
        <v>77</v>
      </c>
      <c r="D29" s="54">
        <v>0</v>
      </c>
      <c r="E29" s="87">
        <f>F23+1</f>
        <v>45377</v>
      </c>
      <c r="F29" s="87">
        <f t="shared" si="6"/>
        <v>45384</v>
      </c>
      <c r="G29" s="47"/>
      <c r="H29" s="47">
        <f t="shared" si="4"/>
        <v>8</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s="2" customFormat="1" ht="30" customHeight="1" thickBot="1" x14ac:dyDescent="0.35">
      <c r="A30" s="15"/>
      <c r="B30" s="32" t="s">
        <v>66</v>
      </c>
      <c r="C30" s="26" t="s">
        <v>65</v>
      </c>
      <c r="D30" s="54">
        <v>0</v>
      </c>
      <c r="E30" s="87">
        <f>F23+1</f>
        <v>45377</v>
      </c>
      <c r="F30" s="87">
        <f t="shared" si="6"/>
        <v>45384</v>
      </c>
      <c r="G30" s="47"/>
      <c r="H30" s="47">
        <f t="shared" si="4"/>
        <v>8</v>
      </c>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s="2" customFormat="1" ht="30" customHeight="1" thickBot="1" x14ac:dyDescent="0.35">
      <c r="A31" s="15"/>
      <c r="B31" s="32" t="s">
        <v>67</v>
      </c>
      <c r="C31" s="26" t="s">
        <v>68</v>
      </c>
      <c r="D31" s="54">
        <v>0</v>
      </c>
      <c r="E31" s="87">
        <f>F23+1</f>
        <v>45377</v>
      </c>
      <c r="F31" s="87">
        <f t="shared" si="6"/>
        <v>45384</v>
      </c>
      <c r="G31" s="47"/>
      <c r="H31" s="47">
        <f t="shared" si="4"/>
        <v>8</v>
      </c>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row>
    <row r="32" spans="1:64" s="2" customFormat="1" ht="30" customHeight="1" thickBot="1" x14ac:dyDescent="0.35">
      <c r="A32" s="15" t="s">
        <v>11</v>
      </c>
      <c r="B32" s="55" t="s">
        <v>69</v>
      </c>
      <c r="C32" s="27"/>
      <c r="D32" s="56"/>
      <c r="E32" s="88"/>
      <c r="F32" s="89"/>
      <c r="G32" s="47"/>
      <c r="H32" s="47" t="str">
        <f t="shared" si="4"/>
        <v/>
      </c>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row>
    <row r="33" spans="1:64" s="2" customFormat="1" ht="30" customHeight="1" thickBot="1" x14ac:dyDescent="0.35">
      <c r="A33" s="15"/>
      <c r="B33" s="33" t="s">
        <v>17</v>
      </c>
      <c r="C33" s="28"/>
      <c r="D33" s="57"/>
      <c r="E33" s="90" t="s">
        <v>27</v>
      </c>
      <c r="F33" s="90" t="s">
        <v>27</v>
      </c>
      <c r="G33" s="47"/>
      <c r="H33" s="47" t="e">
        <f t="shared" si="4"/>
        <v>#VALUE!</v>
      </c>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row>
    <row r="34" spans="1:64" s="2" customFormat="1" ht="30" customHeight="1" thickBot="1" x14ac:dyDescent="0.35">
      <c r="A34" s="15"/>
      <c r="B34" s="33" t="s">
        <v>18</v>
      </c>
      <c r="C34" s="28"/>
      <c r="D34" s="57"/>
      <c r="E34" s="90" t="s">
        <v>27</v>
      </c>
      <c r="F34" s="90" t="s">
        <v>27</v>
      </c>
      <c r="G34" s="47"/>
      <c r="H34" s="47" t="e">
        <f t="shared" si="4"/>
        <v>#VALUE!</v>
      </c>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row>
    <row r="35" spans="1:64" s="2" customFormat="1" ht="30" customHeight="1" thickBot="1" x14ac:dyDescent="0.35">
      <c r="A35" s="15"/>
      <c r="B35" s="33" t="s">
        <v>19</v>
      </c>
      <c r="C35" s="28"/>
      <c r="D35" s="57"/>
      <c r="E35" s="90" t="s">
        <v>27</v>
      </c>
      <c r="F35" s="90" t="s">
        <v>27</v>
      </c>
      <c r="G35" s="47"/>
      <c r="H35" s="47" t="e">
        <f t="shared" si="4"/>
        <v>#VALUE!</v>
      </c>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row>
    <row r="36" spans="1:64" s="2" customFormat="1" ht="30" customHeight="1" thickBot="1" x14ac:dyDescent="0.35">
      <c r="A36" s="15"/>
      <c r="B36" s="33" t="s">
        <v>20</v>
      </c>
      <c r="C36" s="28"/>
      <c r="D36" s="57"/>
      <c r="E36" s="90" t="s">
        <v>27</v>
      </c>
      <c r="F36" s="90" t="s">
        <v>27</v>
      </c>
      <c r="G36" s="47"/>
      <c r="H36" s="47" t="e">
        <f t="shared" si="4"/>
        <v>#VALUE!</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row>
    <row r="37" spans="1:64" s="2" customFormat="1" ht="30" customHeight="1" thickBot="1" x14ac:dyDescent="0.35">
      <c r="A37" s="15"/>
      <c r="B37" s="33" t="s">
        <v>21</v>
      </c>
      <c r="C37" s="28"/>
      <c r="D37" s="57"/>
      <c r="E37" s="90" t="s">
        <v>27</v>
      </c>
      <c r="F37" s="90" t="s">
        <v>27</v>
      </c>
      <c r="G37" s="47"/>
      <c r="H37" s="47" t="e">
        <f t="shared" si="4"/>
        <v>#VALUE!</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row>
    <row r="38" spans="1:64" s="2" customFormat="1" ht="30" customHeight="1" thickBot="1" x14ac:dyDescent="0.35">
      <c r="A38" s="15" t="s">
        <v>12</v>
      </c>
      <c r="B38" s="34"/>
      <c r="C38" s="29"/>
      <c r="D38" s="58"/>
      <c r="E38" s="59"/>
      <c r="F38" s="59"/>
      <c r="G38" s="47"/>
      <c r="H38" s="47" t="str">
        <f t="shared" si="4"/>
        <v/>
      </c>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row>
    <row r="39" spans="1:64" s="2" customFormat="1" ht="30" customHeight="1" thickBot="1" x14ac:dyDescent="0.35">
      <c r="A39" s="16" t="s">
        <v>13</v>
      </c>
      <c r="B39" s="60" t="s">
        <v>22</v>
      </c>
      <c r="C39" s="61"/>
      <c r="D39" s="62"/>
      <c r="E39" s="63"/>
      <c r="F39" s="64"/>
      <c r="G39" s="65"/>
      <c r="H39" s="65" t="str">
        <f t="shared" si="4"/>
        <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row>
    <row r="40" spans="1:64" ht="30" customHeight="1" x14ac:dyDescent="0.3">
      <c r="G40" s="4"/>
    </row>
    <row r="41" spans="1:64" ht="30" customHeight="1" x14ac:dyDescent="0.3">
      <c r="C41" s="66"/>
      <c r="F41" s="67"/>
    </row>
    <row r="42" spans="1:64" ht="30" customHeight="1" x14ac:dyDescent="0.35">
      <c r="C42" s="68"/>
    </row>
  </sheetData>
  <mergeCells count="11">
    <mergeCell ref="C3:D3"/>
    <mergeCell ref="C4:D4"/>
    <mergeCell ref="AK4:AQ4"/>
    <mergeCell ref="AR4:AX4"/>
    <mergeCell ref="AY4:BE4"/>
    <mergeCell ref="BF4:BL4"/>
    <mergeCell ref="E3:F3"/>
    <mergeCell ref="I4:O4"/>
    <mergeCell ref="P4:V4"/>
    <mergeCell ref="W4:AC4"/>
    <mergeCell ref="AD4:AJ4"/>
  </mergeCells>
  <phoneticPr fontId="37" type="noConversion"/>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E29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9" customWidth="1"/>
    <col min="2" max="16384" width="9" style="1"/>
  </cols>
  <sheetData>
    <row r="1" spans="1:2" ht="46.5" customHeight="1" x14ac:dyDescent="0.35">
      <c r="A1" s="69"/>
      <c r="B1" s="37"/>
    </row>
    <row r="2" spans="1:2" s="10" customFormat="1" ht="18" x14ac:dyDescent="0.3">
      <c r="A2" s="70" t="s">
        <v>30</v>
      </c>
      <c r="B2" s="70"/>
    </row>
    <row r="3" spans="1:2" s="12" customFormat="1" ht="27" customHeight="1" x14ac:dyDescent="0.3">
      <c r="A3" s="71" t="s">
        <v>31</v>
      </c>
      <c r="B3" s="72"/>
    </row>
    <row r="4" spans="1:2" s="11" customFormat="1" ht="27.75" x14ac:dyDescent="0.45">
      <c r="A4" s="73" t="s">
        <v>32</v>
      </c>
      <c r="B4" s="74"/>
    </row>
    <row r="5" spans="1:2" ht="49.15" customHeight="1" x14ac:dyDescent="0.35">
      <c r="A5" s="75" t="s">
        <v>33</v>
      </c>
      <c r="B5" s="37"/>
    </row>
    <row r="6" spans="1:2" ht="26.25" customHeight="1" x14ac:dyDescent="0.35">
      <c r="A6" s="73" t="s">
        <v>34</v>
      </c>
      <c r="B6" s="37"/>
    </row>
    <row r="7" spans="1:2" s="9" customFormat="1" ht="204.95" customHeight="1" x14ac:dyDescent="0.3">
      <c r="A7" s="14" t="s">
        <v>35</v>
      </c>
      <c r="B7" s="69"/>
    </row>
    <row r="8" spans="1:2" s="11" customFormat="1" ht="27.75" x14ac:dyDescent="0.45">
      <c r="A8" s="73" t="s">
        <v>36</v>
      </c>
      <c r="B8" s="74"/>
    </row>
    <row r="9" spans="1:2" ht="34.15" customHeight="1" x14ac:dyDescent="0.35">
      <c r="A9" s="75" t="s">
        <v>37</v>
      </c>
      <c r="B9" s="37"/>
    </row>
    <row r="10" spans="1:2" s="9" customFormat="1" ht="27.95" customHeight="1" x14ac:dyDescent="0.3">
      <c r="A10" s="13" t="s">
        <v>38</v>
      </c>
      <c r="B10" s="69"/>
    </row>
    <row r="11" spans="1:2" s="11" customFormat="1" ht="27.75" x14ac:dyDescent="0.45">
      <c r="A11" s="73" t="s">
        <v>39</v>
      </c>
      <c r="B11" s="74"/>
    </row>
    <row r="12" spans="1:2" ht="18.600000000000001" customHeight="1" x14ac:dyDescent="0.35">
      <c r="A12" s="75" t="s">
        <v>40</v>
      </c>
      <c r="B12" s="37"/>
    </row>
    <row r="13" spans="1:2" s="9" customFormat="1" ht="27.95" customHeight="1" x14ac:dyDescent="0.3">
      <c r="A13" s="13" t="s">
        <v>41</v>
      </c>
      <c r="B13" s="69"/>
    </row>
    <row r="14" spans="1:2" s="11" customFormat="1" ht="27.75" x14ac:dyDescent="0.45">
      <c r="A14" s="73" t="s">
        <v>42</v>
      </c>
      <c r="B14" s="74"/>
    </row>
    <row r="15" spans="1:2" ht="49.15" customHeight="1" x14ac:dyDescent="0.35">
      <c r="A15" s="75" t="s">
        <v>43</v>
      </c>
      <c r="B15" s="37"/>
    </row>
    <row r="16" spans="1:2" ht="49.5" x14ac:dyDescent="0.35">
      <c r="A16" s="75" t="s">
        <v>44</v>
      </c>
      <c r="B16" s="37"/>
    </row>
  </sheetData>
  <phoneticPr fontId="37"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2024-03-12T15:16:23Z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