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1" documentId="11_4B1DCE3967ED4BC71792F449C6D860B1F008C2E1" xr6:coauthVersionLast="47" xr6:coauthVersionMax="47" xr10:uidLastSave="{EC4D12A7-450C-4443-825C-113ED80C3CDB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S387" i="1"/>
  <c r="T387" i="1" s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S355" i="1"/>
  <c r="T355" i="1" s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S323" i="1"/>
  <c r="T323" i="1" s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S291" i="1"/>
  <c r="T291" i="1" s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S259" i="1"/>
  <c r="T259" i="1" s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S237" i="1" s="1"/>
  <c r="T237" i="1" s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S233" i="1" s="1"/>
  <c r="T233" i="1" s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S209" i="1" s="1"/>
  <c r="T209" i="1" s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S205" i="1" s="1"/>
  <c r="T205" i="1" s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S193" i="1" s="1"/>
  <c r="T193" i="1" s="1"/>
  <c r="J193" i="1"/>
  <c r="G193" i="1"/>
  <c r="U192" i="1"/>
  <c r="Q192" i="1"/>
  <c r="J192" i="1"/>
  <c r="G192" i="1"/>
  <c r="U191" i="1"/>
  <c r="S191" i="1"/>
  <c r="T191" i="1" s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S173" i="1"/>
  <c r="T173" i="1" s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S161" i="1"/>
  <c r="T161" i="1" s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S144" i="1"/>
  <c r="T144" i="1" s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Q139" i="1"/>
  <c r="S139" i="1" s="1"/>
  <c r="T139" i="1" s="1"/>
  <c r="J139" i="1"/>
  <c r="G139" i="1"/>
  <c r="U138" i="1"/>
  <c r="Q138" i="1"/>
  <c r="J138" i="1"/>
  <c r="G138" i="1"/>
  <c r="U137" i="1"/>
  <c r="Q137" i="1"/>
  <c r="J137" i="1"/>
  <c r="G137" i="1"/>
  <c r="U136" i="1"/>
  <c r="Q136" i="1"/>
  <c r="S136" i="1" s="1"/>
  <c r="T136" i="1" s="1"/>
  <c r="J136" i="1"/>
  <c r="G136" i="1"/>
  <c r="U135" i="1"/>
  <c r="Q135" i="1"/>
  <c r="J135" i="1"/>
  <c r="G135" i="1"/>
  <c r="U134" i="1"/>
  <c r="S134" i="1"/>
  <c r="T134" i="1" s="1"/>
  <c r="Q134" i="1"/>
  <c r="J134" i="1"/>
  <c r="G134" i="1"/>
  <c r="U133" i="1"/>
  <c r="Q133" i="1"/>
  <c r="J133" i="1"/>
  <c r="G133" i="1"/>
  <c r="U132" i="1"/>
  <c r="Q132" i="1"/>
  <c r="S132" i="1" s="1"/>
  <c r="T132" i="1" s="1"/>
  <c r="J132" i="1"/>
  <c r="G132" i="1"/>
  <c r="U131" i="1"/>
  <c r="Q131" i="1"/>
  <c r="S131" i="1" s="1"/>
  <c r="T131" i="1" s="1"/>
  <c r="J131" i="1"/>
  <c r="G131" i="1"/>
  <c r="U130" i="1"/>
  <c r="Q130" i="1"/>
  <c r="J130" i="1"/>
  <c r="G130" i="1"/>
  <c r="U129" i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S126" i="1"/>
  <c r="T126" i="1" s="1"/>
  <c r="Q126" i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Q123" i="1"/>
  <c r="S123" i="1" s="1"/>
  <c r="T123" i="1" s="1"/>
  <c r="J123" i="1"/>
  <c r="G123" i="1"/>
  <c r="U122" i="1"/>
  <c r="Q122" i="1"/>
  <c r="J122" i="1"/>
  <c r="G122" i="1"/>
  <c r="U121" i="1"/>
  <c r="Q121" i="1"/>
  <c r="J121" i="1"/>
  <c r="G121" i="1"/>
  <c r="U120" i="1"/>
  <c r="Q120" i="1"/>
  <c r="S120" i="1" s="1"/>
  <c r="T120" i="1" s="1"/>
  <c r="J120" i="1"/>
  <c r="G120" i="1"/>
  <c r="U119" i="1"/>
  <c r="Q119" i="1"/>
  <c r="J119" i="1"/>
  <c r="G119" i="1"/>
  <c r="U118" i="1"/>
  <c r="S118" i="1"/>
  <c r="T118" i="1" s="1"/>
  <c r="Q118" i="1"/>
  <c r="J118" i="1"/>
  <c r="G118" i="1"/>
  <c r="U117" i="1"/>
  <c r="Q117" i="1"/>
  <c r="J117" i="1"/>
  <c r="G117" i="1"/>
  <c r="U116" i="1"/>
  <c r="Q116" i="1"/>
  <c r="S116" i="1" s="1"/>
  <c r="T116" i="1" s="1"/>
  <c r="J116" i="1"/>
  <c r="G116" i="1"/>
  <c r="U115" i="1"/>
  <c r="Q115" i="1"/>
  <c r="S115" i="1" s="1"/>
  <c r="T115" i="1" s="1"/>
  <c r="J115" i="1"/>
  <c r="G115" i="1"/>
  <c r="U114" i="1"/>
  <c r="Q114" i="1"/>
  <c r="J114" i="1"/>
  <c r="G114" i="1"/>
  <c r="U113" i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S110" i="1"/>
  <c r="T110" i="1" s="1"/>
  <c r="Q110" i="1"/>
  <c r="J110" i="1"/>
  <c r="G110" i="1"/>
  <c r="U109" i="1"/>
  <c r="Q109" i="1"/>
  <c r="J109" i="1"/>
  <c r="G109" i="1"/>
  <c r="U108" i="1"/>
  <c r="Q108" i="1"/>
  <c r="S108" i="1" s="1"/>
  <c r="T108" i="1" s="1"/>
  <c r="J108" i="1"/>
  <c r="G108" i="1"/>
  <c r="U107" i="1"/>
  <c r="Q107" i="1"/>
  <c r="S107" i="1" s="1"/>
  <c r="T107" i="1" s="1"/>
  <c r="J107" i="1"/>
  <c r="G107" i="1"/>
  <c r="U106" i="1"/>
  <c r="Q106" i="1"/>
  <c r="J106" i="1"/>
  <c r="G106" i="1"/>
  <c r="U105" i="1"/>
  <c r="Q105" i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S102" i="1"/>
  <c r="T102" i="1" s="1"/>
  <c r="Q102" i="1"/>
  <c r="J102" i="1"/>
  <c r="G102" i="1"/>
  <c r="U101" i="1"/>
  <c r="Q101" i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S93" i="1"/>
  <c r="T93" i="1" s="1"/>
  <c r="Q93" i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S88" i="1" s="1"/>
  <c r="T88" i="1" s="1"/>
  <c r="J88" i="1"/>
  <c r="G88" i="1"/>
  <c r="U87" i="1"/>
  <c r="Q87" i="1"/>
  <c r="S87" i="1" s="1"/>
  <c r="T87" i="1" s="1"/>
  <c r="J87" i="1"/>
  <c r="G87" i="1"/>
  <c r="U86" i="1"/>
  <c r="Q86" i="1"/>
  <c r="J86" i="1"/>
  <c r="G86" i="1"/>
  <c r="U85" i="1"/>
  <c r="Q85" i="1"/>
  <c r="J85" i="1"/>
  <c r="G85" i="1"/>
  <c r="U84" i="1"/>
  <c r="S84" i="1"/>
  <c r="T84" i="1" s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J74" i="1"/>
  <c r="G74" i="1"/>
  <c r="U73" i="1"/>
  <c r="Q73" i="1"/>
  <c r="J73" i="1"/>
  <c r="G73" i="1"/>
  <c r="U72" i="1"/>
  <c r="S72" i="1"/>
  <c r="T72" i="1" s="1"/>
  <c r="Q72" i="1"/>
  <c r="J72" i="1"/>
  <c r="G72" i="1"/>
  <c r="U71" i="1"/>
  <c r="Q71" i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S68" i="1" s="1"/>
  <c r="T68" i="1" s="1"/>
  <c r="J68" i="1"/>
  <c r="G68" i="1"/>
  <c r="U67" i="1"/>
  <c r="Q67" i="1"/>
  <c r="S67" i="1" s="1"/>
  <c r="T67" i="1" s="1"/>
  <c r="J67" i="1"/>
  <c r="G67" i="1"/>
  <c r="U66" i="1"/>
  <c r="S66" i="1"/>
  <c r="T66" i="1" s="1"/>
  <c r="Q66" i="1"/>
  <c r="J66" i="1"/>
  <c r="G66" i="1"/>
  <c r="U65" i="1"/>
  <c r="Q65" i="1"/>
  <c r="J65" i="1"/>
  <c r="G65" i="1"/>
  <c r="U64" i="1"/>
  <c r="Q64" i="1"/>
  <c r="S64" i="1" s="1"/>
  <c r="T64" i="1" s="1"/>
  <c r="J64" i="1"/>
  <c r="G64" i="1"/>
  <c r="U63" i="1"/>
  <c r="Q63" i="1"/>
  <c r="S63" i="1" s="1"/>
  <c r="T63" i="1" s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J57" i="1"/>
  <c r="G57" i="1"/>
  <c r="U56" i="1"/>
  <c r="S56" i="1"/>
  <c r="T56" i="1" s="1"/>
  <c r="Q56" i="1"/>
  <c r="J56" i="1"/>
  <c r="G56" i="1"/>
  <c r="U55" i="1"/>
  <c r="Q55" i="1"/>
  <c r="J55" i="1"/>
  <c r="G55" i="1"/>
  <c r="U54" i="1"/>
  <c r="Q54" i="1"/>
  <c r="J54" i="1"/>
  <c r="G54" i="1"/>
  <c r="U53" i="1"/>
  <c r="S53" i="1"/>
  <c r="T53" i="1" s="1"/>
  <c r="Q53" i="1"/>
  <c r="J53" i="1"/>
  <c r="G53" i="1"/>
  <c r="U52" i="1"/>
  <c r="Q52" i="1"/>
  <c r="S52" i="1" s="1"/>
  <c r="T52" i="1" s="1"/>
  <c r="J52" i="1"/>
  <c r="G52" i="1"/>
  <c r="U51" i="1"/>
  <c r="Q51" i="1"/>
  <c r="S51" i="1" s="1"/>
  <c r="T51" i="1" s="1"/>
  <c r="J51" i="1"/>
  <c r="G51" i="1"/>
  <c r="U50" i="1"/>
  <c r="S50" i="1"/>
  <c r="T50" i="1" s="1"/>
  <c r="Q50" i="1"/>
  <c r="J50" i="1"/>
  <c r="G50" i="1"/>
  <c r="U49" i="1"/>
  <c r="Q49" i="1"/>
  <c r="J49" i="1"/>
  <c r="G49" i="1"/>
  <c r="U48" i="1"/>
  <c r="Q48" i="1"/>
  <c r="S48" i="1" s="1"/>
  <c r="T48" i="1" s="1"/>
  <c r="J48" i="1"/>
  <c r="G48" i="1"/>
  <c r="U47" i="1"/>
  <c r="Q47" i="1"/>
  <c r="S47" i="1" s="1"/>
  <c r="T47" i="1" s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J41" i="1"/>
  <c r="G41" i="1"/>
  <c r="U40" i="1"/>
  <c r="S40" i="1"/>
  <c r="T40" i="1" s="1"/>
  <c r="Q40" i="1"/>
  <c r="J40" i="1"/>
  <c r="G40" i="1"/>
  <c r="U39" i="1"/>
  <c r="Q39" i="1"/>
  <c r="J39" i="1"/>
  <c r="G39" i="1"/>
  <c r="U38" i="1"/>
  <c r="Q38" i="1"/>
  <c r="J38" i="1"/>
  <c r="G38" i="1"/>
  <c r="U37" i="1"/>
  <c r="S37" i="1"/>
  <c r="T37" i="1" s="1"/>
  <c r="Q37" i="1"/>
  <c r="J37" i="1"/>
  <c r="G37" i="1"/>
  <c r="U36" i="1"/>
  <c r="Q36" i="1"/>
  <c r="S36" i="1" s="1"/>
  <c r="T36" i="1" s="1"/>
  <c r="J36" i="1"/>
  <c r="G36" i="1"/>
  <c r="U35" i="1"/>
  <c r="Q35" i="1"/>
  <c r="S35" i="1" s="1"/>
  <c r="T35" i="1" s="1"/>
  <c r="J35" i="1"/>
  <c r="G35" i="1"/>
  <c r="U34" i="1"/>
  <c r="S34" i="1"/>
  <c r="T34" i="1" s="1"/>
  <c r="Q34" i="1"/>
  <c r="J34" i="1"/>
  <c r="G34" i="1"/>
  <c r="U33" i="1"/>
  <c r="Q33" i="1"/>
  <c r="J33" i="1"/>
  <c r="G33" i="1"/>
  <c r="U32" i="1"/>
  <c r="Q32" i="1"/>
  <c r="S32" i="1" s="1"/>
  <c r="T32" i="1" s="1"/>
  <c r="J32" i="1"/>
  <c r="G32" i="1"/>
  <c r="U31" i="1"/>
  <c r="Q31" i="1"/>
  <c r="S31" i="1" s="1"/>
  <c r="T31" i="1" s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J26" i="1"/>
  <c r="G26" i="1"/>
  <c r="U25" i="1"/>
  <c r="Q25" i="1"/>
  <c r="J25" i="1"/>
  <c r="G25" i="1"/>
  <c r="U24" i="1"/>
  <c r="S24" i="1"/>
  <c r="T24" i="1" s="1"/>
  <c r="Q24" i="1"/>
  <c r="J24" i="1"/>
  <c r="G24" i="1"/>
  <c r="U23" i="1"/>
  <c r="Q23" i="1"/>
  <c r="J23" i="1"/>
  <c r="G23" i="1"/>
  <c r="U22" i="1"/>
  <c r="Q22" i="1"/>
  <c r="J22" i="1"/>
  <c r="G22" i="1"/>
  <c r="U21" i="1"/>
  <c r="S21" i="1"/>
  <c r="T21" i="1" s="1"/>
  <c r="Q21" i="1"/>
  <c r="J21" i="1"/>
  <c r="G21" i="1"/>
  <c r="U20" i="1"/>
  <c r="Q20" i="1"/>
  <c r="S20" i="1" s="1"/>
  <c r="T20" i="1" s="1"/>
  <c r="J20" i="1"/>
  <c r="G20" i="1"/>
  <c r="U19" i="1"/>
  <c r="Q19" i="1"/>
  <c r="S19" i="1" s="1"/>
  <c r="T19" i="1" s="1"/>
  <c r="J19" i="1"/>
  <c r="G19" i="1"/>
  <c r="U18" i="1"/>
  <c r="S18" i="1"/>
  <c r="T18" i="1" s="1"/>
  <c r="Q18" i="1"/>
  <c r="J18" i="1"/>
  <c r="G18" i="1"/>
  <c r="U17" i="1"/>
  <c r="Q17" i="1"/>
  <c r="J17" i="1"/>
  <c r="G17" i="1"/>
  <c r="U16" i="1"/>
  <c r="Q16" i="1"/>
  <c r="S16" i="1" s="1"/>
  <c r="T16" i="1" s="1"/>
  <c r="J16" i="1"/>
  <c r="G16" i="1"/>
  <c r="U15" i="1"/>
  <c r="Q15" i="1"/>
  <c r="S15" i="1" s="1"/>
  <c r="T15" i="1" s="1"/>
  <c r="J15" i="1"/>
  <c r="G15" i="1"/>
  <c r="U14" i="1"/>
  <c r="Q14" i="1"/>
  <c r="J14" i="1"/>
  <c r="G14" i="1"/>
  <c r="U13" i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S8" i="1" s="1"/>
  <c r="T8" i="1" s="1"/>
  <c r="J8" i="1"/>
  <c r="G8" i="1"/>
  <c r="U7" i="1"/>
  <c r="Q7" i="1"/>
  <c r="S7" i="1" s="1"/>
  <c r="T7" i="1" s="1"/>
  <c r="J7" i="1"/>
  <c r="G7" i="1"/>
  <c r="U6" i="1"/>
  <c r="Q6" i="1"/>
  <c r="S6" i="1" s="1"/>
  <c r="T6" i="1" s="1"/>
  <c r="J6" i="1"/>
  <c r="G6" i="1"/>
  <c r="U5" i="1"/>
  <c r="Q5" i="1"/>
  <c r="J5" i="1"/>
  <c r="G5" i="1"/>
  <c r="U4" i="1"/>
  <c r="S4" i="1"/>
  <c r="T4" i="1" s="1"/>
  <c r="Q4" i="1"/>
  <c r="J4" i="1"/>
  <c r="G4" i="1"/>
  <c r="U3" i="1"/>
  <c r="Q3" i="1"/>
  <c r="S3" i="1" s="1"/>
  <c r="T3" i="1" s="1"/>
  <c r="J3" i="1"/>
  <c r="G3" i="1"/>
  <c r="U2" i="1"/>
  <c r="Q2" i="1"/>
  <c r="S2" i="1" s="1"/>
  <c r="T2" i="1" s="1"/>
  <c r="J2" i="1"/>
  <c r="G2" i="1"/>
  <c r="X1" i="1"/>
  <c r="S476" i="1" l="1"/>
  <c r="T476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8" i="1"/>
  <c r="T238" i="1" s="1"/>
  <c r="S215" i="1"/>
  <c r="T215" i="1" s="1"/>
  <c r="S212" i="1"/>
  <c r="T212" i="1" s="1"/>
  <c r="S206" i="1"/>
  <c r="T206" i="1" s="1"/>
  <c r="S183" i="1"/>
  <c r="T183" i="1" s="1"/>
  <c r="S180" i="1"/>
  <c r="T180" i="1" s="1"/>
  <c r="S174" i="1"/>
  <c r="T174" i="1" s="1"/>
  <c r="S151" i="1"/>
  <c r="T151" i="1" s="1"/>
  <c r="S148" i="1"/>
  <c r="T148" i="1" s="1"/>
  <c r="S218" i="1"/>
  <c r="T218" i="1" s="1"/>
  <c r="S195" i="1"/>
  <c r="T195" i="1" s="1"/>
  <c r="S189" i="1"/>
  <c r="T189" i="1" s="1"/>
  <c r="S471" i="1"/>
  <c r="T471" i="1" s="1"/>
  <c r="S463" i="1"/>
  <c r="T463" i="1" s="1"/>
  <c r="S455" i="1"/>
  <c r="T455" i="1" s="1"/>
  <c r="S447" i="1"/>
  <c r="T447" i="1" s="1"/>
  <c r="S439" i="1"/>
  <c r="T439" i="1" s="1"/>
  <c r="S431" i="1"/>
  <c r="T431" i="1" s="1"/>
  <c r="S423" i="1"/>
  <c r="T423" i="1" s="1"/>
  <c r="S415" i="1"/>
  <c r="T415" i="1" s="1"/>
  <c r="S407" i="1"/>
  <c r="T407" i="1" s="1"/>
  <c r="S399" i="1"/>
  <c r="T399" i="1" s="1"/>
  <c r="S391" i="1"/>
  <c r="T391" i="1" s="1"/>
  <c r="S383" i="1"/>
  <c r="T383" i="1" s="1"/>
  <c r="S375" i="1"/>
  <c r="T375" i="1" s="1"/>
  <c r="S367" i="1"/>
  <c r="T367" i="1" s="1"/>
  <c r="S359" i="1"/>
  <c r="T359" i="1" s="1"/>
  <c r="S351" i="1"/>
  <c r="T351" i="1" s="1"/>
  <c r="S343" i="1"/>
  <c r="T343" i="1" s="1"/>
  <c r="S335" i="1"/>
  <c r="T335" i="1" s="1"/>
  <c r="S327" i="1"/>
  <c r="T327" i="1" s="1"/>
  <c r="S319" i="1"/>
  <c r="T319" i="1" s="1"/>
  <c r="S311" i="1"/>
  <c r="T311" i="1" s="1"/>
  <c r="S303" i="1"/>
  <c r="T303" i="1" s="1"/>
  <c r="S295" i="1"/>
  <c r="T295" i="1" s="1"/>
  <c r="S287" i="1"/>
  <c r="T287" i="1" s="1"/>
  <c r="S279" i="1"/>
  <c r="T279" i="1" s="1"/>
  <c r="S271" i="1"/>
  <c r="T271" i="1" s="1"/>
  <c r="S263" i="1"/>
  <c r="T263" i="1" s="1"/>
  <c r="S255" i="1"/>
  <c r="T255" i="1" s="1"/>
  <c r="S247" i="1"/>
  <c r="T247" i="1" s="1"/>
  <c r="S227" i="1"/>
  <c r="T227" i="1" s="1"/>
  <c r="S224" i="1"/>
  <c r="T224" i="1" s="1"/>
  <c r="S221" i="1"/>
  <c r="T221" i="1" s="1"/>
  <c r="S192" i="1"/>
  <c r="T192" i="1" s="1"/>
  <c r="S186" i="1"/>
  <c r="T186" i="1" s="1"/>
  <c r="S474" i="1"/>
  <c r="T474" i="1" s="1"/>
  <c r="S466" i="1"/>
  <c r="T466" i="1" s="1"/>
  <c r="S458" i="1"/>
  <c r="T458" i="1" s="1"/>
  <c r="S450" i="1"/>
  <c r="T450" i="1" s="1"/>
  <c r="S442" i="1"/>
  <c r="T442" i="1" s="1"/>
  <c r="S434" i="1"/>
  <c r="T434" i="1" s="1"/>
  <c r="S426" i="1"/>
  <c r="T426" i="1" s="1"/>
  <c r="S418" i="1"/>
  <c r="T418" i="1" s="1"/>
  <c r="S410" i="1"/>
  <c r="T410" i="1" s="1"/>
  <c r="S402" i="1"/>
  <c r="T402" i="1" s="1"/>
  <c r="S394" i="1"/>
  <c r="T394" i="1" s="1"/>
  <c r="S386" i="1"/>
  <c r="T386" i="1" s="1"/>
  <c r="S378" i="1"/>
  <c r="T378" i="1" s="1"/>
  <c r="S370" i="1"/>
  <c r="T370" i="1" s="1"/>
  <c r="S362" i="1"/>
  <c r="T362" i="1" s="1"/>
  <c r="S354" i="1"/>
  <c r="T354" i="1" s="1"/>
  <c r="S346" i="1"/>
  <c r="T346" i="1" s="1"/>
  <c r="S338" i="1"/>
  <c r="T338" i="1" s="1"/>
  <c r="S330" i="1"/>
  <c r="T330" i="1" s="1"/>
  <c r="S322" i="1"/>
  <c r="T322" i="1" s="1"/>
  <c r="S314" i="1"/>
  <c r="T314" i="1" s="1"/>
  <c r="S306" i="1"/>
  <c r="T306" i="1" s="1"/>
  <c r="S298" i="1"/>
  <c r="T298" i="1" s="1"/>
  <c r="S290" i="1"/>
  <c r="T290" i="1" s="1"/>
  <c r="S282" i="1"/>
  <c r="T282" i="1" s="1"/>
  <c r="S274" i="1"/>
  <c r="T274" i="1" s="1"/>
  <c r="S266" i="1"/>
  <c r="T266" i="1" s="1"/>
  <c r="S258" i="1"/>
  <c r="T258" i="1" s="1"/>
  <c r="S250" i="1"/>
  <c r="T250" i="1" s="1"/>
  <c r="S239" i="1"/>
  <c r="T239" i="1" s="1"/>
  <c r="S236" i="1"/>
  <c r="T236" i="1" s="1"/>
  <c r="S230" i="1"/>
  <c r="T230" i="1" s="1"/>
  <c r="S207" i="1"/>
  <c r="T207" i="1" s="1"/>
  <c r="S204" i="1"/>
  <c r="T204" i="1" s="1"/>
  <c r="S198" i="1"/>
  <c r="T198" i="1" s="1"/>
  <c r="S175" i="1"/>
  <c r="T175" i="1" s="1"/>
  <c r="S172" i="1"/>
  <c r="T172" i="1" s="1"/>
  <c r="S166" i="1"/>
  <c r="T166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42" i="1"/>
  <c r="T242" i="1" s="1"/>
  <c r="S219" i="1"/>
  <c r="T219" i="1" s="1"/>
  <c r="S216" i="1"/>
  <c r="T216" i="1" s="1"/>
  <c r="S210" i="1"/>
  <c r="T210" i="1" s="1"/>
  <c r="S187" i="1"/>
  <c r="T187" i="1" s="1"/>
  <c r="S184" i="1"/>
  <c r="T184" i="1" s="1"/>
  <c r="S178" i="1"/>
  <c r="T178" i="1" s="1"/>
  <c r="S155" i="1"/>
  <c r="T155" i="1" s="1"/>
  <c r="S152" i="1"/>
  <c r="T152" i="1" s="1"/>
  <c r="S146" i="1"/>
  <c r="T146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T312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31" i="1"/>
  <c r="T231" i="1" s="1"/>
  <c r="S228" i="1"/>
  <c r="T228" i="1" s="1"/>
  <c r="S475" i="1"/>
  <c r="T475" i="1" s="1"/>
  <c r="S467" i="1"/>
  <c r="T467" i="1" s="1"/>
  <c r="S459" i="1"/>
  <c r="T459" i="1" s="1"/>
  <c r="S451" i="1"/>
  <c r="T451" i="1" s="1"/>
  <c r="S443" i="1"/>
  <c r="T443" i="1" s="1"/>
  <c r="S435" i="1"/>
  <c r="T435" i="1" s="1"/>
  <c r="S427" i="1"/>
  <c r="T427" i="1" s="1"/>
  <c r="S419" i="1"/>
  <c r="T419" i="1" s="1"/>
  <c r="S470" i="1"/>
  <c r="T470" i="1" s="1"/>
  <c r="S462" i="1"/>
  <c r="T462" i="1" s="1"/>
  <c r="S454" i="1"/>
  <c r="T454" i="1" s="1"/>
  <c r="S446" i="1"/>
  <c r="T446" i="1" s="1"/>
  <c r="S473" i="1"/>
  <c r="T473" i="1" s="1"/>
  <c r="S465" i="1"/>
  <c r="T465" i="1" s="1"/>
  <c r="S457" i="1"/>
  <c r="T457" i="1" s="1"/>
  <c r="S449" i="1"/>
  <c r="T449" i="1" s="1"/>
  <c r="S441" i="1"/>
  <c r="T441" i="1" s="1"/>
  <c r="S433" i="1"/>
  <c r="T433" i="1" s="1"/>
  <c r="S425" i="1"/>
  <c r="T425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305" i="1"/>
  <c r="T305" i="1" s="1"/>
  <c r="S297" i="1"/>
  <c r="T297" i="1" s="1"/>
  <c r="S289" i="1"/>
  <c r="T289" i="1" s="1"/>
  <c r="S281" i="1"/>
  <c r="T281" i="1" s="1"/>
  <c r="S273" i="1"/>
  <c r="T273" i="1" s="1"/>
  <c r="S265" i="1"/>
  <c r="T265" i="1" s="1"/>
  <c r="S257" i="1"/>
  <c r="T257" i="1" s="1"/>
  <c r="S249" i="1"/>
  <c r="T249" i="1" s="1"/>
  <c r="S235" i="1"/>
  <c r="T235" i="1" s="1"/>
  <c r="S232" i="1"/>
  <c r="T232" i="1" s="1"/>
  <c r="S229" i="1"/>
  <c r="T229" i="1" s="1"/>
  <c r="S226" i="1"/>
  <c r="T226" i="1" s="1"/>
  <c r="S203" i="1"/>
  <c r="T203" i="1" s="1"/>
  <c r="S200" i="1"/>
  <c r="T200" i="1" s="1"/>
  <c r="S197" i="1"/>
  <c r="T197" i="1" s="1"/>
  <c r="S194" i="1"/>
  <c r="T194" i="1" s="1"/>
  <c r="S171" i="1"/>
  <c r="T171" i="1" s="1"/>
  <c r="S168" i="1"/>
  <c r="T168" i="1" s="1"/>
  <c r="S165" i="1"/>
  <c r="T165" i="1" s="1"/>
  <c r="S162" i="1"/>
  <c r="T162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5" i="1"/>
  <c r="T105" i="1" s="1"/>
  <c r="S177" i="1"/>
  <c r="T177" i="1" s="1"/>
  <c r="S202" i="1"/>
  <c r="T202" i="1" s="1"/>
  <c r="S220" i="1"/>
  <c r="T220" i="1" s="1"/>
  <c r="S246" i="1"/>
  <c r="T246" i="1" s="1"/>
  <c r="S278" i="1"/>
  <c r="T278" i="1" s="1"/>
  <c r="S310" i="1"/>
  <c r="T310" i="1" s="1"/>
  <c r="S342" i="1"/>
  <c r="T342" i="1" s="1"/>
  <c r="S374" i="1"/>
  <c r="T374" i="1" s="1"/>
  <c r="S406" i="1"/>
  <c r="T406" i="1" s="1"/>
  <c r="S14" i="1"/>
  <c r="T14" i="1" s="1"/>
  <c r="S17" i="1"/>
  <c r="T17" i="1" s="1"/>
  <c r="S30" i="1"/>
  <c r="T30" i="1" s="1"/>
  <c r="S33" i="1"/>
  <c r="T33" i="1" s="1"/>
  <c r="S46" i="1"/>
  <c r="T46" i="1" s="1"/>
  <c r="S49" i="1"/>
  <c r="T49" i="1" s="1"/>
  <c r="S62" i="1"/>
  <c r="T62" i="1" s="1"/>
  <c r="S65" i="1"/>
  <c r="T65" i="1" s="1"/>
  <c r="S78" i="1"/>
  <c r="T78" i="1" s="1"/>
  <c r="S95" i="1"/>
  <c r="T95" i="1" s="1"/>
  <c r="S101" i="1"/>
  <c r="T101" i="1" s="1"/>
  <c r="S163" i="1"/>
  <c r="T163" i="1" s="1"/>
  <c r="S170" i="1"/>
  <c r="T170" i="1" s="1"/>
  <c r="S179" i="1"/>
  <c r="T179" i="1" s="1"/>
  <c r="S181" i="1"/>
  <c r="T181" i="1" s="1"/>
  <c r="S188" i="1"/>
  <c r="T188" i="1" s="1"/>
  <c r="S222" i="1"/>
  <c r="T222" i="1" s="1"/>
  <c r="S267" i="1"/>
  <c r="T267" i="1" s="1"/>
  <c r="S299" i="1"/>
  <c r="T299" i="1" s="1"/>
  <c r="S331" i="1"/>
  <c r="T331" i="1" s="1"/>
  <c r="S363" i="1"/>
  <c r="T363" i="1" s="1"/>
  <c r="S395" i="1"/>
  <c r="T395" i="1" s="1"/>
  <c r="S81" i="1"/>
  <c r="T81" i="1" s="1"/>
  <c r="S158" i="1"/>
  <c r="T158" i="1" s="1"/>
  <c r="S211" i="1"/>
  <c r="T211" i="1" s="1"/>
  <c r="S23" i="1"/>
  <c r="T23" i="1" s="1"/>
  <c r="S71" i="1"/>
  <c r="T71" i="1" s="1"/>
  <c r="S89" i="1"/>
  <c r="T89" i="1" s="1"/>
  <c r="S286" i="1"/>
  <c r="T286" i="1" s="1"/>
  <c r="S45" i="1"/>
  <c r="T45" i="1" s="1"/>
  <c r="S58" i="1"/>
  <c r="T58" i="1" s="1"/>
  <c r="S77" i="1"/>
  <c r="T77" i="1" s="1"/>
  <c r="S86" i="1"/>
  <c r="T86" i="1" s="1"/>
  <c r="S103" i="1"/>
  <c r="T103" i="1" s="1"/>
  <c r="S106" i="1"/>
  <c r="T106" i="1" s="1"/>
  <c r="S111" i="1"/>
  <c r="T111" i="1" s="1"/>
  <c r="S114" i="1"/>
  <c r="T114" i="1" s="1"/>
  <c r="S119" i="1"/>
  <c r="T119" i="1" s="1"/>
  <c r="S122" i="1"/>
  <c r="T122" i="1" s="1"/>
  <c r="S127" i="1"/>
  <c r="T127" i="1" s="1"/>
  <c r="S130" i="1"/>
  <c r="T130" i="1" s="1"/>
  <c r="S135" i="1"/>
  <c r="T135" i="1" s="1"/>
  <c r="S138" i="1"/>
  <c r="T138" i="1" s="1"/>
  <c r="S157" i="1"/>
  <c r="T157" i="1" s="1"/>
  <c r="S199" i="1"/>
  <c r="T199" i="1" s="1"/>
  <c r="S201" i="1"/>
  <c r="T201" i="1" s="1"/>
  <c r="S208" i="1"/>
  <c r="T208" i="1" s="1"/>
  <c r="S217" i="1"/>
  <c r="T217" i="1" s="1"/>
  <c r="S243" i="1"/>
  <c r="T243" i="1" s="1"/>
  <c r="S275" i="1"/>
  <c r="T275" i="1" s="1"/>
  <c r="S307" i="1"/>
  <c r="T307" i="1" s="1"/>
  <c r="S339" i="1"/>
  <c r="T339" i="1" s="1"/>
  <c r="S371" i="1"/>
  <c r="T371" i="1" s="1"/>
  <c r="S403" i="1"/>
  <c r="T403" i="1" s="1"/>
  <c r="S422" i="1"/>
  <c r="T422" i="1" s="1"/>
  <c r="S153" i="1"/>
  <c r="T153" i="1" s="1"/>
  <c r="S213" i="1"/>
  <c r="T213" i="1" s="1"/>
  <c r="S39" i="1"/>
  <c r="T39" i="1" s="1"/>
  <c r="S83" i="1"/>
  <c r="T83" i="1" s="1"/>
  <c r="S143" i="1"/>
  <c r="T143" i="1" s="1"/>
  <c r="S241" i="1"/>
  <c r="T241" i="1" s="1"/>
  <c r="S318" i="1"/>
  <c r="T318" i="1" s="1"/>
  <c r="S382" i="1"/>
  <c r="T382" i="1" s="1"/>
  <c r="S61" i="1"/>
  <c r="T61" i="1" s="1"/>
  <c r="S74" i="1"/>
  <c r="T74" i="1" s="1"/>
  <c r="S9" i="1"/>
  <c r="T9" i="1" s="1"/>
  <c r="S91" i="1"/>
  <c r="T91" i="1" s="1"/>
  <c r="S97" i="1"/>
  <c r="T97" i="1" s="1"/>
  <c r="S142" i="1"/>
  <c r="T142" i="1" s="1"/>
  <c r="S145" i="1"/>
  <c r="T145" i="1" s="1"/>
  <c r="S167" i="1"/>
  <c r="T167" i="1" s="1"/>
  <c r="S169" i="1"/>
  <c r="T169" i="1" s="1"/>
  <c r="S176" i="1"/>
  <c r="T176" i="1" s="1"/>
  <c r="S185" i="1"/>
  <c r="T185" i="1" s="1"/>
  <c r="S234" i="1"/>
  <c r="T234" i="1" s="1"/>
  <c r="S262" i="1"/>
  <c r="T262" i="1" s="1"/>
  <c r="S294" i="1"/>
  <c r="T294" i="1" s="1"/>
  <c r="S326" i="1"/>
  <c r="T326" i="1" s="1"/>
  <c r="S358" i="1"/>
  <c r="T358" i="1" s="1"/>
  <c r="S390" i="1"/>
  <c r="T390" i="1" s="1"/>
  <c r="S430" i="1"/>
  <c r="T430" i="1" s="1"/>
  <c r="S90" i="1"/>
  <c r="T90" i="1" s="1"/>
  <c r="S55" i="1"/>
  <c r="T55" i="1" s="1"/>
  <c r="S80" i="1"/>
  <c r="T80" i="1" s="1"/>
  <c r="S98" i="1"/>
  <c r="T98" i="1" s="1"/>
  <c r="S160" i="1"/>
  <c r="T160" i="1" s="1"/>
  <c r="S190" i="1"/>
  <c r="T190" i="1" s="1"/>
  <c r="S254" i="1"/>
  <c r="T254" i="1" s="1"/>
  <c r="S350" i="1"/>
  <c r="T350" i="1" s="1"/>
  <c r="S414" i="1"/>
  <c r="T414" i="1" s="1"/>
  <c r="S13" i="1"/>
  <c r="T13" i="1" s="1"/>
  <c r="S26" i="1"/>
  <c r="T26" i="1" s="1"/>
  <c r="S12" i="1"/>
  <c r="T12" i="1" s="1"/>
  <c r="S25" i="1"/>
  <c r="T25" i="1" s="1"/>
  <c r="S28" i="1"/>
  <c r="T28" i="1" s="1"/>
  <c r="S38" i="1"/>
  <c r="T38" i="1" s="1"/>
  <c r="S41" i="1"/>
  <c r="T41" i="1" s="1"/>
  <c r="S44" i="1"/>
  <c r="T44" i="1" s="1"/>
  <c r="S54" i="1"/>
  <c r="T54" i="1" s="1"/>
  <c r="S57" i="1"/>
  <c r="T57" i="1" s="1"/>
  <c r="S60" i="1"/>
  <c r="T60" i="1" s="1"/>
  <c r="S70" i="1"/>
  <c r="T70" i="1" s="1"/>
  <c r="S73" i="1"/>
  <c r="T73" i="1" s="1"/>
  <c r="S76" i="1"/>
  <c r="T76" i="1" s="1"/>
  <c r="S79" i="1"/>
  <c r="T79" i="1" s="1"/>
  <c r="S85" i="1"/>
  <c r="T85" i="1" s="1"/>
  <c r="S94" i="1"/>
  <c r="T94" i="1" s="1"/>
  <c r="S147" i="1"/>
  <c r="T147" i="1" s="1"/>
  <c r="S149" i="1"/>
  <c r="T149" i="1" s="1"/>
  <c r="S154" i="1"/>
  <c r="T154" i="1" s="1"/>
  <c r="S159" i="1"/>
  <c r="T159" i="1" s="1"/>
  <c r="S214" i="1"/>
  <c r="T214" i="1" s="1"/>
  <c r="S251" i="1"/>
  <c r="T251" i="1" s="1"/>
  <c r="S283" i="1"/>
  <c r="T283" i="1" s="1"/>
  <c r="S315" i="1"/>
  <c r="T315" i="1" s="1"/>
  <c r="S347" i="1"/>
  <c r="T347" i="1" s="1"/>
  <c r="S379" i="1"/>
  <c r="T379" i="1" s="1"/>
  <c r="S411" i="1"/>
  <c r="T411" i="1" s="1"/>
  <c r="S438" i="1"/>
  <c r="T438" i="1" s="1"/>
  <c r="S141" i="1"/>
  <c r="T141" i="1" s="1"/>
  <c r="S10" i="1"/>
  <c r="T10" i="1" s="1"/>
  <c r="S150" i="1"/>
  <c r="T150" i="1" s="1"/>
  <c r="S29" i="1"/>
  <c r="T29" i="1" s="1"/>
  <c r="S42" i="1"/>
  <c r="T42" i="1" s="1"/>
  <c r="S5" i="1"/>
  <c r="T5" i="1" s="1"/>
  <c r="S22" i="1"/>
  <c r="T22" i="1" s="1"/>
  <c r="S82" i="1"/>
  <c r="T82" i="1" s="1"/>
  <c r="S99" i="1"/>
  <c r="T99" i="1" s="1"/>
  <c r="S156" i="1"/>
  <c r="T156" i="1" s="1"/>
  <c r="S164" i="1"/>
  <c r="T164" i="1" s="1"/>
  <c r="S182" i="1"/>
  <c r="T182" i="1" s="1"/>
  <c r="S196" i="1"/>
  <c r="T196" i="1" s="1"/>
  <c r="S223" i="1"/>
  <c r="T223" i="1" s="1"/>
  <c r="S225" i="1"/>
  <c r="T225" i="1" s="1"/>
  <c r="S240" i="1"/>
  <c r="T240" i="1" s="1"/>
  <c r="S270" i="1"/>
  <c r="T270" i="1" s="1"/>
  <c r="S302" i="1"/>
  <c r="T302" i="1" s="1"/>
  <c r="S334" i="1"/>
  <c r="T334" i="1" s="1"/>
  <c r="S366" i="1"/>
  <c r="T366" i="1" s="1"/>
  <c r="S398" i="1"/>
  <c r="T3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<sst xmlns="http://schemas.openxmlformats.org/spreadsheetml/2006/main" count="2370" uniqueCount="978">
  <si>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</si>
  <si>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</si>
  <si>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</si>
  <si>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</si>
  <si>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</si>
  <si>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</si>
  <si>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</si>
  <si>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</si>
  <si>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</si>
  <si>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</si>
  <si>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</si>
  <si>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</si>
  <si>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</si>
  <si>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</si>
  <si>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</si>
  <si>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</si>
  <si>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</si>
  <si>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</si>
  <si>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</si>
  <si>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</si>
  <si>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</si>
  <si>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</si>
  <si>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</si>
  <si>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</si>
  <si>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</si>
  <si>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</si>
  <si>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</si>
  <si>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</si>
  <si>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</si>
  <si>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</si>
  <si>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</si>
  <si>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https://fnet.bmfbovespa.com.br/fnet/publico/downloadDocumento?id=423007</t>
  </si>
  <si>
    <t>AEFI11</t>
  </si>
  <si>
    <t>Educacional</t>
  </si>
  <si>
    <t>https://fnet.bmfbovespa.com.br/fnet/publico/downloadDocumento?id=412100</t>
  </si>
  <si>
    <t>AFHI11</t>
  </si>
  <si>
    <t>Papéis</t>
  </si>
  <si>
    <t>Af Invest</t>
  </si>
  <si>
    <t>https://fnet.bmfbovespa.com.br/fnet/publico/downloadDocumento?id=420695</t>
  </si>
  <si>
    <t>AGCX11</t>
  </si>
  <si>
    <t>Agências de Bancos</t>
  </si>
  <si>
    <t>https://fnet.bmfbovespa.com.br/fnet/publico/downloadDocumento?id=413778</t>
  </si>
  <si>
    <t>AIEC11</t>
  </si>
  <si>
    <t>Lajes Corporativas</t>
  </si>
  <si>
    <t>Ai Real Estate</t>
  </si>
  <si>
    <t>https://fnet.bmfbovespa.com.br/fnet/publico/downloadDocumento?id=409778</t>
  </si>
  <si>
    <t>ALMI11</t>
  </si>
  <si>
    <t>Btg Pactual</t>
  </si>
  <si>
    <t>https://fnet.bmfbovespa.com.br/fnet/publico/downloadDocumento?id=413895</t>
  </si>
  <si>
    <t>ALZC11</t>
  </si>
  <si>
    <t>-</t>
  </si>
  <si>
    <t>N/A</t>
  </si>
  <si>
    <t>ALZM11</t>
  </si>
  <si>
    <t>Fundo de Fundos</t>
  </si>
  <si>
    <t>https://fnet.bmfbovespa.com.br/fnet/publico/downloadDocumento?id=417065</t>
  </si>
  <si>
    <t>ALZR11</t>
  </si>
  <si>
    <t>Misto</t>
  </si>
  <si>
    <t>Alianza</t>
  </si>
  <si>
    <t>https://fnet.bmfbovespa.com.br/fnet/publico/downloadDocumento?id=419706</t>
  </si>
  <si>
    <t>ANCR11B</t>
  </si>
  <si>
    <t>Scai Gestora</t>
  </si>
  <si>
    <t>APTO11</t>
  </si>
  <si>
    <t>Imóveis Residenciais</t>
  </si>
  <si>
    <t>Navi</t>
  </si>
  <si>
    <t>https://fnet.bmfbovespa.com.br/fnet/publico/downloadDocumento?id=420322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</si>
  <si>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</si>
  <si>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</si>
  <si>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</si>
  <si>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</si>
  <si>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</si>
  <si>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</si>
  <si>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</si>
  <si>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</si>
  <si>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https://fnet.bmfbovespa.com.br/fnet/publico/downloadDocumento?id=422304</t>
  </si>
  <si>
    <t>ASMT11</t>
  </si>
  <si>
    <t>https://fnet.bmfbovespa.com.br/fnet/publico/downloadDocumento?id=423158</t>
  </si>
  <si>
    <t>ATCR11</t>
  </si>
  <si>
    <t>Tmj Capital</t>
  </si>
  <si>
    <t>ATSA11</t>
  </si>
  <si>
    <t>Hedge Investments</t>
  </si>
  <si>
    <t>https://fnet.bmfbovespa.com.br/fnet/publico/downloadDocumento?id=413842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</si>
  <si>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</si>
  <si>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</si>
  <si>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</si>
  <si>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</si>
  <si>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</si>
  <si>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</si>
  <si>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https://fnet.bmfbovespa.com.br/fnet/publico/downloadDocumento?id=420043</t>
  </si>
  <si>
    <t>BBFI11B</t>
  </si>
  <si>
    <t>Caixa Econômica</t>
  </si>
  <si>
    <t>https://fnet.bmfbovespa.com.br/fnet/publico/downloadDocumento?id=411849</t>
  </si>
  <si>
    <t>BBFO11</t>
  </si>
  <si>
    <t>Bb Gestão</t>
  </si>
  <si>
    <t>https://fnet.bmfbovespa.com.br/fnet/publico/downloadDocumento?id=420264</t>
  </si>
  <si>
    <t>BBIM11</t>
  </si>
  <si>
    <t>BBPO11</t>
  </si>
  <si>
    <t>Votorantim Asset</t>
  </si>
  <si>
    <t>https://fnet.bmfbovespa.com.br/fnet/publico/downloadDocumento?id=416335</t>
  </si>
  <si>
    <t>BBRC11</t>
  </si>
  <si>
    <t>https://fnet.bmfbovespa.com.br/fnet/publico/downloadDocumento?id=416433</t>
  </si>
  <si>
    <t>BCFF11</t>
  </si>
  <si>
    <t>https://fnet.bmfbovespa.com.br/fnet/publico/downloadDocumento?id=420190</t>
  </si>
  <si>
    <t>BCIA11</t>
  </si>
  <si>
    <t>Bradesco</t>
  </si>
  <si>
    <t>https://fnet.bmfbovespa.com.br/fnet/publico/downloadDocumento?id=418397</t>
  </si>
  <si>
    <t>BCRI11</t>
  </si>
  <si>
    <t>Banestes</t>
  </si>
  <si>
    <t>https://fnet.bmfbovespa.com.br/fnet/publico/downloadDocumento?id=422077</t>
  </si>
  <si>
    <t>BICE11</t>
  </si>
  <si>
    <t>BICR11</t>
  </si>
  <si>
    <t>Inter Asset</t>
  </si>
  <si>
    <t>https://fnet.bmfbovespa.com.br/fnet/publico/downloadDocumento?id=422090</t>
  </si>
  <si>
    <t>BIME11</t>
  </si>
  <si>
    <t>Brio Investimentos</t>
  </si>
  <si>
    <t>https://fnet.bmfbovespa.com.br/fnet/publico/downloadDocumento?id=420665</t>
  </si>
  <si>
    <t>BIPD11</t>
  </si>
  <si>
    <t>BLCA11</t>
  </si>
  <si>
    <t>https://fnet.bmfbovespa.com.br/fnet/publico/downloadDocumento?id=412154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</si>
  <si>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</si>
  <si>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</si>
  <si>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</si>
  <si>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</si>
  <si>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</si>
  <si>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https://fnet.bmfbovespa.com.br/fnet/publico/downloadDocumento?id=407244</t>
  </si>
  <si>
    <t>BLMG11</t>
  </si>
  <si>
    <t>https://fnet.bmfbovespa.com.br/fnet/publico/downloadDocumento?id=421185</t>
  </si>
  <si>
    <t>BLMO11</t>
  </si>
  <si>
    <t>https://fnet.bmfbovespa.com.br/fnet/publico/downloadDocumento?id=419585</t>
  </si>
  <si>
    <t>BLMR11</t>
  </si>
  <si>
    <t>https://fnet.bmfbovespa.com.br/fnet/publico/downloadDocumento?id=423005</t>
  </si>
  <si>
    <t>BLUR11</t>
  </si>
  <si>
    <t>https://fnet.bmfbovespa.com.br/fnet/publico/downloadDocumento?id=412867</t>
  </si>
  <si>
    <t>BMII11</t>
  </si>
  <si>
    <t>BMLC11</t>
  </si>
  <si>
    <t>Argucia Capital</t>
  </si>
  <si>
    <t>https://fnet.bmfbovespa.com.br/fnet/publico/downloadDocumento?id=409834</t>
  </si>
  <si>
    <t>BNFS11</t>
  </si>
  <si>
    <t>Oliveira Trust</t>
  </si>
  <si>
    <t>https://fnet.bmfbovespa.com.br/fnet/publico/downloadDocumento?id=412289</t>
  </si>
  <si>
    <t>BPFF11</t>
  </si>
  <si>
    <t>Brasil Plural</t>
  </si>
  <si>
    <t>https://fnet.bmfbovespa.com.br/fnet/publico/downloadDocumento?id=411599</t>
  </si>
  <si>
    <t>BPLC11</t>
  </si>
  <si>
    <t>BPML11</t>
  </si>
  <si>
    <t>https://fnet.bmfbovespa.com.br/fnet/publico/downloadDocumento?id=423621</t>
  </si>
  <si>
    <t>BPRP11</t>
  </si>
  <si>
    <t>BRCO11</t>
  </si>
  <si>
    <t>Bresco Gestão</t>
  </si>
  <si>
    <t>https://fnet.bmfbovespa.com.br/fnet/publico/downloadDocumento?id=417490</t>
  </si>
  <si>
    <t>BRCR11</t>
  </si>
  <si>
    <t>https://fnet.bmfbovespa.com.br/fnet/publico/downloadDocumento?id=423617</t>
  </si>
  <si>
    <t>BREV11</t>
  </si>
  <si>
    <t>Br-capital</t>
  </si>
  <si>
    <t>https://fnet.bmfbovespa.com.br/fnet/publico/downloadDocumento?id=420629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</si>
  <si>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</si>
  <si>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</si>
  <si>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</si>
  <si>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</si>
  <si>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</si>
  <si>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</si>
  <si>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</si>
  <si>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</si>
  <si>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</si>
  <si>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</si>
  <si>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</si>
  <si>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</si>
  <si>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https://fnet.bmfbovespa.com.br/fnet/publico/downloadDocumento?id=420012</t>
  </si>
  <si>
    <t>BTCR11</t>
  </si>
  <si>
    <t>https://fnet.bmfbovespa.com.br/fnet/publico/downloadDocumento?id=381427</t>
  </si>
  <si>
    <t>BTLG11</t>
  </si>
  <si>
    <t>https://fnet.bmfbovespa.com.br/fnet/publico/downloadDocumento?id=423696</t>
  </si>
  <si>
    <t>BTRA11</t>
  </si>
  <si>
    <t>https://fnet.bmfbovespa.com.br/fnet/publico/downloadDocumento?id=423044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</si>
  <si>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</si>
  <si>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</si>
  <si>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</si>
  <si>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</si>
  <si>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https://fnet.bmfbovespa.com.br/fnet/publico/downloadDocumento?id=413740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</si>
  <si>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</si>
  <si>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</si>
  <si>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</si>
  <si>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</si>
  <si>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</si>
  <si>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</si>
  <si>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</si>
  <si>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https://fnet.bmfbovespa.com.br/fnet/publico/downloadDocumento?id=418127</t>
  </si>
  <si>
    <t>CARE11</t>
  </si>
  <si>
    <t>Zion Gestão</t>
  </si>
  <si>
    <t>https://fnet.bmfbovespa.com.br/fnet/publico/downloadDocumento?id=419666</t>
  </si>
  <si>
    <t>CBOP11</t>
  </si>
  <si>
    <t>Cshg</t>
  </si>
  <si>
    <t>https://fnet.bmfbovespa.com.br/fnet/publico/downloadDocumento?id=413780</t>
  </si>
  <si>
    <t>CCME11</t>
  </si>
  <si>
    <t>https://fnet.bmfbovespa.com.br/fnet/publico/downloadDocumento?id=422061</t>
  </si>
  <si>
    <t>CCRF11</t>
  </si>
  <si>
    <t>https://fnet.bmfbovespa.com.br/fnet/publico/downloadDocumento?id=407323</t>
  </si>
  <si>
    <t>CEOC11</t>
  </si>
  <si>
    <t>https://fnet.bmfbovespa.com.br/fnet/publico/downloadDocumento?id=411852</t>
  </si>
  <si>
    <t>CFHI11</t>
  </si>
  <si>
    <t>CFII11</t>
  </si>
  <si>
    <t>CJCT11</t>
  </si>
  <si>
    <t>https://fnet.bmfbovespa.com.br/fnet/publico/downloadDocumento?id=403671</t>
  </si>
  <si>
    <t>CJFI11</t>
  </si>
  <si>
    <t>Brkb</t>
  </si>
  <si>
    <t>CNES11</t>
  </si>
  <si>
    <t>https://fnet.bmfbovespa.com.br/fnet/publico/downloadDocumento?id=411603</t>
  </si>
  <si>
    <t>CPFF11</t>
  </si>
  <si>
    <t>Capitânia</t>
  </si>
  <si>
    <t>https://fnet.bmfbovespa.com.br/fnet/publico/downloadDocumento?id=423440</t>
  </si>
  <si>
    <t>CPTS11</t>
  </si>
  <si>
    <t>https://fnet.bmfbovespa.com.br/fnet/publico/downloadDocumento?id=422005</t>
  </si>
  <si>
    <t>CRFF11</t>
  </si>
  <si>
    <t>https://fnet.bmfbovespa.com.br/fnet/publico/downloadDocumento?id=420543</t>
  </si>
  <si>
    <t>CTNP11</t>
  </si>
  <si>
    <t>CTXT11</t>
  </si>
  <si>
    <t>https://fnet.bmfbovespa.com.br/fnet/publico/downloadDocumento?id=418381</t>
  </si>
  <si>
    <t>CVBI11</t>
  </si>
  <si>
    <t>Vbi Real Estate</t>
  </si>
  <si>
    <t>https://fnet.bmfbovespa.com.br/fnet/publico/downloadDocumento?id=423001</t>
  </si>
  <si>
    <t>CVPR11</t>
  </si>
  <si>
    <t>CXAG11</t>
  </si>
  <si>
    <t>https://fnet.bmfbovespa.com.br/fnet/publico/downloadDocumento?id=421127</t>
  </si>
  <si>
    <t>CXCE11B</t>
  </si>
  <si>
    <t>https://fnet.bmfbovespa.com.br/fnet/publico/downloadDocumento?id=418047</t>
  </si>
  <si>
    <t>CXCI11</t>
  </si>
  <si>
    <t>https://fnet.bmfbovespa.com.br/fnet/publico/downloadDocumento?id=413442</t>
  </si>
  <si>
    <t>CXCO11</t>
  </si>
  <si>
    <t>Vórtx</t>
  </si>
  <si>
    <t>CXRI11</t>
  </si>
  <si>
    <t>https://fnet.bmfbovespa.com.br/fnet/publico/downloadDocumento?id=420538</t>
  </si>
  <si>
    <t>CXTL11</t>
  </si>
  <si>
    <t>https://fnet.bmfbovespa.com.br/fnet/publico/downloadDocumento?id=420479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</si>
  <si>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</si>
  <si>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</si>
  <si>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</si>
  <si>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</si>
  <si>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</si>
  <si>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</si>
  <si>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https://fnet.bmfbovespa.com.br/fnet/publico/downloadDocumento?id=419698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</si>
  <si>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</si>
  <si>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</si>
  <si>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</si>
  <si>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</si>
  <si>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</si>
  <si>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</si>
  <si>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</si>
  <si>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</si>
  <si>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</si>
  <si>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https://fnet.bmfbovespa.com.br/fnet/publico/downloadDocumento?id=416838</t>
  </si>
  <si>
    <t>DRIT11B</t>
  </si>
  <si>
    <t>https://fnet.bmfbovespa.com.br/fnet/publico/downloadDocumento?id=409673</t>
  </si>
  <si>
    <t>DVFF11</t>
  </si>
  <si>
    <t>https://fnet.bmfbovespa.com.br/fnet/publico/downloadDocumento?id=416996</t>
  </si>
  <si>
    <t>EDFO11B</t>
  </si>
  <si>
    <t>https://fnet.bmfbovespa.com.br/fnet/publico/downloadDocumento?id=412288</t>
  </si>
  <si>
    <t>EDGA11</t>
  </si>
  <si>
    <t>https://fnet.bmfbovespa.com.br/fnet/publico/downloadDocumento?id=413891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</si>
  <si>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</si>
  <si>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</si>
  <si>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</si>
  <si>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</si>
  <si>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https://fnet.bmfbovespa.com.br/fnet/publico/downloadDocumento?id=421136</t>
  </si>
  <si>
    <t>ERCR11</t>
  </si>
  <si>
    <t>https://fnet.bmfbovespa.com.br/fnet/publico/downloadDocumento?id=419619</t>
  </si>
  <si>
    <t>ERPA11</t>
  </si>
  <si>
    <t>ESTQ11</t>
  </si>
  <si>
    <t>Polo Capital</t>
  </si>
  <si>
    <t>EURO11</t>
  </si>
  <si>
    <t>Coinvalores</t>
  </si>
  <si>
    <t>https://fnet.bmfbovespa.com.br/fnet/publico/downloadDocumento?id=420199</t>
  </si>
  <si>
    <t>EVBI11</t>
  </si>
  <si>
    <t>https://fnet.bmfbovespa.com.br/fnet/publico/downloadDocumento?id=420315</t>
  </si>
  <si>
    <t>EXES11</t>
  </si>
  <si>
    <t>https://fnet.bmfbovespa.com.br/fnet/publico/downloadDocumento?id=404603</t>
  </si>
  <si>
    <t>FAED11</t>
  </si>
  <si>
    <t>https://fnet.bmfbovespa.com.br/fnet/publico/downloadDocumento?id=411595</t>
  </si>
  <si>
    <t>FAGL11</t>
  </si>
  <si>
    <t>FAMB11B</t>
  </si>
  <si>
    <t>https://fnet.bmfbovespa.com.br/fnet/publico/downloadDocumento?id=415282</t>
  </si>
  <si>
    <t>FATN11</t>
  </si>
  <si>
    <t>https://fnet.bmfbovespa.com.br/fnet/publico/downloadDocumento?id=408233</t>
  </si>
  <si>
    <t>FCAS11</t>
  </si>
  <si>
    <t>FCFL11</t>
  </si>
  <si>
    <t>https://fnet.bmfbovespa.com.br/fnet/publico/downloadDocumento?id=411600</t>
  </si>
  <si>
    <t>FEXC11</t>
  </si>
  <si>
    <t>FGPM11</t>
  </si>
  <si>
    <t>FIGS11</t>
  </si>
  <si>
    <t>https://fnet.bmfbovespa.com.br/fnet/publico/downloadDocumento?id=416894</t>
  </si>
  <si>
    <t>FIIB11</t>
  </si>
  <si>
    <t>https://fnet.bmfbovespa.com.br/fnet/publico/downloadDocumento?id=419451</t>
  </si>
  <si>
    <t>FIIP11B</t>
  </si>
  <si>
    <t>https://fnet.bmfbovespa.com.br/fnet/publico/downloadDocumento?id=422198</t>
  </si>
  <si>
    <t>FINF11</t>
  </si>
  <si>
    <t>Infra Asset</t>
  </si>
  <si>
    <t>FISC11</t>
  </si>
  <si>
    <t>Geral Investimentos</t>
  </si>
  <si>
    <t>https://fnet.bmfbovespa.com.br/fnet/publico/downloadDocumento?id=422844</t>
  </si>
  <si>
    <t>FISD11</t>
  </si>
  <si>
    <t>FIVN11</t>
  </si>
  <si>
    <t>FLCR11</t>
  </si>
  <si>
    <t>Faria Lima Capital</t>
  </si>
  <si>
    <t>https://fnet.bmfbovespa.com.br/fnet/publico/downloadDocumento?id=412046</t>
  </si>
  <si>
    <t>FLMA11</t>
  </si>
  <si>
    <t>https://fnet.bmfbovespa.com.br/fnet/publico/downloadDocumento?id=422853</t>
  </si>
  <si>
    <t>FLRP11</t>
  </si>
  <si>
    <t>https://fnet.bmfbovespa.com.br/fnet/publico/downloadDocumento?id=413844</t>
  </si>
  <si>
    <t>FMOF11</t>
  </si>
  <si>
    <t>https://fnet.bmfbovespa.com.br/fnet/publico/downloadDocumento?id=419422</t>
  </si>
  <si>
    <t>FOFT11</t>
  </si>
  <si>
    <t>FPAB11</t>
  </si>
  <si>
    <t>https://fnet.bmfbovespa.com.br/fnet/publico/downloadDocumento?id=415988</t>
  </si>
  <si>
    <t>FPNG11</t>
  </si>
  <si>
    <t>https://fnet.bmfbovespa.com.br/fnet/publico/downloadDocumento?id=422850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</si>
  <si>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</si>
  <si>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</si>
  <si>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</si>
  <si>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</si>
  <si>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</si>
  <si>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https://fnet.bmfbovespa.com.br/fnet/publico/downloadDocumento?id=423009</t>
  </si>
  <si>
    <t>GALG11</t>
  </si>
  <si>
    <t>Guardian Capital Gestora</t>
  </si>
  <si>
    <t>https://fnet.bmfbovespa.com.br/fnet/publico/downloadDocumento?id=422980</t>
  </si>
  <si>
    <t>GAME11</t>
  </si>
  <si>
    <t>Guardian</t>
  </si>
  <si>
    <t>https://fnet.bmfbovespa.com.br/fnet/publico/downloadDocumento?id=423019</t>
  </si>
  <si>
    <t>GCFF11</t>
  </si>
  <si>
    <t>Galápagos</t>
  </si>
  <si>
    <t>https://fnet.bmfbovespa.com.br/fnet/publico/downloadDocumento?id=421220</t>
  </si>
  <si>
    <t>GCRI11</t>
  </si>
  <si>
    <t>https://fnet.bmfbovespa.com.br/fnet/publico/downloadDocumento?id=421415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</si>
  <si>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</si>
  <si>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</si>
  <si>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</si>
  <si>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</si>
  <si>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https://fnet.bmfbovespa.com.br/fnet/publico/downloadDocumento?id=419668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</si>
  <si>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</si>
  <si>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</si>
  <si>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</si>
  <si>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</si>
  <si>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https://fnet.bmfbovespa.com.br/fnet/publico/downloadDocumento?id=412890</t>
  </si>
  <si>
    <t>GTLG11</t>
  </si>
  <si>
    <t>https://fnet.bmfbovespa.com.br/fnet/publico/downloadDocumento?id=419988</t>
  </si>
  <si>
    <t>GTWR11</t>
  </si>
  <si>
    <t>https://fnet.bmfbovespa.com.br/fnet/publico/downloadDocumento?id=416542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</si>
  <si>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</si>
  <si>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</si>
  <si>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</si>
  <si>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</si>
  <si>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</si>
  <si>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https://fnet.bmfbovespa.com.br/fnet/publico/downloadDocumento?id=420699</t>
  </si>
  <si>
    <t>HABT11</t>
  </si>
  <si>
    <t>Habitat Capital</t>
  </si>
  <si>
    <t>https://fnet.bmfbovespa.com.br/fnet/publico/downloadDocumento?id=423636</t>
  </si>
  <si>
    <t>HBCR11</t>
  </si>
  <si>
    <t>https://fnet.bmfbovespa.com.br/fnet/publico/downloadDocumento?id=411265</t>
  </si>
  <si>
    <t>HBRH11</t>
  </si>
  <si>
    <t>Brl Trust</t>
  </si>
  <si>
    <t>https://fnet.bmfbovespa.com.br/fnet/publico/downloadDocumento?id=421532</t>
  </si>
  <si>
    <t>HBTT11</t>
  </si>
  <si>
    <t>https://fnet.bmfbovespa.com.br/fnet/publico/downloadDocumento?id=123065</t>
  </si>
  <si>
    <t>HCHG11</t>
  </si>
  <si>
    <t>https://fnet.bmfbovespa.com.br/fnet/publico/downloadDocumento?id=423638</t>
  </si>
  <si>
    <t>HCPR11</t>
  </si>
  <si>
    <t>HCRI11</t>
  </si>
  <si>
    <t>Hospitalar</t>
  </si>
  <si>
    <t>https://fnet.bmfbovespa.com.br/fnet/publico/downloadDocumento?id=411060</t>
  </si>
  <si>
    <t>HCST11</t>
  </si>
  <si>
    <t>Hectare Capital</t>
  </si>
  <si>
    <t>HCTR11</t>
  </si>
  <si>
    <t>https://fnet.bmfbovespa.com.br/fnet/publico/downloadDocumento?id=408555</t>
  </si>
  <si>
    <t>HDEL11</t>
  </si>
  <si>
    <t>https://fnet.bmfbovespa.com.br/fnet/publico/downloadDocumento?id=419975</t>
  </si>
  <si>
    <t>HDOF11</t>
  </si>
  <si>
    <t>HFOF11</t>
  </si>
  <si>
    <t>https://fnet.bmfbovespa.com.br/fnet/publico/downloadDocumento?id=412864</t>
  </si>
  <si>
    <t>HGBS11</t>
  </si>
  <si>
    <t>https://fnet.bmfbovespa.com.br/fnet/publico/downloadDocumento?id=416945</t>
  </si>
  <si>
    <t>HGCR11</t>
  </si>
  <si>
    <t>https://fnet.bmfbovespa.com.br/fnet/publico/downloadDocumento?id=413776</t>
  </si>
  <si>
    <t>HGFF11</t>
  </si>
  <si>
    <t>https://fnet.bmfbovespa.com.br/fnet/publico/downloadDocumento?id=413785</t>
  </si>
  <si>
    <t>HGIC11</t>
  </si>
  <si>
    <t>https://fnet.bmfbovespa.com.br/fnet/publico/downloadDocumento?id=393540</t>
  </si>
  <si>
    <t>HGJH11</t>
  </si>
  <si>
    <t>https://fnet.bmfbovespa.com.br/fnet/publico/downloadDocumento?id=413777</t>
  </si>
  <si>
    <t>HGLG11</t>
  </si>
  <si>
    <t>https://fnet.bmfbovespa.com.br/fnet/publico/downloadDocumento?id=413779</t>
  </si>
  <si>
    <t>HGPO11</t>
  </si>
  <si>
    <t>HGRE11</t>
  </si>
  <si>
    <t>https://fnet.bmfbovespa.com.br/fnet/publico/downloadDocumento?id=413775</t>
  </si>
  <si>
    <t>HGRS11</t>
  </si>
  <si>
    <t>HGRU11</t>
  </si>
  <si>
    <t>https://fnet.bmfbovespa.com.br/fnet/publico/downloadDocumento?id=413782</t>
  </si>
  <si>
    <t>HLOG11</t>
  </si>
  <si>
    <t>https://fnet.bmfbovespa.com.br/fnet/publico/downloadDocumento?id=413795</t>
  </si>
  <si>
    <t>HMOC11</t>
  </si>
  <si>
    <t>HOFC11</t>
  </si>
  <si>
    <t>https://fnet.bmfbovespa.com.br/fnet/publico/downloadDocumento?id=418382</t>
  </si>
  <si>
    <t>HOSI11</t>
  </si>
  <si>
    <t>Housi Gestão</t>
  </si>
  <si>
    <t>https://fnet.bmfbovespa.com.br/fnet/publico/downloadDocumento?id=423642</t>
  </si>
  <si>
    <t>HPDP11</t>
  </si>
  <si>
    <t>https://fnet.bmfbovespa.com.br/fnet/publico/downloadDocumento?id=413846</t>
  </si>
  <si>
    <t>HRDF11</t>
  </si>
  <si>
    <t>https://fnet.bmfbovespa.com.br/fnet/publico/downloadDocumento?id=405264</t>
  </si>
  <si>
    <t>HREC11</t>
  </si>
  <si>
    <t>https://fnet.bmfbovespa.com.br/fnet/publico/downloadDocumento?id=419667</t>
  </si>
  <si>
    <t>HSAF11</t>
  </si>
  <si>
    <t>Hemisfério Sul</t>
  </si>
  <si>
    <t>https://fnet.bmfbovespa.com.br/fnet/publico/downloadDocumento?id=411589</t>
  </si>
  <si>
    <t>HSLG11</t>
  </si>
  <si>
    <t>https://fnet.bmfbovespa.com.br/fnet/publico/downloadDocumento?id=411592</t>
  </si>
  <si>
    <t>HSML11</t>
  </si>
  <si>
    <t>https://fnet.bmfbovespa.com.br/fnet/publico/downloadDocumento?id=411515</t>
  </si>
  <si>
    <t>HSRE11</t>
  </si>
  <si>
    <t>https://fnet.bmfbovespa.com.br/fnet/publico/downloadDocumento?id=411586</t>
  </si>
  <si>
    <t>HTMX11</t>
  </si>
  <si>
    <t>https://fnet.bmfbovespa.com.br/fnet/publico/downloadDocumento?id=421179</t>
  </si>
  <si>
    <t>HUCG11</t>
  </si>
  <si>
    <t>https://fnet.bmfbovespa.com.br/fnet/publico/downloadDocumento?id=421605</t>
  </si>
  <si>
    <t>HUSC11</t>
  </si>
  <si>
    <t>https://fnet.bmfbovespa.com.br/fnet/publico/downloadDocumento?id=419990</t>
  </si>
  <si>
    <t>HUSI11</t>
  </si>
  <si>
    <t>IBCR11</t>
  </si>
  <si>
    <t>https://fnet.bmfbovespa.com.br/fnet/publico/downloadDocumento?id=423659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</si>
  <si>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</si>
  <si>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</si>
  <si>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</si>
  <si>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</si>
  <si>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</si>
  <si>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</si>
  <si>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https://fnet.bmfbovespa.com.br/fnet/publico/downloadDocumento?id=421183</t>
  </si>
  <si>
    <t>IRIM11</t>
  </si>
  <si>
    <t>https://fnet.bmfbovespa.com.br/fnet/publico/downloadDocumento?id=421063</t>
  </si>
  <si>
    <t>ITIP11</t>
  </si>
  <si>
    <t>https://fnet.bmfbovespa.com.br/fnet/publico/downloadDocumento?id=422097</t>
  </si>
  <si>
    <t>ITIT11</t>
  </si>
  <si>
    <t>https://fnet.bmfbovespa.com.br/fnet/publico/downloadDocumento?id=422094</t>
  </si>
  <si>
    <t>JASC11</t>
  </si>
  <si>
    <t>https://fnet.bmfbovespa.com.br/fnet/publico/downloadDocumento?id=412103</t>
  </si>
  <si>
    <t>JBFO11</t>
  </si>
  <si>
    <t>JCDA11</t>
  </si>
  <si>
    <t>JCDB11</t>
  </si>
  <si>
    <t>JFLL11</t>
  </si>
  <si>
    <t>Brpp Gestão</t>
  </si>
  <si>
    <t>https://fnet.bmfbovespa.com.br/fnet/publico/downloadDocumento?id=423177</t>
  </si>
  <si>
    <t>JPPA11</t>
  </si>
  <si>
    <t>Jpp Capital</t>
  </si>
  <si>
    <t>https://fnet.bmfbovespa.com.br/fnet/publico/downloadDocumento?id=412819</t>
  </si>
  <si>
    <t>JPPC11</t>
  </si>
  <si>
    <t>https://fnet.bmfbovespa.com.br/fnet/publico/downloadDocumento?id=408920</t>
  </si>
  <si>
    <t>JRDM11</t>
  </si>
  <si>
    <t>https://fnet.bmfbovespa.com.br/fnet/publico/downloadDocumento?id=401611</t>
  </si>
  <si>
    <t>JSAF11</t>
  </si>
  <si>
    <t>https://fnet.bmfbovespa.com.br/fnet/publico/downloadDocumento?id=413840</t>
  </si>
  <si>
    <t>JSRE11</t>
  </si>
  <si>
    <t>Banco J Safra</t>
  </si>
  <si>
    <t>https://fnet.bmfbovespa.com.br/fnet/publico/downloadDocumento?id=412954</t>
  </si>
  <si>
    <t>JTPR11</t>
  </si>
  <si>
    <t>Ouro Preto Gestão</t>
  </si>
  <si>
    <t>KCRE11</t>
  </si>
  <si>
    <t>Kinea Investimentos</t>
  </si>
  <si>
    <t>https://fnet.bmfbovespa.com.br/fnet/publico/downloadDocumento?id=410978</t>
  </si>
  <si>
    <t>KEVE11</t>
  </si>
  <si>
    <t>https://fnet.bmfbovespa.com.br/fnet/publico/downloadDocumento?id=419991</t>
  </si>
  <si>
    <t>KFOF11</t>
  </si>
  <si>
    <t>https://fnet.bmfbovespa.com.br/fnet/publico/downloadDocumento?id=423684</t>
  </si>
  <si>
    <t>KINP11</t>
  </si>
  <si>
    <t>https://fnet.bmfbovespa.com.br/fnet/publico/downloadDocumento?id=419993</t>
  </si>
  <si>
    <t>KISU11</t>
  </si>
  <si>
    <t>Kilima Gestão</t>
  </si>
  <si>
    <t>https://fnet.bmfbovespa.com.br/fnet/publico/downloadDocumento?id=416467</t>
  </si>
  <si>
    <t>KIVO11</t>
  </si>
  <si>
    <t>https://fnet.bmfbovespa.com.br/fnet/publico/downloadDocumento?id=416450</t>
  </si>
  <si>
    <t>KNCR11</t>
  </si>
  <si>
    <t>https://fnet.bmfbovespa.com.br/fnet/publico/downloadDocumento?id=410986</t>
  </si>
  <si>
    <t>KNHY11</t>
  </si>
  <si>
    <t>https://fnet.bmfbovespa.com.br/fnet/publico/downloadDocumento?id=411511</t>
  </si>
  <si>
    <t>KNIP11</t>
  </si>
  <si>
    <t>https://fnet.bmfbovespa.com.br/fnet/publico/downloadDocumento?id=410984</t>
  </si>
  <si>
    <t>KNPR11</t>
  </si>
  <si>
    <t>KNRE11</t>
  </si>
  <si>
    <t>https://fnet.bmfbovespa.com.br/fnet/publico/downloadDocumento?id=419989</t>
  </si>
  <si>
    <t>KNRI11</t>
  </si>
  <si>
    <t>https://fnet.bmfbovespa.com.br/fnet/publico/downloadDocumento?id=423670</t>
  </si>
  <si>
    <t>KNSC11</t>
  </si>
  <si>
    <t>https://fnet.bmfbovespa.com.br/fnet/publico/downloadDocumento?id=410997</t>
  </si>
  <si>
    <t>LASC11</t>
  </si>
  <si>
    <t>Legatus</t>
  </si>
  <si>
    <t>https://fnet.bmfbovespa.com.br/fnet/publico/downloadDocumento?id=399814</t>
  </si>
  <si>
    <t>LATR11B</t>
  </si>
  <si>
    <t>Dynamo Vc</t>
  </si>
  <si>
    <t>LAVF11</t>
  </si>
  <si>
    <t>LFTT11</t>
  </si>
  <si>
    <t>LGCP11</t>
  </si>
  <si>
    <t>https://fnet.bmfbovespa.com.br/fnet/publico/downloadDocumento?id=422099</t>
  </si>
  <si>
    <t>LIFE11</t>
  </si>
  <si>
    <t>https://fnet.bmfbovespa.com.br/fnet/publico/downloadDocumento?id=422096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</si>
  <si>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</si>
  <si>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</si>
  <si>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</si>
  <si>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</si>
  <si>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</si>
  <si>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</si>
  <si>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</si>
  <si>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https://fnet.bmfbovespa.com.br/fnet/publico/downloadDocumento?id=422092</t>
  </si>
  <si>
    <t>LVBI11</t>
  </si>
  <si>
    <t>https://fnet.bmfbovespa.com.br/fnet/publico/downloadDocumento?id=423632</t>
  </si>
  <si>
    <t>MADS11</t>
  </si>
  <si>
    <t>MALL11</t>
  </si>
  <si>
    <t>https://fnet.bmfbovespa.com.br/fnet/publico/downloadDocumento?id=423138</t>
  </si>
  <si>
    <t>MANA11</t>
  </si>
  <si>
    <t>https://fnet.bmfbovespa.com.br/fnet/publico/downloadDocumento?id=421074</t>
  </si>
  <si>
    <t>MATV11</t>
  </si>
  <si>
    <t>https://fnet.bmfbovespa.com.br/fnet/publico/downloadDocumento?id=423112</t>
  </si>
  <si>
    <t>MAXR11</t>
  </si>
  <si>
    <t>https://fnet.bmfbovespa.com.br/fnet/publico/downloadDocumento?id=411597</t>
  </si>
  <si>
    <t>MCCI11</t>
  </si>
  <si>
    <t>Mauá Capital</t>
  </si>
  <si>
    <t>https://fnet.bmfbovespa.com.br/fnet/publico/downloadDocumento?id=423338</t>
  </si>
  <si>
    <t>MCHF11</t>
  </si>
  <si>
    <t>https://fnet.bmfbovespa.com.br/fnet/publico/downloadDocumento?id=422272</t>
  </si>
  <si>
    <t>MCHY11</t>
  </si>
  <si>
    <t>https://fnet.bmfbovespa.com.br/fnet/publico/downloadDocumento?id=422078</t>
  </si>
  <si>
    <t>MFAI11</t>
  </si>
  <si>
    <t>Mérito Investimentos</t>
  </si>
  <si>
    <t>https://fnet.bmfbovespa.com.br/fnet/publico/downloadDocumento?id=420409</t>
  </si>
  <si>
    <t>MFCR11</t>
  </si>
  <si>
    <t>https://fnet.bmfbovespa.com.br/fnet/publico/downloadDocumento?id=405544</t>
  </si>
  <si>
    <t>MFII11</t>
  </si>
  <si>
    <t>https://fnet.bmfbovespa.com.br/fnet/publico/downloadDocumento?id=419331</t>
  </si>
  <si>
    <t>MGCR11</t>
  </si>
  <si>
    <t>Mogno Capital</t>
  </si>
  <si>
    <t>https://fnet.bmfbovespa.com.br/fnet/publico/downloadDocumento?id=422109</t>
  </si>
  <si>
    <t>MGFF11</t>
  </si>
  <si>
    <t>https://fnet.bmfbovespa.com.br/fnet/publico/downloadDocumento?id=423663</t>
  </si>
  <si>
    <t>MGHT11</t>
  </si>
  <si>
    <t>https://fnet.bmfbovespa.com.br/fnet/publico/downloadDocumento?id=423667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</si>
  <si>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</si>
  <si>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</si>
  <si>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</si>
  <si>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</si>
  <si>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</si>
  <si>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</si>
  <si>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</si>
  <si>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</si>
  <si>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</si>
  <si>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</si>
  <si>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</si>
  <si>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</si>
  <si>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https://fnet.bmfbovespa.com.br/fnet/publico/downloadDocumento?id=423142</t>
  </si>
  <si>
    <t>MORE11</t>
  </si>
  <si>
    <t>More Invest</t>
  </si>
  <si>
    <t>https://fnet.bmfbovespa.com.br/fnet/publico/downloadDocumento?id=423093</t>
  </si>
  <si>
    <t>MTOF11</t>
  </si>
  <si>
    <t>MTRS11</t>
  </si>
  <si>
    <t>MVFI11</t>
  </si>
  <si>
    <t>MXRF11</t>
  </si>
  <si>
    <t>Xp Asset</t>
  </si>
  <si>
    <t>https://fnet.bmfbovespa.com.br/fnet/publico/downloadDocumento?id=420661</t>
  </si>
  <si>
    <t>NAVT11</t>
  </si>
  <si>
    <t>Navi Real Estate</t>
  </si>
  <si>
    <t>https://fnet.bmfbovespa.com.br/fnet/publico/downloadDocumento?id=406350</t>
  </si>
  <si>
    <t>NCHB11</t>
  </si>
  <si>
    <t>Nch Capital</t>
  </si>
  <si>
    <t>https://fnet.bmfbovespa.com.br/fnet/publico/downloadDocumento?id=419992</t>
  </si>
  <si>
    <t>NCRI11</t>
  </si>
  <si>
    <t>NEWL11</t>
  </si>
  <si>
    <t>Newport Real State</t>
  </si>
  <si>
    <t>https://fnet.bmfbovespa.com.br/fnet/publico/downloadDocumento?id=418732</t>
  </si>
  <si>
    <t>NEWU11</t>
  </si>
  <si>
    <t>https://fnet.bmfbovespa.com.br/fnet/publico/downloadDocumento?id=418727</t>
  </si>
  <si>
    <t>NPAR11</t>
  </si>
  <si>
    <t>Tc Consultoria</t>
  </si>
  <si>
    <t>NSLU11</t>
  </si>
  <si>
    <t>https://fnet.bmfbovespa.com.br/fnet/publico/downloadDocumento?id=411593</t>
  </si>
  <si>
    <t>NVHO11</t>
  </si>
  <si>
    <t>Genial Investimentos</t>
  </si>
  <si>
    <t>NVIF11B</t>
  </si>
  <si>
    <t>ONEF11</t>
  </si>
  <si>
    <t>https://fnet.bmfbovespa.com.br/fnet/publico/downloadDocumento?id=418409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</si>
  <si>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</si>
  <si>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</si>
  <si>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</si>
  <si>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</si>
  <si>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https://fnet.bmfbovespa.com.br/fnet/publico/downloadDocumento?id=420403</t>
  </si>
  <si>
    <t>OUJP11</t>
  </si>
  <si>
    <t>https://fnet.bmfbovespa.com.br/fnet/publico/downloadDocumento?id=412815</t>
  </si>
  <si>
    <t>OULG11</t>
  </si>
  <si>
    <t>https://fnet.bmfbovespa.com.br/fnet/publico/downloadDocumento?id=420400</t>
  </si>
  <si>
    <t>OURE11</t>
  </si>
  <si>
    <t>https://fnet.bmfbovespa.com.br/fnet/publico/downloadDocumento?id=420401</t>
  </si>
  <si>
    <t>PABY11</t>
  </si>
  <si>
    <t>PATB11</t>
  </si>
  <si>
    <t>PATC11</t>
  </si>
  <si>
    <t>Pátria Investimentos</t>
  </si>
  <si>
    <t>https://fnet.bmfbovespa.com.br/fnet/publico/downloadDocumento?id=423051</t>
  </si>
  <si>
    <t>PATL11</t>
  </si>
  <si>
    <t>https://fnet.bmfbovespa.com.br/fnet/publico/downloadDocumento?id=422088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</si>
  <si>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</si>
  <si>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</si>
  <si>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</si>
  <si>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</si>
  <si>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</si>
  <si>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https://fnet.bmfbovespa.com.br/fnet/publico/downloadDocumento?id=411598</t>
  </si>
  <si>
    <t>PLOG11</t>
  </si>
  <si>
    <t>https://fnet.bmfbovespa.com.br/fnet/publico/downloadDocumento?id=423169</t>
  </si>
  <si>
    <t>PLRI11</t>
  </si>
  <si>
    <t>PNDL11</t>
  </si>
  <si>
    <t>PNLN11</t>
  </si>
  <si>
    <t>PNPR11</t>
  </si>
  <si>
    <t>PORD11</t>
  </si>
  <si>
    <t>https://fnet.bmfbovespa.com.br/fnet/publico/downloadDocumento?id=419767</t>
  </si>
  <si>
    <t>PQAG11</t>
  </si>
  <si>
    <t>Petra Capital</t>
  </si>
  <si>
    <t>https://fnet.bmfbovespa.com.br/fnet/publico/downloadDocumento?id=416757</t>
  </si>
  <si>
    <t>PQDP11</t>
  </si>
  <si>
    <t>https://fnet.bmfbovespa.com.br/fnet/publico/downloadDocumento?id=413744</t>
  </si>
  <si>
    <t>PRSN11B</t>
  </si>
  <si>
    <t>órama Dtvm</t>
  </si>
  <si>
    <t>PRSV11</t>
  </si>
  <si>
    <t>Latour Capital</t>
  </si>
  <si>
    <t>https://fnet.bmfbovespa.com.br/fnet/publico/downloadDocumento?id=420301</t>
  </si>
  <si>
    <t>PRTS11</t>
  </si>
  <si>
    <t>PRZS11</t>
  </si>
  <si>
    <t>PVBI11</t>
  </si>
  <si>
    <t>https://fnet.bmfbovespa.com.br/fnet/publico/downloadDocumento?id=422878</t>
  </si>
  <si>
    <t>QAGR11</t>
  </si>
  <si>
    <t>Quasar Asset</t>
  </si>
  <si>
    <t>https://fnet.bmfbovespa.com.br/fnet/publico/downloadDocumento?id=420700</t>
  </si>
  <si>
    <t>QAMI11</t>
  </si>
  <si>
    <t>https://fnet.bmfbovespa.com.br/fnet/publico/downloadDocumento?id=420434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</si>
  <si>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</si>
  <si>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</si>
  <si>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</si>
  <si>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</si>
  <si>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</si>
  <si>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</si>
  <si>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</si>
  <si>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https://fnet.bmfbovespa.com.br/fnet/publico/downloadDocumento?id=420703</t>
  </si>
  <si>
    <t>RBED11</t>
  </si>
  <si>
    <t>RBFF11</t>
  </si>
  <si>
    <t>https://fnet.bmfbovespa.com.br/fnet/publico/downloadDocumento?id=420958</t>
  </si>
  <si>
    <t>RBGS11</t>
  </si>
  <si>
    <t>https://fnet.bmfbovespa.com.br/fnet/publico/downloadDocumento?id=251218</t>
  </si>
  <si>
    <t>RBHG11</t>
  </si>
  <si>
    <t>https://fnet.bmfbovespa.com.br/fnet/publico/downloadDocumento?id=419584</t>
  </si>
  <si>
    <t>RBHY11</t>
  </si>
  <si>
    <t>https://fnet.bmfbovespa.com.br/fnet/publico/downloadDocumento?id=418120</t>
  </si>
  <si>
    <t>RBIR11</t>
  </si>
  <si>
    <t>https://fnet.bmfbovespa.com.br/fnet/publico/downloadDocumento?id=399838</t>
  </si>
  <si>
    <t>RBLG11</t>
  </si>
  <si>
    <t>https://fnet.bmfbovespa.com.br/fnet/publico/downloadDocumento?id=419903</t>
  </si>
  <si>
    <t>RBOP11</t>
  </si>
  <si>
    <t>https://fnet.bmfbovespa.com.br/fnet/publico/downloadDocumento?id=418391</t>
  </si>
  <si>
    <t>RBRD11</t>
  </si>
  <si>
    <t>https://fnet.bmfbovespa.com.br/fnet/publico/downloadDocumento?id=423447</t>
  </si>
  <si>
    <t>RBRF11</t>
  </si>
  <si>
    <t>Rbr Gestão</t>
  </si>
  <si>
    <t>https://fnet.bmfbovespa.com.br/fnet/publico/downloadDocumento?id=419969</t>
  </si>
  <si>
    <t>RBRI11</t>
  </si>
  <si>
    <t>RBRL11</t>
  </si>
  <si>
    <t>https://fnet.bmfbovespa.com.br/fnet/publico/downloadDocumento?id=423314</t>
  </si>
  <si>
    <t>RBRM11</t>
  </si>
  <si>
    <t>RBRP11</t>
  </si>
  <si>
    <t>https://fnet.bmfbovespa.com.br/fnet/publico/downloadDocumento?id=408972</t>
  </si>
  <si>
    <t>RBRR11</t>
  </si>
  <si>
    <t>https://fnet.bmfbovespa.com.br/fnet/publico/downloadDocumento?id=423017</t>
  </si>
  <si>
    <t>RBRS11</t>
  </si>
  <si>
    <t>https://fnet.bmfbovespa.com.br/fnet/publico/downloadDocumento?id=413946</t>
  </si>
  <si>
    <t>RBRU11</t>
  </si>
  <si>
    <t>RBRX11</t>
  </si>
  <si>
    <t>https://fnet.bmfbovespa.com.br/fnet/publico/downloadDocumento?id=422080</t>
  </si>
  <si>
    <t>RBRY11</t>
  </si>
  <si>
    <t>https://fnet.bmfbovespa.com.br/fnet/publico/downloadDocumento?id=423165</t>
  </si>
  <si>
    <t>RBTS11</t>
  </si>
  <si>
    <t>https://fnet.bmfbovespa.com.br/fnet/publico/downloadDocumento?id=402160</t>
  </si>
  <si>
    <t>RBVA11</t>
  </si>
  <si>
    <t>RBVO11</t>
  </si>
  <si>
    <t>https://fnet.bmfbovespa.com.br/fnet/publico/downloadDocumento?id=413798</t>
  </si>
  <si>
    <t>RCFA11</t>
  </si>
  <si>
    <t>Fram Capital</t>
  </si>
  <si>
    <t>RCFF11</t>
  </si>
  <si>
    <t>RCRB11</t>
  </si>
  <si>
    <t>https://fnet.bmfbovespa.com.br/fnet/publico/downloadDocumento?id=412086</t>
  </si>
  <si>
    <t>RCRI11B</t>
  </si>
  <si>
    <t>https://fnet.bmfbovespa.com.br/fnet/publico/downloadDocumento?id=178001</t>
  </si>
  <si>
    <t>RDPD11</t>
  </si>
  <si>
    <t>https://fnet.bmfbovespa.com.br/fnet/publico/downloadDocumento?id=420011</t>
  </si>
  <si>
    <t>RECH11</t>
  </si>
  <si>
    <t>RECR11</t>
  </si>
  <si>
    <t>Rec Gestão</t>
  </si>
  <si>
    <t>https://fnet.bmfbovespa.com.br/fnet/publico/downloadDocumento?id=411633</t>
  </si>
  <si>
    <t>RECT11</t>
  </si>
  <si>
    <t>https://fnet.bmfbovespa.com.br/fnet/publico/downloadDocumento?id=411576</t>
  </si>
  <si>
    <t>RECX11</t>
  </si>
  <si>
    <t>https://fnet.bmfbovespa.com.br/fnet/publico/downloadDocumento?id=416614</t>
  </si>
  <si>
    <t>REIT11</t>
  </si>
  <si>
    <t>Socopa</t>
  </si>
  <si>
    <t>RELG11</t>
  </si>
  <si>
    <t>https://fnet.bmfbovespa.com.br/fnet/publico/downloadDocumento?id=411577</t>
  </si>
  <si>
    <t>RFOF11</t>
  </si>
  <si>
    <t>https://fnet.bmfbovespa.com.br/fnet/publico/downloadDocumento?id=420503</t>
  </si>
  <si>
    <t>RINV11</t>
  </si>
  <si>
    <t>https://fnet.bmfbovespa.com.br/fnet/publico/downloadDocumento?id=418438</t>
  </si>
  <si>
    <t>RMAI11</t>
  </si>
  <si>
    <t>RNDP11</t>
  </si>
  <si>
    <t>https://fnet.bmfbovespa.com.br/fnet/publico/downloadDocumento?id=420010</t>
  </si>
  <si>
    <t>RNGO11</t>
  </si>
  <si>
    <t>https://fnet.bmfbovespa.com.br/fnet/publico/downloadDocumento?id=418446</t>
  </si>
  <si>
    <t>ROOF11</t>
  </si>
  <si>
    <t>https://fnet.bmfbovespa.com.br/fnet/publico/downloadDocumento?id=419999</t>
  </si>
  <si>
    <t>RPRI11</t>
  </si>
  <si>
    <t>https://fnet.bmfbovespa.com.br/fnet/publico/downloadDocumento?id=412822</t>
  </si>
  <si>
    <t>RRCI11</t>
  </si>
  <si>
    <t>https://fnet.bmfbovespa.com.br/fnet/publico/downloadDocumento?id=417427</t>
  </si>
  <si>
    <t>RSPD11</t>
  </si>
  <si>
    <t>https://fnet.bmfbovespa.com.br/fnet/publico/downloadDocumento?id=399837</t>
  </si>
  <si>
    <t>RVBI11</t>
  </si>
  <si>
    <t>https://fnet.bmfbovespa.com.br/fnet/publico/downloadDocumento?id=421135</t>
  </si>
  <si>
    <t>RZAK11</t>
  </si>
  <si>
    <t>Riza Gestora</t>
  </si>
  <si>
    <t>https://fnet.bmfbovespa.com.br/fnet/publico/downloadDocumento?id=420555</t>
  </si>
  <si>
    <t>RZTR11</t>
  </si>
  <si>
    <t>https://fnet.bmfbovespa.com.br/fnet/publico/downloadDocumento?id=415677</t>
  </si>
  <si>
    <t>SAAG11</t>
  </si>
  <si>
    <t>SACL11</t>
  </si>
  <si>
    <t>SADI11</t>
  </si>
  <si>
    <t>Santander</t>
  </si>
  <si>
    <t>https://fnet.bmfbovespa.com.br/fnet/publico/downloadDocumento?id=413787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</si>
  <si>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</si>
  <si>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</si>
  <si>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</si>
  <si>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</si>
  <si>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</si>
  <si>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https://fnet.bmfbovespa.com.br/fnet/publico/downloadDocumento?id=420635</t>
  </si>
  <si>
    <t>SBCL11</t>
  </si>
  <si>
    <t>SCPF11</t>
  </si>
  <si>
    <t>https://fnet.bmfbovespa.com.br/fnet/publico/downloadDocumento?id=422817</t>
  </si>
  <si>
    <t>SDIL11</t>
  </si>
  <si>
    <t>https://fnet.bmfbovespa.com.br/fnet/publico/downloadDocumento?id=412095</t>
  </si>
  <si>
    <t>SEED11</t>
  </si>
  <si>
    <t>https://fnet.bmfbovespa.com.br/fnet/publico/downloadDocumento?id=403670</t>
  </si>
  <si>
    <t>SEQR11</t>
  </si>
  <si>
    <t>Sequóia</t>
  </si>
  <si>
    <t>https://fnet.bmfbovespa.com.br/fnet/publico/downloadDocumento?id=419996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</si>
  <si>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</si>
  <si>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</si>
  <si>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</si>
  <si>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</si>
  <si>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</si>
  <si>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</si>
  <si>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</si>
  <si>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</si>
  <si>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https://fnet.bmfbovespa.com.br/fnet/publico/downloadDocumento?id=423003</t>
  </si>
  <si>
    <t>SHSO11</t>
  </si>
  <si>
    <t>SIGR11</t>
  </si>
  <si>
    <t>https://fnet.bmfbovespa.com.br/fnet/publico/downloadDocumento?id=420912</t>
  </si>
  <si>
    <t>SJAU11</t>
  </si>
  <si>
    <t>SNCI11</t>
  </si>
  <si>
    <t>Suno Gestora</t>
  </si>
  <si>
    <t>https://fnet.bmfbovespa.com.br/fnet/publico/downloadDocumento?id=423445</t>
  </si>
  <si>
    <t>SNEL11</t>
  </si>
  <si>
    <t>SNFF11</t>
  </si>
  <si>
    <t>https://fnet.bmfbovespa.com.br/fnet/publico/downloadDocumento?id=422105</t>
  </si>
  <si>
    <t>SOLR11</t>
  </si>
  <si>
    <t>SPAF11</t>
  </si>
  <si>
    <t>SPMO11</t>
  </si>
  <si>
    <t>SPTW11</t>
  </si>
  <si>
    <t>https://fnet.bmfbovespa.com.br/fnet/publico/downloadDocumento?id=423172</t>
  </si>
  <si>
    <t>SPVJ11</t>
  </si>
  <si>
    <t>SPXS11</t>
  </si>
  <si>
    <t>https://fnet.bmfbovespa.com.br/fnet/publico/downloadDocumento?id=415149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</si>
  <si>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</si>
  <si>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</si>
  <si>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</si>
  <si>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</si>
  <si>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</si>
  <si>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</si>
  <si>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</si>
  <si>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</si>
  <si>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</si>
  <si>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</si>
  <si>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</si>
  <si>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https://fnet.bmfbovespa.com.br/fnet/publico/downloadDocumento?id=410863</t>
  </si>
  <si>
    <t>TFOF11</t>
  </si>
  <si>
    <t>TGAR11</t>
  </si>
  <si>
    <t>Tg Core Asset</t>
  </si>
  <si>
    <t>https://fnet.bmfbovespa.com.br/fnet/publico/downloadDocumento?id=411100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</si>
  <si>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</si>
  <si>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</si>
  <si>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</si>
  <si>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</si>
  <si>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https://fnet.bmfbovespa.com.br/fnet/publico/downloadDocumento?id=423278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</si>
  <si>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</si>
  <si>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</si>
  <si>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</si>
  <si>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</si>
  <si>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</si>
  <si>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</si>
  <si>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</si>
  <si>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https://fnet.bmfbovespa.com.br/fnet/publico/downloadDocumento?id=409827</t>
  </si>
  <si>
    <t>TSER11</t>
  </si>
  <si>
    <t>https://fnet.bmfbovespa.com.br/fnet/publico/downloadDocumento?id=423427</t>
  </si>
  <si>
    <t>TSNC11</t>
  </si>
  <si>
    <t>TSNM11</t>
  </si>
  <si>
    <t>URPR11</t>
  </si>
  <si>
    <t>Urca</t>
  </si>
  <si>
    <t>https://fnet.bmfbovespa.com.br/fnet/publico/downloadDocumento?id=393539</t>
  </si>
  <si>
    <t>VCJR11</t>
  </si>
  <si>
    <t>Vectis Gestão</t>
  </si>
  <si>
    <t>https://fnet.bmfbovespa.com.br/fnet/publico/downloadDocumento?id=410976</t>
  </si>
  <si>
    <t>VCRI11</t>
  </si>
  <si>
    <t>Vinci Real Estate</t>
  </si>
  <si>
    <t>https://fnet.bmfbovespa.com.br/fnet/publico/downloadDocumento?id=411575</t>
  </si>
  <si>
    <t>VCRR11</t>
  </si>
  <si>
    <t>Vectis</t>
  </si>
  <si>
    <t>https://fnet.bmfbovespa.com.br/fnet/publico/downloadDocumento?id=412107</t>
  </si>
  <si>
    <t>VDSV11</t>
  </si>
  <si>
    <t>VERE11</t>
  </si>
  <si>
    <t>VGHF11</t>
  </si>
  <si>
    <t>Valora Gestão</t>
  </si>
  <si>
    <t>https://fnet.bmfbovespa.com.br/fnet/publico/downloadDocumento?id=419820</t>
  </si>
  <si>
    <t>VGIP11</t>
  </si>
  <si>
    <t>https://fnet.bmfbovespa.com.br/fnet/publico/downloadDocumento?id=420987</t>
  </si>
  <si>
    <t>VGIR11</t>
  </si>
  <si>
    <t>https://fnet.bmfbovespa.com.br/fnet/publico/downloadDocumento?id=420815</t>
  </si>
  <si>
    <t>VIDS11</t>
  </si>
  <si>
    <t>VIFI11</t>
  </si>
  <si>
    <t>https://fnet.bmfbovespa.com.br/fnet/publico/downloadDocumento?id=411570</t>
  </si>
  <si>
    <t>VILG11</t>
  </si>
  <si>
    <t>https://fnet.bmfbovespa.com.br/fnet/publico/downloadDocumento?id=411568</t>
  </si>
  <si>
    <t>VINO11</t>
  </si>
  <si>
    <t>https://fnet.bmfbovespa.com.br/fnet/publico/downloadDocumento?id=411566</t>
  </si>
  <si>
    <t>VISC11</t>
  </si>
  <si>
    <t>https://fnet.bmfbovespa.com.br/fnet/publico/downloadDocumento?id=411564</t>
  </si>
  <si>
    <t>VIUR11</t>
  </si>
  <si>
    <t>https://fnet.bmfbovespa.com.br/fnet/publico/downloadDocumento?id=411561</t>
  </si>
  <si>
    <t>VJFD11</t>
  </si>
  <si>
    <t>VLIQ11</t>
  </si>
  <si>
    <t>VLJS11</t>
  </si>
  <si>
    <t>Queluz Gestão</t>
  </si>
  <si>
    <t>VLOL11</t>
  </si>
  <si>
    <t>https://fnet.bmfbovespa.com.br/fnet/publico/downloadDocumento?id=422865</t>
  </si>
  <si>
    <t>VOTS11</t>
  </si>
  <si>
    <t>https://fnet.bmfbovespa.com.br/fnet/publico/downloadDocumento?id=411769</t>
  </si>
  <si>
    <t>VPSI11</t>
  </si>
  <si>
    <t>VRTA11</t>
  </si>
  <si>
    <t>Fator Adm</t>
  </si>
  <si>
    <t>https://fnet.bmfbovespa.com.br/fnet/publico/downloadDocumento?id=411562</t>
  </si>
  <si>
    <t>VSEC11</t>
  </si>
  <si>
    <t>https://fnet.bmfbovespa.com.br/fnet/publico/downloadDocumento?id=197549</t>
  </si>
  <si>
    <t>VSHO11</t>
  </si>
  <si>
    <t>https://fnet.bmfbovespa.com.br/fnet/publico/downloadDocumento?id=411448</t>
  </si>
  <si>
    <t>VSLH11</t>
  </si>
  <si>
    <t>https://fnet.bmfbovespa.com.br/fnet/publico/downloadDocumento?id=423274</t>
  </si>
  <si>
    <t>VTLT11</t>
  </si>
  <si>
    <t>https://fnet.bmfbovespa.com.br/fnet/publico/downloadDocumento?id=416566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</si>
  <si>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</si>
  <si>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</si>
  <si>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</si>
  <si>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</si>
  <si>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</si>
  <si>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</si>
  <si>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</si>
  <si>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</si>
  <si>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</si>
  <si>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</si>
  <si>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</si>
  <si>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</si>
  <si>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https://fnet.bmfbovespa.com.br/fnet/publico/downloadDocumento?id=415281</t>
  </si>
  <si>
    <t>WPLZ11</t>
  </si>
  <si>
    <t>https://fnet.bmfbovespa.com.br/fnet/publico/downloadDocumento?id=413847</t>
  </si>
  <si>
    <t>WSEC11</t>
  </si>
  <si>
    <t>https://fnet.bmfbovespa.com.br/fnet/publico/downloadDocumento?id=420628</t>
  </si>
  <si>
    <t>WTSP11B</t>
  </si>
  <si>
    <t>https://fnet.bmfbovespa.com.br/fnet/publico/downloadDocumento?id=420402</t>
  </si>
  <si>
    <t>XBXO11</t>
  </si>
  <si>
    <t>XPCI11</t>
  </si>
  <si>
    <t>https://fnet.bmfbovespa.com.br/fnet/publico/downloadDocumento?id=413434</t>
  </si>
  <si>
    <t>XPCM11</t>
  </si>
  <si>
    <t>https://fnet.bmfbovespa.com.br/fnet/publico/downloadDocumento?id=420706</t>
  </si>
  <si>
    <t>XPHT11</t>
  </si>
  <si>
    <t>https://fnet.bmfbovespa.com.br/fnet/publico/downloadDocumento?id=420705</t>
  </si>
  <si>
    <t>XPHT12</t>
  </si>
  <si>
    <t>XPIN11</t>
  </si>
  <si>
    <t>https://fnet.bmfbovespa.com.br/fnet/publico/downloadDocumento?id=420715</t>
  </si>
  <si>
    <t>XPLG11</t>
  </si>
  <si>
    <t>https://fnet.bmfbovespa.com.br/fnet/publico/downloadDocumento?id=411631</t>
  </si>
  <si>
    <t>XPML11</t>
  </si>
  <si>
    <t>https://fnet.bmfbovespa.com.br/fnet/publico/downloadDocumento?id=411503</t>
  </si>
  <si>
    <t>XPPR11</t>
  </si>
  <si>
    <t>https://fnet.bmfbovespa.com.br/fnet/publico/downloadDocumento?id=411630</t>
  </si>
  <si>
    <t>XPSF11</t>
  </si>
  <si>
    <t>https://fnet.bmfbovespa.com.br/fnet/publico/downloadDocumento?id=414127</t>
  </si>
  <si>
    <t>YUFI11</t>
  </si>
  <si>
    <t>https://fnet.bmfbovespa.com.br/fnet/publico/downloadDocumento?id=422997</t>
  </si>
  <si>
    <t>ZAVI11</t>
  </si>
  <si>
    <t>https://fnet.bmfbovespa.com.br/fnet/publico/downloadDocumento?id=411628</t>
  </si>
  <si>
    <t>ZIFI11</t>
  </si>
  <si>
    <t>https://fnet.bmfbovespa.com.br/fnet/publico/downloadDocumento?id=419665</t>
  </si>
  <si>
    <t>AGRX11</t>
  </si>
  <si>
    <t>FIAGRO</t>
  </si>
  <si>
    <t>10,40</t>
  </si>
  <si>
    <t>https://fnet.bmfbovespa.com.br/fnet/publico/downloadDocumento?id=415642</t>
  </si>
  <si>
    <t>BBGO11</t>
  </si>
  <si>
    <t>97,98</t>
  </si>
  <si>
    <t>https://fnet.bmfbovespa.com.br/fnet/publico/downloadDocumento?id=413769</t>
  </si>
  <si>
    <t>CCFA11</t>
  </si>
  <si>
    <t>CPTR11</t>
  </si>
  <si>
    <t>98,85</t>
  </si>
  <si>
    <t>https://fnet.bmfbovespa.com.br/fnet/publico/downloadDocumento?id=421190</t>
  </si>
  <si>
    <t>DCRA11</t>
  </si>
  <si>
    <t>9,59</t>
  </si>
  <si>
    <t>https://fnet.bmfbovespa.com.br/fnet/publico/downloadDocumento?id=419495</t>
  </si>
  <si>
    <t>EGAF11</t>
  </si>
  <si>
    <t>98,29</t>
  </si>
  <si>
    <t>https://fnet.bmfbovespa.com.br/fnet/publico/downloadDocumento?id=419998</t>
  </si>
  <si>
    <t>FARM11</t>
  </si>
  <si>
    <t>FGAA11</t>
  </si>
  <si>
    <t>9,64</t>
  </si>
  <si>
    <t>https://fnet.bmfbovespa.com.br/fnet/publico/downloadDocumento?id=412044</t>
  </si>
  <si>
    <t>FZDA11</t>
  </si>
  <si>
    <t>99,37</t>
  </si>
  <si>
    <t>GCRA11</t>
  </si>
  <si>
    <t>98,04</t>
  </si>
  <si>
    <t>https://fnet.bmfbovespa.com.br/fnet/publico/downloadDocumento?id=423141</t>
  </si>
  <si>
    <t>HGAG11</t>
  </si>
  <si>
    <t>24,46</t>
  </si>
  <si>
    <t>JGPX11</t>
  </si>
  <si>
    <t>96,50</t>
  </si>
  <si>
    <t>https://fnet.bmfbovespa.com.br/fnet/publico/downloadDocumento?id=412586</t>
  </si>
  <si>
    <t>KNCA11</t>
  </si>
  <si>
    <t>102,08</t>
  </si>
  <si>
    <t>https://fnet.bmfbovespa.com.br/fnet/publico/downloadDocumento?id=416802</t>
  </si>
  <si>
    <t>LSAG11</t>
  </si>
  <si>
    <t>100,73</t>
  </si>
  <si>
    <t>https://fnet.bmfbovespa.com.br/fnet/publico/downloadDocumento?id=416603</t>
  </si>
  <si>
    <t>MAVC11</t>
  </si>
  <si>
    <t>NCRA11</t>
  </si>
  <si>
    <t>95,63</t>
  </si>
  <si>
    <t>https://fnet.bmfbovespa.com.br/fnet/publico/downloadDocumento?id=422969</t>
  </si>
  <si>
    <t>OIAG11</t>
  </si>
  <si>
    <t>9,84</t>
  </si>
  <si>
    <t>https://fnet.bmfbovespa.com.br/fnet/publico/downloadDocumento?id=412798</t>
  </si>
  <si>
    <t>PLCA11</t>
  </si>
  <si>
    <t>95,24</t>
  </si>
  <si>
    <t>https://fnet.bmfbovespa.com.br/fnet/publico/downloadDocumento?id=411602</t>
  </si>
  <si>
    <t>RURA11</t>
  </si>
  <si>
    <t>10,05</t>
  </si>
  <si>
    <t>https://fnet.bmfbovespa.com.br/fnet/publico/downloadDocumento?id=415290</t>
  </si>
  <si>
    <t>RZAG11</t>
  </si>
  <si>
    <t>9,70</t>
  </si>
  <si>
    <t>https://fnet.bmfbovespa.com.br/fnet/publico/downloadDocumento?id=415674</t>
  </si>
  <si>
    <t>SNAG11</t>
  </si>
  <si>
    <t>100,97</t>
  </si>
  <si>
    <t>https://fnet.bmfbovespa.com.br/fnet/publico/downloadDocumento?id=421525</t>
  </si>
  <si>
    <t>VCRA11</t>
  </si>
  <si>
    <t>102,41</t>
  </si>
  <si>
    <t>https://fnet.bmfbovespa.com.br/fnet/publico/downloadDocumento?id=411661</t>
  </si>
  <si>
    <t>VGIA11</t>
  </si>
  <si>
    <t>9,54</t>
  </si>
  <si>
    <t>https://fnet.bmfbovespa.com.br/fnet/publico/downloadDocumento?id=420153</t>
  </si>
  <si>
    <t>XPCA11</t>
  </si>
  <si>
    <t>9,50</t>
  </si>
  <si>
    <t>https://fnet.bmfbovespa.com.br/fnet/publico/downloadDocumento?id=420320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</si>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</sst>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I3" sqref="I3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64.430000000000007</v>
      </c>
      <c r="F2" s="16">
        <v>0.5</v>
      </c>
      <c r="G2" s="14">
        <f>Tabela1[[#This Row],[Divid.]]*12/Tabela1[[#This Row],[Preço atual]]</f>
        <v>9.3124320968492921E-2</v>
      </c>
      <c r="H2" s="16">
        <v>6.03</v>
      </c>
      <c r="I2" s="16">
        <v>91.51</v>
      </c>
      <c r="J2" s="15">
        <f>Tabela1[[#This Row],[Preço atual]]/Tabela1[[#This Row],[VP]]</f>
        <v>0.70407605726150146</v>
      </c>
      <c r="K2" s="14">
        <v>2.8000000000000001E-2</v>
      </c>
      <c r="L2" s="14">
        <v>1.7999999999999999E-2</v>
      </c>
      <c r="M2" s="13">
        <v>1.78</v>
      </c>
      <c r="N2" s="13">
        <v>19308</v>
      </c>
      <c r="O2" s="13">
        <v>3967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-0.3127356386089083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144.32</v>
      </c>
      <c r="J3" s="15">
        <f>Tabela1[[#This Row],[Preço atual]]/Tabela1[[#This Row],[VP]]</f>
        <v>1.211890243902439</v>
      </c>
      <c r="K3" s="14"/>
      <c r="L3" s="14"/>
      <c r="M3" s="13">
        <v>6.94</v>
      </c>
      <c r="N3" s="13">
        <v>12791</v>
      </c>
      <c r="O3" s="13">
        <v>3740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94.01</v>
      </c>
      <c r="F4" s="16">
        <v>1.05</v>
      </c>
      <c r="G4" s="14">
        <f>Tabela1[[#This Row],[Divid.]]*12/Tabela1[[#This Row],[Preço atual]]</f>
        <v>0.13402829486224871</v>
      </c>
      <c r="H4" s="16">
        <v>14.21</v>
      </c>
      <c r="I4" s="16">
        <v>94.9</v>
      </c>
      <c r="J4" s="15">
        <f>Tabela1[[#This Row],[Preço atual]]/Tabela1[[#This Row],[VP]]</f>
        <v>0.99062170706006325</v>
      </c>
      <c r="K4" s="14"/>
      <c r="L4" s="14"/>
      <c r="M4" s="13">
        <v>8.77</v>
      </c>
      <c r="N4" s="13">
        <v>18753</v>
      </c>
      <c r="O4" s="13"/>
      <c r="P4" s="13"/>
      <c r="Q4" s="30">
        <f>Tabela1[[#This Row],[Divid.]]</f>
        <v>1.05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" s="17">
        <f>Tabela1[[#This Row],[Preço Calculado]]/Tabela1[[#This Row],[Preço atual]]-1</f>
        <v>-1.0861292529529831E-2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106.6</v>
      </c>
      <c r="J5" s="15">
        <f>Tabela1[[#This Row],[Preço atual]]/Tabela1[[#This Row],[VP]]</f>
        <v>11.590056285178237</v>
      </c>
      <c r="K5" s="14"/>
      <c r="L5" s="14"/>
      <c r="M5" s="13">
        <v>0.94</v>
      </c>
      <c r="N5" s="13">
        <v>45953</v>
      </c>
      <c r="O5" s="13">
        <v>107340</v>
      </c>
      <c r="P5" s="13">
        <v>1113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61.54</v>
      </c>
      <c r="F6" s="16">
        <v>0.18</v>
      </c>
      <c r="G6" s="25">
        <f>Tabela1[[#This Row],[Divid.]]*12/Tabela1[[#This Row],[Preço atual]]</f>
        <v>3.5099122521936955E-2</v>
      </c>
      <c r="H6" s="16">
        <v>9.4700000000000006</v>
      </c>
      <c r="I6" s="16">
        <v>94.22</v>
      </c>
      <c r="J6" s="15">
        <f>Tabela1[[#This Row],[Preço atual]]/Tabela1[[#This Row],[VP]]</f>
        <v>0.65315219698577798</v>
      </c>
      <c r="K6" s="14">
        <v>0</v>
      </c>
      <c r="L6" s="14">
        <v>0</v>
      </c>
      <c r="M6" s="13">
        <v>0.98</v>
      </c>
      <c r="N6" s="13">
        <v>12407</v>
      </c>
      <c r="O6" s="13">
        <v>12512</v>
      </c>
      <c r="P6" s="13">
        <v>2261</v>
      </c>
      <c r="Q6" s="30">
        <f>Tabela1[[#This Row],[Divid.]]</f>
        <v>0.18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6" s="17">
        <f>Tabela1[[#This Row],[Preço Calculado]]/Tabela1[[#This Row],[Preço atual]]-1</f>
        <v>-0.74096588544695974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848</v>
      </c>
      <c r="F7" s="16">
        <v>0.37109999999999999</v>
      </c>
      <c r="G7" s="14">
        <f>Tabela1[[#This Row],[Divid.]]*12/Tabela1[[#This Row],[Preço atual]]</f>
        <v>5.2514150943396226E-3</v>
      </c>
      <c r="H7" s="16">
        <v>0</v>
      </c>
      <c r="I7" s="16">
        <v>2020.24</v>
      </c>
      <c r="J7" s="15">
        <f>Tabela1[[#This Row],[Preço atual]]/Tabela1[[#This Row],[VP]]</f>
        <v>0.41975210866035717</v>
      </c>
      <c r="K7" s="14">
        <v>0.97099999999999997</v>
      </c>
      <c r="L7" s="14">
        <v>4.0000000000000001E-3</v>
      </c>
      <c r="M7" s="13">
        <v>1.7</v>
      </c>
      <c r="N7" s="13">
        <v>2565</v>
      </c>
      <c r="O7" s="13">
        <v>2093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-0.96124416904546406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83.57</v>
      </c>
      <c r="F9" s="16">
        <v>0.87</v>
      </c>
      <c r="G9" s="14">
        <f>Tabela1[[#This Row],[Divid.]]*12/Tabela1[[#This Row],[Preço atual]]</f>
        <v>0.12492521239679311</v>
      </c>
      <c r="H9" s="16">
        <v>12.5504</v>
      </c>
      <c r="I9" s="16">
        <v>91.79</v>
      </c>
      <c r="J9" s="15">
        <f>Tabela1[[#This Row],[Preço atual]]/Tabela1[[#This Row],[VP]]</f>
        <v>0.9104477611940297</v>
      </c>
      <c r="K9" s="14"/>
      <c r="L9" s="14"/>
      <c r="M9" s="13">
        <v>1.04</v>
      </c>
      <c r="N9" s="13">
        <v>3668</v>
      </c>
      <c r="O9" s="13"/>
      <c r="P9" s="13"/>
      <c r="Q9" s="30">
        <f>Tabela1[[#This Row],[Divid.]]</f>
        <v>0.87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9" s="17">
        <f>Tabela1[[#This Row],[Preço Calculado]]/Tabela1[[#This Row],[Preço atual]]-1</f>
        <v>-7.8042712938796277E-2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111.97</v>
      </c>
      <c r="F10" s="16">
        <v>0.80559999999999998</v>
      </c>
      <c r="G10" s="25">
        <f>Tabela1[[#This Row],[Divid.]]*12/Tabela1[[#This Row],[Preço atual]]</f>
        <v>8.6337411806733946E-2</v>
      </c>
      <c r="H10" s="16">
        <v>14.193899999999999</v>
      </c>
      <c r="I10" s="16">
        <v>106.01</v>
      </c>
      <c r="J10" s="15">
        <f>Tabela1[[#This Row],[Preço atual]]/Tabela1[[#This Row],[VP]]</f>
        <v>1.056221111215923</v>
      </c>
      <c r="K10" s="14">
        <v>0</v>
      </c>
      <c r="L10" s="14">
        <v>0</v>
      </c>
      <c r="M10" s="13">
        <v>5.89</v>
      </c>
      <c r="N10" s="13">
        <v>119345</v>
      </c>
      <c r="O10" s="13">
        <v>3555</v>
      </c>
      <c r="P10" s="13">
        <v>289</v>
      </c>
      <c r="Q10" s="30">
        <f>Tabela1[[#This Row],[Divid.]]</f>
        <v>0.80559999999999998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71.344649446494458</v>
      </c>
      <c r="T10" s="17">
        <f>Tabela1[[#This Row],[Preço Calculado]]/Tabela1[[#This Row],[Preço atual]]-1</f>
        <v>-0.36282352910159454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3450</v>
      </c>
      <c r="F11" s="16">
        <v>21.038599999999999</v>
      </c>
      <c r="G11" s="25">
        <f>Tabela1[[#This Row],[Divid.]]*12/Tabela1[[#This Row],[Preço atual]]</f>
        <v>7.317773913043478E-2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7824</v>
      </c>
      <c r="P11" s="13">
        <v>997</v>
      </c>
      <c r="Q11" s="30">
        <f>Tabela1[[#This Row],[Divid.]]</f>
        <v>21.038599999999999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1863.1970479704794</v>
      </c>
      <c r="T11" s="17">
        <f>Tabela1[[#This Row],[Preço Calculado]]/Tabela1[[#This Row],[Preço atual]]-1</f>
        <v>-0.45994288464623789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8.3000000000000007</v>
      </c>
      <c r="F12" s="16">
        <v>0.1</v>
      </c>
      <c r="G12" s="25">
        <f>Tabela1[[#This Row],[Divid.]]*12/Tabela1[[#This Row],[Preço atual]]</f>
        <v>0.14457831325301207</v>
      </c>
      <c r="H12" s="16">
        <v>1.3</v>
      </c>
      <c r="I12" s="16">
        <v>9.9499999999999993</v>
      </c>
      <c r="J12" s="15">
        <f>Tabela1[[#This Row],[Preço atual]]/Tabela1[[#This Row],[VP]]</f>
        <v>0.83417085427135695</v>
      </c>
      <c r="K12" s="14">
        <v>0</v>
      </c>
      <c r="L12" s="14">
        <v>0</v>
      </c>
      <c r="M12" s="13">
        <v>14.53</v>
      </c>
      <c r="N12" s="13">
        <v>5694</v>
      </c>
      <c r="O12" s="13">
        <v>12542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6.6998621793446844E-2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0</v>
      </c>
      <c r="F13" s="16" t="s">
        <v>50</v>
      </c>
      <c r="G13" s="25" t="e">
        <f>Tabela1[[#This Row],[Divid.]]*12/Tabela1[[#This Row],[Preço atual]]</f>
        <v>#VALUE!</v>
      </c>
      <c r="H13" s="16">
        <v>0</v>
      </c>
      <c r="I13" s="16">
        <v>99.6</v>
      </c>
      <c r="J13" s="15">
        <f>Tabela1[[#This Row],[Preço atual]]/Tabela1[[#This Row],[VP]]</f>
        <v>0</v>
      </c>
      <c r="K13" s="14"/>
      <c r="L13" s="14"/>
      <c r="M13" s="13">
        <v>100.21</v>
      </c>
      <c r="N13" s="13">
        <v>39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989.92</v>
      </c>
      <c r="J14" s="15">
        <f>Tabela1[[#This Row],[Preço atual]]/Tabela1[[#This Row],[VP]]</f>
        <v>0.38895062227250687</v>
      </c>
      <c r="K14" s="14"/>
      <c r="L14" s="14"/>
      <c r="M14" s="13">
        <v>0.33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9.09</v>
      </c>
      <c r="F17" s="16">
        <v>0.13</v>
      </c>
      <c r="G17" s="14">
        <f>Tabela1[[#This Row],[Divid.]]*12/Tabela1[[#This Row],[Preço atual]]</f>
        <v>0.17161716171617161</v>
      </c>
      <c r="H17" s="16">
        <v>1.4722</v>
      </c>
      <c r="I17" s="16">
        <v>8.85</v>
      </c>
      <c r="J17" s="15">
        <f>Tabela1[[#This Row],[Preço atual]]/Tabela1[[#This Row],[VP]]</f>
        <v>1.0271186440677966</v>
      </c>
      <c r="K17" s="14"/>
      <c r="L17" s="14"/>
      <c r="M17" s="13">
        <v>7.55</v>
      </c>
      <c r="N17" s="13">
        <v>21209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0.26654731893853589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/>
      <c r="E18" s="16">
        <v>68.7</v>
      </c>
      <c r="F18" s="16">
        <v>0.77</v>
      </c>
      <c r="G18" s="14">
        <f>Tabela1[[#This Row],[Divid.]]*12/Tabela1[[#This Row],[Preço atual]]</f>
        <v>0.13449781659388646</v>
      </c>
      <c r="H18" s="16">
        <v>9.44</v>
      </c>
      <c r="I18" s="16">
        <v>84.2</v>
      </c>
      <c r="J18" s="15">
        <f>Tabela1[[#This Row],[Preço atual]]/Tabela1[[#This Row],[VP]]</f>
        <v>0.81591448931116395</v>
      </c>
      <c r="K18" s="14"/>
      <c r="L18" s="14"/>
      <c r="M18" s="13">
        <v>4.25</v>
      </c>
      <c r="N18" s="13">
        <v>339</v>
      </c>
      <c r="O18" s="13">
        <v>6432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-7.3961874989928456E-3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0.22670000000000001</v>
      </c>
      <c r="G19" s="14" t="e">
        <f>Tabela1[[#This Row],[Divid.]]*12/Tabela1[[#This Row],[Preço atual]]</f>
        <v>#DIV/0!</v>
      </c>
      <c r="H19" s="16">
        <v>0.79730000000000001</v>
      </c>
      <c r="I19" s="16">
        <v>80.77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0.51</v>
      </c>
      <c r="N19" s="13">
        <v>33</v>
      </c>
      <c r="O19" s="13"/>
      <c r="P19" s="13"/>
      <c r="Q19" s="30">
        <f>Tabela1[[#This Row],[Divid.]]</f>
        <v>0.22670000000000001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20.076752767527676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74.95</v>
      </c>
      <c r="F20" s="16">
        <v>0.05</v>
      </c>
      <c r="G20" s="14">
        <f>Tabela1[[#This Row],[Divid.]]*12/Tabela1[[#This Row],[Preço atual]]</f>
        <v>8.0053368912608412E-3</v>
      </c>
      <c r="H20" s="16">
        <v>0.35</v>
      </c>
      <c r="I20" s="16">
        <v>81.55</v>
      </c>
      <c r="J20" s="15">
        <f>Tabela1[[#This Row],[Preço atual]]/Tabela1[[#This Row],[VP]]</f>
        <v>0.91906805640711231</v>
      </c>
      <c r="K20" s="14">
        <v>0.21299999999999999</v>
      </c>
      <c r="L20" s="14">
        <v>0.24199999999999999</v>
      </c>
      <c r="M20" s="13">
        <v>1.94</v>
      </c>
      <c r="N20" s="13">
        <v>281</v>
      </c>
      <c r="O20" s="13">
        <v>3831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-0.94092002294272437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581.27</v>
      </c>
      <c r="J21" s="15">
        <f>Tabela1[[#This Row],[Preço atual]]/Tabela1[[#This Row],[VP]]</f>
        <v>0</v>
      </c>
      <c r="K21" s="14"/>
      <c r="L21" s="14"/>
      <c r="M21" s="13">
        <v>1.41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/>
      <c r="E22" s="16">
        <v>0</v>
      </c>
      <c r="F22" s="16">
        <v>0.55000000000000004</v>
      </c>
      <c r="G22" s="14" t="e">
        <f>Tabela1[[#This Row],[Divid.]]*12/Tabela1[[#This Row],[Preço atual]]</f>
        <v>#DIV/0!</v>
      </c>
      <c r="H22" s="16">
        <v>5.9351000000000003</v>
      </c>
      <c r="I22" s="16">
        <v>90.15</v>
      </c>
      <c r="J22" s="15">
        <f>Tabela1[[#This Row],[Preço atual]]/Tabela1[[#This Row],[VP]]</f>
        <v>0</v>
      </c>
      <c r="K22" s="14"/>
      <c r="L22" s="14"/>
      <c r="M22" s="13">
        <v>1.29</v>
      </c>
      <c r="N22" s="13">
        <v>5</v>
      </c>
      <c r="O22" s="13"/>
      <c r="P22" s="13"/>
      <c r="Q22" s="30">
        <f>Tabela1[[#This Row],[Divid.]]</f>
        <v>0.55000000000000004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82.1</v>
      </c>
      <c r="F23" s="16">
        <v>0.9</v>
      </c>
      <c r="G23" s="14">
        <f>Tabela1[[#This Row],[Divid.]]*12/Tabela1[[#This Row],[Preço atual]]</f>
        <v>0.13154689403166872</v>
      </c>
      <c r="H23" s="16">
        <v>13.4</v>
      </c>
      <c r="I23" s="16">
        <v>95.2</v>
      </c>
      <c r="J23" s="15">
        <f>Tabela1[[#This Row],[Preço atual]]/Tabela1[[#This Row],[VP]]</f>
        <v>0.86239495798319321</v>
      </c>
      <c r="K23" s="14"/>
      <c r="L23" s="14"/>
      <c r="M23" s="13">
        <v>4.71</v>
      </c>
      <c r="N23" s="13">
        <v>39858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-2.9174213788422887E-2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2040</v>
      </c>
      <c r="F24" s="16">
        <v>26.888200000000001</v>
      </c>
      <c r="G24" s="14">
        <f>Tabela1[[#This Row],[Divid.]]*12/Tabela1[[#This Row],[Preço atual]]</f>
        <v>0.15816588235294118</v>
      </c>
      <c r="H24" s="16">
        <v>323.23050000000001</v>
      </c>
      <c r="I24" s="16">
        <v>2825.95</v>
      </c>
      <c r="J24" s="15">
        <f>Tabela1[[#This Row],[Preço atual]]/Tabela1[[#This Row],[VP]]</f>
        <v>0.7218811373166546</v>
      </c>
      <c r="K24" s="14">
        <v>0</v>
      </c>
      <c r="L24" s="14">
        <v>1</v>
      </c>
      <c r="M24" s="13">
        <v>6.58</v>
      </c>
      <c r="N24" s="13">
        <v>8335</v>
      </c>
      <c r="O24" s="13">
        <v>2954</v>
      </c>
      <c r="P24" s="13">
        <v>532</v>
      </c>
      <c r="Q24" s="30">
        <f>Tabela1[[#This Row],[Divid.]]</f>
        <v>26.888200000000001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2381.2428044280441</v>
      </c>
      <c r="T24" s="17">
        <f>Tabela1[[#This Row],[Preço Calculado]]/Tabela1[[#This Row],[Preço atual]]-1</f>
        <v>0.16727588452355113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66.48</v>
      </c>
      <c r="F25" s="16">
        <v>0.77</v>
      </c>
      <c r="G25" s="14">
        <f>Tabela1[[#This Row],[Divid.]]*12/Tabela1[[#This Row],[Preço atual]]</f>
        <v>0.13898916967509026</v>
      </c>
      <c r="H25" s="16">
        <v>8.91</v>
      </c>
      <c r="I25" s="16">
        <v>79.17</v>
      </c>
      <c r="J25" s="15">
        <f>Tabela1[[#This Row],[Preço atual]]/Tabela1[[#This Row],[VP]]</f>
        <v>0.83971201212580526</v>
      </c>
      <c r="K25" s="14"/>
      <c r="L25" s="14"/>
      <c r="M25" s="13">
        <v>0.57999999999999996</v>
      </c>
      <c r="N25" s="13">
        <v>5183</v>
      </c>
      <c r="O25" s="13"/>
      <c r="P25" s="13"/>
      <c r="Q25" s="30">
        <f>Tabela1[[#This Row],[Divid.]]</f>
        <v>0.77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5" s="17">
        <f>Tabela1[[#This Row],[Preço Calculado]]/Tabela1[[#This Row],[Preço atual]]-1</f>
        <v>2.5750329705463093E-2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3.4</v>
      </c>
      <c r="I26" s="16">
        <v>29.87</v>
      </c>
      <c r="J26" s="15">
        <f>Tabela1[[#This Row],[Preço atual]]/Tabela1[[#This Row],[VP]]</f>
        <v>0</v>
      </c>
      <c r="K26" s="14"/>
      <c r="L26" s="14"/>
      <c r="M26" s="13">
        <v>3.27</v>
      </c>
      <c r="N26" s="13">
        <v>1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 t="s">
        <v>96</v>
      </c>
      <c r="E27" s="16">
        <v>82.08</v>
      </c>
      <c r="F27" s="16">
        <v>0.9</v>
      </c>
      <c r="G27" s="25">
        <f>Tabela1[[#This Row],[Divid.]]*12/Tabela1[[#This Row],[Preço atual]]</f>
        <v>0.13157894736842107</v>
      </c>
      <c r="H27" s="16">
        <v>10.88</v>
      </c>
      <c r="I27" s="16">
        <v>100.75</v>
      </c>
      <c r="J27" s="15">
        <f>Tabela1[[#This Row],[Preço atual]]/Tabela1[[#This Row],[VP]]</f>
        <v>0.81468982630272946</v>
      </c>
      <c r="K27" s="14">
        <v>0</v>
      </c>
      <c r="L27" s="14">
        <v>0</v>
      </c>
      <c r="M27" s="13">
        <v>4.62</v>
      </c>
      <c r="N27" s="13">
        <v>74456</v>
      </c>
      <c r="O27" s="13">
        <v>3340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-2.8937657797630689E-2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96</v>
      </c>
      <c r="E28" s="16">
        <v>93.48</v>
      </c>
      <c r="F28" s="16">
        <v>0.99</v>
      </c>
      <c r="G28" s="14">
        <f>Tabela1[[#This Row],[Divid.]]*12/Tabela1[[#This Row],[Preço atual]]</f>
        <v>0.12708600770218226</v>
      </c>
      <c r="H28" s="16">
        <v>12.77</v>
      </c>
      <c r="I28" s="16">
        <v>107.83</v>
      </c>
      <c r="J28" s="15">
        <f>Tabela1[[#This Row],[Preço atual]]/Tabela1[[#This Row],[VP]]</f>
        <v>0.86692015209125484</v>
      </c>
      <c r="K28" s="14">
        <v>0</v>
      </c>
      <c r="L28" s="14">
        <v>0</v>
      </c>
      <c r="M28" s="13">
        <v>4.8499999999999996</v>
      </c>
      <c r="N28" s="13">
        <v>9309</v>
      </c>
      <c r="O28" s="13">
        <v>9200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-6.2095884116736055E-2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63.12</v>
      </c>
      <c r="F29" s="16">
        <v>0.56000000000000005</v>
      </c>
      <c r="G29" s="14">
        <f>Tabela1[[#This Row],[Divid.]]*12/Tabela1[[#This Row],[Preço atual]]</f>
        <v>0.10646387832699621</v>
      </c>
      <c r="H29" s="16">
        <v>6.68</v>
      </c>
      <c r="I29" s="16">
        <v>73.67</v>
      </c>
      <c r="J29" s="15">
        <f>Tabela1[[#This Row],[Preço atual]]/Tabela1[[#This Row],[VP]]</f>
        <v>0.85679381023483092</v>
      </c>
      <c r="K29" s="14"/>
      <c r="L29" s="14"/>
      <c r="M29" s="13">
        <v>5.95</v>
      </c>
      <c r="N29" s="13">
        <v>310386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-0.21428872083397632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82.63</v>
      </c>
      <c r="F30" s="16">
        <v>0.76</v>
      </c>
      <c r="G30" s="14">
        <f>Tabela1[[#This Row],[Divid.]]*12/Tabela1[[#This Row],[Preço atual]]</f>
        <v>0.11037153576182986</v>
      </c>
      <c r="H30" s="16">
        <v>8.93</v>
      </c>
      <c r="I30" s="16">
        <v>97.51</v>
      </c>
      <c r="J30" s="15">
        <f>Tabela1[[#This Row],[Preço atual]]/Tabela1[[#This Row],[VP]]</f>
        <v>0.847400266639319</v>
      </c>
      <c r="K30" s="14"/>
      <c r="L30" s="14"/>
      <c r="M30" s="13">
        <v>0.1</v>
      </c>
      <c r="N30" s="13">
        <v>14216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-0.18544992057690146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91.69</v>
      </c>
      <c r="F31" s="16">
        <v>1</v>
      </c>
      <c r="G31" s="14">
        <f>Tabela1[[#This Row],[Divid.]]*12/Tabela1[[#This Row],[Preço atual]]</f>
        <v>0.1308757770749264</v>
      </c>
      <c r="H31" s="16">
        <v>14.15</v>
      </c>
      <c r="I31" s="16">
        <v>100.38</v>
      </c>
      <c r="J31" s="15">
        <f>Tabela1[[#This Row],[Preço atual]]/Tabela1[[#This Row],[VP]]</f>
        <v>0.91342896991432554</v>
      </c>
      <c r="K31" s="14"/>
      <c r="L31" s="14"/>
      <c r="M31" s="13">
        <v>5.05</v>
      </c>
      <c r="N31" s="13">
        <v>47224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-3.4127106458107903E-2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/>
      <c r="E32" s="16">
        <v>1000</v>
      </c>
      <c r="F32" s="16">
        <v>18.399999999999999</v>
      </c>
      <c r="G32" s="25">
        <f>Tabela1[[#This Row],[Divid.]]*12/Tabela1[[#This Row],[Preço atual]]</f>
        <v>0.2208</v>
      </c>
      <c r="H32" s="16">
        <v>91.965999999999994</v>
      </c>
      <c r="I32" s="16">
        <v>971.25</v>
      </c>
      <c r="J32" s="15">
        <f>Tabela1[[#This Row],[Preço atual]]/Tabela1[[#This Row],[VP]]</f>
        <v>1.0296010296010296</v>
      </c>
      <c r="K32" s="14"/>
      <c r="L32" s="14"/>
      <c r="M32" s="13">
        <v>4.59</v>
      </c>
      <c r="N32" s="13">
        <v>105</v>
      </c>
      <c r="O32" s="13"/>
      <c r="P32" s="13"/>
      <c r="Q32" s="30">
        <f>Tabela1[[#This Row],[Divid.]]</f>
        <v>18.399999999999999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1629.5202952029517</v>
      </c>
      <c r="T32" s="17">
        <f>Tabela1[[#This Row],[Preço Calculado]]/Tabela1[[#This Row],[Preço atual]]-1</f>
        <v>0.62952029520295172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100</v>
      </c>
      <c r="F33" s="16">
        <v>0.8</v>
      </c>
      <c r="G33" s="14">
        <f>Tabela1[[#This Row],[Divid.]]*12/Tabela1[[#This Row],[Preço atual]]</f>
        <v>9.6000000000000016E-2</v>
      </c>
      <c r="H33" s="16">
        <v>9.85</v>
      </c>
      <c r="I33" s="16">
        <v>99.38</v>
      </c>
      <c r="J33" s="15">
        <f>Tabela1[[#This Row],[Preço atual]]/Tabela1[[#This Row],[VP]]</f>
        <v>1.0062386798148522</v>
      </c>
      <c r="K33" s="14"/>
      <c r="L33" s="14"/>
      <c r="M33" s="13">
        <v>35.14</v>
      </c>
      <c r="N33" s="13">
        <v>528</v>
      </c>
      <c r="O33" s="13"/>
      <c r="P33" s="13"/>
      <c r="Q33" s="30">
        <f>Tabela1[[#This Row],[Divid.]]</f>
        <v>0.8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" s="17">
        <f>Tabela1[[#This Row],[Preço Calculado]]/Tabela1[[#This Row],[Preço atual]]-1</f>
        <v>-0.29151291512915123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7.35</v>
      </c>
      <c r="F34" s="16">
        <v>0.08</v>
      </c>
      <c r="G34" s="14">
        <f>Tabela1[[#This Row],[Divid.]]*12/Tabela1[[#This Row],[Preço atual]]</f>
        <v>0.1306122448979592</v>
      </c>
      <c r="H34" s="16">
        <v>1.3</v>
      </c>
      <c r="I34" s="16">
        <v>8.94</v>
      </c>
      <c r="J34" s="15">
        <f>Tabela1[[#This Row],[Preço atual]]/Tabela1[[#This Row],[VP]]</f>
        <v>0.82214765100671139</v>
      </c>
      <c r="K34" s="14"/>
      <c r="L34" s="14"/>
      <c r="M34" s="13">
        <v>2.1</v>
      </c>
      <c r="N34" s="13">
        <v>6680</v>
      </c>
      <c r="O34" s="13">
        <v>1171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-3.6071993372995048E-2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 t="s">
        <v>50</v>
      </c>
      <c r="G35" s="14" t="e">
        <f>Tabela1[[#This Row],[Divid.]]*12/Tabela1[[#This Row],[Preço atual]]</f>
        <v>#VALUE!</v>
      </c>
      <c r="H35" s="16">
        <v>0</v>
      </c>
      <c r="I35" s="16">
        <v>981.35</v>
      </c>
      <c r="J35" s="15">
        <f>Tabela1[[#This Row],[Preço atual]]/Tabela1[[#This Row],[VP]]</f>
        <v>0</v>
      </c>
      <c r="K35" s="14"/>
      <c r="L35" s="14"/>
      <c r="M35" s="13">
        <v>15.77</v>
      </c>
      <c r="N35" s="13">
        <v>243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/>
      <c r="E36" s="16">
        <v>115</v>
      </c>
      <c r="F36" s="16">
        <v>0.56999999999999995</v>
      </c>
      <c r="G36" s="25">
        <f>Tabela1[[#This Row],[Divid.]]*12/Tabela1[[#This Row],[Preço atual]]</f>
        <v>5.9478260869565217E-2</v>
      </c>
      <c r="H36" s="16">
        <v>6.39</v>
      </c>
      <c r="I36" s="16">
        <v>142.58000000000001</v>
      </c>
      <c r="J36" s="15">
        <f>Tabela1[[#This Row],[Preço atual]]/Tabela1[[#This Row],[VP]]</f>
        <v>0.80656473558703878</v>
      </c>
      <c r="K36" s="14"/>
      <c r="L36" s="14"/>
      <c r="M36" s="13">
        <v>4.13</v>
      </c>
      <c r="N36" s="13">
        <v>143</v>
      </c>
      <c r="O36" s="13">
        <v>43526</v>
      </c>
      <c r="P36" s="13">
        <v>3032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-0.56104604524306123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4.05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75.56</v>
      </c>
      <c r="F38" s="16">
        <v>0.81</v>
      </c>
      <c r="G38" s="14">
        <f>Tabela1[[#This Row],[Divid.]]*12/Tabela1[[#This Row],[Preço atual]]</f>
        <v>0.12863949179460032</v>
      </c>
      <c r="H38" s="16">
        <v>11.85</v>
      </c>
      <c r="I38" s="16">
        <v>96.08</v>
      </c>
      <c r="J38" s="15">
        <f>Tabela1[[#This Row],[Preço atual]]/Tabela1[[#This Row],[VP]]</f>
        <v>0.78642797668609499</v>
      </c>
      <c r="K38" s="14"/>
      <c r="L38" s="14"/>
      <c r="M38" s="13">
        <v>3.85</v>
      </c>
      <c r="N38" s="13">
        <v>420</v>
      </c>
      <c r="O38" s="13"/>
      <c r="P38" s="13"/>
      <c r="Q38" s="30">
        <f>Tabela1[[#This Row],[Divid.]]</f>
        <v>0.81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8" s="17">
        <f>Tabela1[[#This Row],[Preço Calculado]]/Tabela1[[#This Row],[Preço atual]]-1</f>
        <v>-5.0631056866418334E-2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68.39</v>
      </c>
      <c r="F39" s="16">
        <v>0.79</v>
      </c>
      <c r="G39" s="14">
        <f>Tabela1[[#This Row],[Divid.]]*12/Tabela1[[#This Row],[Preço atual]]</f>
        <v>0.13861675683579472</v>
      </c>
      <c r="H39" s="16">
        <v>9.59</v>
      </c>
      <c r="I39" s="16">
        <v>94.91</v>
      </c>
      <c r="J39" s="15">
        <f>Tabela1[[#This Row],[Preço atual]]/Tabela1[[#This Row],[VP]]</f>
        <v>0.72057738910546842</v>
      </c>
      <c r="K39" s="14">
        <v>0</v>
      </c>
      <c r="L39" s="14">
        <v>0</v>
      </c>
      <c r="M39" s="13">
        <v>3.92</v>
      </c>
      <c r="N39" s="13">
        <v>12271</v>
      </c>
      <c r="O39" s="13">
        <v>312</v>
      </c>
      <c r="P39" s="13">
        <v>57</v>
      </c>
      <c r="Q39" s="30">
        <f>Tabela1[[#This Row],[Divid.]]</f>
        <v>0.79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9" s="17">
        <f>Tabela1[[#This Row],[Preço Calculado]]/Tabela1[[#This Row],[Preço atual]]-1</f>
        <v>2.3001895467119615E-2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21000</v>
      </c>
      <c r="F40" s="16">
        <v>38</v>
      </c>
      <c r="G40" s="14">
        <f>Tabela1[[#This Row],[Divid.]]*12/Tabela1[[#This Row],[Preço atual]]</f>
        <v>2.1714285714285714E-2</v>
      </c>
      <c r="H40" s="16">
        <v>343.24860000000001</v>
      </c>
      <c r="I40" s="16">
        <v>33386.1</v>
      </c>
      <c r="J40" s="15">
        <f>Tabela1[[#This Row],[Preço atual]]/Tabela1[[#This Row],[VP]]</f>
        <v>0.62900428621492177</v>
      </c>
      <c r="K40" s="14">
        <v>0</v>
      </c>
      <c r="L40" s="14">
        <v>0</v>
      </c>
      <c r="M40" s="13">
        <v>1.99</v>
      </c>
      <c r="N40" s="13">
        <v>95</v>
      </c>
      <c r="O40" s="13">
        <v>12376</v>
      </c>
      <c r="P40" s="13">
        <v>462</v>
      </c>
      <c r="Q40" s="30">
        <f>Tabela1[[#This Row],[Divid.]]</f>
        <v>38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3365.3136531365312</v>
      </c>
      <c r="T40" s="17">
        <f>Tabela1[[#This Row],[Preço Calculado]]/Tabela1[[#This Row],[Preço atual]]-1</f>
        <v>-0.83974696889826039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6.4</v>
      </c>
      <c r="F41" s="16">
        <v>6.5000000000000002E-2</v>
      </c>
      <c r="G41" s="14">
        <f>Tabela1[[#This Row],[Divid.]]*12/Tabela1[[#This Row],[Preço atual]]</f>
        <v>0.121875</v>
      </c>
      <c r="H41" s="16">
        <v>0.88280000000000003</v>
      </c>
      <c r="I41" s="16">
        <v>7.52</v>
      </c>
      <c r="J41" s="15">
        <f>Tabela1[[#This Row],[Preço atual]]/Tabela1[[#This Row],[VP]]</f>
        <v>0.85106382978723416</v>
      </c>
      <c r="K41" s="14"/>
      <c r="L41" s="14"/>
      <c r="M41" s="13">
        <v>2.74</v>
      </c>
      <c r="N41" s="13">
        <v>17777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-0.10055350553505538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/>
      <c r="E42" s="16">
        <v>100.5</v>
      </c>
      <c r="F42" s="16">
        <v>1.03</v>
      </c>
      <c r="G42" s="14">
        <f>Tabela1[[#This Row],[Divid.]]*12/Tabela1[[#This Row],[Preço atual]]</f>
        <v>0.12298507462686567</v>
      </c>
      <c r="H42" s="16">
        <v>11.33</v>
      </c>
      <c r="I42" s="16">
        <v>100.87</v>
      </c>
      <c r="J42" s="15">
        <f>Tabela1[[#This Row],[Preço atual]]/Tabela1[[#This Row],[VP]]</f>
        <v>0.99633191236244667</v>
      </c>
      <c r="K42" s="14"/>
      <c r="L42" s="14"/>
      <c r="M42" s="13">
        <v>6.03</v>
      </c>
      <c r="N42" s="13">
        <v>89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-9.2361072864460159E-2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474.01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0.67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100.5</v>
      </c>
      <c r="F44" s="16">
        <v>0.66</v>
      </c>
      <c r="G44" s="14">
        <f>Tabela1[[#This Row],[Divid.]]*12/Tabela1[[#This Row],[Preço atual]]</f>
        <v>7.8805970149253737E-2</v>
      </c>
      <c r="H44" s="16">
        <v>9.01</v>
      </c>
      <c r="I44" s="16">
        <v>113.46</v>
      </c>
      <c r="J44" s="15">
        <f>Tabela1[[#This Row],[Preço atual]]/Tabela1[[#This Row],[VP]]</f>
        <v>0.88577472236911692</v>
      </c>
      <c r="K44" s="14">
        <v>0</v>
      </c>
      <c r="L44" s="14">
        <v>0</v>
      </c>
      <c r="M44" s="13">
        <v>3.2</v>
      </c>
      <c r="N44" s="13">
        <v>1438</v>
      </c>
      <c r="O44" s="13">
        <v>13570</v>
      </c>
      <c r="P44" s="13">
        <v>1263</v>
      </c>
      <c r="Q44" s="30">
        <f>Tabela1[[#This Row],[Divid.]]</f>
        <v>0.66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44" s="17">
        <f>Tabela1[[#This Row],[Preço Calculado]]/Tabela1[[#This Row],[Preço atual]]-1</f>
        <v>-0.41840612435975111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121.68</v>
      </c>
      <c r="F45" s="16">
        <v>1.3288</v>
      </c>
      <c r="G45" s="14">
        <f>Tabela1[[#This Row],[Divid.]]*12/Tabela1[[#This Row],[Preço atual]]</f>
        <v>0.13104536489151872</v>
      </c>
      <c r="H45" s="16">
        <v>17.1722</v>
      </c>
      <c r="I45" s="16">
        <v>91.39</v>
      </c>
      <c r="J45" s="15">
        <f>Tabela1[[#This Row],[Preço atual]]/Tabela1[[#This Row],[VP]]</f>
        <v>1.3314366998577525</v>
      </c>
      <c r="K45" s="14">
        <v>0</v>
      </c>
      <c r="L45" s="14">
        <v>0</v>
      </c>
      <c r="M45" s="13">
        <v>5.96</v>
      </c>
      <c r="N45" s="13">
        <v>4015</v>
      </c>
      <c r="O45" s="13">
        <v>7827</v>
      </c>
      <c r="P45" s="13">
        <v>1281</v>
      </c>
      <c r="Q45" s="30">
        <f>Tabela1[[#This Row],[Divid.]]</f>
        <v>1.3288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117.67970479704796</v>
      </c>
      <c r="T45" s="17">
        <f>Tabela1[[#This Row],[Preço Calculado]]/Tabela1[[#This Row],[Preço atual]]-1</f>
        <v>-3.2875535855950377E-2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60.3</v>
      </c>
      <c r="F46" s="16">
        <v>0.62</v>
      </c>
      <c r="G46" s="14">
        <f>Tabela1[[#This Row],[Divid.]]*12/Tabela1[[#This Row],[Preço atual]]</f>
        <v>0.12338308457711443</v>
      </c>
      <c r="H46" s="16">
        <v>8.0500000000000007</v>
      </c>
      <c r="I46" s="16">
        <v>71.739999999999995</v>
      </c>
      <c r="J46" s="15">
        <f>Tabela1[[#This Row],[Preço atual]]/Tabela1[[#This Row],[VP]]</f>
        <v>0.84053526623919717</v>
      </c>
      <c r="K46" s="14"/>
      <c r="L46" s="14"/>
      <c r="M46" s="13">
        <v>3.98</v>
      </c>
      <c r="N46" s="13">
        <v>19420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-8.9423730058196149E-2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/>
      <c r="E47" s="16">
        <v>0</v>
      </c>
      <c r="F47" s="16">
        <v>13.8089</v>
      </c>
      <c r="G47" s="14" t="e">
        <f>Tabela1[[#This Row],[Divid.]]*12/Tabela1[[#This Row],[Preço atual]]</f>
        <v>#DIV/0!</v>
      </c>
      <c r="H47" s="16">
        <v>97.578800000000001</v>
      </c>
      <c r="I47" s="16">
        <v>9776.35</v>
      </c>
      <c r="J47" s="15">
        <f>Tabela1[[#This Row],[Preço atual]]/Tabela1[[#This Row],[VP]]</f>
        <v>0</v>
      </c>
      <c r="K47" s="14"/>
      <c r="L47" s="14"/>
      <c r="M47" s="13">
        <v>3.96</v>
      </c>
      <c r="N47" s="13">
        <v>114</v>
      </c>
      <c r="O47" s="13"/>
      <c r="P47" s="13"/>
      <c r="Q47" s="30">
        <f>Tabela1[[#This Row],[Divid.]]</f>
        <v>13.8089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1222.9284132841326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58.43</v>
      </c>
      <c r="F48" s="16">
        <v>0.27050000000000002</v>
      </c>
      <c r="G48" s="14">
        <f>Tabela1[[#This Row],[Divid.]]*12/Tabela1[[#This Row],[Preço atual]]</f>
        <v>5.5553653944891333E-2</v>
      </c>
      <c r="H48" s="16">
        <v>2.7408999999999999</v>
      </c>
      <c r="I48" s="16">
        <v>124.12</v>
      </c>
      <c r="J48" s="15">
        <f>Tabela1[[#This Row],[Preço atual]]/Tabela1[[#This Row],[VP]]</f>
        <v>0.47075410892684499</v>
      </c>
      <c r="K48" s="14">
        <v>5.0999999999999997E-2</v>
      </c>
      <c r="L48" s="14">
        <v>3.3000000000000002E-2</v>
      </c>
      <c r="M48" s="13">
        <v>0.84</v>
      </c>
      <c r="N48" s="13">
        <v>1587</v>
      </c>
      <c r="O48" s="13">
        <v>3219219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-0.59000993398604185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91.27</v>
      </c>
      <c r="F49" s="16">
        <v>0.91669999999999996</v>
      </c>
      <c r="G49" s="14">
        <f>Tabela1[[#This Row],[Divid.]]*12/Tabela1[[#This Row],[Preço atual]]</f>
        <v>0.12052591212884847</v>
      </c>
      <c r="H49" s="16">
        <v>10.4361</v>
      </c>
      <c r="I49" s="16">
        <v>109.14</v>
      </c>
      <c r="J49" s="15">
        <f>Tabela1[[#This Row],[Preço atual]]/Tabela1[[#This Row],[VP]]</f>
        <v>0.83626534726039947</v>
      </c>
      <c r="K49" s="14">
        <v>0</v>
      </c>
      <c r="L49" s="14">
        <v>0</v>
      </c>
      <c r="M49" s="13">
        <v>0.18</v>
      </c>
      <c r="N49" s="13">
        <v>178</v>
      </c>
      <c r="O49" s="13">
        <v>5339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-0.11050987358783426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93.04</v>
      </c>
      <c r="F50" s="16">
        <v>0.62</v>
      </c>
      <c r="G50" s="14">
        <f>Tabela1[[#This Row],[Divid.]]*12/Tabela1[[#This Row],[Preço atual]]</f>
        <v>7.9965606190885635E-2</v>
      </c>
      <c r="H50" s="16">
        <v>8.02</v>
      </c>
      <c r="I50" s="16">
        <v>121.44</v>
      </c>
      <c r="J50" s="15">
        <f>Tabela1[[#This Row],[Preço atual]]/Tabela1[[#This Row],[VP]]</f>
        <v>0.76613965744400536</v>
      </c>
      <c r="K50" s="14">
        <v>0.121</v>
      </c>
      <c r="L50" s="14">
        <v>0</v>
      </c>
      <c r="M50" s="13">
        <v>1.23</v>
      </c>
      <c r="N50" s="13">
        <v>112470</v>
      </c>
      <c r="O50" s="13">
        <v>3152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-0.40984792479051202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55.21</v>
      </c>
      <c r="F51" s="16">
        <v>0.47</v>
      </c>
      <c r="G51" s="25">
        <f>Tabela1[[#This Row],[Divid.]]*12/Tabela1[[#This Row],[Preço atual]]</f>
        <v>0.10215540662923382</v>
      </c>
      <c r="H51" s="16">
        <v>5.76</v>
      </c>
      <c r="I51" s="16">
        <v>99.62</v>
      </c>
      <c r="J51" s="15">
        <f>Tabela1[[#This Row],[Preço atual]]/Tabela1[[#This Row],[VP]]</f>
        <v>0.5542059827343907</v>
      </c>
      <c r="K51" s="14">
        <v>0.11700000000000001</v>
      </c>
      <c r="L51" s="14">
        <v>0</v>
      </c>
      <c r="M51" s="13">
        <v>1.03</v>
      </c>
      <c r="N51" s="13">
        <v>157924</v>
      </c>
      <c r="O51" s="13">
        <v>9806</v>
      </c>
      <c r="P51" s="13">
        <v>1197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-0.24608555993185377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103</v>
      </c>
      <c r="F52" s="16">
        <v>0.64</v>
      </c>
      <c r="G52" s="25">
        <f>Tabela1[[#This Row],[Divid.]]*12/Tabela1[[#This Row],[Preço atual]]</f>
        <v>7.4563106796116496E-2</v>
      </c>
      <c r="H52" s="16">
        <v>7.53</v>
      </c>
      <c r="I52" s="16">
        <v>121.3</v>
      </c>
      <c r="J52" s="15">
        <f>Tabela1[[#This Row],[Preço atual]]/Tabela1[[#This Row],[VP]]</f>
        <v>0.8491343775762572</v>
      </c>
      <c r="K52" s="14">
        <v>0</v>
      </c>
      <c r="L52" s="14">
        <v>0</v>
      </c>
      <c r="M52" s="13">
        <v>4.1500000000000004</v>
      </c>
      <c r="N52" s="13">
        <v>188</v>
      </c>
      <c r="O52" s="13">
        <v>17366</v>
      </c>
      <c r="P52" s="13">
        <v>1417</v>
      </c>
      <c r="Q52" s="30">
        <f>Tabela1[[#This Row],[Divid.]]</f>
        <v>0.64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52" s="17">
        <f>Tabela1[[#This Row],[Preço Calculado]]/Tabela1[[#This Row],[Preço atual]]-1</f>
        <v>-0.44971876903235064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77.099999999999994</v>
      </c>
      <c r="J53" s="15">
        <f>Tabela1[[#This Row],[Preço atual]]/Tabela1[[#This Row],[VP]]</f>
        <v>1.125810635538262</v>
      </c>
      <c r="K53" s="14"/>
      <c r="L53" s="14"/>
      <c r="M53" s="13">
        <v>2.0099999999999998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124.25</v>
      </c>
      <c r="I54" s="16">
        <v>1099.42</v>
      </c>
      <c r="J54" s="15">
        <f>Tabela1[[#This Row],[Preço atual]]/Tabela1[[#This Row],[VP]]</f>
        <v>0.93705772134398135</v>
      </c>
      <c r="K54" s="14"/>
      <c r="L54" s="14"/>
      <c r="M54" s="13">
        <v>3.23</v>
      </c>
      <c r="N54" s="13">
        <v>209</v>
      </c>
      <c r="O54" s="13"/>
      <c r="P54" s="13"/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/>
      <c r="E55" s="16">
        <v>1050</v>
      </c>
      <c r="F55" s="16">
        <v>107</v>
      </c>
      <c r="G55" s="14">
        <f>Tabela1[[#This Row],[Divid.]]*12/Tabela1[[#This Row],[Preço atual]]</f>
        <v>1.2228571428571429</v>
      </c>
      <c r="H55" s="16">
        <v>107</v>
      </c>
      <c r="I55" s="16">
        <v>974.23</v>
      </c>
      <c r="J55" s="15">
        <f>Tabela1[[#This Row],[Preço atual]]/Tabela1[[#This Row],[VP]]</f>
        <v>1.0777742422220626</v>
      </c>
      <c r="K55" s="14"/>
      <c r="L55" s="14"/>
      <c r="M55" s="13">
        <v>15.28</v>
      </c>
      <c r="N55" s="13">
        <v>243</v>
      </c>
      <c r="O55" s="13">
        <v>8383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8.0247759620453341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915.36</v>
      </c>
      <c r="J56" s="15">
        <f>Tabela1[[#This Row],[Preço atual]]/Tabela1[[#This Row],[VP]]</f>
        <v>0</v>
      </c>
      <c r="K56" s="14"/>
      <c r="L56" s="14"/>
      <c r="M56" s="13">
        <v>0.43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/>
      <c r="E57" s="16">
        <v>138.85</v>
      </c>
      <c r="F57" s="16">
        <v>1.093</v>
      </c>
      <c r="G57" s="14">
        <f>Tabela1[[#This Row],[Divid.]]*12/Tabela1[[#This Row],[Preço atual]]</f>
        <v>9.4461649261793304E-2</v>
      </c>
      <c r="H57" s="16">
        <v>12.8901</v>
      </c>
      <c r="I57" s="16">
        <v>158.06</v>
      </c>
      <c r="J57" s="15">
        <f>Tabela1[[#This Row],[Preço atual]]/Tabela1[[#This Row],[VP]]</f>
        <v>0.8784638744780463</v>
      </c>
      <c r="K57" s="14"/>
      <c r="L57" s="14"/>
      <c r="M57" s="13">
        <v>0.2</v>
      </c>
      <c r="N57" s="13">
        <v>245</v>
      </c>
      <c r="O57" s="13">
        <v>1273</v>
      </c>
      <c r="P57" s="13">
        <v>69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-0.30286605710853653</v>
      </c>
      <c r="U57" s="29" t="str">
        <f>HYPERLINK("https://statusinvest.com.br/fundos-imobiliarios/"&amp;Tabela1[[#This Row],[Ticker]],"Link")</f>
        <v>Link</v>
      </c>
      <c r="V57" s="38" t="s">
        <v>51</v>
      </c>
    </row>
    <row r="58" spans="1:22" x14ac:dyDescent="0.25">
      <c r="A58" s="12" t="s">
        <v>164</v>
      </c>
      <c r="B58" s="12" t="s">
        <v>28</v>
      </c>
      <c r="C58" s="13" t="s">
        <v>82</v>
      </c>
      <c r="D58" s="13"/>
      <c r="E58" s="16">
        <v>0</v>
      </c>
      <c r="F58" s="16" t="s">
        <v>50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50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51</v>
      </c>
    </row>
    <row r="59" spans="1:22" x14ac:dyDescent="0.25">
      <c r="A59" s="12" t="s">
        <v>165</v>
      </c>
      <c r="B59" s="12" t="s">
        <v>28</v>
      </c>
      <c r="C59" s="13" t="s">
        <v>70</v>
      </c>
      <c r="D59" s="13" t="s">
        <v>47</v>
      </c>
      <c r="E59" s="16">
        <v>86.94</v>
      </c>
      <c r="F59" s="16">
        <v>0.83</v>
      </c>
      <c r="G59" s="14">
        <f>Tabela1[[#This Row],[Divid.]]*12/Tabela1[[#This Row],[Preço atual]]</f>
        <v>0.11456176673567978</v>
      </c>
      <c r="H59" s="16">
        <v>9.93</v>
      </c>
      <c r="I59" s="16">
        <v>104.79</v>
      </c>
      <c r="J59" s="15">
        <f>Tabela1[[#This Row],[Preço atual]]/Tabela1[[#This Row],[VP]]</f>
        <v>0.82965931863727449</v>
      </c>
      <c r="K59" s="14">
        <v>0</v>
      </c>
      <c r="L59" s="14">
        <v>0</v>
      </c>
      <c r="M59" s="13">
        <v>3.43</v>
      </c>
      <c r="N59" s="13">
        <v>43979</v>
      </c>
      <c r="O59" s="13">
        <v>1425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-0.1545257067477509</v>
      </c>
      <c r="U59" s="29" t="str">
        <f>HYPERLINK("https://statusinvest.com.br/fundos-imobiliarios/"&amp;Tabela1[[#This Row],[Ticker]],"Link")</f>
        <v>Link</v>
      </c>
      <c r="V59" s="38" t="s">
        <v>166</v>
      </c>
    </row>
    <row r="60" spans="1:22" x14ac:dyDescent="0.25">
      <c r="A60" s="12" t="s">
        <v>167</v>
      </c>
      <c r="B60" s="12" t="s">
        <v>28</v>
      </c>
      <c r="C60" s="13" t="s">
        <v>36</v>
      </c>
      <c r="D60" s="13" t="s">
        <v>47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9.98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168</v>
      </c>
    </row>
    <row r="61" spans="1:22" x14ac:dyDescent="0.25">
      <c r="A61" s="12" t="s">
        <v>169</v>
      </c>
      <c r="B61" s="12" t="s">
        <v>28</v>
      </c>
      <c r="C61" s="13" t="s">
        <v>70</v>
      </c>
      <c r="D61" s="13" t="s">
        <v>47</v>
      </c>
      <c r="E61" s="16">
        <v>93.64</v>
      </c>
      <c r="F61" s="16">
        <v>0.74</v>
      </c>
      <c r="G61" s="14">
        <f>Tabela1[[#This Row],[Divid.]]*12/Tabela1[[#This Row],[Preço atual]]</f>
        <v>9.4831268688594608E-2</v>
      </c>
      <c r="H61" s="16">
        <v>8.8800000000000008</v>
      </c>
      <c r="I61" s="16">
        <v>98.65</v>
      </c>
      <c r="J61" s="15">
        <f>Tabela1[[#This Row],[Preço atual]]/Tabela1[[#This Row],[VP]]</f>
        <v>0.94921439432336541</v>
      </c>
      <c r="K61" s="14">
        <v>5.0000000000000001E-3</v>
      </c>
      <c r="L61" s="14">
        <v>3.4000000000000002E-2</v>
      </c>
      <c r="M61" s="13">
        <v>3.74</v>
      </c>
      <c r="N61" s="13">
        <v>209120</v>
      </c>
      <c r="O61" s="13">
        <v>3915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-0.30013823846055643</v>
      </c>
      <c r="U61" s="29" t="str">
        <f>HYPERLINK("https://statusinvest.com.br/fundos-imobiliarios/"&amp;Tabela1[[#This Row],[Ticker]],"Link")</f>
        <v>Link</v>
      </c>
      <c r="V61" s="38" t="s">
        <v>170</v>
      </c>
    </row>
    <row r="62" spans="1:22" x14ac:dyDescent="0.25">
      <c r="A62" s="12" t="s">
        <v>171</v>
      </c>
      <c r="B62" s="12" t="s">
        <v>28</v>
      </c>
      <c r="C62" s="13" t="s">
        <v>82</v>
      </c>
      <c r="D62" s="13" t="s">
        <v>47</v>
      </c>
      <c r="E62" s="16">
        <v>84.12</v>
      </c>
      <c r="F62" s="16">
        <v>0.95</v>
      </c>
      <c r="G62" s="14">
        <f>Tabela1[[#This Row],[Divid.]]*12/Tabela1[[#This Row],[Preço atual]]</f>
        <v>0.13552068473609127</v>
      </c>
      <c r="H62" s="16">
        <v>9.9049999999999994</v>
      </c>
      <c r="I62" s="16">
        <v>138.69</v>
      </c>
      <c r="J62" s="15">
        <f>Tabela1[[#This Row],[Preço atual]]/Tabela1[[#This Row],[VP]]</f>
        <v>0.60653255461821332</v>
      </c>
      <c r="K62" s="14">
        <v>0</v>
      </c>
      <c r="L62" s="14">
        <v>0</v>
      </c>
      <c r="M62" s="13">
        <v>6.94</v>
      </c>
      <c r="N62" s="13">
        <v>20770</v>
      </c>
      <c r="O62" s="13">
        <v>4</v>
      </c>
      <c r="P62" s="13">
        <v>1</v>
      </c>
      <c r="Q62" s="30">
        <f>Tabela1[[#This Row],[Divid.]]</f>
        <v>0.95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2" s="17">
        <f>Tabela1[[#This Row],[Preço Calculado]]/Tabela1[[#This Row],[Preço atual]]-1</f>
        <v>1.5265487890236962E-4</v>
      </c>
      <c r="U62" s="29" t="str">
        <f>HYPERLINK("https://statusinvest.com.br/fundos-imobiliarios/"&amp;Tabela1[[#This Row],[Ticker]],"Link")</f>
        <v>Link</v>
      </c>
      <c r="V62" s="38" t="s">
        <v>172</v>
      </c>
    </row>
    <row r="63" spans="1:22" x14ac:dyDescent="0.25">
      <c r="A63" s="12" t="s">
        <v>173</v>
      </c>
      <c r="B63" s="12" t="s">
        <v>28</v>
      </c>
      <c r="C63" s="13" t="s">
        <v>70</v>
      </c>
      <c r="D63" s="13"/>
      <c r="E63" s="16">
        <v>100</v>
      </c>
      <c r="F63" s="16">
        <v>0.86</v>
      </c>
      <c r="G63" s="14">
        <f>Tabela1[[#This Row],[Divid.]]*12/Tabela1[[#This Row],[Preço atual]]</f>
        <v>0.1032</v>
      </c>
      <c r="H63" s="16">
        <v>10.07</v>
      </c>
      <c r="I63" s="16">
        <v>137.66999999999999</v>
      </c>
      <c r="J63" s="15">
        <f>Tabela1[[#This Row],[Preço atual]]/Tabela1[[#This Row],[VP]]</f>
        <v>0.72637466405171791</v>
      </c>
      <c r="K63" s="14"/>
      <c r="L63" s="14"/>
      <c r="M63" s="13">
        <v>0.77</v>
      </c>
      <c r="N63" s="13">
        <v>56</v>
      </c>
      <c r="O63" s="13">
        <v>4110</v>
      </c>
      <c r="P63" s="13">
        <v>668</v>
      </c>
      <c r="Q63" s="30">
        <f>Tabela1[[#This Row],[Divid.]]</f>
        <v>0.86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63" s="17">
        <f>Tabela1[[#This Row],[Preço Calculado]]/Tabela1[[#This Row],[Preço atual]]-1</f>
        <v>-0.23837638376383763</v>
      </c>
      <c r="U63" s="29" t="str">
        <f>HYPERLINK("https://statusinvest.com.br/fundos-imobiliarios/"&amp;Tabela1[[#This Row],[Ticker]],"Link")</f>
        <v>Link</v>
      </c>
      <c r="V63" s="38" t="s">
        <v>174</v>
      </c>
    </row>
    <row r="64" spans="1:22" x14ac:dyDescent="0.25">
      <c r="A64" s="12" t="s">
        <v>175</v>
      </c>
      <c r="B64" s="12" t="s">
        <v>28</v>
      </c>
      <c r="C64" s="13" t="s">
        <v>56</v>
      </c>
      <c r="D64" s="13"/>
      <c r="E64" s="16">
        <v>0</v>
      </c>
      <c r="F64" s="16">
        <v>0.71</v>
      </c>
      <c r="G64" s="14" t="e">
        <f>Tabela1[[#This Row],[Divid.]]*12/Tabela1[[#This Row],[Preço atual]]</f>
        <v>#DIV/0!</v>
      </c>
      <c r="H64" s="16">
        <v>2.13</v>
      </c>
      <c r="I64" s="16">
        <v>103.97</v>
      </c>
      <c r="J64" s="15">
        <f>Tabela1[[#This Row],[Preço atual]]/Tabela1[[#This Row],[VP]]</f>
        <v>0</v>
      </c>
      <c r="K64" s="14"/>
      <c r="L64" s="14"/>
      <c r="M64" s="13">
        <v>0.03</v>
      </c>
      <c r="N64" s="13">
        <v>91</v>
      </c>
      <c r="O64" s="13"/>
      <c r="P64" s="13"/>
      <c r="Q64" s="30">
        <f>Tabela1[[#This Row],[Divid.]]</f>
        <v>0.71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51</v>
      </c>
    </row>
    <row r="65" spans="1:22" x14ac:dyDescent="0.25">
      <c r="A65" s="12" t="s">
        <v>176</v>
      </c>
      <c r="B65" s="12" t="s">
        <v>28</v>
      </c>
      <c r="C65" s="13" t="s">
        <v>158</v>
      </c>
      <c r="D65" s="13"/>
      <c r="E65" s="16">
        <v>107</v>
      </c>
      <c r="F65" s="16">
        <v>0.36</v>
      </c>
      <c r="G65" s="14">
        <f>Tabela1[[#This Row],[Divid.]]*12/Tabela1[[#This Row],[Preço atual]]</f>
        <v>4.037383177570094E-2</v>
      </c>
      <c r="H65" s="16">
        <v>5.7146999999999997</v>
      </c>
      <c r="I65" s="16">
        <v>111.54</v>
      </c>
      <c r="J65" s="15">
        <f>Tabela1[[#This Row],[Preço atual]]/Tabela1[[#This Row],[VP]]</f>
        <v>0.95929711314326693</v>
      </c>
      <c r="K65" s="14"/>
      <c r="L65" s="14"/>
      <c r="M65" s="13">
        <v>2.0699999999999998</v>
      </c>
      <c r="N65" s="13">
        <v>64</v>
      </c>
      <c r="O65" s="13">
        <v>4292</v>
      </c>
      <c r="P65" s="13">
        <v>248</v>
      </c>
      <c r="Q65" s="30">
        <f>Tabela1[[#This Row],[Divid.]]</f>
        <v>0.36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65" s="17">
        <f>Tabela1[[#This Row],[Preço Calculado]]/Tabela1[[#This Row],[Preço atual]]-1</f>
        <v>-0.70203814187674585</v>
      </c>
      <c r="U65" s="29" t="str">
        <f>HYPERLINK("https://statusinvest.com.br/fundos-imobiliarios/"&amp;Tabela1[[#This Row],[Ticker]],"Link")</f>
        <v>Link</v>
      </c>
      <c r="V65" s="38" t="s">
        <v>177</v>
      </c>
    </row>
    <row r="66" spans="1:22" x14ac:dyDescent="0.25">
      <c r="A66" s="12" t="s">
        <v>178</v>
      </c>
      <c r="B66" s="12" t="s">
        <v>28</v>
      </c>
      <c r="C66" s="13" t="s">
        <v>179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174.7</v>
      </c>
      <c r="I66" s="16">
        <v>1188.29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</v>
      </c>
      <c r="N66" s="13">
        <v>69</v>
      </c>
      <c r="O66" s="13">
        <v>495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180</v>
      </c>
    </row>
    <row r="67" spans="1:22" x14ac:dyDescent="0.25">
      <c r="A67" s="12" t="s">
        <v>181</v>
      </c>
      <c r="B67" s="12" t="s">
        <v>28</v>
      </c>
      <c r="C67" s="13" t="s">
        <v>56</v>
      </c>
      <c r="D67" s="13"/>
      <c r="E67" s="16">
        <v>0</v>
      </c>
      <c r="F67" s="16" t="s">
        <v>50</v>
      </c>
      <c r="G67" s="14" t="e">
        <f>Tabela1[[#This Row],[Divid.]]*12/Tabela1[[#This Row],[Preço atual]]</f>
        <v>#VALUE!</v>
      </c>
      <c r="H67" s="16">
        <v>0</v>
      </c>
      <c r="I67" s="16">
        <v>118.84</v>
      </c>
      <c r="J67" s="15">
        <f>Tabela1[[#This Row],[Preço atual]]/Tabela1[[#This Row],[VP]]</f>
        <v>0</v>
      </c>
      <c r="K67" s="14"/>
      <c r="L67" s="14"/>
      <c r="M67" s="13">
        <v>0.02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51</v>
      </c>
    </row>
    <row r="68" spans="1:22" x14ac:dyDescent="0.25">
      <c r="A68" s="12" t="s">
        <v>182</v>
      </c>
      <c r="B68" s="12" t="s">
        <v>28</v>
      </c>
      <c r="C68" s="13" t="s">
        <v>56</v>
      </c>
      <c r="D68" s="13" t="s">
        <v>183</v>
      </c>
      <c r="E68" s="16">
        <v>17</v>
      </c>
      <c r="F68" s="16" t="s">
        <v>50</v>
      </c>
      <c r="G68" s="14" t="e">
        <f>Tabela1[[#This Row],[Divid.]]*12/Tabela1[[#This Row],[Preço atual]]</f>
        <v>#VALUE!</v>
      </c>
      <c r="H68" s="16">
        <v>0</v>
      </c>
      <c r="I68" s="16">
        <v>10.8</v>
      </c>
      <c r="J68" s="15">
        <f>Tabela1[[#This Row],[Preço atual]]/Tabela1[[#This Row],[VP]]</f>
        <v>1.574074074074074</v>
      </c>
      <c r="K68" s="14"/>
      <c r="L68" s="14"/>
      <c r="M68" s="13">
        <v>0.03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184</v>
      </c>
      <c r="B69" s="12" t="s">
        <v>28</v>
      </c>
      <c r="C69" s="13" t="s">
        <v>36</v>
      </c>
      <c r="D69" s="13" t="s">
        <v>37</v>
      </c>
      <c r="E69" s="16">
        <v>104.02</v>
      </c>
      <c r="F69" s="16">
        <v>1.4</v>
      </c>
      <c r="G69" s="14">
        <f>Tabela1[[#This Row],[Divid.]]*12/Tabela1[[#This Row],[Preço atual]]</f>
        <v>0.16150740242261102</v>
      </c>
      <c r="H69" s="16">
        <v>17.5</v>
      </c>
      <c r="I69" s="16">
        <v>103.8</v>
      </c>
      <c r="J69" s="15">
        <f>Tabela1[[#This Row],[Preço atual]]/Tabela1[[#This Row],[VP]]</f>
        <v>1.0021194605009633</v>
      </c>
      <c r="K69" s="14"/>
      <c r="L69" s="14"/>
      <c r="M69" s="13">
        <v>2.75</v>
      </c>
      <c r="N69" s="13">
        <v>8829</v>
      </c>
      <c r="O69" s="13"/>
      <c r="P69" s="13"/>
      <c r="Q69" s="30">
        <f>Tabela1[[#This Row],[Divid.]]</f>
        <v>1.4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69" s="17">
        <f>Tabela1[[#This Row],[Preço Calculado]]/Tabela1[[#This Row],[Preço atual]]-1</f>
        <v>0.19193654924436165</v>
      </c>
      <c r="U69" s="29" t="str">
        <f>HYPERLINK("https://statusinvest.com.br/fundos-imobiliarios/"&amp;Tabela1[[#This Row],[Ticker]],"Link")</f>
        <v>Link</v>
      </c>
      <c r="V69" s="38" t="s">
        <v>185</v>
      </c>
    </row>
    <row r="70" spans="1:22" x14ac:dyDescent="0.25">
      <c r="A70" s="12" t="s">
        <v>186</v>
      </c>
      <c r="B70" s="12" t="s">
        <v>28</v>
      </c>
      <c r="C70" s="13" t="s">
        <v>56</v>
      </c>
      <c r="D70" s="13" t="s">
        <v>187</v>
      </c>
      <c r="E70" s="16">
        <v>2.14</v>
      </c>
      <c r="F70" s="16">
        <v>8.3999999999999995E-3</v>
      </c>
      <c r="G70" s="14">
        <f>Tabela1[[#This Row],[Divid.]]*12/Tabela1[[#This Row],[Preço atual]]</f>
        <v>4.7102803738317753E-2</v>
      </c>
      <c r="H70" s="16">
        <v>0</v>
      </c>
      <c r="I70" s="16">
        <v>8.14</v>
      </c>
      <c r="J70" s="15">
        <f>Tabela1[[#This Row],[Preço atual]]/Tabela1[[#This Row],[VP]]</f>
        <v>0.26289926289926291</v>
      </c>
      <c r="K70" s="14"/>
      <c r="L70" s="14"/>
      <c r="M70" s="13">
        <v>0.33</v>
      </c>
      <c r="N70" s="13">
        <v>11984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-0.65237783218953693</v>
      </c>
      <c r="U70" s="29" t="str">
        <f>HYPERLINK("https://statusinvest.com.br/fundos-imobiliarios/"&amp;Tabela1[[#This Row],[Ticker]],"Link")</f>
        <v>Link</v>
      </c>
      <c r="V70" s="38" t="s">
        <v>188</v>
      </c>
    </row>
    <row r="71" spans="1:22" x14ac:dyDescent="0.25">
      <c r="A71" s="12" t="s">
        <v>189</v>
      </c>
      <c r="B71" s="12" t="s">
        <v>28</v>
      </c>
      <c r="C71" s="13" t="s">
        <v>43</v>
      </c>
      <c r="D71" s="13" t="s">
        <v>190</v>
      </c>
      <c r="E71" s="16">
        <v>42.04</v>
      </c>
      <c r="F71" s="16">
        <v>0.12</v>
      </c>
      <c r="G71" s="14">
        <f>Tabela1[[#This Row],[Divid.]]*12/Tabela1[[#This Row],[Preço atual]]</f>
        <v>3.4253092293054233E-2</v>
      </c>
      <c r="H71" s="16">
        <v>6.31</v>
      </c>
      <c r="I71" s="16">
        <v>73.87</v>
      </c>
      <c r="J71" s="15">
        <f>Tabela1[[#This Row],[Preço atual]]/Tabela1[[#This Row],[VP]]</f>
        <v>0.56910789224312974</v>
      </c>
      <c r="K71" s="14">
        <v>0.373</v>
      </c>
      <c r="L71" s="14">
        <v>0</v>
      </c>
      <c r="M71" s="13">
        <v>1.43</v>
      </c>
      <c r="N71" s="13">
        <v>3756</v>
      </c>
      <c r="O71" s="13">
        <v>3577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-0.74720965097376957</v>
      </c>
      <c r="U71" s="29" t="str">
        <f>HYPERLINK("https://statusinvest.com.br/fundos-imobiliarios/"&amp;Tabela1[[#This Row],[Ticker]],"Link")</f>
        <v>Link</v>
      </c>
      <c r="V71" s="38" t="s">
        <v>191</v>
      </c>
    </row>
    <row r="72" spans="1:22" x14ac:dyDescent="0.25">
      <c r="A72" s="12" t="s">
        <v>192</v>
      </c>
      <c r="B72" s="12" t="s">
        <v>28</v>
      </c>
      <c r="C72" s="13" t="s">
        <v>82</v>
      </c>
      <c r="D72" s="13"/>
      <c r="E72" s="16">
        <v>99.6</v>
      </c>
      <c r="F72" s="16">
        <v>0.85</v>
      </c>
      <c r="G72" s="14">
        <f>Tabela1[[#This Row],[Divid.]]*12/Tabela1[[#This Row],[Preço atual]]</f>
        <v>0.10240963855421686</v>
      </c>
      <c r="H72" s="16">
        <v>3.54</v>
      </c>
      <c r="I72" s="16">
        <v>100.88</v>
      </c>
      <c r="J72" s="15">
        <f>Tabela1[[#This Row],[Preço atual]]/Tabela1[[#This Row],[VP]]</f>
        <v>0.98731165741475013</v>
      </c>
      <c r="K72" s="14"/>
      <c r="L72" s="14"/>
      <c r="M72" s="13">
        <v>52.25</v>
      </c>
      <c r="N72" s="13">
        <v>79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-0.24420930956297515</v>
      </c>
      <c r="U72" s="29" t="str">
        <f>HYPERLINK("https://statusinvest.com.br/fundos-imobiliarios/"&amp;Tabela1[[#This Row],[Ticker]],"Link")</f>
        <v>Link</v>
      </c>
      <c r="V72" s="38" t="s">
        <v>193</v>
      </c>
    </row>
    <row r="73" spans="1:22" x14ac:dyDescent="0.25">
      <c r="A73" s="12" t="s">
        <v>194</v>
      </c>
      <c r="B73" s="12" t="s">
        <v>28</v>
      </c>
      <c r="C73" s="13" t="s">
        <v>36</v>
      </c>
      <c r="D73" s="13"/>
      <c r="E73" s="16">
        <v>85.64</v>
      </c>
      <c r="F73" s="16">
        <v>1.3714999999999999</v>
      </c>
      <c r="G73" s="14">
        <f>Tabela1[[#This Row],[Divid.]]*12/Tabela1[[#This Row],[Preço atual]]</f>
        <v>0.19217655301261091</v>
      </c>
      <c r="H73" s="16">
        <v>11.9666</v>
      </c>
      <c r="I73" s="16">
        <v>94.9</v>
      </c>
      <c r="J73" s="15">
        <f>Tabela1[[#This Row],[Preço atual]]/Tabela1[[#This Row],[VP]]</f>
        <v>0.90242360379346676</v>
      </c>
      <c r="K73" s="14"/>
      <c r="L73" s="14"/>
      <c r="M73" s="13">
        <v>5.32</v>
      </c>
      <c r="N73" s="13">
        <v>285</v>
      </c>
      <c r="O73" s="13"/>
      <c r="P73" s="13"/>
      <c r="Q73" s="30">
        <f>Tabela1[[#This Row],[Divid.]]</f>
        <v>1.3714999999999999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121.4612546125461</v>
      </c>
      <c r="T73" s="17">
        <f>Tabela1[[#This Row],[Preço Calculado]]/Tabela1[[#This Row],[Preço atual]]-1</f>
        <v>0.41827714400450833</v>
      </c>
      <c r="U73" s="29" t="str">
        <f>HYPERLINK("https://statusinvest.com.br/fundos-imobiliarios/"&amp;Tabela1[[#This Row],[Ticker]],"Link")</f>
        <v>Link</v>
      </c>
      <c r="V73" s="38" t="s">
        <v>195</v>
      </c>
    </row>
    <row r="74" spans="1:22" x14ac:dyDescent="0.25">
      <c r="A74" s="12" t="s">
        <v>196</v>
      </c>
      <c r="B74" s="12" t="s">
        <v>28</v>
      </c>
      <c r="C74" s="13" t="s">
        <v>43</v>
      </c>
      <c r="D74" s="13" t="s">
        <v>47</v>
      </c>
      <c r="E74" s="16">
        <v>54.36</v>
      </c>
      <c r="F74" s="16">
        <v>0.65100000000000002</v>
      </c>
      <c r="G74" s="14">
        <f>Tabela1[[#This Row],[Divid.]]*12/Tabela1[[#This Row],[Preço atual]]</f>
        <v>0.14370860927152318</v>
      </c>
      <c r="H74" s="16">
        <v>6.2088000000000001</v>
      </c>
      <c r="I74" s="16">
        <v>78.73</v>
      </c>
      <c r="J74" s="15">
        <f>Tabela1[[#This Row],[Preço atual]]/Tabela1[[#This Row],[VP]]</f>
        <v>0.6904610694779626</v>
      </c>
      <c r="K74" s="14">
        <v>0</v>
      </c>
      <c r="L74" s="14">
        <v>0</v>
      </c>
      <c r="M74" s="13">
        <v>2.29</v>
      </c>
      <c r="N74" s="13">
        <v>4928</v>
      </c>
      <c r="O74" s="13">
        <v>7659</v>
      </c>
      <c r="P74" s="13">
        <v>998</v>
      </c>
      <c r="Q74" s="30">
        <f>Tabela1[[#This Row],[Divid.]]</f>
        <v>0.65100000000000002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57.653136531365313</v>
      </c>
      <c r="T74" s="17">
        <f>Tabela1[[#This Row],[Preço Calculado]]/Tabela1[[#This Row],[Preço atual]]-1</f>
        <v>6.05801422252632E-2</v>
      </c>
      <c r="U74" s="29" t="str">
        <f>HYPERLINK("https://statusinvest.com.br/fundos-imobiliarios/"&amp;Tabela1[[#This Row],[Ticker]],"Link")</f>
        <v>Link</v>
      </c>
      <c r="V74" s="38" t="s">
        <v>197</v>
      </c>
    </row>
    <row r="75" spans="1:22" x14ac:dyDescent="0.25">
      <c r="A75" s="12" t="s">
        <v>198</v>
      </c>
      <c r="B75" s="12" t="s">
        <v>28</v>
      </c>
      <c r="C75" s="13" t="s">
        <v>158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669.09</v>
      </c>
      <c r="J75" s="15">
        <f>Tabela1[[#This Row],[Preço atual]]/Tabela1[[#This Row],[VP]]</f>
        <v>0</v>
      </c>
      <c r="K75" s="14"/>
      <c r="L75" s="14"/>
      <c r="M75" s="13">
        <v>1.35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51</v>
      </c>
    </row>
    <row r="76" spans="1:22" x14ac:dyDescent="0.25">
      <c r="A76" s="12" t="s">
        <v>199</v>
      </c>
      <c r="B76" s="12" t="s">
        <v>28</v>
      </c>
      <c r="C76" s="13" t="s">
        <v>82</v>
      </c>
      <c r="D76" s="13"/>
      <c r="E76" s="16">
        <v>0</v>
      </c>
      <c r="F76" s="16" t="s">
        <v>50</v>
      </c>
      <c r="G76" s="14" t="e">
        <f>Tabela1[[#This Row],[Divid.]]*12/Tabela1[[#This Row],[Preço atual]]</f>
        <v>#VALUE!</v>
      </c>
      <c r="H76" s="16">
        <v>0</v>
      </c>
      <c r="I76" s="16">
        <v>974.65</v>
      </c>
      <c r="J76" s="15">
        <f>Tabela1[[#This Row],[Preço atual]]/Tabela1[[#This Row],[VP]]</f>
        <v>0</v>
      </c>
      <c r="K76" s="14"/>
      <c r="L76" s="14"/>
      <c r="M76" s="13">
        <v>25.75</v>
      </c>
      <c r="N76" s="13">
        <v>56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200</v>
      </c>
      <c r="B77" s="12" t="s">
        <v>28</v>
      </c>
      <c r="C77" s="13" t="s">
        <v>43</v>
      </c>
      <c r="D77" s="13" t="s">
        <v>96</v>
      </c>
      <c r="E77" s="16">
        <v>67.5</v>
      </c>
      <c r="F77" s="16">
        <v>0.33</v>
      </c>
      <c r="G77" s="14">
        <f>Tabela1[[#This Row],[Divid.]]*12/Tabela1[[#This Row],[Preço atual]]</f>
        <v>5.8666666666666666E-2</v>
      </c>
      <c r="H77" s="16">
        <v>0</v>
      </c>
      <c r="I77" s="16">
        <v>65.8</v>
      </c>
      <c r="J77" s="15">
        <f>Tabela1[[#This Row],[Preço atual]]/Tabela1[[#This Row],[VP]]</f>
        <v>1.0258358662613982</v>
      </c>
      <c r="K77" s="14">
        <v>0.50800000000000001</v>
      </c>
      <c r="L77" s="14">
        <v>2.3E-2</v>
      </c>
      <c r="M77" s="13">
        <v>5.45</v>
      </c>
      <c r="N77" s="13">
        <v>1201</v>
      </c>
      <c r="O77" s="13">
        <v>10052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-0.56703567035670366</v>
      </c>
      <c r="U77" s="29" t="str">
        <f>HYPERLINK("https://statusinvest.com.br/fundos-imobiliarios/"&amp;Tabela1[[#This Row],[Ticker]],"Link")</f>
        <v>Link</v>
      </c>
      <c r="V77" s="38" t="s">
        <v>201</v>
      </c>
    </row>
    <row r="78" spans="1:22" x14ac:dyDescent="0.25">
      <c r="A78" s="12" t="s">
        <v>202</v>
      </c>
      <c r="B78" s="12" t="s">
        <v>28</v>
      </c>
      <c r="C78" s="13" t="s">
        <v>56</v>
      </c>
      <c r="D78" s="13" t="s">
        <v>203</v>
      </c>
      <c r="E78" s="16">
        <v>0</v>
      </c>
      <c r="F78" s="16" t="s">
        <v>50</v>
      </c>
      <c r="G78" s="14" t="e">
        <f>Tabela1[[#This Row],[Divid.]]*12/Tabela1[[#This Row],[Preço atual]]</f>
        <v>#VALUE!</v>
      </c>
      <c r="H78" s="16">
        <v>0</v>
      </c>
      <c r="I78" s="16">
        <v>2.59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1.05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51</v>
      </c>
    </row>
    <row r="79" spans="1:22" x14ac:dyDescent="0.25">
      <c r="A79" s="12" t="s">
        <v>204</v>
      </c>
      <c r="B79" s="12" t="s">
        <v>28</v>
      </c>
      <c r="C79" s="13" t="s">
        <v>43</v>
      </c>
      <c r="D79" s="13" t="s">
        <v>47</v>
      </c>
      <c r="E79" s="16">
        <v>29.63</v>
      </c>
      <c r="F79" s="16">
        <v>0.12970000000000001</v>
      </c>
      <c r="G79" s="25">
        <f>Tabela1[[#This Row],[Divid.]]*12/Tabela1[[#This Row],[Preço atual]]</f>
        <v>5.2527843401957479E-2</v>
      </c>
      <c r="H79" s="16">
        <v>1.2707999999999999</v>
      </c>
      <c r="I79" s="16">
        <v>89.35</v>
      </c>
      <c r="J79" s="15">
        <f>Tabela1[[#This Row],[Preço atual]]/Tabela1[[#This Row],[VP]]</f>
        <v>0.33161723559037493</v>
      </c>
      <c r="K79" s="14">
        <v>0.54600000000000004</v>
      </c>
      <c r="L79" s="14">
        <v>0</v>
      </c>
      <c r="M79" s="13">
        <v>5.45</v>
      </c>
      <c r="N79" s="13">
        <v>1851</v>
      </c>
      <c r="O79" s="13">
        <v>1271</v>
      </c>
      <c r="P79" s="13">
        <v>180</v>
      </c>
      <c r="Q79" s="30">
        <f>Tabela1[[#This Row],[Divid.]]</f>
        <v>0.12970000000000001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11.486346863468635</v>
      </c>
      <c r="T79" s="17">
        <f>Tabela1[[#This Row],[Preço Calculado]]/Tabela1[[#This Row],[Preço atual]]-1</f>
        <v>-0.61234063909994485</v>
      </c>
      <c r="U79" s="29" t="str">
        <f>HYPERLINK("https://statusinvest.com.br/fundos-imobiliarios/"&amp;Tabela1[[#This Row],[Ticker]],"Link")</f>
        <v>Link</v>
      </c>
      <c r="V79" s="38" t="s">
        <v>205</v>
      </c>
    </row>
    <row r="80" spans="1:22" x14ac:dyDescent="0.25">
      <c r="A80" s="12" t="s">
        <v>206</v>
      </c>
      <c r="B80" s="12" t="s">
        <v>28</v>
      </c>
      <c r="C80" s="13" t="s">
        <v>53</v>
      </c>
      <c r="D80" s="13" t="s">
        <v>207</v>
      </c>
      <c r="E80" s="16">
        <v>60</v>
      </c>
      <c r="F80" s="16">
        <v>0.37</v>
      </c>
      <c r="G80" s="14">
        <f>Tabela1[[#This Row],[Divid.]]*12/Tabela1[[#This Row],[Preço atual]]</f>
        <v>7.3999999999999996E-2</v>
      </c>
      <c r="H80" s="16">
        <v>7.06</v>
      </c>
      <c r="I80" s="16">
        <v>77.44</v>
      </c>
      <c r="J80" s="15">
        <f>Tabela1[[#This Row],[Preço atual]]/Tabela1[[#This Row],[VP]]</f>
        <v>0.77479338842975209</v>
      </c>
      <c r="K80" s="14"/>
      <c r="L80" s="14"/>
      <c r="M80" s="13">
        <v>0.96</v>
      </c>
      <c r="N80" s="13">
        <v>11748</v>
      </c>
      <c r="O80" s="13"/>
      <c r="P80" s="13"/>
      <c r="Q80" s="30">
        <f>Tabela1[[#This Row],[Divid.]]</f>
        <v>0.37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80" s="17">
        <f>Tabela1[[#This Row],[Preço Calculado]]/Tabela1[[#This Row],[Preço atual]]-1</f>
        <v>-0.45387453874538752</v>
      </c>
      <c r="U80" s="29" t="str">
        <f>HYPERLINK("https://statusinvest.com.br/fundos-imobiliarios/"&amp;Tabela1[[#This Row],[Ticker]],"Link")</f>
        <v>Link</v>
      </c>
      <c r="V80" s="38" t="s">
        <v>208</v>
      </c>
    </row>
    <row r="81" spans="1:22" x14ac:dyDescent="0.25">
      <c r="A81" s="12" t="s">
        <v>209</v>
      </c>
      <c r="B81" s="12" t="s">
        <v>28</v>
      </c>
      <c r="C81" s="13" t="s">
        <v>36</v>
      </c>
      <c r="D81" s="13" t="s">
        <v>207</v>
      </c>
      <c r="E81" s="16">
        <v>78.739999999999995</v>
      </c>
      <c r="F81" s="16">
        <v>0.75</v>
      </c>
      <c r="G81" s="25">
        <f>Tabela1[[#This Row],[Divid.]]*12/Tabela1[[#This Row],[Preço atual]]</f>
        <v>0.1143002286004572</v>
      </c>
      <c r="H81" s="16">
        <v>11.3</v>
      </c>
      <c r="I81" s="16">
        <v>87.82</v>
      </c>
      <c r="J81" s="15">
        <f>Tabela1[[#This Row],[Preço atual]]/Tabela1[[#This Row],[VP]]</f>
        <v>0.89660669551355043</v>
      </c>
      <c r="K81" s="14"/>
      <c r="L81" s="14"/>
      <c r="M81" s="13">
        <v>3.79</v>
      </c>
      <c r="N81" s="13">
        <v>207686</v>
      </c>
      <c r="O81" s="13"/>
      <c r="P81" s="13"/>
      <c r="Q81" s="30">
        <f>Tabela1[[#This Row],[Divid.]]</f>
        <v>0.75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1" s="17">
        <f>Tabela1[[#This Row],[Preço Calculado]]/Tabela1[[#This Row],[Preço atual]]-1</f>
        <v>-0.15645587748740075</v>
      </c>
      <c r="U81" s="29" t="str">
        <f>HYPERLINK("https://statusinvest.com.br/fundos-imobiliarios/"&amp;Tabela1[[#This Row],[Ticker]],"Link")</f>
        <v>Link</v>
      </c>
      <c r="V81" s="38" t="s">
        <v>210</v>
      </c>
    </row>
    <row r="82" spans="1:22" x14ac:dyDescent="0.25">
      <c r="A82" s="12" t="s">
        <v>211</v>
      </c>
      <c r="B82" s="12" t="s">
        <v>28</v>
      </c>
      <c r="C82" s="13" t="s">
        <v>53</v>
      </c>
      <c r="D82" s="13" t="s">
        <v>30</v>
      </c>
      <c r="E82" s="16">
        <v>63.94</v>
      </c>
      <c r="F82" s="16">
        <v>0.61</v>
      </c>
      <c r="G82" s="14">
        <f>Tabela1[[#This Row],[Divid.]]*12/Tabela1[[#This Row],[Preço atual]]</f>
        <v>0.11448232718173289</v>
      </c>
      <c r="H82" s="16">
        <v>7.25</v>
      </c>
      <c r="I82" s="16">
        <v>81.8</v>
      </c>
      <c r="J82" s="15">
        <f>Tabela1[[#This Row],[Preço atual]]/Tabela1[[#This Row],[VP]]</f>
        <v>0.78166259168704155</v>
      </c>
      <c r="K82" s="14"/>
      <c r="L82" s="14"/>
      <c r="M82" s="13">
        <v>2.2000000000000002</v>
      </c>
      <c r="N82" s="13">
        <v>1663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-0.15511197651857656</v>
      </c>
      <c r="U82" s="29" t="str">
        <f>HYPERLINK("https://statusinvest.com.br/fundos-imobiliarios/"&amp;Tabela1[[#This Row],[Ticker]],"Link")</f>
        <v>Link</v>
      </c>
      <c r="V82" s="38" t="s">
        <v>212</v>
      </c>
    </row>
    <row r="83" spans="1:22" x14ac:dyDescent="0.25">
      <c r="A83" s="12" t="s">
        <v>213</v>
      </c>
      <c r="B83" s="12" t="s">
        <v>28</v>
      </c>
      <c r="C83" s="13" t="s">
        <v>36</v>
      </c>
      <c r="D83" s="13"/>
      <c r="E83" s="16">
        <v>0</v>
      </c>
      <c r="F83" s="16" t="s">
        <v>50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50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51</v>
      </c>
    </row>
    <row r="84" spans="1:22" x14ac:dyDescent="0.25">
      <c r="A84" s="12" t="s">
        <v>214</v>
      </c>
      <c r="B84" s="12" t="s">
        <v>28</v>
      </c>
      <c r="C84" s="13" t="s">
        <v>43</v>
      </c>
      <c r="D84" s="13" t="s">
        <v>30</v>
      </c>
      <c r="E84" s="16">
        <v>11.62</v>
      </c>
      <c r="F84" s="16">
        <v>0.01</v>
      </c>
      <c r="G84" s="25">
        <f>Tabela1[[#This Row],[Divid.]]*12/Tabela1[[#This Row],[Preço atual]]</f>
        <v>1.0327022375215147E-2</v>
      </c>
      <c r="H84" s="16">
        <v>0</v>
      </c>
      <c r="I84" s="16">
        <v>34.299999999999997</v>
      </c>
      <c r="J84" s="15">
        <f>Tabela1[[#This Row],[Preço atual]]/Tabela1[[#This Row],[VP]]</f>
        <v>0.33877551020408164</v>
      </c>
      <c r="K84" s="14">
        <v>0.98199999999999998</v>
      </c>
      <c r="L84" s="14">
        <v>0</v>
      </c>
      <c r="M84" s="13">
        <v>3.18</v>
      </c>
      <c r="N84" s="13">
        <v>3181</v>
      </c>
      <c r="O84" s="13">
        <v>760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-0.92378581272903948</v>
      </c>
      <c r="U84" s="29" t="str">
        <f>HYPERLINK("https://statusinvest.com.br/fundos-imobiliarios/"&amp;Tabela1[[#This Row],[Ticker]],"Link")</f>
        <v>Link</v>
      </c>
      <c r="V84" s="38" t="s">
        <v>215</v>
      </c>
    </row>
    <row r="85" spans="1:22" x14ac:dyDescent="0.25">
      <c r="A85" s="12" t="s">
        <v>216</v>
      </c>
      <c r="B85" s="12" t="s">
        <v>28</v>
      </c>
      <c r="C85" s="13" t="s">
        <v>36</v>
      </c>
      <c r="D85" s="13" t="s">
        <v>217</v>
      </c>
      <c r="E85" s="16">
        <v>89.99</v>
      </c>
      <c r="F85" s="16">
        <v>1.1000000000000001</v>
      </c>
      <c r="G85" s="14">
        <f>Tabela1[[#This Row],[Divid.]]*12/Tabela1[[#This Row],[Preço atual]]</f>
        <v>0.14668296477386378</v>
      </c>
      <c r="H85" s="16">
        <v>12.55</v>
      </c>
      <c r="I85" s="16">
        <v>93.91</v>
      </c>
      <c r="J85" s="15">
        <f>Tabela1[[#This Row],[Preço atual]]/Tabela1[[#This Row],[VP]]</f>
        <v>0.95825790650622933</v>
      </c>
      <c r="K85" s="14"/>
      <c r="L85" s="14"/>
      <c r="M85" s="13">
        <v>2.96</v>
      </c>
      <c r="N85" s="13">
        <v>71974</v>
      </c>
      <c r="O85" s="13"/>
      <c r="P85" s="13"/>
      <c r="Q85" s="30">
        <f>Tabela1[[#This Row],[Divid.]]</f>
        <v>1.1000000000000001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85" s="17">
        <f>Tabela1[[#This Row],[Preço Calculado]]/Tabela1[[#This Row],[Preço atual]]-1</f>
        <v>8.253110534216801E-2</v>
      </c>
      <c r="U85" s="29" t="str">
        <f>HYPERLINK("https://statusinvest.com.br/fundos-imobiliarios/"&amp;Tabela1[[#This Row],[Ticker]],"Link")</f>
        <v>Link</v>
      </c>
      <c r="V85" s="38" t="s">
        <v>218</v>
      </c>
    </row>
    <row r="86" spans="1:22" x14ac:dyDescent="0.25">
      <c r="A86" s="12" t="s">
        <v>219</v>
      </c>
      <c r="B86" s="12" t="s">
        <v>28</v>
      </c>
      <c r="C86" s="13" t="s">
        <v>82</v>
      </c>
      <c r="D86" s="13"/>
      <c r="E86" s="16">
        <v>0</v>
      </c>
      <c r="F86" s="16">
        <v>1</v>
      </c>
      <c r="G86" s="14" t="e">
        <f>Tabela1[[#This Row],[Divid.]]*12/Tabela1[[#This Row],[Preço atual]]</f>
        <v>#DIV/0!</v>
      </c>
      <c r="H86" s="16">
        <v>11.8491</v>
      </c>
      <c r="I86" s="16">
        <v>94.98</v>
      </c>
      <c r="J86" s="15">
        <f>Tabela1[[#This Row],[Preço atual]]/Tabela1[[#This Row],[VP]]</f>
        <v>0</v>
      </c>
      <c r="K86" s="14"/>
      <c r="L86" s="14"/>
      <c r="M86" s="13">
        <v>9.9499999999999993</v>
      </c>
      <c r="N86" s="13">
        <v>2</v>
      </c>
      <c r="O86" s="13"/>
      <c r="P86" s="13"/>
      <c r="Q86" s="30">
        <f>Tabela1[[#This Row],[Divid.]]</f>
        <v>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51</v>
      </c>
    </row>
    <row r="87" spans="1:22" x14ac:dyDescent="0.25">
      <c r="A87" s="12" t="s">
        <v>220</v>
      </c>
      <c r="B87" s="12" t="s">
        <v>28</v>
      </c>
      <c r="C87" s="13" t="s">
        <v>40</v>
      </c>
      <c r="D87" s="13"/>
      <c r="E87" s="16">
        <v>76.37</v>
      </c>
      <c r="F87" s="16">
        <v>0.75</v>
      </c>
      <c r="G87" s="14">
        <f>Tabela1[[#This Row],[Divid.]]*12/Tabela1[[#This Row],[Preço atual]]</f>
        <v>0.1178473222469556</v>
      </c>
      <c r="H87" s="16">
        <v>9.3000000000000007</v>
      </c>
      <c r="I87" s="16">
        <v>114.69</v>
      </c>
      <c r="J87" s="15">
        <f>Tabela1[[#This Row],[Preço atual]]/Tabela1[[#This Row],[VP]]</f>
        <v>0.66588194262795364</v>
      </c>
      <c r="K87" s="14"/>
      <c r="L87" s="14"/>
      <c r="M87" s="13">
        <v>0.08</v>
      </c>
      <c r="N87" s="13">
        <v>11491</v>
      </c>
      <c r="O87" s="13">
        <v>2770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-0.13027806459811375</v>
      </c>
      <c r="U87" s="29" t="str">
        <f>HYPERLINK("https://statusinvest.com.br/fundos-imobiliarios/"&amp;Tabela1[[#This Row],[Ticker]],"Link")</f>
        <v>Link</v>
      </c>
      <c r="V87" s="38" t="s">
        <v>221</v>
      </c>
    </row>
    <row r="88" spans="1:22" x14ac:dyDescent="0.25">
      <c r="A88" s="12" t="s">
        <v>222</v>
      </c>
      <c r="B88" s="12" t="s">
        <v>28</v>
      </c>
      <c r="C88" s="13" t="s">
        <v>43</v>
      </c>
      <c r="D88" s="13" t="s">
        <v>89</v>
      </c>
      <c r="E88" s="16">
        <v>39.979999999999997</v>
      </c>
      <c r="F88" s="16">
        <v>0.40689999999999998</v>
      </c>
      <c r="G88" s="14">
        <f>Tabela1[[#This Row],[Divid.]]*12/Tabela1[[#This Row],[Preço atual]]</f>
        <v>0.12213106553276638</v>
      </c>
      <c r="H88" s="16">
        <v>4.6154000000000002</v>
      </c>
      <c r="I88" s="16">
        <v>65.61</v>
      </c>
      <c r="J88" s="15">
        <f>Tabela1[[#This Row],[Preço atual]]/Tabela1[[#This Row],[VP]]</f>
        <v>0.60935832952293856</v>
      </c>
      <c r="K88" s="14">
        <v>0</v>
      </c>
      <c r="L88" s="14">
        <v>0</v>
      </c>
      <c r="M88" s="13">
        <v>6.65</v>
      </c>
      <c r="N88" s="13">
        <v>4078</v>
      </c>
      <c r="O88" s="13">
        <v>3241</v>
      </c>
      <c r="P88" s="13">
        <v>425</v>
      </c>
      <c r="Q88" s="30">
        <f>Tabela1[[#This Row],[Divid.]]</f>
        <v>0.40689999999999998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36.035424354243538</v>
      </c>
      <c r="T88" s="17">
        <f>Tabela1[[#This Row],[Preço Calculado]]/Tabela1[[#This Row],[Preço atual]]-1</f>
        <v>-9.866372300541415E-2</v>
      </c>
      <c r="U88" s="29" t="str">
        <f>HYPERLINK("https://statusinvest.com.br/fundos-imobiliarios/"&amp;Tabela1[[#This Row],[Ticker]],"Link")</f>
        <v>Link</v>
      </c>
      <c r="V88" s="38" t="s">
        <v>223</v>
      </c>
    </row>
    <row r="89" spans="1:22" x14ac:dyDescent="0.25">
      <c r="A89" s="12" t="s">
        <v>224</v>
      </c>
      <c r="B89" s="12" t="s">
        <v>28</v>
      </c>
      <c r="C89" s="13" t="s">
        <v>82</v>
      </c>
      <c r="D89" s="13"/>
      <c r="E89" s="16">
        <v>76.099999999999994</v>
      </c>
      <c r="F89" s="16">
        <v>0.83</v>
      </c>
      <c r="G89" s="14">
        <f>Tabela1[[#This Row],[Divid.]]*12/Tabela1[[#This Row],[Preço atual]]</f>
        <v>0.13088042049934298</v>
      </c>
      <c r="H89" s="16">
        <v>8.36</v>
      </c>
      <c r="I89" s="16">
        <v>90.86</v>
      </c>
      <c r="J89" s="15">
        <f>Tabela1[[#This Row],[Preço atual]]/Tabela1[[#This Row],[VP]]</f>
        <v>0.83755227823024425</v>
      </c>
      <c r="K89" s="14"/>
      <c r="L89" s="14"/>
      <c r="M89" s="13">
        <v>2.77</v>
      </c>
      <c r="N89" s="13">
        <v>5522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-3.409283764322546E-2</v>
      </c>
      <c r="U89" s="29" t="str">
        <f>HYPERLINK("https://statusinvest.com.br/fundos-imobiliarios/"&amp;Tabela1[[#This Row],[Ticker]],"Link")</f>
        <v>Link</v>
      </c>
      <c r="V89" s="38" t="s">
        <v>225</v>
      </c>
    </row>
    <row r="90" spans="1:22" x14ac:dyDescent="0.25">
      <c r="A90" s="12" t="s">
        <v>226</v>
      </c>
      <c r="B90" s="12" t="s">
        <v>28</v>
      </c>
      <c r="C90" s="13" t="s">
        <v>43</v>
      </c>
      <c r="D90" s="13" t="s">
        <v>227</v>
      </c>
      <c r="E90" s="16">
        <v>69.010000000000005</v>
      </c>
      <c r="F90" s="16">
        <v>0.73029999999999995</v>
      </c>
      <c r="G90" s="14">
        <f>Tabela1[[#This Row],[Divid.]]*12/Tabela1[[#This Row],[Preço atual]]</f>
        <v>0.12699029126213593</v>
      </c>
      <c r="H90" s="16">
        <v>9.1318999999999999</v>
      </c>
      <c r="I90" s="16">
        <v>99.34</v>
      </c>
      <c r="J90" s="15">
        <f>Tabela1[[#This Row],[Preço atual]]/Tabela1[[#This Row],[VP]]</f>
        <v>0.69468492047513597</v>
      </c>
      <c r="K90" s="14">
        <v>0</v>
      </c>
      <c r="L90" s="14">
        <v>0</v>
      </c>
      <c r="M90" s="13">
        <v>1.41</v>
      </c>
      <c r="N90" s="13">
        <v>13301</v>
      </c>
      <c r="O90" s="13">
        <v>2890</v>
      </c>
      <c r="P90" s="13">
        <v>392</v>
      </c>
      <c r="Q90" s="30">
        <f>Tabela1[[#This Row],[Divid.]]</f>
        <v>0.73029999999999995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64.676014760147595</v>
      </c>
      <c r="T90" s="17">
        <f>Tabela1[[#This Row],[Preço Calculado]]/Tabela1[[#This Row],[Preço atual]]-1</f>
        <v>-6.2802278508222176E-2</v>
      </c>
      <c r="U90" s="29" t="str">
        <f>HYPERLINK("https://statusinvest.com.br/fundos-imobiliarios/"&amp;Tabela1[[#This Row],[Ticker]],"Link")</f>
        <v>Link</v>
      </c>
      <c r="V90" s="38" t="s">
        <v>51</v>
      </c>
    </row>
    <row r="91" spans="1:22" x14ac:dyDescent="0.25">
      <c r="A91" s="12" t="s">
        <v>228</v>
      </c>
      <c r="B91" s="12" t="s">
        <v>28</v>
      </c>
      <c r="C91" s="13" t="s">
        <v>53</v>
      </c>
      <c r="D91" s="13" t="s">
        <v>30</v>
      </c>
      <c r="E91" s="16">
        <v>61.35</v>
      </c>
      <c r="F91" s="16">
        <v>0.56000000000000005</v>
      </c>
      <c r="G91" s="14">
        <f>Tabela1[[#This Row],[Divid.]]*12/Tabela1[[#This Row],[Preço atual]]</f>
        <v>0.1095354523227384</v>
      </c>
      <c r="H91" s="16">
        <v>6.66</v>
      </c>
      <c r="I91" s="16">
        <v>80.430000000000007</v>
      </c>
      <c r="J91" s="15">
        <f>Tabela1[[#This Row],[Preço atual]]/Tabela1[[#This Row],[VP]]</f>
        <v>0.76277508392390891</v>
      </c>
      <c r="K91" s="14"/>
      <c r="L91" s="14"/>
      <c r="M91" s="13">
        <v>4.09</v>
      </c>
      <c r="N91" s="13">
        <v>2458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-0.19162027806097126</v>
      </c>
      <c r="U91" s="29" t="str">
        <f>HYPERLINK("https://statusinvest.com.br/fundos-imobiliarios/"&amp;Tabela1[[#This Row],[Ticker]],"Link")</f>
        <v>Link</v>
      </c>
      <c r="V91" s="38" t="s">
        <v>229</v>
      </c>
    </row>
    <row r="92" spans="1:22" x14ac:dyDescent="0.25">
      <c r="A92" s="12" t="s">
        <v>230</v>
      </c>
      <c r="B92" s="12" t="s">
        <v>28</v>
      </c>
      <c r="C92" s="13" t="s">
        <v>70</v>
      </c>
      <c r="D92" s="13" t="s">
        <v>89</v>
      </c>
      <c r="E92" s="16">
        <v>390</v>
      </c>
      <c r="F92" s="16">
        <v>1.5122</v>
      </c>
      <c r="G92" s="14">
        <f>Tabela1[[#This Row],[Divid.]]*12/Tabela1[[#This Row],[Preço atual]]</f>
        <v>4.6529230769230767E-2</v>
      </c>
      <c r="H92" s="16">
        <v>7.6033999999999997</v>
      </c>
      <c r="I92" s="16">
        <v>475.56</v>
      </c>
      <c r="J92" s="15">
        <f>Tabela1[[#This Row],[Preço atual]]/Tabela1[[#This Row],[VP]]</f>
        <v>0.8200857935907141</v>
      </c>
      <c r="K92" s="14">
        <v>0</v>
      </c>
      <c r="L92" s="14">
        <v>0</v>
      </c>
      <c r="M92" s="13">
        <v>4.24</v>
      </c>
      <c r="N92" s="13">
        <v>609</v>
      </c>
      <c r="O92" s="13">
        <v>2470</v>
      </c>
      <c r="P92" s="13">
        <v>312</v>
      </c>
      <c r="Q92" s="30">
        <f>Tabela1[[#This Row],[Divid.]]</f>
        <v>1.5122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133.92177121771218</v>
      </c>
      <c r="T92" s="17">
        <f>Tabela1[[#This Row],[Preço Calculado]]/Tabela1[[#This Row],[Preço atual]]-1</f>
        <v>-0.65661084303150719</v>
      </c>
      <c r="U92" s="29" t="str">
        <f>HYPERLINK("https://statusinvest.com.br/fundos-imobiliarios/"&amp;Tabela1[[#This Row],[Ticker]],"Link")</f>
        <v>Link</v>
      </c>
      <c r="V92" s="38" t="s">
        <v>231</v>
      </c>
    </row>
    <row r="93" spans="1:22" x14ac:dyDescent="0.25">
      <c r="A93" s="12" t="s">
        <v>232</v>
      </c>
      <c r="B93" s="12" t="s">
        <v>28</v>
      </c>
      <c r="C93" s="13" t="s">
        <v>82</v>
      </c>
      <c r="D93" s="13"/>
      <c r="E93" s="16">
        <v>8.0500000000000007</v>
      </c>
      <c r="F93" s="16">
        <v>9.5000000000000001E-2</v>
      </c>
      <c r="G93" s="14">
        <f>Tabela1[[#This Row],[Divid.]]*12/Tabela1[[#This Row],[Preço atual]]</f>
        <v>0.14161490683229813</v>
      </c>
      <c r="H93" s="16">
        <v>1.3118000000000001</v>
      </c>
      <c r="I93" s="16">
        <v>9.5500000000000007</v>
      </c>
      <c r="J93" s="15">
        <f>Tabela1[[#This Row],[Preço atual]]/Tabela1[[#This Row],[VP]]</f>
        <v>0.84293193717277493</v>
      </c>
      <c r="K93" s="14"/>
      <c r="L93" s="14"/>
      <c r="M93" s="13">
        <v>17.059999999999999</v>
      </c>
      <c r="N93" s="13">
        <v>6489</v>
      </c>
      <c r="O93" s="13"/>
      <c r="P93" s="13"/>
      <c r="Q93" s="30">
        <f>Tabela1[[#This Row],[Divid.]]</f>
        <v>9.5000000000000001E-2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93" s="17">
        <f>Tabela1[[#This Row],[Preço Calculado]]/Tabela1[[#This Row],[Preço atual]]-1</f>
        <v>4.5128463706997302E-2</v>
      </c>
      <c r="U93" s="29" t="str">
        <f>HYPERLINK("https://statusinvest.com.br/fundos-imobiliarios/"&amp;Tabela1[[#This Row],[Ticker]],"Link")</f>
        <v>Link</v>
      </c>
      <c r="V93" s="38" t="s">
        <v>51</v>
      </c>
    </row>
    <row r="94" spans="1:22" x14ac:dyDescent="0.25">
      <c r="A94" s="12" t="s">
        <v>233</v>
      </c>
      <c r="B94" s="12" t="s">
        <v>28</v>
      </c>
      <c r="C94" s="13" t="s">
        <v>70</v>
      </c>
      <c r="D94" s="13"/>
      <c r="E94" s="16">
        <v>0</v>
      </c>
      <c r="F94" s="16" t="s">
        <v>50</v>
      </c>
      <c r="G94" s="25" t="e">
        <f>Tabela1[[#This Row],[Divid.]]*12/Tabela1[[#This Row],[Preço atual]]</f>
        <v>#VALUE!</v>
      </c>
      <c r="H94" s="16">
        <v>0</v>
      </c>
      <c r="I94" s="16">
        <v>101.94</v>
      </c>
      <c r="J94" s="15">
        <f>Tabela1[[#This Row],[Preço atual]]/Tabela1[[#This Row],[VP]]</f>
        <v>0</v>
      </c>
      <c r="K94" s="14"/>
      <c r="L94" s="14"/>
      <c r="M94" s="13">
        <v>19.940000000000001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234</v>
      </c>
      <c r="B95" s="12" t="s">
        <v>28</v>
      </c>
      <c r="C95" s="13" t="s">
        <v>29</v>
      </c>
      <c r="D95" s="13" t="s">
        <v>235</v>
      </c>
      <c r="E95" s="16">
        <v>14.5</v>
      </c>
      <c r="F95" s="16">
        <v>0.15329999999999999</v>
      </c>
      <c r="G95" s="25">
        <f>Tabela1[[#This Row],[Divid.]]*12/Tabela1[[#This Row],[Preço atual]]</f>
        <v>0.12686896551724136</v>
      </c>
      <c r="H95" s="16">
        <v>0.41799999999999998</v>
      </c>
      <c r="I95" s="16">
        <v>13.19</v>
      </c>
      <c r="J95" s="15">
        <f>Tabela1[[#This Row],[Preço atual]]/Tabela1[[#This Row],[VP]]</f>
        <v>1.0993176648976497</v>
      </c>
      <c r="K95" s="14">
        <v>0.14699999999999999</v>
      </c>
      <c r="L95" s="14">
        <v>6.0999999999999999E-2</v>
      </c>
      <c r="M95" s="13">
        <v>1.56</v>
      </c>
      <c r="N95" s="13">
        <v>578</v>
      </c>
      <c r="O95" s="13">
        <v>1649</v>
      </c>
      <c r="P95" s="13">
        <v>87</v>
      </c>
      <c r="Q95" s="30">
        <f>Tabela1[[#This Row],[Divid.]]</f>
        <v>0.15329999999999999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13.576383763837637</v>
      </c>
      <c r="T95" s="17">
        <f>Tabela1[[#This Row],[Preço Calculado]]/Tabela1[[#This Row],[Preço atual]]-1</f>
        <v>-6.369767145947336E-2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236</v>
      </c>
      <c r="B96" s="12" t="s">
        <v>28</v>
      </c>
      <c r="C96" s="13" t="s">
        <v>36</v>
      </c>
      <c r="D96" s="13" t="s">
        <v>237</v>
      </c>
      <c r="E96" s="16">
        <v>87.05</v>
      </c>
      <c r="F96" s="16">
        <v>1.1000000000000001</v>
      </c>
      <c r="G96" s="14">
        <f>Tabela1[[#This Row],[Divid.]]*12/Tabela1[[#This Row],[Preço atual]]</f>
        <v>0.15163699023549687</v>
      </c>
      <c r="H96" s="16">
        <v>13.31</v>
      </c>
      <c r="I96" s="16">
        <v>101.17</v>
      </c>
      <c r="J96" s="15">
        <f>Tabela1[[#This Row],[Preço atual]]/Tabela1[[#This Row],[VP]]</f>
        <v>0.86043293466442616</v>
      </c>
      <c r="K96" s="14"/>
      <c r="L96" s="14"/>
      <c r="M96" s="13">
        <v>5.83</v>
      </c>
      <c r="N96" s="13">
        <v>132215</v>
      </c>
      <c r="O96" s="13"/>
      <c r="P96" s="13"/>
      <c r="Q96" s="30">
        <f>Tabela1[[#This Row],[Divid.]]</f>
        <v>1.1000000000000001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6" s="17">
        <f>Tabela1[[#This Row],[Preço Calculado]]/Tabela1[[#This Row],[Preço atual]]-1</f>
        <v>0.1190921788597552</v>
      </c>
      <c r="U96" s="29" t="str">
        <f>HYPERLINK("https://statusinvest.com.br/fundos-imobiliarios/"&amp;Tabela1[[#This Row],[Ticker]],"Link")</f>
        <v>Link</v>
      </c>
      <c r="V96" s="38" t="s">
        <v>238</v>
      </c>
    </row>
    <row r="97" spans="1:22" x14ac:dyDescent="0.25">
      <c r="A97" s="12" t="s">
        <v>239</v>
      </c>
      <c r="B97" s="12" t="s">
        <v>28</v>
      </c>
      <c r="C97" s="13" t="s">
        <v>179</v>
      </c>
      <c r="D97" s="13" t="s">
        <v>240</v>
      </c>
      <c r="E97" s="16">
        <v>0</v>
      </c>
      <c r="F97" s="16">
        <v>8.9999999999999998E-4</v>
      </c>
      <c r="G97" s="14" t="e">
        <f>Tabela1[[#This Row],[Divid.]]*12/Tabela1[[#This Row],[Preço atual]]</f>
        <v>#DIV/0!</v>
      </c>
      <c r="H97" s="16">
        <v>9.5600000000000004E-2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2.13</v>
      </c>
      <c r="N97" s="13">
        <v>9</v>
      </c>
      <c r="O97" s="13"/>
      <c r="P97" s="13"/>
      <c r="Q97" s="30">
        <f>Tabela1[[#This Row],[Divid.]]</f>
        <v>8.9999999999999998E-4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7.9704797047970483E-2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51</v>
      </c>
    </row>
    <row r="98" spans="1:22" x14ac:dyDescent="0.25">
      <c r="A98" s="12" t="s">
        <v>241</v>
      </c>
      <c r="B98" s="12" t="s">
        <v>28</v>
      </c>
      <c r="C98" s="13" t="s">
        <v>158</v>
      </c>
      <c r="D98" s="13" t="s">
        <v>137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242</v>
      </c>
    </row>
    <row r="99" spans="1:22" x14ac:dyDescent="0.25">
      <c r="A99" s="12" t="s">
        <v>243</v>
      </c>
      <c r="B99" s="12" t="s">
        <v>28</v>
      </c>
      <c r="C99" s="13" t="s">
        <v>43</v>
      </c>
      <c r="D99" s="13" t="s">
        <v>244</v>
      </c>
      <c r="E99" s="16">
        <v>439</v>
      </c>
      <c r="F99" s="16" t="s">
        <v>50</v>
      </c>
      <c r="G99" s="14" t="e">
        <f>Tabela1[[#This Row],[Divid.]]*12/Tabela1[[#This Row],[Preço atual]]</f>
        <v>#VALUE!</v>
      </c>
      <c r="H99" s="16">
        <v>0</v>
      </c>
      <c r="I99" s="16">
        <v>107.82</v>
      </c>
      <c r="J99" s="15">
        <f>Tabela1[[#This Row],[Preço atual]]/Tabela1[[#This Row],[VP]]</f>
        <v>4.0716008161751072</v>
      </c>
      <c r="K99" s="14">
        <v>0.35799999999999998</v>
      </c>
      <c r="L99" s="14">
        <v>0</v>
      </c>
      <c r="M99" s="13">
        <v>0.55000000000000004</v>
      </c>
      <c r="N99" s="13">
        <v>1185</v>
      </c>
      <c r="O99" s="13">
        <v>24678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51</v>
      </c>
    </row>
    <row r="100" spans="1:22" x14ac:dyDescent="0.25">
      <c r="A100" s="12" t="s">
        <v>245</v>
      </c>
      <c r="B100" s="12" t="s">
        <v>28</v>
      </c>
      <c r="C100" s="13" t="s">
        <v>43</v>
      </c>
      <c r="D100" s="13" t="s">
        <v>246</v>
      </c>
      <c r="E100" s="16">
        <v>21.39</v>
      </c>
      <c r="F100" s="16">
        <v>30.2103</v>
      </c>
      <c r="G100" s="14">
        <f>Tabela1[[#This Row],[Divid.]]*12/Tabela1[[#This Row],[Preço atual]]</f>
        <v>16.948274894810659</v>
      </c>
      <c r="H100" s="16">
        <v>56.442599999999999</v>
      </c>
      <c r="I100" s="16">
        <v>1201.04</v>
      </c>
      <c r="J100" s="15">
        <f>Tabela1[[#This Row],[Preço atual]]/Tabela1[[#This Row],[VP]]</f>
        <v>1.7809565043628857E-2</v>
      </c>
      <c r="K100" s="14">
        <v>0.29499999999999998</v>
      </c>
      <c r="L100" s="14">
        <v>0</v>
      </c>
      <c r="M100" s="13">
        <v>3.76</v>
      </c>
      <c r="N100" s="13">
        <v>52</v>
      </c>
      <c r="O100" s="13">
        <v>6570</v>
      </c>
      <c r="P100" s="13">
        <v>575</v>
      </c>
      <c r="Q100" s="30">
        <f>Tabela1[[#This Row],[Divid.]]</f>
        <v>30.2103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2675.4509225092247</v>
      </c>
      <c r="T100" s="17">
        <f>Tabela1[[#This Row],[Preço Calculado]]/Tabela1[[#This Row],[Preço atual]]-1</f>
        <v>124.07951951889784</v>
      </c>
      <c r="U100" s="29" t="str">
        <f>HYPERLINK("https://statusinvest.com.br/fundos-imobiliarios/"&amp;Tabela1[[#This Row],[Ticker]],"Link")</f>
        <v>Link</v>
      </c>
      <c r="V100" s="38" t="s">
        <v>51</v>
      </c>
    </row>
    <row r="101" spans="1:22" x14ac:dyDescent="0.25">
      <c r="A101" s="12" t="s">
        <v>247</v>
      </c>
      <c r="B101" s="12" t="s">
        <v>28</v>
      </c>
      <c r="C101" s="13" t="s">
        <v>82</v>
      </c>
      <c r="D101" s="13"/>
      <c r="E101" s="16">
        <v>96.79</v>
      </c>
      <c r="F101" s="16">
        <v>0.9</v>
      </c>
      <c r="G101" s="14">
        <f>Tabela1[[#This Row],[Divid.]]*12/Tabela1[[#This Row],[Preço atual]]</f>
        <v>0.1115817749767538</v>
      </c>
      <c r="H101" s="16">
        <v>6.9</v>
      </c>
      <c r="I101" s="16">
        <v>96.04</v>
      </c>
      <c r="J101" s="15">
        <f>Tabela1[[#This Row],[Preço atual]]/Tabela1[[#This Row],[VP]]</f>
        <v>1.0078092461474386</v>
      </c>
      <c r="K101" s="14"/>
      <c r="L101" s="14"/>
      <c r="M101" s="13">
        <v>6.53</v>
      </c>
      <c r="N101" s="13">
        <v>145</v>
      </c>
      <c r="O101" s="13">
        <v>2764</v>
      </c>
      <c r="P101" s="13">
        <v>154</v>
      </c>
      <c r="Q101" s="30">
        <f>Tabela1[[#This Row],[Divid.]]</f>
        <v>0.9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01" s="17">
        <f>Tabela1[[#This Row],[Preço Calculado]]/Tabela1[[#This Row],[Preço atual]]-1</f>
        <v>-0.17651826585421559</v>
      </c>
      <c r="U101" s="29" t="str">
        <f>HYPERLINK("https://statusinvest.com.br/fundos-imobiliarios/"&amp;Tabela1[[#This Row],[Ticker]],"Link")</f>
        <v>Link</v>
      </c>
      <c r="V101" s="38" t="s">
        <v>248</v>
      </c>
    </row>
    <row r="102" spans="1:22" x14ac:dyDescent="0.25">
      <c r="A102" s="12" t="s">
        <v>249</v>
      </c>
      <c r="B102" s="12" t="s">
        <v>28</v>
      </c>
      <c r="C102" s="13" t="s">
        <v>43</v>
      </c>
      <c r="D102" s="13" t="s">
        <v>30</v>
      </c>
      <c r="E102" s="16">
        <v>86</v>
      </c>
      <c r="F102" s="16">
        <v>0.54</v>
      </c>
      <c r="G102" s="14">
        <f>Tabela1[[#This Row],[Divid.]]*12/Tabela1[[#This Row],[Preço atual]]</f>
        <v>7.5348837209302327E-2</v>
      </c>
      <c r="H102" s="16">
        <v>7.32</v>
      </c>
      <c r="I102" s="16">
        <v>132.30000000000001</v>
      </c>
      <c r="J102" s="15">
        <f>Tabela1[[#This Row],[Preço atual]]/Tabela1[[#This Row],[VP]]</f>
        <v>0.65003779289493568</v>
      </c>
      <c r="K102" s="14">
        <v>7.8E-2</v>
      </c>
      <c r="L102" s="14">
        <v>0</v>
      </c>
      <c r="M102" s="13">
        <v>0.11</v>
      </c>
      <c r="N102" s="13">
        <v>357</v>
      </c>
      <c r="O102" s="13">
        <v>7960</v>
      </c>
      <c r="P102" s="13">
        <v>875</v>
      </c>
      <c r="Q102" s="30">
        <f>Tabela1[[#This Row],[Divid.]]</f>
        <v>0.54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02" s="17">
        <f>Tabela1[[#This Row],[Preço Calculado]]/Tabela1[[#This Row],[Preço atual]]-1</f>
        <v>-0.4439200205955548</v>
      </c>
      <c r="U102" s="29" t="str">
        <f>HYPERLINK("https://statusinvest.com.br/fundos-imobiliarios/"&amp;Tabela1[[#This Row],[Ticker]],"Link")</f>
        <v>Link</v>
      </c>
      <c r="V102" s="38" t="s">
        <v>250</v>
      </c>
    </row>
    <row r="103" spans="1:22" x14ac:dyDescent="0.25">
      <c r="A103" s="12" t="s">
        <v>251</v>
      </c>
      <c r="B103" s="12" t="s">
        <v>28</v>
      </c>
      <c r="C103" s="13" t="s">
        <v>53</v>
      </c>
      <c r="D103" s="13" t="s">
        <v>237</v>
      </c>
      <c r="E103" s="16">
        <v>69.37</v>
      </c>
      <c r="F103" s="16">
        <v>0.7</v>
      </c>
      <c r="G103" s="14">
        <f>Tabela1[[#This Row],[Divid.]]*12/Tabela1[[#This Row],[Preço atual]]</f>
        <v>0.1210898082744702</v>
      </c>
      <c r="H103" s="16">
        <v>8.9700000000000006</v>
      </c>
      <c r="I103" s="16">
        <v>88.28</v>
      </c>
      <c r="J103" s="15">
        <f>Tabela1[[#This Row],[Preço atual]]/Tabela1[[#This Row],[VP]]</f>
        <v>0.78579519710013601</v>
      </c>
      <c r="K103" s="14"/>
      <c r="L103" s="14"/>
      <c r="M103" s="13">
        <v>6.25</v>
      </c>
      <c r="N103" s="13">
        <v>681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-0.10634827841719419</v>
      </c>
      <c r="U103" s="29" t="str">
        <f>HYPERLINK("https://statusinvest.com.br/fundos-imobiliarios/"&amp;Tabela1[[#This Row],[Ticker]],"Link")</f>
        <v>Link</v>
      </c>
      <c r="V103" s="38" t="s">
        <v>252</v>
      </c>
    </row>
    <row r="104" spans="1:22" x14ac:dyDescent="0.25">
      <c r="A104" s="12" t="s">
        <v>253</v>
      </c>
      <c r="B104" s="12" t="s">
        <v>28</v>
      </c>
      <c r="C104" s="13" t="s">
        <v>43</v>
      </c>
      <c r="D104" s="13" t="s">
        <v>137</v>
      </c>
      <c r="E104" s="16">
        <v>200</v>
      </c>
      <c r="F104" s="16">
        <v>1.7030000000000001</v>
      </c>
      <c r="G104" s="14">
        <f>Tabela1[[#This Row],[Divid.]]*12/Tabela1[[#This Row],[Preço atual]]</f>
        <v>0.10217999999999999</v>
      </c>
      <c r="H104" s="16">
        <v>19.981300000000001</v>
      </c>
      <c r="I104" s="16">
        <v>180.63</v>
      </c>
      <c r="J104" s="15">
        <f>Tabela1[[#This Row],[Preço atual]]/Tabela1[[#This Row],[VP]]</f>
        <v>1.107235785860599</v>
      </c>
      <c r="K104" s="14">
        <v>0</v>
      </c>
      <c r="L104" s="14">
        <v>0</v>
      </c>
      <c r="M104" s="13">
        <v>1.74</v>
      </c>
      <c r="N104" s="13">
        <v>546</v>
      </c>
      <c r="O104" s="13">
        <v>132460</v>
      </c>
      <c r="P104" s="13">
        <v>14030</v>
      </c>
      <c r="Q104" s="30">
        <f>Tabela1[[#This Row],[Divid.]]</f>
        <v>1.7030000000000001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150.81918819188192</v>
      </c>
      <c r="T104" s="17">
        <f>Tabela1[[#This Row],[Preço Calculado]]/Tabela1[[#This Row],[Preço atual]]-1</f>
        <v>-0.24590405904059043</v>
      </c>
      <c r="U104" s="29" t="str">
        <f>HYPERLINK("https://statusinvest.com.br/fundos-imobiliarios/"&amp;Tabela1[[#This Row],[Ticker]],"Link")</f>
        <v>Link</v>
      </c>
      <c r="V104" s="38" t="s">
        <v>254</v>
      </c>
    </row>
    <row r="105" spans="1:22" x14ac:dyDescent="0.25">
      <c r="A105" s="12" t="s">
        <v>255</v>
      </c>
      <c r="B105" s="12" t="s">
        <v>28</v>
      </c>
      <c r="C105" s="13" t="s">
        <v>43</v>
      </c>
      <c r="D105" s="13" t="s">
        <v>47</v>
      </c>
      <c r="E105" s="16">
        <v>20.010000000000002</v>
      </c>
      <c r="F105" s="16">
        <v>0.13</v>
      </c>
      <c r="G105" s="25">
        <f>Tabela1[[#This Row],[Divid.]]*12/Tabela1[[#This Row],[Preço atual]]</f>
        <v>7.7961019490254871E-2</v>
      </c>
      <c r="H105" s="16">
        <v>1.5873999999999999</v>
      </c>
      <c r="I105" s="16">
        <v>61.3</v>
      </c>
      <c r="J105" s="15">
        <f>Tabela1[[#This Row],[Preço atual]]/Tabela1[[#This Row],[VP]]</f>
        <v>0.32642740619902127</v>
      </c>
      <c r="K105" s="14">
        <v>0.42599999999999999</v>
      </c>
      <c r="L105" s="14">
        <v>0.36799999999999999</v>
      </c>
      <c r="M105" s="13">
        <v>1.48</v>
      </c>
      <c r="N105" s="13">
        <v>6024</v>
      </c>
      <c r="O105" s="13">
        <v>3029</v>
      </c>
      <c r="P105" s="13">
        <v>420</v>
      </c>
      <c r="Q105" s="30">
        <f>Tabela1[[#This Row],[Divid.]]</f>
        <v>0.13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05" s="17">
        <f>Tabela1[[#This Row],[Preço Calculado]]/Tabela1[[#This Row],[Preço atual]]-1</f>
        <v>-0.42464192258114486</v>
      </c>
      <c r="U105" s="29" t="str">
        <f>HYPERLINK("https://statusinvest.com.br/fundos-imobiliarios/"&amp;Tabela1[[#This Row],[Ticker]],"Link")</f>
        <v>Link</v>
      </c>
      <c r="V105" s="38" t="s">
        <v>256</v>
      </c>
    </row>
    <row r="106" spans="1:22" x14ac:dyDescent="0.25">
      <c r="A106" s="12" t="s">
        <v>257</v>
      </c>
      <c r="B106" s="12" t="s">
        <v>28</v>
      </c>
      <c r="C106" s="13" t="s">
        <v>158</v>
      </c>
      <c r="D106" s="13"/>
      <c r="E106" s="16">
        <v>1.0900000000000001</v>
      </c>
      <c r="F106" s="16" t="s">
        <v>50</v>
      </c>
      <c r="G106" s="14" t="e">
        <f>Tabela1[[#This Row],[Divid.]]*12/Tabela1[[#This Row],[Preço atual]]</f>
        <v>#VALUE!</v>
      </c>
      <c r="H106" s="16">
        <v>0</v>
      </c>
      <c r="I106" s="16">
        <v>12.4</v>
      </c>
      <c r="J106" s="15">
        <f>Tabela1[[#This Row],[Preço atual]]/Tabela1[[#This Row],[VP]]</f>
        <v>8.7903225806451615E-2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51</v>
      </c>
    </row>
    <row r="107" spans="1:22" x14ac:dyDescent="0.25">
      <c r="A107" s="12" t="s">
        <v>258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0.72</v>
      </c>
      <c r="G107" s="14">
        <f>Tabela1[[#This Row],[Divid.]]*12/Tabela1[[#This Row],[Preço atual]]</f>
        <v>1.1332931084236209E-2</v>
      </c>
      <c r="H107" s="16">
        <v>101.74</v>
      </c>
      <c r="I107" s="16">
        <v>1439.17</v>
      </c>
      <c r="J107" s="15">
        <f>Tabela1[[#This Row],[Preço atual]]/Tabela1[[#This Row],[VP]]</f>
        <v>0.52973588943627226</v>
      </c>
      <c r="K107" s="14">
        <v>1.9E-2</v>
      </c>
      <c r="L107" s="14">
        <v>7.0999999999999994E-2</v>
      </c>
      <c r="M107" s="13">
        <v>0.27</v>
      </c>
      <c r="N107" s="13">
        <v>60</v>
      </c>
      <c r="O107" s="13">
        <v>11433</v>
      </c>
      <c r="P107" s="13">
        <v>1232</v>
      </c>
      <c r="Q107" s="30">
        <f>Tabela1[[#This Row],[Divid.]]</f>
        <v>0.72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07" s="17">
        <f>Tabela1[[#This Row],[Preço Calculado]]/Tabela1[[#This Row],[Preço atual]]-1</f>
        <v>-0.91636213221965901</v>
      </c>
      <c r="U107" s="29" t="str">
        <f>HYPERLINK("https://statusinvest.com.br/fundos-imobiliarios/"&amp;Tabela1[[#This Row],[Ticker]],"Link")</f>
        <v>Link</v>
      </c>
      <c r="V107" s="38" t="s">
        <v>259</v>
      </c>
    </row>
    <row r="108" spans="1:22" x14ac:dyDescent="0.25">
      <c r="A108" s="12" t="s">
        <v>260</v>
      </c>
      <c r="B108" s="12" t="s">
        <v>28</v>
      </c>
      <c r="C108" s="13" t="s">
        <v>82</v>
      </c>
      <c r="D108" s="13"/>
      <c r="E108" s="16">
        <v>9</v>
      </c>
      <c r="F108" s="16">
        <v>0.11</v>
      </c>
      <c r="G108" s="14">
        <f>Tabela1[[#This Row],[Divid.]]*12/Tabela1[[#This Row],[Preço atual]]</f>
        <v>0.14666666666666667</v>
      </c>
      <c r="H108" s="16">
        <v>8.3031000000000006</v>
      </c>
      <c r="I108" s="16">
        <v>9.65</v>
      </c>
      <c r="J108" s="15">
        <f>Tabela1[[#This Row],[Preço atual]]/Tabela1[[#This Row],[VP]]</f>
        <v>0.93264248704663211</v>
      </c>
      <c r="K108" s="14"/>
      <c r="L108" s="14"/>
      <c r="M108" s="13">
        <v>4.33</v>
      </c>
      <c r="N108" s="13">
        <v>2692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8.2410824108241076E-2</v>
      </c>
      <c r="U108" s="29" t="str">
        <f>HYPERLINK("https://statusinvest.com.br/fundos-imobiliarios/"&amp;Tabela1[[#This Row],[Ticker]],"Link")</f>
        <v>Link</v>
      </c>
      <c r="V108" s="38" t="s">
        <v>261</v>
      </c>
    </row>
    <row r="109" spans="1:22" x14ac:dyDescent="0.25">
      <c r="A109" s="12" t="s">
        <v>262</v>
      </c>
      <c r="B109" s="12" t="s">
        <v>28</v>
      </c>
      <c r="C109" s="13" t="s">
        <v>179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827.51700000000005</v>
      </c>
      <c r="I109" s="16">
        <v>65128.34</v>
      </c>
      <c r="J109" s="15">
        <f>Tabela1[[#This Row],[Preço atual]]/Tabela1[[#This Row],[VP]]</f>
        <v>1.166926717309239</v>
      </c>
      <c r="K109" s="14"/>
      <c r="L109" s="14"/>
      <c r="M109" s="13">
        <v>0.19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263</v>
      </c>
    </row>
    <row r="110" spans="1:22" x14ac:dyDescent="0.25">
      <c r="A110" s="12" t="s">
        <v>264</v>
      </c>
      <c r="B110" s="12" t="s">
        <v>28</v>
      </c>
      <c r="C110" s="13" t="s">
        <v>43</v>
      </c>
      <c r="D110" s="13" t="s">
        <v>137</v>
      </c>
      <c r="E110" s="16">
        <v>123.96</v>
      </c>
      <c r="F110" s="16">
        <v>0.69430000000000003</v>
      </c>
      <c r="G110" s="14">
        <f>Tabela1[[#This Row],[Divid.]]*12/Tabela1[[#This Row],[Preço atual]]</f>
        <v>6.7212003872216847E-2</v>
      </c>
      <c r="H110" s="16">
        <v>5.8955000000000002</v>
      </c>
      <c r="I110" s="16">
        <v>137.06</v>
      </c>
      <c r="J110" s="15">
        <f>Tabela1[[#This Row],[Preço atual]]/Tabela1[[#This Row],[VP]]</f>
        <v>0.90442142127535385</v>
      </c>
      <c r="K110" s="14">
        <v>0</v>
      </c>
      <c r="L110" s="14">
        <v>0</v>
      </c>
      <c r="M110" s="13">
        <v>1.02</v>
      </c>
      <c r="N110" s="13">
        <v>330</v>
      </c>
      <c r="O110" s="13">
        <v>18390</v>
      </c>
      <c r="P110" s="13">
        <v>1033</v>
      </c>
      <c r="Q110" s="30">
        <f>Tabela1[[#This Row],[Divid.]]</f>
        <v>0.69430000000000003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61.487822878228776</v>
      </c>
      <c r="T110" s="17">
        <f>Tabela1[[#This Row],[Preço Calculado]]/Tabela1[[#This Row],[Preço atual]]-1</f>
        <v>-0.50397045112755101</v>
      </c>
      <c r="U110" s="29" t="str">
        <f>HYPERLINK("https://statusinvest.com.br/fundos-imobiliarios/"&amp;Tabela1[[#This Row],[Ticker]],"Link")</f>
        <v>Link</v>
      </c>
      <c r="V110" s="38" t="s">
        <v>51</v>
      </c>
    </row>
    <row r="111" spans="1:22" x14ac:dyDescent="0.25">
      <c r="A111" s="12" t="s">
        <v>265</v>
      </c>
      <c r="B111" s="12" t="s">
        <v>28</v>
      </c>
      <c r="C111" s="13" t="s">
        <v>56</v>
      </c>
      <c r="D111" s="13" t="s">
        <v>266</v>
      </c>
      <c r="E111" s="16">
        <v>0</v>
      </c>
      <c r="F111" s="16" t="s">
        <v>50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267</v>
      </c>
      <c r="B112" s="12" t="s">
        <v>28</v>
      </c>
      <c r="C112" s="13" t="s">
        <v>70</v>
      </c>
      <c r="D112" s="13" t="s">
        <v>268</v>
      </c>
      <c r="E112" s="16">
        <v>236.75</v>
      </c>
      <c r="F112" s="16">
        <v>1.87</v>
      </c>
      <c r="G112" s="14">
        <f>Tabela1[[#This Row],[Divid.]]*12/Tabela1[[#This Row],[Preço atual]]</f>
        <v>9.4783526927138331E-2</v>
      </c>
      <c r="H112" s="16">
        <v>21.83</v>
      </c>
      <c r="I112" s="16">
        <v>325.14999999999998</v>
      </c>
      <c r="J112" s="15">
        <f>Tabela1[[#This Row],[Preço atual]]/Tabela1[[#This Row],[VP]]</f>
        <v>0.72812548054743964</v>
      </c>
      <c r="K112" s="14">
        <v>0</v>
      </c>
      <c r="L112" s="14">
        <v>2.9000000000000001E-2</v>
      </c>
      <c r="M112" s="13">
        <v>1.48</v>
      </c>
      <c r="N112" s="13">
        <v>2541</v>
      </c>
      <c r="O112" s="13">
        <v>779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-0.30049057618348096</v>
      </c>
      <c r="U112" s="29" t="str">
        <f>HYPERLINK("https://statusinvest.com.br/fundos-imobiliarios/"&amp;Tabela1[[#This Row],[Ticker]],"Link")</f>
        <v>Link</v>
      </c>
      <c r="V112" s="38" t="s">
        <v>269</v>
      </c>
    </row>
    <row r="113" spans="1:22" x14ac:dyDescent="0.25">
      <c r="A113" s="12" t="s">
        <v>270</v>
      </c>
      <c r="B113" s="12" t="s">
        <v>28</v>
      </c>
      <c r="C113" s="13" t="s">
        <v>56</v>
      </c>
      <c r="D113" s="13"/>
      <c r="E113" s="16">
        <v>93.88</v>
      </c>
      <c r="F113" s="16">
        <v>0.75</v>
      </c>
      <c r="G113" s="25">
        <f>Tabela1[[#This Row],[Divid.]]*12/Tabela1[[#This Row],[Preço atual]]</f>
        <v>9.5867064337452068E-2</v>
      </c>
      <c r="H113" s="16">
        <v>9</v>
      </c>
      <c r="I113" s="16">
        <v>99.84</v>
      </c>
      <c r="J113" s="15">
        <f>Tabela1[[#This Row],[Preço atual]]/Tabela1[[#This Row],[VP]]</f>
        <v>0.94030448717948711</v>
      </c>
      <c r="K113" s="14"/>
      <c r="L113" s="14"/>
      <c r="M113" s="13">
        <v>13.22</v>
      </c>
      <c r="N113" s="13">
        <v>1130</v>
      </c>
      <c r="O113" s="13">
        <v>4911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-0.29249399012950505</v>
      </c>
      <c r="U113" s="29" t="str">
        <f>HYPERLINK("https://statusinvest.com.br/fundos-imobiliarios/"&amp;Tabela1[[#This Row],[Ticker]],"Link")</f>
        <v>Link</v>
      </c>
      <c r="V113" s="38" t="s">
        <v>271</v>
      </c>
    </row>
    <row r="114" spans="1:22" x14ac:dyDescent="0.25">
      <c r="A114" s="12" t="s">
        <v>272</v>
      </c>
      <c r="B114" s="12" t="s">
        <v>28</v>
      </c>
      <c r="C114" s="13" t="s">
        <v>82</v>
      </c>
      <c r="D114" s="13"/>
      <c r="E114" s="16">
        <v>103.05</v>
      </c>
      <c r="F114" s="16">
        <v>0.93</v>
      </c>
      <c r="G114" s="25">
        <f>Tabela1[[#This Row],[Divid.]]*12/Tabela1[[#This Row],[Preço atual]]</f>
        <v>0.10829694323144105</v>
      </c>
      <c r="H114" s="16">
        <v>6.03</v>
      </c>
      <c r="I114" s="16">
        <v>100.78</v>
      </c>
      <c r="J114" s="15">
        <f>Tabela1[[#This Row],[Preço atual]]/Tabela1[[#This Row],[VP]]</f>
        <v>1.0225243103790433</v>
      </c>
      <c r="K114" s="14"/>
      <c r="L114" s="14"/>
      <c r="M114" s="13">
        <v>1.47</v>
      </c>
      <c r="N114" s="13">
        <v>61</v>
      </c>
      <c r="O114" s="13"/>
      <c r="P114" s="13"/>
      <c r="Q114" s="30">
        <f>Tabela1[[#This Row],[Divid.]]</f>
        <v>0.93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114" s="17">
        <f>Tabela1[[#This Row],[Preço Calculado]]/Tabela1[[#This Row],[Preço atual]]-1</f>
        <v>-0.20076056655763064</v>
      </c>
      <c r="U114" s="29" t="str">
        <f>HYPERLINK("https://statusinvest.com.br/fundos-imobiliarios/"&amp;Tabela1[[#This Row],[Ticker]],"Link")</f>
        <v>Link</v>
      </c>
      <c r="V114" s="38" t="s">
        <v>273</v>
      </c>
    </row>
    <row r="115" spans="1:22" x14ac:dyDescent="0.25">
      <c r="A115" s="12" t="s">
        <v>274</v>
      </c>
      <c r="B115" s="12" t="s">
        <v>28</v>
      </c>
      <c r="C115" s="13" t="s">
        <v>33</v>
      </c>
      <c r="D115" s="13" t="s">
        <v>47</v>
      </c>
      <c r="E115" s="16">
        <v>148</v>
      </c>
      <c r="F115" s="16">
        <v>1.6391</v>
      </c>
      <c r="G115" s="14">
        <f>Tabela1[[#This Row],[Divid.]]*12/Tabela1[[#This Row],[Preço atual]]</f>
        <v>0.13289999999999999</v>
      </c>
      <c r="H115" s="16">
        <v>18.2621</v>
      </c>
      <c r="I115" s="16">
        <v>217.61</v>
      </c>
      <c r="J115" s="15">
        <f>Tabela1[[#This Row],[Preço atual]]/Tabela1[[#This Row],[VP]]</f>
        <v>0.68011580350167722</v>
      </c>
      <c r="K115" s="14">
        <v>0</v>
      </c>
      <c r="L115" s="14">
        <v>0</v>
      </c>
      <c r="M115" s="13">
        <v>1.71</v>
      </c>
      <c r="N115" s="13">
        <v>4783</v>
      </c>
      <c r="O115" s="13">
        <v>2440</v>
      </c>
      <c r="P115" s="13">
        <v>321</v>
      </c>
      <c r="Q115" s="30">
        <f>Tabela1[[#This Row],[Divid.]]</f>
        <v>1.6391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145.16014760147601</v>
      </c>
      <c r="T115" s="17">
        <f>Tabela1[[#This Row],[Preço Calculado]]/Tabela1[[#This Row],[Preço atual]]-1</f>
        <v>-1.9188191881918781E-2</v>
      </c>
      <c r="U115" s="29" t="str">
        <f>HYPERLINK("https://statusinvest.com.br/fundos-imobiliarios/"&amp;Tabela1[[#This Row],[Ticker]],"Link")</f>
        <v>Link</v>
      </c>
      <c r="V115" s="38" t="s">
        <v>275</v>
      </c>
    </row>
    <row r="116" spans="1:22" x14ac:dyDescent="0.25">
      <c r="A116" s="12" t="s">
        <v>276</v>
      </c>
      <c r="B116" s="12" t="s">
        <v>28</v>
      </c>
      <c r="C116" s="13" t="s">
        <v>70</v>
      </c>
      <c r="D116" s="13"/>
      <c r="E116" s="16">
        <v>0</v>
      </c>
      <c r="F116" s="16" t="s">
        <v>50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50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51</v>
      </c>
    </row>
    <row r="117" spans="1:22" x14ac:dyDescent="0.25">
      <c r="A117" s="12" t="s">
        <v>277</v>
      </c>
      <c r="B117" s="12" t="s">
        <v>28</v>
      </c>
      <c r="C117" s="13" t="s">
        <v>43</v>
      </c>
      <c r="D117" s="13" t="s">
        <v>47</v>
      </c>
      <c r="E117" s="16">
        <v>712.01</v>
      </c>
      <c r="F117" s="16">
        <v>9.16</v>
      </c>
      <c r="G117" s="14">
        <f>Tabela1[[#This Row],[Divid.]]*12/Tabela1[[#This Row],[Preço atual]]</f>
        <v>0.15437985421553069</v>
      </c>
      <c r="H117" s="16">
        <v>0</v>
      </c>
      <c r="I117" s="16">
        <v>2991.78</v>
      </c>
      <c r="J117" s="15">
        <f>Tabela1[[#This Row],[Preço atual]]/Tabela1[[#This Row],[VP]]</f>
        <v>0.23798875585771678</v>
      </c>
      <c r="K117" s="14">
        <v>1</v>
      </c>
      <c r="L117" s="14">
        <v>0</v>
      </c>
      <c r="M117" s="13">
        <v>2.12</v>
      </c>
      <c r="N117" s="13">
        <v>2781</v>
      </c>
      <c r="O117" s="13">
        <v>1228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0.13933471745779102</v>
      </c>
      <c r="U117" s="29" t="str">
        <f>HYPERLINK("https://statusinvest.com.br/fundos-imobiliarios/"&amp;Tabela1[[#This Row],[Ticker]],"Link")</f>
        <v>Link</v>
      </c>
      <c r="V117" s="38" t="s">
        <v>278</v>
      </c>
    </row>
    <row r="118" spans="1:22" x14ac:dyDescent="0.25">
      <c r="A118" s="12" t="s">
        <v>279</v>
      </c>
      <c r="B118" s="12" t="s">
        <v>28</v>
      </c>
      <c r="C118" s="13" t="s">
        <v>43</v>
      </c>
      <c r="D118" s="13" t="s">
        <v>152</v>
      </c>
      <c r="E118" s="16">
        <v>94.9</v>
      </c>
      <c r="F118" s="16">
        <v>0.9</v>
      </c>
      <c r="G118" s="14">
        <f>Tabela1[[#This Row],[Divid.]]*12/Tabela1[[#This Row],[Preço atual]]</f>
        <v>0.11380400421496312</v>
      </c>
      <c r="H118" s="16">
        <v>10.14</v>
      </c>
      <c r="I118" s="16">
        <v>99.44</v>
      </c>
      <c r="J118" s="15">
        <f>Tabela1[[#This Row],[Preço atual]]/Tabela1[[#This Row],[VP]]</f>
        <v>0.95434432823813364</v>
      </c>
      <c r="K118" s="14">
        <v>0</v>
      </c>
      <c r="L118" s="14">
        <v>0</v>
      </c>
      <c r="M118" s="13">
        <v>4.0199999999999996</v>
      </c>
      <c r="N118" s="13">
        <v>919</v>
      </c>
      <c r="O118" s="13">
        <v>22767</v>
      </c>
      <c r="P118" s="13">
        <v>1793</v>
      </c>
      <c r="Q118" s="30">
        <f>Tabela1[[#This Row],[Divid.]]</f>
        <v>0.9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18" s="17">
        <f>Tabela1[[#This Row],[Preço Calculado]]/Tabela1[[#This Row],[Preço atual]]-1</f>
        <v>-0.16011805007407309</v>
      </c>
      <c r="U118" s="29" t="str">
        <f>HYPERLINK("https://statusinvest.com.br/fundos-imobiliarios/"&amp;Tabela1[[#This Row],[Ticker]],"Link")</f>
        <v>Link</v>
      </c>
      <c r="V118" s="38" t="s">
        <v>280</v>
      </c>
    </row>
    <row r="119" spans="1:22" x14ac:dyDescent="0.25">
      <c r="A119" s="12" t="s">
        <v>281</v>
      </c>
      <c r="B119" s="12" t="s">
        <v>28</v>
      </c>
      <c r="C119" s="13" t="s">
        <v>43</v>
      </c>
      <c r="D119" s="13" t="s">
        <v>47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51</v>
      </c>
    </row>
    <row r="120" spans="1:22" x14ac:dyDescent="0.25">
      <c r="A120" s="12" t="s">
        <v>282</v>
      </c>
      <c r="B120" s="12" t="s">
        <v>28</v>
      </c>
      <c r="C120" s="13" t="s">
        <v>33</v>
      </c>
      <c r="D120" s="13" t="s">
        <v>47</v>
      </c>
      <c r="E120" s="16">
        <v>109.41</v>
      </c>
      <c r="F120" s="16">
        <v>0.80389999999999995</v>
      </c>
      <c r="G120" s="14">
        <f>Tabela1[[#This Row],[Divid.]]*12/Tabela1[[#This Row],[Preço atual]]</f>
        <v>8.8171099533863442E-2</v>
      </c>
      <c r="H120" s="16">
        <v>9.8248999999999995</v>
      </c>
      <c r="I120" s="16">
        <v>116.17</v>
      </c>
      <c r="J120" s="15">
        <f>Tabela1[[#This Row],[Preço atual]]/Tabela1[[#This Row],[VP]]</f>
        <v>0.94180941723336487</v>
      </c>
      <c r="K120" s="14">
        <v>0</v>
      </c>
      <c r="L120" s="14">
        <v>0</v>
      </c>
      <c r="M120" s="13">
        <v>0.6</v>
      </c>
      <c r="N120" s="13">
        <v>3794</v>
      </c>
      <c r="O120" s="13">
        <v>12223</v>
      </c>
      <c r="P120" s="13">
        <v>1183</v>
      </c>
      <c r="Q120" s="30">
        <f>Tabela1[[#This Row],[Divid.]]</f>
        <v>0.80389999999999995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71.1940959409594</v>
      </c>
      <c r="T120" s="17">
        <f>Tabela1[[#This Row],[Preço Calculado]]/Tabela1[[#This Row],[Preço atual]]-1</f>
        <v>-0.34929077834787126</v>
      </c>
      <c r="U120" s="29" t="str">
        <f>HYPERLINK("https://statusinvest.com.br/fundos-imobiliarios/"&amp;Tabela1[[#This Row],[Ticker]],"Link")</f>
        <v>Link</v>
      </c>
      <c r="V120" s="38" t="s">
        <v>283</v>
      </c>
    </row>
    <row r="121" spans="1:22" x14ac:dyDescent="0.25">
      <c r="A121" s="12" t="s">
        <v>284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51</v>
      </c>
    </row>
    <row r="122" spans="1:22" x14ac:dyDescent="0.25">
      <c r="A122" s="12" t="s">
        <v>285</v>
      </c>
      <c r="B122" s="12" t="s">
        <v>28</v>
      </c>
      <c r="C122" s="13" t="s">
        <v>29</v>
      </c>
      <c r="D122" s="13"/>
      <c r="E122" s="16">
        <v>0</v>
      </c>
      <c r="F122" s="16" t="s">
        <v>50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50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286</v>
      </c>
      <c r="B123" s="12" t="s">
        <v>28</v>
      </c>
      <c r="C123" s="13" t="s">
        <v>29</v>
      </c>
      <c r="D123" s="13" t="s">
        <v>79</v>
      </c>
      <c r="E123" s="16">
        <v>46.27</v>
      </c>
      <c r="F123" s="16">
        <v>0.39</v>
      </c>
      <c r="G123" s="14">
        <f>Tabela1[[#This Row],[Divid.]]*12/Tabela1[[#This Row],[Preço atual]]</f>
        <v>0.10114545061594984</v>
      </c>
      <c r="H123" s="16">
        <v>4.59</v>
      </c>
      <c r="I123" s="16">
        <v>76.319999999999993</v>
      </c>
      <c r="J123" s="15">
        <f>Tabela1[[#This Row],[Preço atual]]/Tabela1[[#This Row],[VP]]</f>
        <v>0.60626310272536699</v>
      </c>
      <c r="K123" s="14">
        <v>0.111</v>
      </c>
      <c r="L123" s="14">
        <v>6.2E-2</v>
      </c>
      <c r="M123" s="13">
        <v>1.97</v>
      </c>
      <c r="N123" s="13">
        <v>15645</v>
      </c>
      <c r="O123" s="13">
        <v>1997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-0.25353910984538863</v>
      </c>
      <c r="U123" s="29" t="str">
        <f>HYPERLINK("https://statusinvest.com.br/fundos-imobiliarios/"&amp;Tabela1[[#This Row],[Ticker]],"Link")</f>
        <v>Link</v>
      </c>
      <c r="V123" s="38" t="s">
        <v>287</v>
      </c>
    </row>
    <row r="124" spans="1:22" x14ac:dyDescent="0.25">
      <c r="A124" s="12" t="s">
        <v>288</v>
      </c>
      <c r="B124" s="12" t="s">
        <v>28</v>
      </c>
      <c r="C124" s="13" t="s">
        <v>70</v>
      </c>
      <c r="D124" s="13" t="s">
        <v>268</v>
      </c>
      <c r="E124" s="16">
        <v>438</v>
      </c>
      <c r="F124" s="16">
        <v>3.25</v>
      </c>
      <c r="G124" s="14">
        <f>Tabela1[[#This Row],[Divid.]]*12/Tabela1[[#This Row],[Preço atual]]</f>
        <v>8.9041095890410954E-2</v>
      </c>
      <c r="H124" s="16">
        <v>41.95</v>
      </c>
      <c r="I124" s="16">
        <v>460.48</v>
      </c>
      <c r="J124" s="15">
        <f>Tabela1[[#This Row],[Preço atual]]/Tabela1[[#This Row],[VP]]</f>
        <v>0.95118137595552466</v>
      </c>
      <c r="K124" s="14">
        <v>5.2999999999999999E-2</v>
      </c>
      <c r="L124" s="14">
        <v>9.0000000000000011E-3</v>
      </c>
      <c r="M124" s="13">
        <v>1.21</v>
      </c>
      <c r="N124" s="13">
        <v>17037</v>
      </c>
      <c r="O124" s="13">
        <v>545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-0.34287014103017754</v>
      </c>
      <c r="U124" s="29" t="str">
        <f>HYPERLINK("https://statusinvest.com.br/fundos-imobiliarios/"&amp;Tabela1[[#This Row],[Ticker]],"Link")</f>
        <v>Link</v>
      </c>
      <c r="V124" s="38" t="s">
        <v>289</v>
      </c>
    </row>
    <row r="125" spans="1:22" x14ac:dyDescent="0.25">
      <c r="A125" s="12" t="s">
        <v>290</v>
      </c>
      <c r="B125" s="12" t="s">
        <v>28</v>
      </c>
      <c r="C125" s="13" t="s">
        <v>70</v>
      </c>
      <c r="D125" s="13" t="s">
        <v>137</v>
      </c>
      <c r="E125" s="16">
        <v>142.02000000000001</v>
      </c>
      <c r="F125" s="16">
        <v>1.35</v>
      </c>
      <c r="G125" s="14">
        <f>Tabela1[[#This Row],[Divid.]]*12/Tabela1[[#This Row],[Preço atual]]</f>
        <v>0.1140684410646388</v>
      </c>
      <c r="H125" s="16">
        <v>15.93</v>
      </c>
      <c r="I125" s="16">
        <v>186.29</v>
      </c>
      <c r="J125" s="15">
        <f>Tabela1[[#This Row],[Preço atual]]/Tabela1[[#This Row],[VP]]</f>
        <v>0.76235976166192509</v>
      </c>
      <c r="K125" s="14">
        <v>0</v>
      </c>
      <c r="L125" s="14">
        <v>0</v>
      </c>
      <c r="M125" s="13">
        <v>1.43</v>
      </c>
      <c r="N125" s="13">
        <v>8066</v>
      </c>
      <c r="O125" s="13">
        <v>1867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-0.15816648660783184</v>
      </c>
      <c r="U125" s="29" t="str">
        <f>HYPERLINK("https://statusinvest.com.br/fundos-imobiliarios/"&amp;Tabela1[[#This Row],[Ticker]],"Link")</f>
        <v>Link</v>
      </c>
      <c r="V125" s="38" t="s">
        <v>291</v>
      </c>
    </row>
    <row r="126" spans="1:22" x14ac:dyDescent="0.25">
      <c r="A126" s="12" t="s">
        <v>292</v>
      </c>
      <c r="B126" s="12" t="s">
        <v>28</v>
      </c>
      <c r="C126" s="13" t="s">
        <v>70</v>
      </c>
      <c r="D126" s="13" t="s">
        <v>293</v>
      </c>
      <c r="E126" s="16">
        <v>0</v>
      </c>
      <c r="F126" s="16">
        <v>0.2545</v>
      </c>
      <c r="G126" s="14" t="e">
        <f>Tabela1[[#This Row],[Divid.]]*12/Tabela1[[#This Row],[Preço atual]]</f>
        <v>#DIV/0!</v>
      </c>
      <c r="H126" s="16">
        <v>3.5196000000000001</v>
      </c>
      <c r="I126" s="16">
        <v>40.549999999999997</v>
      </c>
      <c r="J126" s="15">
        <f>Tabela1[[#This Row],[Preço atual]]/Tabela1[[#This Row],[VP]]</f>
        <v>0</v>
      </c>
      <c r="K126" s="14"/>
      <c r="L126" s="14"/>
      <c r="M126" s="13">
        <v>2.27</v>
      </c>
      <c r="N126" s="13">
        <v>4</v>
      </c>
      <c r="O126" s="13"/>
      <c r="P126" s="13"/>
      <c r="Q126" s="30">
        <f>Tabela1[[#This Row],[Divid.]]</f>
        <v>0.2545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22.538745387453876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51</v>
      </c>
    </row>
    <row r="127" spans="1:22" x14ac:dyDescent="0.25">
      <c r="A127" s="12" t="s">
        <v>294</v>
      </c>
      <c r="B127" s="12" t="s">
        <v>28</v>
      </c>
      <c r="C127" s="13" t="s">
        <v>43</v>
      </c>
      <c r="D127" s="13" t="s">
        <v>295</v>
      </c>
      <c r="E127" s="16">
        <v>165</v>
      </c>
      <c r="F127" s="16">
        <v>0.34</v>
      </c>
      <c r="G127" s="14">
        <f>Tabela1[[#This Row],[Divid.]]*12/Tabela1[[#This Row],[Preço atual]]</f>
        <v>2.4727272727272726E-2</v>
      </c>
      <c r="H127" s="16">
        <v>1.43</v>
      </c>
      <c r="I127" s="16">
        <v>115.19</v>
      </c>
      <c r="J127" s="15">
        <f>Tabela1[[#This Row],[Preço atual]]/Tabela1[[#This Row],[VP]]</f>
        <v>1.4324160083340569</v>
      </c>
      <c r="K127" s="14">
        <v>0.11799999999999999</v>
      </c>
      <c r="L127" s="14">
        <v>0</v>
      </c>
      <c r="M127" s="13">
        <v>0.91</v>
      </c>
      <c r="N127" s="13">
        <v>66</v>
      </c>
      <c r="O127" s="13">
        <v>20819</v>
      </c>
      <c r="P127" s="13">
        <v>632</v>
      </c>
      <c r="Q127" s="30">
        <f>Tabela1[[#This Row],[Divid.]]</f>
        <v>0.34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27" s="17">
        <f>Tabela1[[#This Row],[Preço Calculado]]/Tabela1[[#This Row],[Preço atual]]-1</f>
        <v>-0.81751090238175106</v>
      </c>
      <c r="U127" s="29" t="str">
        <f>HYPERLINK("https://statusinvest.com.br/fundos-imobiliarios/"&amp;Tabela1[[#This Row],[Ticker]],"Link")</f>
        <v>Link</v>
      </c>
      <c r="V127" s="38" t="s">
        <v>296</v>
      </c>
    </row>
    <row r="128" spans="1:22" x14ac:dyDescent="0.25">
      <c r="A128" s="12" t="s">
        <v>297</v>
      </c>
      <c r="B128" s="12" t="s">
        <v>28</v>
      </c>
      <c r="C128" s="13" t="s">
        <v>36</v>
      </c>
      <c r="D128" s="13" t="s">
        <v>183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74.45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51</v>
      </c>
    </row>
    <row r="129" spans="1:22" x14ac:dyDescent="0.25">
      <c r="A129" s="12" t="s">
        <v>298</v>
      </c>
      <c r="B129" s="12" t="s">
        <v>28</v>
      </c>
      <c r="C129" s="13" t="s">
        <v>29</v>
      </c>
      <c r="D129" s="13" t="s">
        <v>137</v>
      </c>
      <c r="E129" s="16">
        <v>3.24</v>
      </c>
      <c r="F129" s="16" t="s">
        <v>50</v>
      </c>
      <c r="G129" s="25" t="e">
        <f>Tabela1[[#This Row],[Divid.]]*12/Tabela1[[#This Row],[Preço atual]]</f>
        <v>#VALUE!</v>
      </c>
      <c r="H129" s="16">
        <v>0</v>
      </c>
      <c r="I129" s="16">
        <v>7.69</v>
      </c>
      <c r="J129" s="15">
        <f>Tabela1[[#This Row],[Preço atual]]/Tabela1[[#This Row],[VP]]</f>
        <v>0.42132639791937582</v>
      </c>
      <c r="K129" s="14">
        <v>0.56000000000000005</v>
      </c>
      <c r="L129" s="14">
        <v>0.72</v>
      </c>
      <c r="M129" s="13">
        <v>0</v>
      </c>
      <c r="N129" s="13">
        <v>4017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299</v>
      </c>
      <c r="B130" s="12" t="s">
        <v>28</v>
      </c>
      <c r="C130" s="13" t="s">
        <v>36</v>
      </c>
      <c r="D130" s="13" t="s">
        <v>300</v>
      </c>
      <c r="E130" s="16">
        <v>95.85</v>
      </c>
      <c r="F130" s="16">
        <v>1.1000000000000001</v>
      </c>
      <c r="G130" s="14">
        <f>Tabela1[[#This Row],[Divid.]]*12/Tabela1[[#This Row],[Preço atual]]</f>
        <v>0.13771517996870111</v>
      </c>
      <c r="H130" s="16">
        <v>14.292</v>
      </c>
      <c r="I130" s="16">
        <v>98.27</v>
      </c>
      <c r="J130" s="15">
        <f>Tabela1[[#This Row],[Preço atual]]/Tabela1[[#This Row],[VP]]</f>
        <v>0.97537396967538414</v>
      </c>
      <c r="K130" s="14"/>
      <c r="L130" s="14"/>
      <c r="M130" s="13">
        <v>10.88</v>
      </c>
      <c r="N130" s="13">
        <v>2789</v>
      </c>
      <c r="O130" s="13"/>
      <c r="P130" s="13"/>
      <c r="Q130" s="30">
        <f>Tabela1[[#This Row],[Divid.]]</f>
        <v>1.1000000000000001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0" s="17">
        <f>Tabela1[[#This Row],[Preço Calculado]]/Tabela1[[#This Row],[Preço atual]]-1</f>
        <v>1.634819165093071E-2</v>
      </c>
      <c r="U130" s="29" t="str">
        <f>HYPERLINK("https://statusinvest.com.br/fundos-imobiliarios/"&amp;Tabela1[[#This Row],[Ticker]],"Link")</f>
        <v>Link</v>
      </c>
      <c r="V130" s="38" t="s">
        <v>301</v>
      </c>
    </row>
    <row r="131" spans="1:22" x14ac:dyDescent="0.25">
      <c r="A131" s="12" t="s">
        <v>302</v>
      </c>
      <c r="B131" s="12" t="s">
        <v>28</v>
      </c>
      <c r="C131" s="13" t="s">
        <v>43</v>
      </c>
      <c r="D131" s="13" t="s">
        <v>152</v>
      </c>
      <c r="E131" s="16">
        <v>123</v>
      </c>
      <c r="F131" s="16">
        <v>0.8</v>
      </c>
      <c r="G131" s="14">
        <f>Tabela1[[#This Row],[Divid.]]*12/Tabela1[[#This Row],[Preço atual]]</f>
        <v>7.8048780487804892E-2</v>
      </c>
      <c r="H131" s="16">
        <v>10.29</v>
      </c>
      <c r="I131" s="16">
        <v>160.27000000000001</v>
      </c>
      <c r="J131" s="15">
        <f>Tabela1[[#This Row],[Preço atual]]/Tabela1[[#This Row],[VP]]</f>
        <v>0.76745491982279901</v>
      </c>
      <c r="K131" s="14">
        <v>4.0999999999999988E-2</v>
      </c>
      <c r="L131" s="14">
        <v>0</v>
      </c>
      <c r="M131" s="13">
        <v>1.86</v>
      </c>
      <c r="N131" s="13">
        <v>16968</v>
      </c>
      <c r="O131" s="13">
        <v>9695</v>
      </c>
      <c r="P131" s="13">
        <v>912</v>
      </c>
      <c r="Q131" s="30">
        <f>Tabela1[[#This Row],[Divid.]]</f>
        <v>0.8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31" s="17">
        <f>Tabela1[[#This Row],[Preço Calculado]]/Tabela1[[#This Row],[Preço atual]]-1</f>
        <v>-0.42399423994239938</v>
      </c>
      <c r="U131" s="29" t="str">
        <f>HYPERLINK("https://statusinvest.com.br/fundos-imobiliarios/"&amp;Tabela1[[#This Row],[Ticker]],"Link")</f>
        <v>Link</v>
      </c>
      <c r="V131" s="38" t="s">
        <v>303</v>
      </c>
    </row>
    <row r="132" spans="1:22" x14ac:dyDescent="0.25">
      <c r="A132" s="12" t="s">
        <v>304</v>
      </c>
      <c r="B132" s="12" t="s">
        <v>28</v>
      </c>
      <c r="C132" s="13" t="s">
        <v>29</v>
      </c>
      <c r="D132" s="13" t="s">
        <v>47</v>
      </c>
      <c r="E132" s="16">
        <v>1605</v>
      </c>
      <c r="F132" s="16">
        <v>13</v>
      </c>
      <c r="G132" s="25">
        <f>Tabela1[[#This Row],[Divid.]]*12/Tabela1[[#This Row],[Preço atual]]</f>
        <v>9.719626168224299E-2</v>
      </c>
      <c r="H132" s="16">
        <v>138.56190000000001</v>
      </c>
      <c r="I132" s="16">
        <v>1826.81</v>
      </c>
      <c r="J132" s="15">
        <f>Tabela1[[#This Row],[Preço atual]]/Tabela1[[#This Row],[VP]]</f>
        <v>0.8785806953104045</v>
      </c>
      <c r="K132" s="14">
        <v>4.9000000000000002E-2</v>
      </c>
      <c r="L132" s="14">
        <v>0.05</v>
      </c>
      <c r="M132" s="13">
        <v>2.6</v>
      </c>
      <c r="N132" s="13">
        <v>804</v>
      </c>
      <c r="O132" s="13">
        <v>2129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-0.2826844156292031</v>
      </c>
      <c r="U132" s="29" t="str">
        <f>HYPERLINK("https://statusinvest.com.br/fundos-imobiliarios/"&amp;Tabela1[[#This Row],[Ticker]],"Link")</f>
        <v>Link</v>
      </c>
      <c r="V132" s="38" t="s">
        <v>305</v>
      </c>
    </row>
    <row r="133" spans="1:22" x14ac:dyDescent="0.25">
      <c r="A133" s="12" t="s">
        <v>306</v>
      </c>
      <c r="B133" s="12" t="s">
        <v>28</v>
      </c>
      <c r="C133" s="13" t="s">
        <v>43</v>
      </c>
      <c r="D133" s="13" t="s">
        <v>268</v>
      </c>
      <c r="E133" s="16">
        <v>55</v>
      </c>
      <c r="F133" s="16">
        <v>0.31</v>
      </c>
      <c r="G133" s="14">
        <f>Tabela1[[#This Row],[Divid.]]*12/Tabela1[[#This Row],[Preço atual]]</f>
        <v>6.7636363636363633E-2</v>
      </c>
      <c r="H133" s="16">
        <v>0.45</v>
      </c>
      <c r="I133" s="16">
        <v>118.73</v>
      </c>
      <c r="J133" s="15">
        <f>Tabela1[[#This Row],[Preço atual]]/Tabela1[[#This Row],[VP]]</f>
        <v>0.46323591341699655</v>
      </c>
      <c r="K133" s="14">
        <v>0.47899999999999998</v>
      </c>
      <c r="L133" s="14">
        <v>0</v>
      </c>
      <c r="M133" s="13">
        <v>1.42</v>
      </c>
      <c r="N133" s="13">
        <v>288</v>
      </c>
      <c r="O133" s="13">
        <v>1655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-0.50083864475008388</v>
      </c>
      <c r="U133" s="29" t="str">
        <f>HYPERLINK("https://statusinvest.com.br/fundos-imobiliarios/"&amp;Tabela1[[#This Row],[Ticker]],"Link")</f>
        <v>Link</v>
      </c>
      <c r="V133" s="38" t="s">
        <v>307</v>
      </c>
    </row>
    <row r="134" spans="1:22" x14ac:dyDescent="0.25">
      <c r="A134" s="12" t="s">
        <v>308</v>
      </c>
      <c r="B134" s="12" t="s">
        <v>28</v>
      </c>
      <c r="C134" s="13" t="s">
        <v>53</v>
      </c>
      <c r="D134" s="13" t="s">
        <v>79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51</v>
      </c>
    </row>
    <row r="135" spans="1:22" x14ac:dyDescent="0.25">
      <c r="A135" s="12" t="s">
        <v>309</v>
      </c>
      <c r="B135" s="12" t="s">
        <v>28</v>
      </c>
      <c r="C135" s="13" t="s">
        <v>43</v>
      </c>
      <c r="D135" s="13" t="s">
        <v>268</v>
      </c>
      <c r="E135" s="16">
        <v>135.99</v>
      </c>
      <c r="F135" s="16">
        <v>1.65</v>
      </c>
      <c r="G135" s="25">
        <f>Tabela1[[#This Row],[Divid.]]*12/Tabela1[[#This Row],[Preço atual]]</f>
        <v>0.14559894109861016</v>
      </c>
      <c r="H135" s="16">
        <v>19.29</v>
      </c>
      <c r="I135" s="16">
        <v>375.2</v>
      </c>
      <c r="J135" s="15">
        <f>Tabela1[[#This Row],[Preço atual]]/Tabela1[[#This Row],[VP]]</f>
        <v>0.36244669509594885</v>
      </c>
      <c r="K135" s="14">
        <v>0.36899999999999999</v>
      </c>
      <c r="L135" s="14">
        <v>0</v>
      </c>
      <c r="M135" s="13">
        <v>1.81</v>
      </c>
      <c r="N135" s="13">
        <v>963</v>
      </c>
      <c r="O135" s="13">
        <v>2187</v>
      </c>
      <c r="P135" s="13">
        <v>453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7.4530930617048963E-2</v>
      </c>
      <c r="U135" s="29" t="str">
        <f>HYPERLINK("https://statusinvest.com.br/fundos-imobiliarios/"&amp;Tabela1[[#This Row],[Ticker]],"Link")</f>
        <v>Link</v>
      </c>
      <c r="V135" s="38" t="s">
        <v>310</v>
      </c>
    </row>
    <row r="136" spans="1:22" x14ac:dyDescent="0.25">
      <c r="A136" s="12" t="s">
        <v>311</v>
      </c>
      <c r="B136" s="12" t="s">
        <v>28</v>
      </c>
      <c r="C136" s="13" t="s">
        <v>43</v>
      </c>
      <c r="D136" s="13" t="s">
        <v>152</v>
      </c>
      <c r="E136" s="16">
        <v>68.62</v>
      </c>
      <c r="F136" s="16">
        <v>0.65</v>
      </c>
      <c r="G136" s="14">
        <f>Tabela1[[#This Row],[Divid.]]*12/Tabela1[[#This Row],[Preço atual]]</f>
        <v>0.11366948411541825</v>
      </c>
      <c r="H136" s="16">
        <v>8.11</v>
      </c>
      <c r="I136" s="16">
        <v>170.63</v>
      </c>
      <c r="J136" s="15">
        <f>Tabela1[[#This Row],[Preço atual]]/Tabela1[[#This Row],[VP]]</f>
        <v>0.4021567133563852</v>
      </c>
      <c r="K136" s="14">
        <v>0.14599999999999999</v>
      </c>
      <c r="L136" s="14">
        <v>0</v>
      </c>
      <c r="M136" s="13">
        <v>1.5</v>
      </c>
      <c r="N136" s="13">
        <v>67</v>
      </c>
      <c r="O136" s="13">
        <v>7734</v>
      </c>
      <c r="P136" s="13">
        <v>1096</v>
      </c>
      <c r="Q136" s="30">
        <f>Tabela1[[#This Row],[Divid.]]</f>
        <v>0.65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36" s="17">
        <f>Tabela1[[#This Row],[Preço Calculado]]/Tabela1[[#This Row],[Preço atual]]-1</f>
        <v>-0.16111081833639684</v>
      </c>
      <c r="U136" s="29" t="str">
        <f>HYPERLINK("https://statusinvest.com.br/fundos-imobiliarios/"&amp;Tabela1[[#This Row],[Ticker]],"Link")</f>
        <v>Link</v>
      </c>
      <c r="V136" s="38" t="s">
        <v>312</v>
      </c>
    </row>
    <row r="137" spans="1:22" x14ac:dyDescent="0.25">
      <c r="A137" s="12" t="s">
        <v>313</v>
      </c>
      <c r="B137" s="12" t="s">
        <v>28</v>
      </c>
      <c r="C137" s="13" t="s">
        <v>82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100.53</v>
      </c>
      <c r="J137" s="15">
        <f>Tabela1[[#This Row],[Preço atual]]/Tabela1[[#This Row],[VP]]</f>
        <v>0</v>
      </c>
      <c r="K137" s="14"/>
      <c r="L137" s="14"/>
      <c r="M137" s="13">
        <v>8.3699999999999992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51</v>
      </c>
    </row>
    <row r="138" spans="1:22" x14ac:dyDescent="0.25">
      <c r="A138" s="12" t="s">
        <v>314</v>
      </c>
      <c r="B138" s="12" t="s">
        <v>28</v>
      </c>
      <c r="C138" s="13" t="s">
        <v>56</v>
      </c>
      <c r="D138" s="13" t="s">
        <v>246</v>
      </c>
      <c r="E138" s="16">
        <v>2870</v>
      </c>
      <c r="F138" s="16">
        <v>86.123199999999997</v>
      </c>
      <c r="G138" s="14">
        <f>Tabela1[[#This Row],[Divid.]]*12/Tabela1[[#This Row],[Preço atual]]</f>
        <v>0.36009700348432055</v>
      </c>
      <c r="H138" s="16">
        <v>222.05549999999999</v>
      </c>
      <c r="I138" s="16">
        <v>2837.41</v>
      </c>
      <c r="J138" s="15">
        <f>Tabela1[[#This Row],[Preço atual]]/Tabela1[[#This Row],[VP]]</f>
        <v>1.011485826863231</v>
      </c>
      <c r="K138" s="14">
        <v>0.36599999999999999</v>
      </c>
      <c r="L138" s="14">
        <v>0.11700000000000001</v>
      </c>
      <c r="M138" s="13">
        <v>2.31</v>
      </c>
      <c r="N138" s="13">
        <v>57</v>
      </c>
      <c r="O138" s="13">
        <v>2219</v>
      </c>
      <c r="P138" s="13">
        <v>47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1.6575424611388967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315</v>
      </c>
      <c r="B139" s="12" t="s">
        <v>28</v>
      </c>
      <c r="C139" s="13" t="s">
        <v>43</v>
      </c>
      <c r="D139" s="13" t="s">
        <v>47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50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316</v>
      </c>
    </row>
    <row r="140" spans="1:22" x14ac:dyDescent="0.25">
      <c r="A140" s="12" t="s">
        <v>317</v>
      </c>
      <c r="B140" s="12" t="s">
        <v>28</v>
      </c>
      <c r="C140" s="13" t="s">
        <v>29</v>
      </c>
      <c r="D140" s="13" t="s">
        <v>30</v>
      </c>
      <c r="E140" s="16">
        <v>97.75</v>
      </c>
      <c r="F140" s="16">
        <v>1.24</v>
      </c>
      <c r="G140" s="14">
        <f>Tabela1[[#This Row],[Divid.]]*12/Tabela1[[#This Row],[Preço atual]]</f>
        <v>0.15222506393861893</v>
      </c>
      <c r="H140" s="16">
        <v>9.4849999999999994</v>
      </c>
      <c r="I140" s="16">
        <v>191.46</v>
      </c>
      <c r="J140" s="15">
        <f>Tabela1[[#This Row],[Preço atual]]/Tabela1[[#This Row],[VP]]</f>
        <v>0.51055050663323931</v>
      </c>
      <c r="K140" s="14">
        <v>4.3999999999999997E-2</v>
      </c>
      <c r="L140" s="14">
        <v>3.5999999999999997E-2</v>
      </c>
      <c r="M140" s="13">
        <v>1.92</v>
      </c>
      <c r="N140" s="13">
        <v>3998</v>
      </c>
      <c r="O140" s="13">
        <v>4777</v>
      </c>
      <c r="P140" s="13">
        <v>874</v>
      </c>
      <c r="Q140" s="30">
        <f>Tabela1[[#This Row],[Divid.]]</f>
        <v>1.24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140" s="17">
        <f>Tabela1[[#This Row],[Preço Calculado]]/Tabela1[[#This Row],[Preço atual]]-1</f>
        <v>0.12343220618906936</v>
      </c>
      <c r="U140" s="29" t="str">
        <f>HYPERLINK("https://statusinvest.com.br/fundos-imobiliarios/"&amp;Tabela1[[#This Row],[Ticker]],"Link")</f>
        <v>Link</v>
      </c>
      <c r="V140" s="38" t="s">
        <v>318</v>
      </c>
    </row>
    <row r="141" spans="1:22" x14ac:dyDescent="0.25">
      <c r="A141" s="12" t="s">
        <v>319</v>
      </c>
      <c r="B141" s="12" t="s">
        <v>28</v>
      </c>
      <c r="C141" s="13" t="s">
        <v>70</v>
      </c>
      <c r="D141" s="13" t="s">
        <v>320</v>
      </c>
      <c r="E141" s="16">
        <v>8.33</v>
      </c>
      <c r="F141" s="16">
        <v>8.1000000000000003E-2</v>
      </c>
      <c r="G141" s="14">
        <f>Tabela1[[#This Row],[Divid.]]*12/Tabela1[[#This Row],[Preço atual]]</f>
        <v>0.11668667466986794</v>
      </c>
      <c r="H141" s="16">
        <v>0.97799999999999998</v>
      </c>
      <c r="I141" s="16">
        <v>9.32</v>
      </c>
      <c r="J141" s="15">
        <f>Tabela1[[#This Row],[Preço atual]]/Tabela1[[#This Row],[VP]]</f>
        <v>0.89377682403433478</v>
      </c>
      <c r="K141" s="14">
        <v>0</v>
      </c>
      <c r="L141" s="14">
        <v>0</v>
      </c>
      <c r="M141" s="13">
        <v>0.96</v>
      </c>
      <c r="N141" s="13">
        <v>25166</v>
      </c>
      <c r="O141" s="13">
        <v>4623</v>
      </c>
      <c r="P141" s="13">
        <v>489</v>
      </c>
      <c r="Q141" s="30">
        <f>Tabela1[[#This Row],[Divid.]]</f>
        <v>8.1000000000000003E-2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141" s="17">
        <f>Tabela1[[#This Row],[Preço Calculado]]/Tabela1[[#This Row],[Preço atual]]-1</f>
        <v>-0.13884372937366829</v>
      </c>
      <c r="U141" s="29" t="str">
        <f>HYPERLINK("https://statusinvest.com.br/fundos-imobiliarios/"&amp;Tabela1[[#This Row],[Ticker]],"Link")</f>
        <v>Link</v>
      </c>
      <c r="V141" s="38" t="s">
        <v>321</v>
      </c>
    </row>
    <row r="142" spans="1:22" x14ac:dyDescent="0.25">
      <c r="A142" s="12" t="s">
        <v>322</v>
      </c>
      <c r="B142" s="12" t="s">
        <v>28</v>
      </c>
      <c r="C142" s="13" t="s">
        <v>82</v>
      </c>
      <c r="D142" s="13" t="s">
        <v>323</v>
      </c>
      <c r="E142" s="16">
        <v>8.76</v>
      </c>
      <c r="F142" s="16">
        <v>0.1</v>
      </c>
      <c r="G142" s="14">
        <f>Tabela1[[#This Row],[Divid.]]*12/Tabela1[[#This Row],[Preço atual]]</f>
        <v>0.13698630136986303</v>
      </c>
      <c r="H142" s="16">
        <v>1.42</v>
      </c>
      <c r="I142" s="16">
        <v>9.7899999999999991</v>
      </c>
      <c r="J142" s="15">
        <f>Tabela1[[#This Row],[Preço atual]]/Tabela1[[#This Row],[VP]]</f>
        <v>0.89479060265577126</v>
      </c>
      <c r="K142" s="14"/>
      <c r="L142" s="14"/>
      <c r="M142" s="13">
        <v>0.52</v>
      </c>
      <c r="N142" s="13">
        <v>19752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1.0969013799727145E-2</v>
      </c>
      <c r="U142" s="29" t="str">
        <f>HYPERLINK("https://statusinvest.com.br/fundos-imobiliarios/"&amp;Tabela1[[#This Row],[Ticker]],"Link")</f>
        <v>Link</v>
      </c>
      <c r="V142" s="38" t="s">
        <v>324</v>
      </c>
    </row>
    <row r="143" spans="1:22" x14ac:dyDescent="0.25">
      <c r="A143" s="12" t="s">
        <v>325</v>
      </c>
      <c r="B143" s="12" t="s">
        <v>28</v>
      </c>
      <c r="C143" s="13" t="s">
        <v>53</v>
      </c>
      <c r="D143" s="13" t="s">
        <v>326</v>
      </c>
      <c r="E143" s="16">
        <v>68.5</v>
      </c>
      <c r="F143" s="16">
        <v>0.7</v>
      </c>
      <c r="G143" s="14">
        <f>Tabela1[[#This Row],[Divid.]]*12/Tabela1[[#This Row],[Preço atual]]</f>
        <v>0.12262773722627734</v>
      </c>
      <c r="H143" s="16">
        <v>8.98</v>
      </c>
      <c r="I143" s="16">
        <v>79.459999999999994</v>
      </c>
      <c r="J143" s="15">
        <f>Tabela1[[#This Row],[Preço atual]]/Tabela1[[#This Row],[VP]]</f>
        <v>0.86206896551724144</v>
      </c>
      <c r="K143" s="14"/>
      <c r="L143" s="14"/>
      <c r="M143" s="13">
        <v>0.81</v>
      </c>
      <c r="N143" s="13">
        <v>1958</v>
      </c>
      <c r="O143" s="13"/>
      <c r="P143" s="13"/>
      <c r="Q143" s="30">
        <f>Tabela1[[#This Row],[Divid.]]</f>
        <v>0.7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43" s="17">
        <f>Tabela1[[#This Row],[Preço Calculado]]/Tabela1[[#This Row],[Preço atual]]-1</f>
        <v>-9.4998249252565725E-2</v>
      </c>
      <c r="U143" s="29" t="str">
        <f>HYPERLINK("https://statusinvest.com.br/fundos-imobiliarios/"&amp;Tabela1[[#This Row],[Ticker]],"Link")</f>
        <v>Link</v>
      </c>
      <c r="V143" s="38" t="s">
        <v>327</v>
      </c>
    </row>
    <row r="144" spans="1:22" x14ac:dyDescent="0.25">
      <c r="A144" s="12" t="s">
        <v>328</v>
      </c>
      <c r="B144" s="12" t="s">
        <v>28</v>
      </c>
      <c r="C144" s="13" t="s">
        <v>36</v>
      </c>
      <c r="D144" s="13" t="s">
        <v>326</v>
      </c>
      <c r="E144" s="16">
        <v>90.12</v>
      </c>
      <c r="F144" s="16">
        <v>1.1000000000000001</v>
      </c>
      <c r="G144" s="25">
        <f>Tabela1[[#This Row],[Divid.]]*12/Tabela1[[#This Row],[Preço atual]]</f>
        <v>0.14647137150466047</v>
      </c>
      <c r="H144" s="16">
        <v>15.21</v>
      </c>
      <c r="I144" s="16">
        <v>93.73</v>
      </c>
      <c r="J144" s="15">
        <f>Tabela1[[#This Row],[Preço atual]]/Tabela1[[#This Row],[VP]]</f>
        <v>0.96148511682492266</v>
      </c>
      <c r="K144" s="14"/>
      <c r="L144" s="14"/>
      <c r="M144" s="13">
        <v>0.96</v>
      </c>
      <c r="N144" s="13">
        <v>3810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8.0969531399708083E-2</v>
      </c>
      <c r="U144" s="29" t="str">
        <f>HYPERLINK("https://statusinvest.com.br/fundos-imobiliarios/"&amp;Tabela1[[#This Row],[Ticker]],"Link")</f>
        <v>Link</v>
      </c>
      <c r="V144" s="38" t="s">
        <v>329</v>
      </c>
    </row>
    <row r="145" spans="1:22" x14ac:dyDescent="0.25">
      <c r="A145" s="12" t="s">
        <v>330</v>
      </c>
      <c r="B145" s="12" t="s">
        <v>28</v>
      </c>
      <c r="C145" s="13" t="s">
        <v>33</v>
      </c>
      <c r="D145" s="13" t="s">
        <v>137</v>
      </c>
      <c r="E145" s="16">
        <v>1520</v>
      </c>
      <c r="F145" s="16">
        <v>13.904500000000001</v>
      </c>
      <c r="G145" s="14">
        <f>Tabela1[[#This Row],[Divid.]]*12/Tabela1[[#This Row],[Preço atual]]</f>
        <v>0.10977236842105265</v>
      </c>
      <c r="H145" s="16">
        <v>162.92840000000001</v>
      </c>
      <c r="I145" s="16">
        <v>1772.41</v>
      </c>
      <c r="J145" s="15">
        <f>Tabela1[[#This Row],[Preço atual]]/Tabela1[[#This Row],[VP]]</f>
        <v>0.85758938394615236</v>
      </c>
      <c r="K145" s="14">
        <v>0</v>
      </c>
      <c r="L145" s="14">
        <v>0</v>
      </c>
      <c r="M145" s="13">
        <v>1.29</v>
      </c>
      <c r="N145" s="13">
        <v>55</v>
      </c>
      <c r="O145" s="13">
        <v>6179</v>
      </c>
      <c r="P145" s="13">
        <v>721</v>
      </c>
      <c r="Q145" s="30">
        <f>Tabela1[[#This Row],[Divid.]]</f>
        <v>13.904500000000001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1231.3948339483395</v>
      </c>
      <c r="T145" s="17">
        <f>Tabela1[[#This Row],[Preço Calculado]]/Tabela1[[#This Row],[Preço atual]]-1</f>
        <v>-0.18987181977082923</v>
      </c>
      <c r="U145" s="29" t="str">
        <f>HYPERLINK("https://statusinvest.com.br/fundos-imobiliarios/"&amp;Tabela1[[#This Row],[Ticker]],"Link")</f>
        <v>Link</v>
      </c>
      <c r="V145" s="38" t="s">
        <v>331</v>
      </c>
    </row>
    <row r="146" spans="1:22" x14ac:dyDescent="0.25">
      <c r="A146" s="12" t="s">
        <v>332</v>
      </c>
      <c r="B146" s="12" t="s">
        <v>28</v>
      </c>
      <c r="C146" s="13" t="s">
        <v>70</v>
      </c>
      <c r="D146" s="13" t="s">
        <v>333</v>
      </c>
      <c r="E146" s="16">
        <v>104.45</v>
      </c>
      <c r="F146" s="16">
        <v>0.95</v>
      </c>
      <c r="G146" s="25">
        <f>Tabela1[[#This Row],[Divid.]]*12/Tabela1[[#This Row],[Preço atual]]</f>
        <v>0.10914313068453804</v>
      </c>
      <c r="H146" s="16">
        <v>11.38</v>
      </c>
      <c r="I146" s="16">
        <v>124.81</v>
      </c>
      <c r="J146" s="15">
        <f>Tabela1[[#This Row],[Preço atual]]/Tabela1[[#This Row],[VP]]</f>
        <v>0.83687204550917393</v>
      </c>
      <c r="K146" s="14">
        <v>0</v>
      </c>
      <c r="L146" s="14">
        <v>4.4999999999999998E-2</v>
      </c>
      <c r="M146" s="13">
        <v>5.76</v>
      </c>
      <c r="N146" s="13">
        <v>102309</v>
      </c>
      <c r="O146" s="13">
        <v>1076</v>
      </c>
      <c r="P146" s="13">
        <v>112</v>
      </c>
      <c r="Q146" s="30">
        <f>Tabela1[[#This Row],[Divid.]]</f>
        <v>0.95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6" s="17">
        <f>Tabela1[[#This Row],[Preço Calculado]]/Tabela1[[#This Row],[Preço atual]]-1</f>
        <v>-0.19451564070451643</v>
      </c>
      <c r="U146" s="29" t="str">
        <f>HYPERLINK("https://statusinvest.com.br/fundos-imobiliarios/"&amp;Tabela1[[#This Row],[Ticker]],"Link")</f>
        <v>Link</v>
      </c>
      <c r="V146" s="38" t="s">
        <v>334</v>
      </c>
    </row>
    <row r="147" spans="1:22" x14ac:dyDescent="0.25">
      <c r="A147" s="12" t="s">
        <v>335</v>
      </c>
      <c r="B147" s="12" t="s">
        <v>28</v>
      </c>
      <c r="C147" s="13" t="s">
        <v>82</v>
      </c>
      <c r="D147" s="13"/>
      <c r="E147" s="16">
        <v>0</v>
      </c>
      <c r="F147" s="16" t="s">
        <v>50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50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51</v>
      </c>
    </row>
    <row r="148" spans="1:22" x14ac:dyDescent="0.25">
      <c r="A148" s="12" t="s">
        <v>336</v>
      </c>
      <c r="B148" s="12" t="s">
        <v>28</v>
      </c>
      <c r="C148" s="13" t="s">
        <v>70</v>
      </c>
      <c r="D148" s="13" t="s">
        <v>190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337</v>
      </c>
    </row>
    <row r="149" spans="1:22" x14ac:dyDescent="0.25">
      <c r="A149" s="12" t="s">
        <v>338</v>
      </c>
      <c r="B149" s="12" t="s">
        <v>28</v>
      </c>
      <c r="C149" s="13" t="s">
        <v>29</v>
      </c>
      <c r="D149" s="13" t="s">
        <v>240</v>
      </c>
      <c r="E149" s="16">
        <v>5.03</v>
      </c>
      <c r="F149" s="16" t="s">
        <v>50</v>
      </c>
      <c r="G149" s="25" t="e">
        <f>Tabela1[[#This Row],[Divid.]]*12/Tabela1[[#This Row],[Preço atual]]</f>
        <v>#VALUE!</v>
      </c>
      <c r="H149" s="16">
        <v>0</v>
      </c>
      <c r="I149" s="16">
        <v>14.16</v>
      </c>
      <c r="J149" s="15">
        <f>Tabela1[[#This Row],[Preço atual]]/Tabela1[[#This Row],[VP]]</f>
        <v>0.35522598870056499</v>
      </c>
      <c r="K149" s="14">
        <v>9.1999999999999998E-2</v>
      </c>
      <c r="L149" s="14">
        <v>0.03</v>
      </c>
      <c r="M149" s="13">
        <v>0.81</v>
      </c>
      <c r="N149" s="13">
        <v>7183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339</v>
      </c>
    </row>
    <row r="150" spans="1:22" x14ac:dyDescent="0.25">
      <c r="A150" s="12" t="s">
        <v>340</v>
      </c>
      <c r="B150" s="12" t="s">
        <v>28</v>
      </c>
      <c r="C150" s="13" t="s">
        <v>70</v>
      </c>
      <c r="D150" s="13"/>
      <c r="E150" s="16">
        <v>95.8</v>
      </c>
      <c r="F150" s="16">
        <v>0.7</v>
      </c>
      <c r="G150" s="14">
        <f>Tabela1[[#This Row],[Divid.]]*12/Tabela1[[#This Row],[Preço atual]]</f>
        <v>8.7682672233820452E-2</v>
      </c>
      <c r="H150" s="16">
        <v>8.4</v>
      </c>
      <c r="I150" s="16">
        <v>93.92</v>
      </c>
      <c r="J150" s="15">
        <f>Tabela1[[#This Row],[Preço atual]]/Tabela1[[#This Row],[VP]]</f>
        <v>1.0200170357751277</v>
      </c>
      <c r="K150" s="14"/>
      <c r="L150" s="14"/>
      <c r="M150" s="13">
        <v>4.32</v>
      </c>
      <c r="N150" s="13">
        <v>136</v>
      </c>
      <c r="O150" s="13">
        <v>3958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-0.35289540786848383</v>
      </c>
      <c r="U150" s="29" t="str">
        <f>HYPERLINK("https://statusinvest.com.br/fundos-imobiliarios/"&amp;Tabela1[[#This Row],[Ticker]],"Link")</f>
        <v>Link</v>
      </c>
      <c r="V150" s="38" t="s">
        <v>341</v>
      </c>
    </row>
    <row r="151" spans="1:22" x14ac:dyDescent="0.25">
      <c r="A151" s="12" t="s">
        <v>342</v>
      </c>
      <c r="B151" s="12" t="s">
        <v>28</v>
      </c>
      <c r="C151" s="13" t="s">
        <v>43</v>
      </c>
      <c r="D151" s="13" t="s">
        <v>96</v>
      </c>
      <c r="E151" s="16">
        <v>74.42</v>
      </c>
      <c r="F151" s="16">
        <v>0.79</v>
      </c>
      <c r="G151" s="14">
        <f>Tabela1[[#This Row],[Divid.]]*12/Tabela1[[#This Row],[Preço atual]]</f>
        <v>0.12738511152915882</v>
      </c>
      <c r="H151" s="16">
        <v>9.0299999999999994</v>
      </c>
      <c r="I151" s="16">
        <v>94.74</v>
      </c>
      <c r="J151" s="15">
        <f>Tabela1[[#This Row],[Preço atual]]/Tabela1[[#This Row],[VP]]</f>
        <v>0.78551826050242779</v>
      </c>
      <c r="K151" s="14">
        <v>0</v>
      </c>
      <c r="L151" s="14">
        <v>0</v>
      </c>
      <c r="M151" s="13">
        <v>1</v>
      </c>
      <c r="N151" s="13">
        <v>26661</v>
      </c>
      <c r="O151" s="13">
        <v>9817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-5.9888475799565799E-2</v>
      </c>
      <c r="U151" s="29" t="str">
        <f>HYPERLINK("https://statusinvest.com.br/fundos-imobiliarios/"&amp;Tabela1[[#This Row],[Ticker]],"Link")</f>
        <v>Link</v>
      </c>
      <c r="V151" s="38" t="s">
        <v>343</v>
      </c>
    </row>
    <row r="152" spans="1:22" x14ac:dyDescent="0.25">
      <c r="A152" s="12" t="s">
        <v>344</v>
      </c>
      <c r="B152" s="12" t="s">
        <v>28</v>
      </c>
      <c r="C152" s="13" t="s">
        <v>82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4.46</v>
      </c>
      <c r="I152" s="16">
        <v>107.75</v>
      </c>
      <c r="J152" s="15">
        <f>Tabela1[[#This Row],[Preço atual]]/Tabela1[[#This Row],[VP]]</f>
        <v>0.93735498839907194</v>
      </c>
      <c r="K152" s="14"/>
      <c r="L152" s="14"/>
      <c r="M152" s="13">
        <v>3.14</v>
      </c>
      <c r="N152" s="13">
        <v>15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51</v>
      </c>
    </row>
    <row r="153" spans="1:22" x14ac:dyDescent="0.25">
      <c r="A153" s="12" t="s">
        <v>345</v>
      </c>
      <c r="B153" s="12" t="s">
        <v>28</v>
      </c>
      <c r="C153" s="13" t="s">
        <v>29</v>
      </c>
      <c r="D153" s="13" t="s">
        <v>79</v>
      </c>
      <c r="E153" s="16">
        <v>175.99</v>
      </c>
      <c r="F153" s="16" t="s">
        <v>50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346</v>
      </c>
    </row>
    <row r="154" spans="1:22" x14ac:dyDescent="0.25">
      <c r="A154" s="12" t="s">
        <v>347</v>
      </c>
      <c r="B154" s="12" t="s">
        <v>28</v>
      </c>
      <c r="C154" s="13" t="s">
        <v>82</v>
      </c>
      <c r="D154" s="13"/>
      <c r="E154" s="16">
        <v>0</v>
      </c>
      <c r="F154" s="16" t="s">
        <v>50</v>
      </c>
      <c r="G154" s="14" t="e">
        <f>Tabela1[[#This Row],[Divid.]]*12/Tabela1[[#This Row],[Preço atual]]</f>
        <v>#VALUE!</v>
      </c>
      <c r="H154" s="16">
        <v>0</v>
      </c>
      <c r="I154" s="16">
        <v>86.78</v>
      </c>
      <c r="J154" s="15">
        <f>Tabela1[[#This Row],[Preço atual]]/Tabela1[[#This Row],[VP]]</f>
        <v>0</v>
      </c>
      <c r="K154" s="14"/>
      <c r="L154" s="14"/>
      <c r="M154" s="13">
        <v>2.57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51</v>
      </c>
    </row>
    <row r="155" spans="1:22" x14ac:dyDescent="0.25">
      <c r="A155" s="12" t="s">
        <v>348</v>
      </c>
      <c r="B155" s="12" t="s">
        <v>28</v>
      </c>
      <c r="C155" s="13" t="s">
        <v>43</v>
      </c>
      <c r="D155" s="13" t="s">
        <v>79</v>
      </c>
      <c r="E155" s="16">
        <v>65</v>
      </c>
      <c r="F155" s="16">
        <v>0.47</v>
      </c>
      <c r="G155" s="14">
        <f>Tabela1[[#This Row],[Divid.]]*12/Tabela1[[#This Row],[Preço atual]]</f>
        <v>8.6769230769230765E-2</v>
      </c>
      <c r="H155" s="16">
        <v>6.47</v>
      </c>
      <c r="I155" s="16">
        <v>89.28</v>
      </c>
      <c r="J155" s="15">
        <f>Tabela1[[#This Row],[Preço atual]]/Tabela1[[#This Row],[VP]]</f>
        <v>0.7280465949820788</v>
      </c>
      <c r="K155" s="14">
        <v>0.16900000000000001</v>
      </c>
      <c r="L155" s="14">
        <v>0</v>
      </c>
      <c r="M155" s="13">
        <v>1.18</v>
      </c>
      <c r="N155" s="13">
        <v>185</v>
      </c>
      <c r="O155" s="13">
        <v>15673</v>
      </c>
      <c r="P155" s="13">
        <v>1619</v>
      </c>
      <c r="Q155" s="30">
        <f>Tabela1[[#This Row],[Divid.]]</f>
        <v>0.47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55" s="17">
        <f>Tabela1[[#This Row],[Preço Calculado]]/Tabela1[[#This Row],[Preço atual]]-1</f>
        <v>-0.35963667328980986</v>
      </c>
      <c r="U155" s="29" t="str">
        <f>HYPERLINK("https://statusinvest.com.br/fundos-imobiliarios/"&amp;Tabela1[[#This Row],[Ticker]],"Link")</f>
        <v>Link</v>
      </c>
      <c r="V155" s="38" t="s">
        <v>349</v>
      </c>
    </row>
    <row r="156" spans="1:22" x14ac:dyDescent="0.25">
      <c r="A156" s="12" t="s">
        <v>350</v>
      </c>
      <c r="B156" s="12" t="s">
        <v>28</v>
      </c>
      <c r="C156" s="13" t="s">
        <v>36</v>
      </c>
      <c r="D156" s="13" t="s">
        <v>351</v>
      </c>
      <c r="E156" s="16">
        <v>87.81</v>
      </c>
      <c r="F156" s="16">
        <v>1.18</v>
      </c>
      <c r="G156" s="14">
        <f>Tabela1[[#This Row],[Divid.]]*12/Tabela1[[#This Row],[Preço atual]]</f>
        <v>0.16125725999316706</v>
      </c>
      <c r="H156" s="16">
        <v>13.85</v>
      </c>
      <c r="I156" s="16">
        <v>99.75</v>
      </c>
      <c r="J156" s="15">
        <f>Tabela1[[#This Row],[Preço atual]]/Tabela1[[#This Row],[VP]]</f>
        <v>0.88030075187969925</v>
      </c>
      <c r="K156" s="14"/>
      <c r="L156" s="14"/>
      <c r="M156" s="13">
        <v>5.13</v>
      </c>
      <c r="N156" s="13">
        <v>68688</v>
      </c>
      <c r="O156" s="13"/>
      <c r="P156" s="13"/>
      <c r="Q156" s="30">
        <f>Tabela1[[#This Row],[Divid.]]</f>
        <v>1.18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156" s="17">
        <f>Tabela1[[#This Row],[Preço Calculado]]/Tabela1[[#This Row],[Preço atual]]-1</f>
        <v>0.19009047965436943</v>
      </c>
      <c r="U156" s="29" t="str">
        <f>HYPERLINK("https://statusinvest.com.br/fundos-imobiliarios/"&amp;Tabela1[[#This Row],[Ticker]],"Link")</f>
        <v>Link</v>
      </c>
      <c r="V156" s="38" t="s">
        <v>352</v>
      </c>
    </row>
    <row r="157" spans="1:22" x14ac:dyDescent="0.25">
      <c r="A157" s="12" t="s">
        <v>353</v>
      </c>
      <c r="B157" s="12" t="s">
        <v>28</v>
      </c>
      <c r="C157" s="13" t="s">
        <v>82</v>
      </c>
      <c r="D157" s="13"/>
      <c r="E157" s="16">
        <v>114.39</v>
      </c>
      <c r="F157" s="16">
        <v>0.50449999999999995</v>
      </c>
      <c r="G157" s="25">
        <f>Tabela1[[#This Row],[Divid.]]*12/Tabela1[[#This Row],[Preço atual]]</f>
        <v>5.2924206661421447E-2</v>
      </c>
      <c r="H157" s="16">
        <v>5.8491999999999997</v>
      </c>
      <c r="I157" s="16">
        <v>101.94</v>
      </c>
      <c r="J157" s="15">
        <f>Tabela1[[#This Row],[Preço atual]]/Tabela1[[#This Row],[VP]]</f>
        <v>1.1221306650971159</v>
      </c>
      <c r="K157" s="14"/>
      <c r="L157" s="14"/>
      <c r="M157" s="13">
        <v>3.77</v>
      </c>
      <c r="N157" s="13">
        <v>40</v>
      </c>
      <c r="O157" s="13">
        <v>7379</v>
      </c>
      <c r="P157" s="13">
        <v>524</v>
      </c>
      <c r="Q157" s="30">
        <f>Tabela1[[#This Row],[Divid.]]</f>
        <v>0.50449999999999995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44.678966789667889</v>
      </c>
      <c r="T157" s="17">
        <f>Tabela1[[#This Row],[Preço Calculado]]/Tabela1[[#This Row],[Preço atual]]-1</f>
        <v>-0.60941544899319966</v>
      </c>
      <c r="U157" s="29" t="str">
        <f>HYPERLINK("https://statusinvest.com.br/fundos-imobiliarios/"&amp;Tabela1[[#This Row],[Ticker]],"Link")</f>
        <v>Link</v>
      </c>
      <c r="V157" s="38" t="s">
        <v>354</v>
      </c>
    </row>
    <row r="158" spans="1:22" x14ac:dyDescent="0.25">
      <c r="A158" s="12" t="s">
        <v>355</v>
      </c>
      <c r="B158" s="12" t="s">
        <v>28</v>
      </c>
      <c r="C158" s="13" t="s">
        <v>43</v>
      </c>
      <c r="D158" s="13" t="s">
        <v>356</v>
      </c>
      <c r="E158" s="16">
        <v>89.02</v>
      </c>
      <c r="F158" s="16">
        <v>0.62890000000000001</v>
      </c>
      <c r="G158" s="14">
        <f>Tabela1[[#This Row],[Divid.]]*12/Tabela1[[#This Row],[Preço atual]]</f>
        <v>8.4776454729274323E-2</v>
      </c>
      <c r="H158" s="16">
        <v>7.8708</v>
      </c>
      <c r="I158" s="16">
        <v>113.19</v>
      </c>
      <c r="J158" s="15">
        <f>Tabela1[[#This Row],[Preço atual]]/Tabela1[[#This Row],[VP]]</f>
        <v>0.78646523544482727</v>
      </c>
      <c r="K158" s="14">
        <v>2.8000000000000001E-2</v>
      </c>
      <c r="L158" s="14">
        <v>0</v>
      </c>
      <c r="M158" s="13">
        <v>0.83</v>
      </c>
      <c r="N158" s="13">
        <v>1265</v>
      </c>
      <c r="O158" s="13">
        <v>8360</v>
      </c>
      <c r="P158" s="13">
        <v>834</v>
      </c>
      <c r="Q158" s="30">
        <f>Tabela1[[#This Row],[Divid.]]</f>
        <v>0.62890000000000001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55.69594095940959</v>
      </c>
      <c r="T158" s="17">
        <f>Tabela1[[#This Row],[Preço Calculado]]/Tabela1[[#This Row],[Preço atual]]-1</f>
        <v>-0.37434350753303092</v>
      </c>
      <c r="U158" s="29" t="str">
        <f>HYPERLINK("https://statusinvest.com.br/fundos-imobiliarios/"&amp;Tabela1[[#This Row],[Ticker]],"Link")</f>
        <v>Link</v>
      </c>
      <c r="V158" s="38" t="s">
        <v>357</v>
      </c>
    </row>
    <row r="159" spans="1:22" x14ac:dyDescent="0.25">
      <c r="A159" s="12" t="s">
        <v>358</v>
      </c>
      <c r="B159" s="12" t="s">
        <v>28</v>
      </c>
      <c r="C159" s="13" t="s">
        <v>36</v>
      </c>
      <c r="D159" s="13" t="s">
        <v>351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50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359</v>
      </c>
    </row>
    <row r="160" spans="1:22" x14ac:dyDescent="0.25">
      <c r="A160" s="12" t="s">
        <v>360</v>
      </c>
      <c r="B160" s="12" t="s">
        <v>28</v>
      </c>
      <c r="C160" s="13" t="s">
        <v>36</v>
      </c>
      <c r="D160" s="13"/>
      <c r="E160" s="16">
        <v>81.349999999999994</v>
      </c>
      <c r="F160" s="16">
        <v>1</v>
      </c>
      <c r="G160" s="14">
        <f>Tabela1[[#This Row],[Divid.]]*12/Tabela1[[#This Row],[Preço atual]]</f>
        <v>0.14751075599262448</v>
      </c>
      <c r="H160" s="16">
        <v>11.35</v>
      </c>
      <c r="I160" s="16">
        <v>101.43</v>
      </c>
      <c r="J160" s="15">
        <f>Tabela1[[#This Row],[Preço atual]]/Tabela1[[#This Row],[VP]]</f>
        <v>0.80203095731046026</v>
      </c>
      <c r="K160" s="14"/>
      <c r="L160" s="14"/>
      <c r="M160" s="13">
        <v>2.2799999999999998</v>
      </c>
      <c r="N160" s="13">
        <v>647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8.8640265628224801E-2</v>
      </c>
      <c r="U160" s="29" t="str">
        <f>HYPERLINK("https://statusinvest.com.br/fundos-imobiliarios/"&amp;Tabela1[[#This Row],[Ticker]],"Link")</f>
        <v>Link</v>
      </c>
      <c r="V160" s="38" t="s">
        <v>361</v>
      </c>
    </row>
    <row r="161" spans="1:22" x14ac:dyDescent="0.25">
      <c r="A161" s="12" t="s">
        <v>362</v>
      </c>
      <c r="B161" s="12" t="s">
        <v>28</v>
      </c>
      <c r="C161" s="13" t="s">
        <v>82</v>
      </c>
      <c r="D161" s="13"/>
      <c r="E161" s="16">
        <v>0</v>
      </c>
      <c r="F161" s="16" t="s">
        <v>50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50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51</v>
      </c>
    </row>
    <row r="162" spans="1:22" x14ac:dyDescent="0.25">
      <c r="A162" s="12" t="s">
        <v>363</v>
      </c>
      <c r="B162" s="12" t="s">
        <v>28</v>
      </c>
      <c r="C162" s="13" t="s">
        <v>364</v>
      </c>
      <c r="D162" s="13" t="s">
        <v>47</v>
      </c>
      <c r="E162" s="16">
        <v>239</v>
      </c>
      <c r="F162" s="16">
        <v>2.5103</v>
      </c>
      <c r="G162" s="14">
        <f>Tabela1[[#This Row],[Divid.]]*12/Tabela1[[#This Row],[Preço atual]]</f>
        <v>0.12604016736401674</v>
      </c>
      <c r="H162" s="16">
        <v>19.9373</v>
      </c>
      <c r="I162" s="16">
        <v>307.93</v>
      </c>
      <c r="J162" s="15">
        <f>Tabela1[[#This Row],[Preço atual]]/Tabela1[[#This Row],[VP]]</f>
        <v>0.77615042379761634</v>
      </c>
      <c r="K162" s="14">
        <v>0</v>
      </c>
      <c r="L162" s="14">
        <v>0</v>
      </c>
      <c r="M162" s="13">
        <v>2</v>
      </c>
      <c r="N162" s="13">
        <v>3083</v>
      </c>
      <c r="O162" s="13">
        <v>8671</v>
      </c>
      <c r="P162" s="13">
        <v>1179</v>
      </c>
      <c r="Q162" s="30">
        <f>Tabela1[[#This Row],[Divid.]]</f>
        <v>2.5103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222.31439114391142</v>
      </c>
      <c r="T162" s="17">
        <f>Tabela1[[#This Row],[Preço Calculado]]/Tabela1[[#This Row],[Preço atual]]-1</f>
        <v>-6.9814262996186538E-2</v>
      </c>
      <c r="U162" s="29" t="str">
        <f>HYPERLINK("https://statusinvest.com.br/fundos-imobiliarios/"&amp;Tabela1[[#This Row],[Ticker]],"Link")</f>
        <v>Link</v>
      </c>
      <c r="V162" s="38" t="s">
        <v>365</v>
      </c>
    </row>
    <row r="163" spans="1:22" x14ac:dyDescent="0.25">
      <c r="A163" s="12" t="s">
        <v>366</v>
      </c>
      <c r="B163" s="12" t="s">
        <v>28</v>
      </c>
      <c r="C163" s="13" t="s">
        <v>158</v>
      </c>
      <c r="D163" s="13" t="s">
        <v>367</v>
      </c>
      <c r="E163" s="16">
        <v>61.01</v>
      </c>
      <c r="F163" s="16" t="s">
        <v>50</v>
      </c>
      <c r="G163" s="25" t="e">
        <f>Tabela1[[#This Row],[Divid.]]*12/Tabela1[[#This Row],[Preço atual]]</f>
        <v>#VALUE!</v>
      </c>
      <c r="H163" s="16">
        <v>0</v>
      </c>
      <c r="I163" s="16">
        <v>99.62</v>
      </c>
      <c r="J163" s="15">
        <f>Tabela1[[#This Row],[Preço atual]]/Tabela1[[#This Row],[VP]]</f>
        <v>0.61242722344910661</v>
      </c>
      <c r="K163" s="14"/>
      <c r="L163" s="14"/>
      <c r="M163" s="13">
        <v>4.59</v>
      </c>
      <c r="N163" s="13">
        <v>75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51</v>
      </c>
    </row>
    <row r="164" spans="1:22" x14ac:dyDescent="0.25">
      <c r="A164" s="12" t="s">
        <v>368</v>
      </c>
      <c r="B164" s="12" t="s">
        <v>28</v>
      </c>
      <c r="C164" s="13" t="s">
        <v>36</v>
      </c>
      <c r="D164" s="13" t="s">
        <v>367</v>
      </c>
      <c r="E164" s="16">
        <v>87.21</v>
      </c>
      <c r="F164" s="16">
        <v>1</v>
      </c>
      <c r="G164" s="25">
        <f>Tabela1[[#This Row],[Divid.]]*12/Tabela1[[#This Row],[Preço atual]]</f>
        <v>0.13759889920880633</v>
      </c>
      <c r="H164" s="16">
        <v>15.57</v>
      </c>
      <c r="I164" s="16">
        <v>120.55</v>
      </c>
      <c r="J164" s="15">
        <f>Tabela1[[#This Row],[Preço atual]]/Tabela1[[#This Row],[VP]]</f>
        <v>0.72343425964330155</v>
      </c>
      <c r="K164" s="14"/>
      <c r="L164" s="14"/>
      <c r="M164" s="13">
        <v>1.1599999999999999</v>
      </c>
      <c r="N164" s="13">
        <v>211847</v>
      </c>
      <c r="O164" s="13"/>
      <c r="P164" s="13"/>
      <c r="Q164" s="30">
        <f>Tabela1[[#This Row],[Divid.]]</f>
        <v>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4" s="17">
        <f>Tabela1[[#This Row],[Preço Calculado]]/Tabela1[[#This Row],[Preço atual]]-1</f>
        <v>1.5490031061301313E-2</v>
      </c>
      <c r="U164" s="29" t="str">
        <f>HYPERLINK("https://statusinvest.com.br/fundos-imobiliarios/"&amp;Tabela1[[#This Row],[Ticker]],"Link")</f>
        <v>Link</v>
      </c>
      <c r="V164" s="38" t="s">
        <v>369</v>
      </c>
    </row>
    <row r="165" spans="1:22" x14ac:dyDescent="0.25">
      <c r="A165" s="12" t="s">
        <v>370</v>
      </c>
      <c r="B165" s="12" t="s">
        <v>28</v>
      </c>
      <c r="C165" s="13" t="s">
        <v>70</v>
      </c>
      <c r="D165" s="13"/>
      <c r="E165" s="16">
        <v>104.17</v>
      </c>
      <c r="F165" s="16">
        <v>1.95</v>
      </c>
      <c r="G165" s="25">
        <f>Tabela1[[#This Row],[Divid.]]*12/Tabela1[[#This Row],[Preço atual]]</f>
        <v>0.22463281175002398</v>
      </c>
      <c r="H165" s="16">
        <v>3.86</v>
      </c>
      <c r="I165" s="16">
        <v>85</v>
      </c>
      <c r="J165" s="15">
        <f>Tabela1[[#This Row],[Preço atual]]/Tabela1[[#This Row],[VP]]</f>
        <v>1.225529411764706</v>
      </c>
      <c r="K165" s="14"/>
      <c r="L165" s="14"/>
      <c r="M165" s="13">
        <v>100.24</v>
      </c>
      <c r="N165" s="13">
        <v>52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>
        <f>Tabela1[[#This Row],[Preço Calculado]]/Tabela1[[#This Row],[Preço atual]]-1</f>
        <v>0.65780672878246471</v>
      </c>
      <c r="U165" s="29" t="str">
        <f>HYPERLINK("https://statusinvest.com.br/fundos-imobiliarios/"&amp;Tabela1[[#This Row],[Ticker]],"Link")</f>
        <v>Link</v>
      </c>
      <c r="V165" s="38" t="s">
        <v>371</v>
      </c>
    </row>
    <row r="166" spans="1:22" x14ac:dyDescent="0.25">
      <c r="A166" s="12" t="s">
        <v>372</v>
      </c>
      <c r="B166" s="12" t="s">
        <v>28</v>
      </c>
      <c r="C166" s="13" t="s">
        <v>158</v>
      </c>
      <c r="D166" s="13"/>
      <c r="E166" s="16">
        <v>130</v>
      </c>
      <c r="F166" s="16" t="s">
        <v>50</v>
      </c>
      <c r="G166" s="25" t="e">
        <f>Tabela1[[#This Row],[Divid.]]*12/Tabela1[[#This Row],[Preço atual]]</f>
        <v>#VALUE!</v>
      </c>
      <c r="H166" s="16">
        <v>0</v>
      </c>
      <c r="I166" s="16">
        <v>98.08</v>
      </c>
      <c r="J166" s="15">
        <f>Tabela1[[#This Row],[Preço atual]]/Tabela1[[#This Row],[VP]]</f>
        <v>1.3254486133768353</v>
      </c>
      <c r="K166" s="14"/>
      <c r="L166" s="14"/>
      <c r="M166" s="13">
        <v>1.58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51</v>
      </c>
    </row>
    <row r="167" spans="1:22" x14ac:dyDescent="0.25">
      <c r="A167" s="12" t="s">
        <v>373</v>
      </c>
      <c r="B167" s="12" t="s">
        <v>28</v>
      </c>
      <c r="C167" s="13" t="s">
        <v>53</v>
      </c>
      <c r="D167" s="13" t="s">
        <v>79</v>
      </c>
      <c r="E167" s="16">
        <v>65.16</v>
      </c>
      <c r="F167" s="16">
        <v>0.63</v>
      </c>
      <c r="G167" s="25">
        <f>Tabela1[[#This Row],[Divid.]]*12/Tabela1[[#This Row],[Preço atual]]</f>
        <v>0.11602209944751382</v>
      </c>
      <c r="H167" s="16">
        <v>7.38</v>
      </c>
      <c r="I167" s="16">
        <v>79.48</v>
      </c>
      <c r="J167" s="15">
        <f>Tabela1[[#This Row],[Preço atual]]/Tabela1[[#This Row],[VP]]</f>
        <v>0.81982888777050822</v>
      </c>
      <c r="K167" s="14"/>
      <c r="L167" s="14"/>
      <c r="M167" s="13">
        <v>0.93</v>
      </c>
      <c r="N167" s="13">
        <v>69826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-0.14374834356078359</v>
      </c>
      <c r="U167" s="29" t="str">
        <f>HYPERLINK("https://statusinvest.com.br/fundos-imobiliarios/"&amp;Tabela1[[#This Row],[Ticker]],"Link")</f>
        <v>Link</v>
      </c>
      <c r="V167" s="38" t="s">
        <v>374</v>
      </c>
    </row>
    <row r="168" spans="1:22" x14ac:dyDescent="0.25">
      <c r="A168" s="12" t="s">
        <v>375</v>
      </c>
      <c r="B168" s="12" t="s">
        <v>28</v>
      </c>
      <c r="C168" s="13" t="s">
        <v>29</v>
      </c>
      <c r="D168" s="13" t="s">
        <v>79</v>
      </c>
      <c r="E168" s="16">
        <v>177.66</v>
      </c>
      <c r="F168" s="16">
        <v>1.4</v>
      </c>
      <c r="G168" s="25">
        <f>Tabela1[[#This Row],[Divid.]]*12/Tabela1[[#This Row],[Preço atual]]</f>
        <v>9.45626477541371E-2</v>
      </c>
      <c r="H168" s="16">
        <v>15.9</v>
      </c>
      <c r="I168" s="16">
        <v>221.39</v>
      </c>
      <c r="J168" s="15">
        <f>Tabela1[[#This Row],[Preço atual]]/Tabela1[[#This Row],[VP]]</f>
        <v>0.80247526988572204</v>
      </c>
      <c r="K168" s="14">
        <v>4.8000000000000001E-2</v>
      </c>
      <c r="L168" s="14">
        <v>4.0999999999999988E-2</v>
      </c>
      <c r="M168" s="13">
        <v>0.67</v>
      </c>
      <c r="N168" s="13">
        <v>91264</v>
      </c>
      <c r="O168" s="13">
        <v>3513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-0.30212068078127607</v>
      </c>
      <c r="U168" s="29" t="str">
        <f>HYPERLINK("https://statusinvest.com.br/fundos-imobiliarios/"&amp;Tabela1[[#This Row],[Ticker]],"Link")</f>
        <v>Link</v>
      </c>
      <c r="V168" s="38" t="s">
        <v>376</v>
      </c>
    </row>
    <row r="169" spans="1:22" x14ac:dyDescent="0.25">
      <c r="A169" s="12" t="s">
        <v>377</v>
      </c>
      <c r="B169" s="12" t="s">
        <v>28</v>
      </c>
      <c r="C169" s="13" t="s">
        <v>36</v>
      </c>
      <c r="D169" s="13" t="s">
        <v>190</v>
      </c>
      <c r="E169" s="16">
        <v>101.32</v>
      </c>
      <c r="F169" s="16">
        <v>1.2</v>
      </c>
      <c r="G169" s="25">
        <f>Tabela1[[#This Row],[Divid.]]*12/Tabela1[[#This Row],[Preço atual]]</f>
        <v>0.1421239636794315</v>
      </c>
      <c r="H169" s="16">
        <v>14.1</v>
      </c>
      <c r="I169" s="16">
        <v>100.64</v>
      </c>
      <c r="J169" s="15">
        <f>Tabela1[[#This Row],[Preço atual]]/Tabela1[[#This Row],[VP]]</f>
        <v>1.0067567567567566</v>
      </c>
      <c r="K169" s="14"/>
      <c r="L169" s="14"/>
      <c r="M169" s="13">
        <v>2.46</v>
      </c>
      <c r="N169" s="13">
        <v>84297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4.8885340807612421E-2</v>
      </c>
      <c r="U169" s="29" t="str">
        <f>HYPERLINK("https://statusinvest.com.br/fundos-imobiliarios/"&amp;Tabela1[[#This Row],[Ticker]],"Link")</f>
        <v>Link</v>
      </c>
      <c r="V169" s="38" t="s">
        <v>378</v>
      </c>
    </row>
    <row r="170" spans="1:22" x14ac:dyDescent="0.25">
      <c r="A170" s="12" t="s">
        <v>379</v>
      </c>
      <c r="B170" s="12" t="s">
        <v>28</v>
      </c>
      <c r="C170" s="13" t="s">
        <v>53</v>
      </c>
      <c r="D170" s="13" t="s">
        <v>190</v>
      </c>
      <c r="E170" s="16">
        <v>68.650000000000006</v>
      </c>
      <c r="F170" s="16">
        <v>0.65</v>
      </c>
      <c r="G170" s="25">
        <f>Tabela1[[#This Row],[Divid.]]*12/Tabela1[[#This Row],[Preço atual]]</f>
        <v>0.11361981063364894</v>
      </c>
      <c r="H170" s="16">
        <v>7.68</v>
      </c>
      <c r="I170" s="16">
        <v>84.57</v>
      </c>
      <c r="J170" s="15">
        <f>Tabela1[[#This Row],[Preço atual]]/Tabela1[[#This Row],[VP]]</f>
        <v>0.81175357691852912</v>
      </c>
      <c r="K170" s="14"/>
      <c r="L170" s="14"/>
      <c r="M170" s="13">
        <v>3.88</v>
      </c>
      <c r="N170" s="13">
        <v>9698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-0.16147741229779389</v>
      </c>
      <c r="U170" s="29" t="str">
        <f>HYPERLINK("https://statusinvest.com.br/fundos-imobiliarios/"&amp;Tabela1[[#This Row],[Ticker]],"Link")</f>
        <v>Link</v>
      </c>
      <c r="V170" s="38" t="s">
        <v>380</v>
      </c>
    </row>
    <row r="171" spans="1:22" x14ac:dyDescent="0.25">
      <c r="A171" s="12" t="s">
        <v>381</v>
      </c>
      <c r="B171" s="12" t="s">
        <v>28</v>
      </c>
      <c r="C171" s="13" t="s">
        <v>36</v>
      </c>
      <c r="D171" s="13"/>
      <c r="E171" s="16">
        <v>100</v>
      </c>
      <c r="F171" s="16">
        <v>0.65249999999999997</v>
      </c>
      <c r="G171" s="14">
        <f>Tabela1[[#This Row],[Divid.]]*12/Tabela1[[#This Row],[Preço atual]]</f>
        <v>7.8299999999999995E-2</v>
      </c>
      <c r="H171" s="16">
        <v>12.216699999999999</v>
      </c>
      <c r="I171" s="16">
        <v>115.39</v>
      </c>
      <c r="J171" s="15">
        <f>Tabela1[[#This Row],[Preço atual]]/Tabela1[[#This Row],[VP]]</f>
        <v>0.8666262241095416</v>
      </c>
      <c r="K171" s="14"/>
      <c r="L171" s="14"/>
      <c r="M171" s="13">
        <v>21.26</v>
      </c>
      <c r="N171" s="13">
        <v>405</v>
      </c>
      <c r="O171" s="13"/>
      <c r="P171" s="13"/>
      <c r="Q171" s="30">
        <f>Tabela1[[#This Row],[Divid.]]</f>
        <v>0.65249999999999997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57.785977859778598</v>
      </c>
      <c r="T171" s="17">
        <f>Tabela1[[#This Row],[Preço Calculado]]/Tabela1[[#This Row],[Preço atual]]-1</f>
        <v>-0.42214022140221408</v>
      </c>
      <c r="U171" s="29" t="str">
        <f>HYPERLINK("https://statusinvest.com.br/fundos-imobiliarios/"&amp;Tabela1[[#This Row],[Ticker]],"Link")</f>
        <v>Link</v>
      </c>
      <c r="V171" s="38" t="s">
        <v>382</v>
      </c>
    </row>
    <row r="172" spans="1:22" x14ac:dyDescent="0.25">
      <c r="A172" s="12" t="s">
        <v>383</v>
      </c>
      <c r="B172" s="12" t="s">
        <v>28</v>
      </c>
      <c r="C172" s="13" t="s">
        <v>43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299.36</v>
      </c>
      <c r="J172" s="15">
        <f>Tabela1[[#This Row],[Preço atual]]/Tabela1[[#This Row],[VP]]</f>
        <v>0.63899652592196676</v>
      </c>
      <c r="K172" s="14"/>
      <c r="L172" s="14"/>
      <c r="M172" s="13">
        <v>0.83</v>
      </c>
      <c r="N172" s="13">
        <v>9042</v>
      </c>
      <c r="O172" s="13">
        <v>26470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384</v>
      </c>
    </row>
    <row r="173" spans="1:22" x14ac:dyDescent="0.25">
      <c r="A173" s="12" t="s">
        <v>385</v>
      </c>
      <c r="B173" s="12" t="s">
        <v>28</v>
      </c>
      <c r="C173" s="13" t="s">
        <v>70</v>
      </c>
      <c r="D173" s="13" t="s">
        <v>190</v>
      </c>
      <c r="E173" s="16">
        <v>160.19999999999999</v>
      </c>
      <c r="F173" s="16">
        <v>1.1000000000000001</v>
      </c>
      <c r="G173" s="14">
        <f>Tabela1[[#This Row],[Divid.]]*12/Tabela1[[#This Row],[Preço atual]]</f>
        <v>8.2397003745318359E-2</v>
      </c>
      <c r="H173" s="16">
        <v>16.5</v>
      </c>
      <c r="I173" s="16">
        <v>153.22</v>
      </c>
      <c r="J173" s="15">
        <f>Tabela1[[#This Row],[Preço atual]]/Tabela1[[#This Row],[VP]]</f>
        <v>1.0455554105208196</v>
      </c>
      <c r="K173" s="14">
        <v>6.7000000000000004E-2</v>
      </c>
      <c r="L173" s="14">
        <v>0</v>
      </c>
      <c r="M173" s="13">
        <v>3.45</v>
      </c>
      <c r="N173" s="13">
        <v>338853</v>
      </c>
      <c r="O173" s="13">
        <v>3108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-0.39190403139986452</v>
      </c>
      <c r="U173" s="29" t="str">
        <f>HYPERLINK("https://statusinvest.com.br/fundos-imobiliarios/"&amp;Tabela1[[#This Row],[Ticker]],"Link")</f>
        <v>Link</v>
      </c>
      <c r="V173" s="38" t="s">
        <v>386</v>
      </c>
    </row>
    <row r="174" spans="1:22" x14ac:dyDescent="0.25">
      <c r="A174" s="12" t="s">
        <v>387</v>
      </c>
      <c r="B174" s="12" t="s">
        <v>28</v>
      </c>
      <c r="C174" s="13" t="s">
        <v>43</v>
      </c>
      <c r="D174" s="13" t="s">
        <v>190</v>
      </c>
      <c r="E174" s="16">
        <v>246</v>
      </c>
      <c r="F174" s="16">
        <v>1.6</v>
      </c>
      <c r="G174" s="14">
        <f>Tabela1[[#This Row],[Divid.]]*12/Tabela1[[#This Row],[Preço atual]]</f>
        <v>7.8048780487804892E-2</v>
      </c>
      <c r="H174" s="16">
        <v>18.100000000000001</v>
      </c>
      <c r="I174" s="16">
        <v>299.36</v>
      </c>
      <c r="J174" s="15">
        <f>Tabela1[[#This Row],[Preço atual]]/Tabela1[[#This Row],[VP]]</f>
        <v>0.82175307322287539</v>
      </c>
      <c r="K174" s="14">
        <v>0</v>
      </c>
      <c r="L174" s="14">
        <v>0</v>
      </c>
      <c r="M174" s="13">
        <v>0.83</v>
      </c>
      <c r="N174" s="13">
        <v>9042</v>
      </c>
      <c r="O174" s="13">
        <v>34093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-0.42399423994239938</v>
      </c>
      <c r="U174" s="29" t="str">
        <f>HYPERLINK("https://statusinvest.com.br/fundos-imobiliarios/"&amp;Tabela1[[#This Row],[Ticker]],"Link")</f>
        <v>Link</v>
      </c>
      <c r="V174" s="38" t="s">
        <v>384</v>
      </c>
    </row>
    <row r="175" spans="1:22" x14ac:dyDescent="0.25">
      <c r="A175" s="12" t="s">
        <v>388</v>
      </c>
      <c r="B175" s="12" t="s">
        <v>28</v>
      </c>
      <c r="C175" s="13" t="s">
        <v>43</v>
      </c>
      <c r="D175" s="13" t="s">
        <v>190</v>
      </c>
      <c r="E175" s="16">
        <v>110.1</v>
      </c>
      <c r="F175" s="16">
        <v>0.78</v>
      </c>
      <c r="G175" s="25">
        <f>Tabela1[[#This Row],[Divid.]]*12/Tabela1[[#This Row],[Preço atual]]</f>
        <v>8.5013623978201627E-2</v>
      </c>
      <c r="H175" s="16">
        <v>9.59</v>
      </c>
      <c r="I175" s="16">
        <v>156.97999999999999</v>
      </c>
      <c r="J175" s="15">
        <f>Tabela1[[#This Row],[Preço atual]]/Tabela1[[#This Row],[VP]]</f>
        <v>0.70136323098483888</v>
      </c>
      <c r="K175" s="14">
        <v>0.219</v>
      </c>
      <c r="L175" s="14">
        <v>0</v>
      </c>
      <c r="M175" s="13">
        <v>0.05</v>
      </c>
      <c r="N175" s="13">
        <v>139177</v>
      </c>
      <c r="O175" s="13">
        <v>6556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-0.37259318097268168</v>
      </c>
      <c r="U175" s="29" t="str">
        <f>HYPERLINK("https://statusinvest.com.br/fundos-imobiliarios/"&amp;Tabela1[[#This Row],[Ticker]],"Link")</f>
        <v>Link</v>
      </c>
      <c r="V175" s="38" t="s">
        <v>389</v>
      </c>
    </row>
    <row r="176" spans="1:22" x14ac:dyDescent="0.25">
      <c r="A176" s="12" t="s">
        <v>390</v>
      </c>
      <c r="B176" s="12" t="s">
        <v>28</v>
      </c>
      <c r="C176" s="13" t="s">
        <v>62</v>
      </c>
      <c r="D176" s="13"/>
      <c r="E176" s="16">
        <v>0</v>
      </c>
      <c r="F176" s="16" t="s">
        <v>50</v>
      </c>
      <c r="G176" s="14" t="e">
        <f>Tabela1[[#This Row],[Divid.]]*12/Tabela1[[#This Row],[Preço atual]]</f>
        <v>#VALUE!</v>
      </c>
      <c r="H176" s="16">
        <v>0</v>
      </c>
      <c r="I176" s="16">
        <v>101.33</v>
      </c>
      <c r="J176" s="15">
        <f>Tabela1[[#This Row],[Preço atual]]/Tabela1[[#This Row],[VP]]</f>
        <v>0</v>
      </c>
      <c r="K176" s="14"/>
      <c r="L176" s="14"/>
      <c r="M176" s="13">
        <v>12.92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51</v>
      </c>
    </row>
    <row r="177" spans="1:22" x14ac:dyDescent="0.25">
      <c r="A177" s="12" t="s">
        <v>391</v>
      </c>
      <c r="B177" s="12" t="s">
        <v>28</v>
      </c>
      <c r="C177" s="13" t="s">
        <v>56</v>
      </c>
      <c r="D177" s="13" t="s">
        <v>190</v>
      </c>
      <c r="E177" s="16">
        <v>115.51</v>
      </c>
      <c r="F177" s="16">
        <v>0.82</v>
      </c>
      <c r="G177" s="14">
        <f>Tabela1[[#This Row],[Divid.]]*12/Tabela1[[#This Row],[Preço atual]]</f>
        <v>8.5187429659769706E-2</v>
      </c>
      <c r="H177" s="16">
        <v>11.43</v>
      </c>
      <c r="I177" s="16">
        <v>122.78</v>
      </c>
      <c r="J177" s="15">
        <f>Tabela1[[#This Row],[Preço atual]]/Tabela1[[#This Row],[VP]]</f>
        <v>0.94078840201987302</v>
      </c>
      <c r="K177" s="14">
        <v>0</v>
      </c>
      <c r="L177" s="14">
        <v>0</v>
      </c>
      <c r="M177" s="13">
        <v>1.84</v>
      </c>
      <c r="N177" s="13">
        <v>194069</v>
      </c>
      <c r="O177" s="13">
        <v>4236</v>
      </c>
      <c r="P177" s="13">
        <v>390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-0.37131048221572172</v>
      </c>
      <c r="U177" s="29" t="str">
        <f>HYPERLINK("https://statusinvest.com.br/fundos-imobiliarios/"&amp;Tabela1[[#This Row],[Ticker]],"Link")</f>
        <v>Link</v>
      </c>
      <c r="V177" s="38" t="s">
        <v>392</v>
      </c>
    </row>
    <row r="178" spans="1:22" x14ac:dyDescent="0.25">
      <c r="A178" s="12" t="s">
        <v>393</v>
      </c>
      <c r="B178" s="12" t="s">
        <v>28</v>
      </c>
      <c r="C178" s="13" t="s">
        <v>70</v>
      </c>
      <c r="D178" s="13" t="s">
        <v>79</v>
      </c>
      <c r="E178" s="16">
        <v>82.86</v>
      </c>
      <c r="F178" s="16">
        <v>0.65</v>
      </c>
      <c r="G178" s="14">
        <f>Tabela1[[#This Row],[Divid.]]*12/Tabela1[[#This Row],[Preço atual]]</f>
        <v>9.413468501086171E-2</v>
      </c>
      <c r="H178" s="16">
        <v>7.8</v>
      </c>
      <c r="I178" s="16">
        <v>116.36</v>
      </c>
      <c r="J178" s="15">
        <f>Tabela1[[#This Row],[Preço atual]]/Tabela1[[#This Row],[VP]]</f>
        <v>0.71210037813681681</v>
      </c>
      <c r="K178" s="14">
        <v>1.2999999999999999E-2</v>
      </c>
      <c r="L178" s="14">
        <v>0</v>
      </c>
      <c r="M178" s="13">
        <v>2.09</v>
      </c>
      <c r="N178" s="13">
        <v>4173</v>
      </c>
      <c r="O178" s="13">
        <v>1745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-0.30527907741061477</v>
      </c>
      <c r="U178" s="29" t="str">
        <f>HYPERLINK("https://statusinvest.com.br/fundos-imobiliarios/"&amp;Tabela1[[#This Row],[Ticker]],"Link")</f>
        <v>Link</v>
      </c>
      <c r="V178" s="38" t="s">
        <v>394</v>
      </c>
    </row>
    <row r="179" spans="1:22" x14ac:dyDescent="0.25">
      <c r="A179" s="12" t="s">
        <v>395</v>
      </c>
      <c r="B179" s="12" t="s">
        <v>28</v>
      </c>
      <c r="C179" s="13" t="s">
        <v>29</v>
      </c>
      <c r="D179" s="13" t="s">
        <v>79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346</v>
      </c>
    </row>
    <row r="180" spans="1:22" x14ac:dyDescent="0.25">
      <c r="A180" s="12" t="s">
        <v>396</v>
      </c>
      <c r="B180" s="12" t="s">
        <v>28</v>
      </c>
      <c r="C180" s="13" t="s">
        <v>43</v>
      </c>
      <c r="D180" s="13"/>
      <c r="E180" s="16">
        <v>23.6</v>
      </c>
      <c r="F180" s="16">
        <v>0.11</v>
      </c>
      <c r="G180" s="25">
        <f>Tabela1[[#This Row],[Divid.]]*12/Tabela1[[#This Row],[Preço atual]]</f>
        <v>5.5932203389830508E-2</v>
      </c>
      <c r="H180" s="16">
        <v>2.69</v>
      </c>
      <c r="I180" s="16">
        <v>90.52</v>
      </c>
      <c r="J180" s="15">
        <f>Tabela1[[#This Row],[Preço atual]]/Tabela1[[#This Row],[VP]]</f>
        <v>0.26071586389748125</v>
      </c>
      <c r="K180" s="14"/>
      <c r="L180" s="14"/>
      <c r="M180" s="13">
        <v>0.26</v>
      </c>
      <c r="N180" s="13">
        <v>8098</v>
      </c>
      <c r="O180" s="13">
        <v>2038</v>
      </c>
      <c r="P180" s="13">
        <v>496</v>
      </c>
      <c r="Q180" s="30">
        <f>Tabela1[[#This Row],[Divid.]]</f>
        <v>0.11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0" s="17">
        <f>Tabela1[[#This Row],[Preço Calculado]]/Tabela1[[#This Row],[Preço atual]]-1</f>
        <v>-0.58721621114516243</v>
      </c>
      <c r="U180" s="29" t="str">
        <f>HYPERLINK("https://statusinvest.com.br/fundos-imobiliarios/"&amp;Tabela1[[#This Row],[Ticker]],"Link")</f>
        <v>Link</v>
      </c>
      <c r="V180" s="38" t="s">
        <v>397</v>
      </c>
    </row>
    <row r="181" spans="1:22" x14ac:dyDescent="0.25">
      <c r="A181" s="12" t="s">
        <v>398</v>
      </c>
      <c r="B181" s="12" t="s">
        <v>28</v>
      </c>
      <c r="C181" s="13" t="s">
        <v>62</v>
      </c>
      <c r="D181" s="13" t="s">
        <v>399</v>
      </c>
      <c r="E181" s="16">
        <v>60.61</v>
      </c>
      <c r="F181" s="16">
        <v>0.44</v>
      </c>
      <c r="G181" s="25">
        <f>Tabela1[[#This Row],[Divid.]]*12/Tabela1[[#This Row],[Preço atual]]</f>
        <v>8.7114337568058087E-2</v>
      </c>
      <c r="H181" s="16">
        <v>5.9920999999999998</v>
      </c>
      <c r="I181" s="16">
        <v>92.58</v>
      </c>
      <c r="J181" s="15">
        <f>Tabela1[[#This Row],[Preço atual]]/Tabela1[[#This Row],[VP]]</f>
        <v>0.65467703607690642</v>
      </c>
      <c r="K181" s="14"/>
      <c r="L181" s="14"/>
      <c r="M181" s="13">
        <v>2.14</v>
      </c>
      <c r="N181" s="13">
        <v>1813</v>
      </c>
      <c r="O181" s="13"/>
      <c r="P181" s="13"/>
      <c r="Q181" s="30">
        <f>Tabela1[[#This Row],[Divid.]]</f>
        <v>0.44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81" s="17">
        <f>Tabela1[[#This Row],[Preço Calculado]]/Tabela1[[#This Row],[Preço atual]]-1</f>
        <v>-0.35708975964532785</v>
      </c>
      <c r="U181" s="29" t="str">
        <f>HYPERLINK("https://statusinvest.com.br/fundos-imobiliarios/"&amp;Tabela1[[#This Row],[Ticker]],"Link")</f>
        <v>Link</v>
      </c>
      <c r="V181" s="38" t="s">
        <v>400</v>
      </c>
    </row>
    <row r="182" spans="1:22" x14ac:dyDescent="0.25">
      <c r="A182" s="12" t="s">
        <v>401</v>
      </c>
      <c r="B182" s="12" t="s">
        <v>28</v>
      </c>
      <c r="C182" s="13" t="s">
        <v>29</v>
      </c>
      <c r="D182" s="13" t="s">
        <v>79</v>
      </c>
      <c r="E182" s="16">
        <v>73</v>
      </c>
      <c r="F182" s="16">
        <v>0.45</v>
      </c>
      <c r="G182" s="14">
        <f>Tabela1[[#This Row],[Divid.]]*12/Tabela1[[#This Row],[Preço atual]]</f>
        <v>7.3972602739726029E-2</v>
      </c>
      <c r="H182" s="16">
        <v>5.47</v>
      </c>
      <c r="I182" s="16">
        <v>89.12</v>
      </c>
      <c r="J182" s="15">
        <f>Tabela1[[#This Row],[Preço atual]]/Tabela1[[#This Row],[VP]]</f>
        <v>0.81912028725314179</v>
      </c>
      <c r="K182" s="14">
        <v>9.0000000000000011E-3</v>
      </c>
      <c r="L182" s="14">
        <v>-3.0000000000000001E-3</v>
      </c>
      <c r="M182" s="13">
        <v>0.66</v>
      </c>
      <c r="N182" s="13">
        <v>387</v>
      </c>
      <c r="O182" s="13">
        <v>1656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-0.4540767325481474</v>
      </c>
      <c r="U182" s="29" t="str">
        <f>HYPERLINK("https://statusinvest.com.br/fundos-imobiliarios/"&amp;Tabela1[[#This Row],[Ticker]],"Link")</f>
        <v>Link</v>
      </c>
      <c r="V182" s="38" t="s">
        <v>402</v>
      </c>
    </row>
    <row r="183" spans="1:22" x14ac:dyDescent="0.25">
      <c r="A183" s="12" t="s">
        <v>403</v>
      </c>
      <c r="B183" s="12" t="s">
        <v>28</v>
      </c>
      <c r="C183" s="13" t="s">
        <v>158</v>
      </c>
      <c r="D183" s="13" t="s">
        <v>79</v>
      </c>
      <c r="E183" s="16">
        <v>0.93</v>
      </c>
      <c r="F183" s="16">
        <v>6.8</v>
      </c>
      <c r="G183" s="14">
        <f>Tabela1[[#This Row],[Divid.]]*12/Tabela1[[#This Row],[Preço atual]]</f>
        <v>87.741935483870961</v>
      </c>
      <c r="H183" s="16">
        <v>0</v>
      </c>
      <c r="I183" s="16">
        <v>1.24</v>
      </c>
      <c r="J183" s="15">
        <f>Tabela1[[#This Row],[Preço atual]]/Tabela1[[#This Row],[VP]]</f>
        <v>0.75</v>
      </c>
      <c r="K183" s="14"/>
      <c r="L183" s="14"/>
      <c r="M183" s="13">
        <v>45.56</v>
      </c>
      <c r="N183" s="13">
        <v>1260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646.5419592905605</v>
      </c>
      <c r="U183" s="29" t="str">
        <f>HYPERLINK("https://statusinvest.com.br/fundos-imobiliarios/"&amp;Tabela1[[#This Row],[Ticker]],"Link")</f>
        <v>Link</v>
      </c>
      <c r="V183" s="38" t="s">
        <v>404</v>
      </c>
    </row>
    <row r="184" spans="1:22" x14ac:dyDescent="0.25">
      <c r="A184" s="12" t="s">
        <v>405</v>
      </c>
      <c r="B184" s="12" t="s">
        <v>28</v>
      </c>
      <c r="C184" s="13" t="s">
        <v>36</v>
      </c>
      <c r="D184" s="13" t="s">
        <v>79</v>
      </c>
      <c r="E184" s="16">
        <v>75</v>
      </c>
      <c r="F184" s="16">
        <v>0.9</v>
      </c>
      <c r="G184" s="14">
        <f>Tabela1[[#This Row],[Divid.]]*12/Tabela1[[#This Row],[Preço atual]]</f>
        <v>0.14400000000000002</v>
      </c>
      <c r="H184" s="16">
        <v>11.95</v>
      </c>
      <c r="I184" s="16">
        <v>88.41</v>
      </c>
      <c r="J184" s="15">
        <f>Tabela1[[#This Row],[Preço atual]]/Tabela1[[#This Row],[VP]]</f>
        <v>0.84832032575500516</v>
      </c>
      <c r="K184" s="14"/>
      <c r="L184" s="14"/>
      <c r="M184" s="13">
        <v>1.1299999999999999</v>
      </c>
      <c r="N184" s="13">
        <v>1010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6.2730627306272879E-2</v>
      </c>
      <c r="U184" s="29" t="str">
        <f>HYPERLINK("https://statusinvest.com.br/fundos-imobiliarios/"&amp;Tabela1[[#This Row],[Ticker]],"Link")</f>
        <v>Link</v>
      </c>
      <c r="V184" s="38" t="s">
        <v>406</v>
      </c>
    </row>
    <row r="185" spans="1:22" x14ac:dyDescent="0.25">
      <c r="A185" s="12" t="s">
        <v>407</v>
      </c>
      <c r="B185" s="12" t="s">
        <v>28</v>
      </c>
      <c r="C185" s="13" t="s">
        <v>36</v>
      </c>
      <c r="D185" s="13" t="s">
        <v>408</v>
      </c>
      <c r="E185" s="16">
        <v>75.900000000000006</v>
      </c>
      <c r="F185" s="16">
        <v>0.9</v>
      </c>
      <c r="G185" s="25">
        <f>Tabela1[[#This Row],[Divid.]]*12/Tabela1[[#This Row],[Preço atual]]</f>
        <v>0.14229249011857709</v>
      </c>
      <c r="H185" s="16">
        <v>12</v>
      </c>
      <c r="I185" s="16">
        <v>91.07</v>
      </c>
      <c r="J185" s="15">
        <f>Tabela1[[#This Row],[Preço atual]]/Tabela1[[#This Row],[VP]]</f>
        <v>0.83342483803667522</v>
      </c>
      <c r="K185" s="14"/>
      <c r="L185" s="14"/>
      <c r="M185" s="13">
        <v>3.25</v>
      </c>
      <c r="N185" s="13">
        <v>8233</v>
      </c>
      <c r="O185" s="13"/>
      <c r="P185" s="13"/>
      <c r="Q185" s="30">
        <f>Tabela1[[#This Row],[Divid.]]</f>
        <v>0.9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5" s="17">
        <f>Tabela1[[#This Row],[Preço Calculado]]/Tabela1[[#This Row],[Preço atual]]-1</f>
        <v>5.0129078365882318E-2</v>
      </c>
      <c r="U185" s="29" t="str">
        <f>HYPERLINK("https://statusinvest.com.br/fundos-imobiliarios/"&amp;Tabela1[[#This Row],[Ticker]],"Link")</f>
        <v>Link</v>
      </c>
      <c r="V185" s="38" t="s">
        <v>409</v>
      </c>
    </row>
    <row r="186" spans="1:22" x14ac:dyDescent="0.25">
      <c r="A186" s="12" t="s">
        <v>410</v>
      </c>
      <c r="B186" s="12" t="s">
        <v>28</v>
      </c>
      <c r="C186" s="13" t="s">
        <v>70</v>
      </c>
      <c r="D186" s="13" t="s">
        <v>408</v>
      </c>
      <c r="E186" s="16">
        <v>77.55</v>
      </c>
      <c r="F186" s="16">
        <v>0.7</v>
      </c>
      <c r="G186" s="25">
        <f>Tabela1[[#This Row],[Divid.]]*12/Tabela1[[#This Row],[Preço atual]]</f>
        <v>0.10831721470019341</v>
      </c>
      <c r="H186" s="16">
        <v>8.15</v>
      </c>
      <c r="I186" s="16">
        <v>104.88</v>
      </c>
      <c r="J186" s="15">
        <f>Tabela1[[#This Row],[Preço atual]]/Tabela1[[#This Row],[VP]]</f>
        <v>0.73941647597254001</v>
      </c>
      <c r="K186" s="14">
        <v>4.0000000000000001E-3</v>
      </c>
      <c r="L186" s="14">
        <v>0</v>
      </c>
      <c r="M186" s="13">
        <v>5.01</v>
      </c>
      <c r="N186" s="13">
        <v>24279</v>
      </c>
      <c r="O186" s="13">
        <v>2003</v>
      </c>
      <c r="P186" s="13">
        <v>193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-0.20061096162218894</v>
      </c>
      <c r="U186" s="29" t="str">
        <f>HYPERLINK("https://statusinvest.com.br/fundos-imobiliarios/"&amp;Tabela1[[#This Row],[Ticker]],"Link")</f>
        <v>Link</v>
      </c>
      <c r="V186" s="38" t="s">
        <v>411</v>
      </c>
    </row>
    <row r="187" spans="1:22" x14ac:dyDescent="0.25">
      <c r="A187" s="12" t="s">
        <v>412</v>
      </c>
      <c r="B187" s="12" t="s">
        <v>28</v>
      </c>
      <c r="C187" s="13" t="s">
        <v>29</v>
      </c>
      <c r="D187" s="13" t="s">
        <v>408</v>
      </c>
      <c r="E187" s="16">
        <v>79.38</v>
      </c>
      <c r="F187" s="16">
        <v>0.7</v>
      </c>
      <c r="G187" s="25">
        <f>Tabela1[[#This Row],[Divid.]]*12/Tabela1[[#This Row],[Preço atual]]</f>
        <v>0.10582010582010581</v>
      </c>
      <c r="H187" s="16">
        <v>7.97</v>
      </c>
      <c r="I187" s="16">
        <v>96.4</v>
      </c>
      <c r="J187" s="15">
        <f>Tabela1[[#This Row],[Preço atual]]/Tabela1[[#This Row],[VP]]</f>
        <v>0.82344398340248948</v>
      </c>
      <c r="K187" s="14">
        <v>4.2000000000000003E-2</v>
      </c>
      <c r="L187" s="14">
        <v>2.9000000000000001E-2</v>
      </c>
      <c r="M187" s="13">
        <v>5.37</v>
      </c>
      <c r="N187" s="13">
        <v>149241</v>
      </c>
      <c r="O187" s="13">
        <v>8076</v>
      </c>
      <c r="P187" s="13">
        <v>702</v>
      </c>
      <c r="Q187" s="30">
        <f>Tabela1[[#This Row],[Divid.]]</f>
        <v>0.7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7" s="17">
        <f>Tabela1[[#This Row],[Preço Calculado]]/Tabela1[[#This Row],[Preço atual]]-1</f>
        <v>-0.21903980944571366</v>
      </c>
      <c r="U187" s="29" t="str">
        <f>HYPERLINK("https://statusinvest.com.br/fundos-imobiliarios/"&amp;Tabela1[[#This Row],[Ticker]],"Link")</f>
        <v>Link</v>
      </c>
      <c r="V187" s="38" t="s">
        <v>413</v>
      </c>
    </row>
    <row r="188" spans="1:22" x14ac:dyDescent="0.25">
      <c r="A188" s="12" t="s">
        <v>414</v>
      </c>
      <c r="B188" s="12" t="s">
        <v>28</v>
      </c>
      <c r="C188" s="13" t="s">
        <v>56</v>
      </c>
      <c r="D188" s="13"/>
      <c r="E188" s="16">
        <v>102.46</v>
      </c>
      <c r="F188" s="16">
        <v>0.63</v>
      </c>
      <c r="G188" s="25">
        <f>Tabela1[[#This Row],[Divid.]]*12/Tabela1[[#This Row],[Preço atual]]</f>
        <v>7.3784891665040028E-2</v>
      </c>
      <c r="H188" s="16">
        <v>7.28</v>
      </c>
      <c r="I188" s="16">
        <v>96.4</v>
      </c>
      <c r="J188" s="15">
        <f>Tabela1[[#This Row],[Preço atual]]/Tabela1[[#This Row],[VP]]</f>
        <v>1.0628630705394189</v>
      </c>
      <c r="K188" s="14"/>
      <c r="L188" s="14"/>
      <c r="M188" s="13">
        <v>2.4</v>
      </c>
      <c r="N188" s="13">
        <v>186</v>
      </c>
      <c r="O188" s="13">
        <v>8492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-0.45546205413254592</v>
      </c>
      <c r="U188" s="29" t="str">
        <f>HYPERLINK("https://statusinvest.com.br/fundos-imobiliarios/"&amp;Tabela1[[#This Row],[Ticker]],"Link")</f>
        <v>Link</v>
      </c>
      <c r="V188" s="38" t="s">
        <v>415</v>
      </c>
    </row>
    <row r="189" spans="1:22" x14ac:dyDescent="0.25">
      <c r="A189" s="12" t="s">
        <v>416</v>
      </c>
      <c r="B189" s="12" t="s">
        <v>28</v>
      </c>
      <c r="C189" s="13" t="s">
        <v>155</v>
      </c>
      <c r="D189" s="13" t="s">
        <v>47</v>
      </c>
      <c r="E189" s="16">
        <v>107.78</v>
      </c>
      <c r="F189" s="16">
        <v>0.73909999999999998</v>
      </c>
      <c r="G189" s="14">
        <f>Tabela1[[#This Row],[Divid.]]*12/Tabela1[[#This Row],[Preço atual]]</f>
        <v>8.2289849693820735E-2</v>
      </c>
      <c r="H189" s="16">
        <v>6.5739999999999998</v>
      </c>
      <c r="I189" s="16">
        <v>138.75</v>
      </c>
      <c r="J189" s="15">
        <f>Tabela1[[#This Row],[Preço atual]]/Tabela1[[#This Row],[VP]]</f>
        <v>0.77679279279279279</v>
      </c>
      <c r="K189" s="14">
        <v>0</v>
      </c>
      <c r="L189" s="14">
        <v>0</v>
      </c>
      <c r="M189" s="13">
        <v>3.54</v>
      </c>
      <c r="N189" s="13">
        <v>26023</v>
      </c>
      <c r="O189" s="13">
        <v>4607</v>
      </c>
      <c r="P189" s="13">
        <v>308</v>
      </c>
      <c r="Q189" s="30">
        <f>Tabela1[[#This Row],[Divid.]]</f>
        <v>0.73909999999999998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65.455350553505525</v>
      </c>
      <c r="T189" s="17">
        <f>Tabela1[[#This Row],[Preço Calculado]]/Tabela1[[#This Row],[Preço atual]]-1</f>
        <v>-0.39269483620796508</v>
      </c>
      <c r="U189" s="29" t="str">
        <f>HYPERLINK("https://statusinvest.com.br/fundos-imobiliarios/"&amp;Tabela1[[#This Row],[Ticker]],"Link")</f>
        <v>Link</v>
      </c>
      <c r="V189" s="38" t="s">
        <v>417</v>
      </c>
    </row>
    <row r="190" spans="1:22" x14ac:dyDescent="0.25">
      <c r="A190" s="12" t="s">
        <v>418</v>
      </c>
      <c r="B190" s="12" t="s">
        <v>28</v>
      </c>
      <c r="C190" s="13" t="s">
        <v>364</v>
      </c>
      <c r="D190" s="13"/>
      <c r="E190" s="16">
        <v>66</v>
      </c>
      <c r="F190" s="16">
        <v>0.36</v>
      </c>
      <c r="G190" s="25">
        <f>Tabela1[[#This Row],[Divid.]]*12/Tabela1[[#This Row],[Preço atual]]</f>
        <v>6.545454545454546E-2</v>
      </c>
      <c r="H190" s="16">
        <v>7.15</v>
      </c>
      <c r="I190" s="16">
        <v>101.47</v>
      </c>
      <c r="J190" s="15">
        <f>Tabela1[[#This Row],[Preço atual]]/Tabela1[[#This Row],[VP]]</f>
        <v>0.65043855326697542</v>
      </c>
      <c r="K190" s="14"/>
      <c r="L190" s="14"/>
      <c r="M190" s="13">
        <v>59.81</v>
      </c>
      <c r="N190" s="13">
        <v>212</v>
      </c>
      <c r="O190" s="13">
        <v>1149</v>
      </c>
      <c r="P190" s="13">
        <v>0</v>
      </c>
      <c r="Q190" s="30">
        <f>Tabela1[[#This Row],[Divid.]]</f>
        <v>0.36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90" s="17">
        <f>Tabela1[[#This Row],[Preço Calculado]]/Tabela1[[#This Row],[Preço atual]]-1</f>
        <v>-0.51694062395169404</v>
      </c>
      <c r="U190" s="29" t="str">
        <f>HYPERLINK("https://statusinvest.com.br/fundos-imobiliarios/"&amp;Tabela1[[#This Row],[Ticker]],"Link")</f>
        <v>Link</v>
      </c>
      <c r="V190" s="38" t="s">
        <v>419</v>
      </c>
    </row>
    <row r="191" spans="1:22" x14ac:dyDescent="0.25">
      <c r="A191" s="12" t="s">
        <v>420</v>
      </c>
      <c r="B191" s="12" t="s">
        <v>28</v>
      </c>
      <c r="C191" s="13" t="s">
        <v>364</v>
      </c>
      <c r="D191" s="13" t="s">
        <v>30</v>
      </c>
      <c r="E191" s="16">
        <v>100</v>
      </c>
      <c r="F191" s="16">
        <v>0.87</v>
      </c>
      <c r="G191" s="14">
        <f>Tabela1[[#This Row],[Divid.]]*12/Tabela1[[#This Row],[Preço atual]]</f>
        <v>0.10439999999999999</v>
      </c>
      <c r="H191" s="16">
        <v>10.66</v>
      </c>
      <c r="I191" s="16">
        <v>146.77000000000001</v>
      </c>
      <c r="J191" s="15">
        <f>Tabela1[[#This Row],[Preço atual]]/Tabela1[[#This Row],[VP]]</f>
        <v>0.68133814812291338</v>
      </c>
      <c r="K191" s="14">
        <v>0</v>
      </c>
      <c r="L191" s="14">
        <v>0</v>
      </c>
      <c r="M191" s="13">
        <v>0.65</v>
      </c>
      <c r="N191" s="13">
        <v>758</v>
      </c>
      <c r="O191" s="13">
        <v>1070</v>
      </c>
      <c r="P191" s="13">
        <v>138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-0.22952029520295214</v>
      </c>
      <c r="U191" s="29" t="str">
        <f>HYPERLINK("https://statusinvest.com.br/fundos-imobiliarios/"&amp;Tabela1[[#This Row],[Ticker]],"Link")</f>
        <v>Link</v>
      </c>
      <c r="V191" s="38" t="s">
        <v>421</v>
      </c>
    </row>
    <row r="192" spans="1:22" x14ac:dyDescent="0.25">
      <c r="A192" s="12" t="s">
        <v>422</v>
      </c>
      <c r="B192" s="12" t="s">
        <v>28</v>
      </c>
      <c r="C192" s="13" t="s">
        <v>364</v>
      </c>
      <c r="D192" s="13" t="s">
        <v>240</v>
      </c>
      <c r="E192" s="16">
        <v>1137.6099999999999</v>
      </c>
      <c r="F192" s="16">
        <v>10.222300000000001</v>
      </c>
      <c r="G192" s="25">
        <f>Tabela1[[#This Row],[Divid.]]*12/Tabela1[[#This Row],[Preço atual]]</f>
        <v>0.10782922091050537</v>
      </c>
      <c r="H192" s="16">
        <v>79.276499999999999</v>
      </c>
      <c r="I192" s="16">
        <v>993.99</v>
      </c>
      <c r="J192" s="15">
        <f>Tabela1[[#This Row],[Preço atual]]/Tabela1[[#This Row],[VP]]</f>
        <v>1.1444883751345585</v>
      </c>
      <c r="K192" s="14"/>
      <c r="L192" s="14"/>
      <c r="M192" s="13">
        <v>2.0299999999999998</v>
      </c>
      <c r="N192" s="13">
        <v>85</v>
      </c>
      <c r="O192" s="13">
        <v>6632</v>
      </c>
      <c r="P192" s="13">
        <v>298</v>
      </c>
      <c r="Q192" s="30">
        <f>Tabela1[[#This Row],[Divid.]]</f>
        <v>10.222300000000001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905.29594095940956</v>
      </c>
      <c r="T192" s="17">
        <f>Tabela1[[#This Row],[Preço Calculado]]/Tabela1[[#This Row],[Preço atual]]-1</f>
        <v>-0.20421239180438844</v>
      </c>
      <c r="U192" s="29" t="str">
        <f>HYPERLINK("https://statusinvest.com.br/fundos-imobiliarios/"&amp;Tabela1[[#This Row],[Ticker]],"Link")</f>
        <v>Link</v>
      </c>
      <c r="V192" s="38" t="s">
        <v>51</v>
      </c>
    </row>
    <row r="193" spans="1:22" x14ac:dyDescent="0.25">
      <c r="A193" s="12" t="s">
        <v>423</v>
      </c>
      <c r="B193" s="12" t="s">
        <v>28</v>
      </c>
      <c r="C193" s="13" t="s">
        <v>36</v>
      </c>
      <c r="D193" s="13"/>
      <c r="E193" s="16">
        <v>76.739999999999995</v>
      </c>
      <c r="F193" s="16">
        <v>0.9</v>
      </c>
      <c r="G193" s="25">
        <f>Tabela1[[#This Row],[Divid.]]*12/Tabela1[[#This Row],[Preço atual]]</f>
        <v>0.14073494917904614</v>
      </c>
      <c r="H193" s="16">
        <v>13.646800000000001</v>
      </c>
      <c r="I193" s="16">
        <v>93.91</v>
      </c>
      <c r="J193" s="15">
        <f>Tabela1[[#This Row],[Preço atual]]/Tabela1[[#This Row],[VP]]</f>
        <v>0.81716537109998932</v>
      </c>
      <c r="K193" s="14"/>
      <c r="L193" s="14"/>
      <c r="M193" s="13">
        <v>13.38</v>
      </c>
      <c r="N193" s="13">
        <v>3970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3.8634311284473366E-2</v>
      </c>
      <c r="U193" s="29" t="str">
        <f>HYPERLINK("https://statusinvest.com.br/fundos-imobiliarios/"&amp;Tabela1[[#This Row],[Ticker]],"Link")</f>
        <v>Link</v>
      </c>
      <c r="V193" s="38" t="s">
        <v>424</v>
      </c>
    </row>
    <row r="194" spans="1:22" x14ac:dyDescent="0.25">
      <c r="A194" s="12" t="s">
        <v>425</v>
      </c>
      <c r="B194" s="12" t="s">
        <v>28</v>
      </c>
      <c r="C194" s="13" t="s">
        <v>53</v>
      </c>
      <c r="D194" s="13" t="s">
        <v>426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2.7730999999999999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427</v>
      </c>
    </row>
    <row r="195" spans="1:22" x14ac:dyDescent="0.25">
      <c r="A195" s="12" t="s">
        <v>428</v>
      </c>
      <c r="B195" s="12" t="s">
        <v>28</v>
      </c>
      <c r="C195" s="13" t="s">
        <v>82</v>
      </c>
      <c r="D195" s="13"/>
      <c r="E195" s="16">
        <v>53.81</v>
      </c>
      <c r="F195" s="16">
        <v>0.1139</v>
      </c>
      <c r="G195" s="25">
        <f>Tabela1[[#This Row],[Divid.]]*12/Tabela1[[#This Row],[Preço atual]]</f>
        <v>2.5400483181564765E-2</v>
      </c>
      <c r="H195" s="16">
        <v>9.0960000000000001</v>
      </c>
      <c r="I195" s="16">
        <v>55.43</v>
      </c>
      <c r="J195" s="15">
        <f>Tabela1[[#This Row],[Preço atual]]/Tabela1[[#This Row],[VP]]</f>
        <v>0.97077394912502257</v>
      </c>
      <c r="K195" s="14"/>
      <c r="L195" s="14"/>
      <c r="M195" s="13">
        <v>10.36</v>
      </c>
      <c r="N195" s="13">
        <v>231</v>
      </c>
      <c r="O195" s="13"/>
      <c r="P195" s="13"/>
      <c r="Q195" s="30">
        <f>Tabela1[[#This Row],[Divid.]]</f>
        <v>0.1139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10.087084870848708</v>
      </c>
      <c r="T195" s="17">
        <f>Tabela1[[#This Row],[Preço Calculado]]/Tabela1[[#This Row],[Preço atual]]-1</f>
        <v>-0.81254255954564747</v>
      </c>
      <c r="U195" s="29" t="str">
        <f>HYPERLINK("https://statusinvest.com.br/fundos-imobiliarios/"&amp;Tabela1[[#This Row],[Ticker]],"Link")</f>
        <v>Link</v>
      </c>
      <c r="V195" s="38" t="s">
        <v>51</v>
      </c>
    </row>
    <row r="196" spans="1:22" x14ac:dyDescent="0.25">
      <c r="A196" s="12" t="s">
        <v>429</v>
      </c>
      <c r="B196" s="12" t="s">
        <v>28</v>
      </c>
      <c r="C196" s="13" t="s">
        <v>36</v>
      </c>
      <c r="D196" s="13" t="s">
        <v>430</v>
      </c>
      <c r="E196" s="16">
        <v>90.29</v>
      </c>
      <c r="F196" s="16">
        <v>0.94789999999999996</v>
      </c>
      <c r="G196" s="14">
        <f>Tabela1[[#This Row],[Divid.]]*12/Tabela1[[#This Row],[Preço atual]]</f>
        <v>0.12598072876287517</v>
      </c>
      <c r="H196" s="16">
        <v>13.078799999999999</v>
      </c>
      <c r="I196" s="16">
        <v>92.33</v>
      </c>
      <c r="J196" s="15">
        <f>Tabela1[[#This Row],[Preço atual]]/Tabela1[[#This Row],[VP]]</f>
        <v>0.9779053395429439</v>
      </c>
      <c r="K196" s="14"/>
      <c r="L196" s="14"/>
      <c r="M196" s="13">
        <v>5.13</v>
      </c>
      <c r="N196" s="13">
        <v>279684</v>
      </c>
      <c r="O196" s="13"/>
      <c r="P196" s="13"/>
      <c r="Q196" s="30">
        <f>Tabela1[[#This Row],[Divid.]]</f>
        <v>0.94789999999999996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83.946863468634689</v>
      </c>
      <c r="T196" s="17">
        <f>Tabela1[[#This Row],[Preço Calculado]]/Tabela1[[#This Row],[Preço atual]]-1</f>
        <v>-7.0252924259223803E-2</v>
      </c>
      <c r="U196" s="29" t="str">
        <f>HYPERLINK("https://statusinvest.com.br/fundos-imobiliarios/"&amp;Tabela1[[#This Row],[Ticker]],"Link")</f>
        <v>Link</v>
      </c>
      <c r="V196" s="38" t="s">
        <v>431</v>
      </c>
    </row>
    <row r="197" spans="1:22" x14ac:dyDescent="0.25">
      <c r="A197" s="12" t="s">
        <v>432</v>
      </c>
      <c r="B197" s="12" t="s">
        <v>28</v>
      </c>
      <c r="C197" s="13" t="s">
        <v>82</v>
      </c>
      <c r="D197" s="13" t="s">
        <v>430</v>
      </c>
      <c r="E197" s="16">
        <v>92.38</v>
      </c>
      <c r="F197" s="16">
        <v>1.0152000000000001</v>
      </c>
      <c r="G197" s="25">
        <f>Tabela1[[#This Row],[Divid.]]*12/Tabela1[[#This Row],[Preço atual]]</f>
        <v>0.13187269971855381</v>
      </c>
      <c r="H197" s="16">
        <v>14.8926</v>
      </c>
      <c r="I197" s="16">
        <v>97.68</v>
      </c>
      <c r="J197" s="15">
        <f>Tabela1[[#This Row],[Preço atual]]/Tabela1[[#This Row],[VP]]</f>
        <v>0.94574119574119564</v>
      </c>
      <c r="K197" s="14"/>
      <c r="L197" s="14"/>
      <c r="M197" s="13">
        <v>7.35</v>
      </c>
      <c r="N197" s="13">
        <v>2921</v>
      </c>
      <c r="O197" s="13"/>
      <c r="P197" s="13"/>
      <c r="Q197" s="30">
        <f>Tabela1[[#This Row],[Divid.]]</f>
        <v>1.0152000000000001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89.907011070110698</v>
      </c>
      <c r="T197" s="17">
        <f>Tabela1[[#This Row],[Preço Calculado]]/Tabela1[[#This Row],[Preço atual]]-1</f>
        <v>-2.676974377451069E-2</v>
      </c>
      <c r="U197" s="29" t="str">
        <f>HYPERLINK("https://statusinvest.com.br/fundos-imobiliarios/"&amp;Tabela1[[#This Row],[Ticker]],"Link")</f>
        <v>Link</v>
      </c>
      <c r="V197" s="38" t="s">
        <v>433</v>
      </c>
    </row>
    <row r="198" spans="1:22" x14ac:dyDescent="0.25">
      <c r="A198" s="12" t="s">
        <v>434</v>
      </c>
      <c r="B198" s="12" t="s">
        <v>28</v>
      </c>
      <c r="C198" s="13" t="s">
        <v>36</v>
      </c>
      <c r="D198" s="13" t="s">
        <v>110</v>
      </c>
      <c r="E198" s="16">
        <v>75.95</v>
      </c>
      <c r="F198" s="16">
        <v>0.85</v>
      </c>
      <c r="G198" s="25">
        <f>Tabela1[[#This Row],[Divid.]]*12/Tabela1[[#This Row],[Preço atual]]</f>
        <v>0.13429888084265962</v>
      </c>
      <c r="H198" s="16">
        <v>10.78</v>
      </c>
      <c r="I198" s="16">
        <v>79.61</v>
      </c>
      <c r="J198" s="15">
        <f>Tabela1[[#This Row],[Preço atual]]/Tabela1[[#This Row],[VP]]</f>
        <v>0.95402587614621281</v>
      </c>
      <c r="K198" s="14"/>
      <c r="L198" s="14"/>
      <c r="M198" s="13">
        <v>2.38</v>
      </c>
      <c r="N198" s="13">
        <v>2534</v>
      </c>
      <c r="O198" s="13"/>
      <c r="P198" s="13"/>
      <c r="Q198" s="30">
        <f>Tabela1[[#This Row],[Divid.]]</f>
        <v>0.85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8" s="17">
        <f>Tabela1[[#This Row],[Preço Calculado]]/Tabela1[[#This Row],[Preço atual]]-1</f>
        <v>-8.8643480246521911E-3</v>
      </c>
      <c r="U198" s="29" t="str">
        <f>HYPERLINK("https://statusinvest.com.br/fundos-imobiliarios/"&amp;Tabela1[[#This Row],[Ticker]],"Link")</f>
        <v>Link</v>
      </c>
      <c r="V198" s="38" t="s">
        <v>435</v>
      </c>
    </row>
    <row r="199" spans="1:22" x14ac:dyDescent="0.25">
      <c r="A199" s="12" t="s">
        <v>436</v>
      </c>
      <c r="B199" s="12" t="s">
        <v>28</v>
      </c>
      <c r="C199" s="13" t="s">
        <v>53</v>
      </c>
      <c r="D199" s="13" t="s">
        <v>110</v>
      </c>
      <c r="E199" s="16">
        <v>73.510000000000005</v>
      </c>
      <c r="F199" s="16">
        <v>0.66</v>
      </c>
      <c r="G199" s="14">
        <f>Tabela1[[#This Row],[Divid.]]*12/Tabela1[[#This Row],[Preço atual]]</f>
        <v>0.10774044347707794</v>
      </c>
      <c r="H199" s="16">
        <v>6.9</v>
      </c>
      <c r="I199" s="16">
        <v>76.06</v>
      </c>
      <c r="J199" s="15">
        <f>Tabela1[[#This Row],[Preço atual]]/Tabela1[[#This Row],[VP]]</f>
        <v>0.96647383644491192</v>
      </c>
      <c r="K199" s="14"/>
      <c r="L199" s="14"/>
      <c r="M199" s="13">
        <v>0.43</v>
      </c>
      <c r="N199" s="13">
        <v>9134</v>
      </c>
      <c r="O199" s="13"/>
      <c r="P199" s="13"/>
      <c r="Q199" s="30">
        <f>Tabela1[[#This Row],[Divid.]]</f>
        <v>0.66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199" s="17">
        <f>Tabela1[[#This Row],[Preço Calculado]]/Tabela1[[#This Row],[Preço atual]]-1</f>
        <v>-0.20486757581492299</v>
      </c>
      <c r="U199" s="29" t="str">
        <f>HYPERLINK("https://statusinvest.com.br/fundos-imobiliarios/"&amp;Tabela1[[#This Row],[Ticker]],"Link")</f>
        <v>Link</v>
      </c>
      <c r="V199" s="38" t="s">
        <v>437</v>
      </c>
    </row>
    <row r="200" spans="1:22" x14ac:dyDescent="0.25">
      <c r="A200" s="12" t="s">
        <v>438</v>
      </c>
      <c r="B200" s="12" t="s">
        <v>28</v>
      </c>
      <c r="C200" s="13" t="s">
        <v>84</v>
      </c>
      <c r="D200" s="13"/>
      <c r="E200" s="16">
        <v>101</v>
      </c>
      <c r="F200" s="16">
        <v>0.41</v>
      </c>
      <c r="G200" s="25">
        <f>Tabela1[[#This Row],[Divid.]]*12/Tabela1[[#This Row],[Preço atual]]</f>
        <v>4.8712871287128715E-2</v>
      </c>
      <c r="H200" s="16">
        <v>2.64</v>
      </c>
      <c r="I200" s="16">
        <v>117.59</v>
      </c>
      <c r="J200" s="15">
        <f>Tabela1[[#This Row],[Preço atual]]/Tabela1[[#This Row],[VP]]</f>
        <v>0.85891657453865122</v>
      </c>
      <c r="K200" s="14"/>
      <c r="L200" s="14"/>
      <c r="M200" s="13">
        <v>0.52</v>
      </c>
      <c r="N200" s="13">
        <v>69</v>
      </c>
      <c r="O200" s="13">
        <v>9147</v>
      </c>
      <c r="P200" s="13">
        <v>10</v>
      </c>
      <c r="Q200" s="30">
        <f>Tabela1[[#This Row],[Divid.]]</f>
        <v>0.41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00" s="17">
        <f>Tabela1[[#This Row],[Preço Calculado]]/Tabela1[[#This Row],[Preço atual]]-1</f>
        <v>-0.64049541485513872</v>
      </c>
      <c r="U200" s="29" t="str">
        <f>HYPERLINK("https://statusinvest.com.br/fundos-imobiliarios/"&amp;Tabela1[[#This Row],[Ticker]],"Link")</f>
        <v>Link</v>
      </c>
      <c r="V200" s="38" t="s">
        <v>439</v>
      </c>
    </row>
    <row r="201" spans="1:22" x14ac:dyDescent="0.25">
      <c r="A201" s="12" t="s">
        <v>440</v>
      </c>
      <c r="B201" s="12" t="s">
        <v>28</v>
      </c>
      <c r="C201" s="13" t="s">
        <v>36</v>
      </c>
      <c r="D201" s="13"/>
      <c r="E201" s="16">
        <v>92.01</v>
      </c>
      <c r="F201" s="16">
        <v>0.6</v>
      </c>
      <c r="G201" s="25">
        <f>Tabela1[[#This Row],[Divid.]]*12/Tabela1[[#This Row],[Preço atual]]</f>
        <v>7.8252363873492006E-2</v>
      </c>
      <c r="H201" s="16">
        <v>7.04</v>
      </c>
      <c r="I201" s="16">
        <v>80.959999999999994</v>
      </c>
      <c r="J201" s="15">
        <f>Tabela1[[#This Row],[Preço atual]]/Tabela1[[#This Row],[VP]]</f>
        <v>1.1364871541501977</v>
      </c>
      <c r="K201" s="14"/>
      <c r="L201" s="14"/>
      <c r="M201" s="13">
        <v>1.95</v>
      </c>
      <c r="N201" s="13">
        <v>363</v>
      </c>
      <c r="O201" s="13"/>
      <c r="P201" s="13"/>
      <c r="Q201" s="30">
        <f>Tabela1[[#This Row],[Divid.]]</f>
        <v>0.6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1" s="17">
        <f>Tabela1[[#This Row],[Preço Calculado]]/Tabela1[[#This Row],[Preço atual]]-1</f>
        <v>-0.42249177953142436</v>
      </c>
      <c r="U201" s="29" t="str">
        <f>HYPERLINK("https://statusinvest.com.br/fundos-imobiliarios/"&amp;Tabela1[[#This Row],[Ticker]],"Link")</f>
        <v>Link</v>
      </c>
      <c r="V201" s="38" t="s">
        <v>51</v>
      </c>
    </row>
    <row r="202" spans="1:22" x14ac:dyDescent="0.25">
      <c r="A202" s="12" t="s">
        <v>441</v>
      </c>
      <c r="B202" s="12" t="s">
        <v>28</v>
      </c>
      <c r="C202" s="13" t="s">
        <v>56</v>
      </c>
      <c r="D202" s="13"/>
      <c r="E202" s="16">
        <v>0</v>
      </c>
      <c r="F202" s="16" t="s">
        <v>50</v>
      </c>
      <c r="G202" s="25" t="e">
        <f>Tabela1[[#This Row],[Divid.]]*12/Tabela1[[#This Row],[Preço atual]]</f>
        <v>#VALUE!</v>
      </c>
      <c r="H202" s="16">
        <v>0</v>
      </c>
      <c r="I202" s="16">
        <v>10.91</v>
      </c>
      <c r="J202" s="15">
        <f>Tabela1[[#This Row],[Preço atual]]/Tabela1[[#This Row],[VP]]</f>
        <v>0</v>
      </c>
      <c r="K202" s="14"/>
      <c r="L202" s="14"/>
      <c r="M202" s="13">
        <v>3.15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442</v>
      </c>
      <c r="B203" s="12" t="s">
        <v>28</v>
      </c>
      <c r="C203" s="13" t="s">
        <v>84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138.88</v>
      </c>
      <c r="J203" s="15">
        <f>Tabela1[[#This Row],[Preço atual]]/Tabela1[[#This Row],[VP]]</f>
        <v>0</v>
      </c>
      <c r="K203" s="14"/>
      <c r="L203" s="14"/>
      <c r="M203" s="13">
        <v>0.39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443</v>
      </c>
      <c r="B204" s="12" t="s">
        <v>28</v>
      </c>
      <c r="C204" s="13" t="s">
        <v>62</v>
      </c>
      <c r="D204" s="13" t="s">
        <v>444</v>
      </c>
      <c r="E204" s="16">
        <v>59.19</v>
      </c>
      <c r="F204" s="16">
        <v>0.62</v>
      </c>
      <c r="G204" s="25">
        <f>Tabela1[[#This Row],[Divid.]]*12/Tabela1[[#This Row],[Preço atual]]</f>
        <v>0.12569690826153065</v>
      </c>
      <c r="H204" s="16">
        <v>7.51</v>
      </c>
      <c r="I204" s="16">
        <v>101.03</v>
      </c>
      <c r="J204" s="15">
        <f>Tabela1[[#This Row],[Preço atual]]/Tabela1[[#This Row],[VP]]</f>
        <v>0.58586558447985748</v>
      </c>
      <c r="K204" s="14">
        <v>0.39</v>
      </c>
      <c r="L204" s="14">
        <v>0</v>
      </c>
      <c r="M204" s="13">
        <v>2.38</v>
      </c>
      <c r="N204" s="13">
        <v>4161</v>
      </c>
      <c r="O204" s="13">
        <v>5979</v>
      </c>
      <c r="P204" s="13">
        <v>1259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-7.2347540505308783E-2</v>
      </c>
      <c r="U204" s="29" t="str">
        <f>HYPERLINK("https://statusinvest.com.br/fundos-imobiliarios/"&amp;Tabela1[[#This Row],[Ticker]],"Link")</f>
        <v>Link</v>
      </c>
      <c r="V204" s="38" t="s">
        <v>445</v>
      </c>
    </row>
    <row r="205" spans="1:22" x14ac:dyDescent="0.25">
      <c r="A205" s="12" t="s">
        <v>446</v>
      </c>
      <c r="B205" s="12" t="s">
        <v>28</v>
      </c>
      <c r="C205" s="13" t="s">
        <v>36</v>
      </c>
      <c r="D205" s="13" t="s">
        <v>447</v>
      </c>
      <c r="E205" s="16">
        <v>101.25</v>
      </c>
      <c r="F205" s="16">
        <v>1.4</v>
      </c>
      <c r="G205" s="14">
        <f>Tabela1[[#This Row],[Divid.]]*12/Tabela1[[#This Row],[Preço atual]]</f>
        <v>0.16592592592592589</v>
      </c>
      <c r="H205" s="16">
        <v>19.47</v>
      </c>
      <c r="I205" s="16">
        <v>97.85</v>
      </c>
      <c r="J205" s="15">
        <f>Tabela1[[#This Row],[Preço atual]]/Tabela1[[#This Row],[VP]]</f>
        <v>1.0347470618293306</v>
      </c>
      <c r="K205" s="14"/>
      <c r="L205" s="14"/>
      <c r="M205" s="13">
        <v>14.5</v>
      </c>
      <c r="N205" s="13">
        <v>7680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0.22454557878912085</v>
      </c>
      <c r="U205" s="29" t="str">
        <f>HYPERLINK("https://statusinvest.com.br/fundos-imobiliarios/"&amp;Tabela1[[#This Row],[Ticker]],"Link")</f>
        <v>Link</v>
      </c>
      <c r="V205" s="38" t="s">
        <v>448</v>
      </c>
    </row>
    <row r="206" spans="1:22" x14ac:dyDescent="0.25">
      <c r="A206" s="12" t="s">
        <v>449</v>
      </c>
      <c r="B206" s="12" t="s">
        <v>28</v>
      </c>
      <c r="C206" s="13" t="s">
        <v>158</v>
      </c>
      <c r="D206" s="13" t="s">
        <v>447</v>
      </c>
      <c r="E206" s="16">
        <v>130</v>
      </c>
      <c r="F206" s="16">
        <v>0.17</v>
      </c>
      <c r="G206" s="25">
        <f>Tabela1[[#This Row],[Divid.]]*12/Tabela1[[#This Row],[Preço atual]]</f>
        <v>1.5692307692307693E-2</v>
      </c>
      <c r="H206" s="16">
        <v>7.17</v>
      </c>
      <c r="I206" s="16">
        <v>364.55</v>
      </c>
      <c r="J206" s="15">
        <f>Tabela1[[#This Row],[Preço atual]]/Tabela1[[#This Row],[VP]]</f>
        <v>0.35660403236867372</v>
      </c>
      <c r="K206" s="14"/>
      <c r="L206" s="14"/>
      <c r="M206" s="13">
        <v>8.57</v>
      </c>
      <c r="N206" s="13">
        <v>90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-0.88418961112688055</v>
      </c>
      <c r="U206" s="29" t="str">
        <f>HYPERLINK("https://statusinvest.com.br/fundos-imobiliarios/"&amp;Tabela1[[#This Row],[Ticker]],"Link")</f>
        <v>Link</v>
      </c>
      <c r="V206" s="38" t="s">
        <v>450</v>
      </c>
    </row>
    <row r="207" spans="1:22" x14ac:dyDescent="0.25">
      <c r="A207" s="12" t="s">
        <v>451</v>
      </c>
      <c r="B207" s="12" t="s">
        <v>28</v>
      </c>
      <c r="C207" s="13" t="s">
        <v>29</v>
      </c>
      <c r="D207" s="13" t="s">
        <v>47</v>
      </c>
      <c r="E207" s="16">
        <v>78.760000000000005</v>
      </c>
      <c r="F207" s="16">
        <v>0.52100000000000002</v>
      </c>
      <c r="G207" s="25">
        <f>Tabela1[[#This Row],[Divid.]]*12/Tabela1[[#This Row],[Preço atual]]</f>
        <v>7.9380396140172685E-2</v>
      </c>
      <c r="H207" s="16">
        <v>7.6214000000000004</v>
      </c>
      <c r="I207" s="16">
        <v>89.28</v>
      </c>
      <c r="J207" s="15">
        <f>Tabela1[[#This Row],[Preço atual]]/Tabela1[[#This Row],[VP]]</f>
        <v>0.88216845878136207</v>
      </c>
      <c r="K207" s="14">
        <v>0.01</v>
      </c>
      <c r="L207" s="14">
        <v>3.1E-2</v>
      </c>
      <c r="M207" s="13">
        <v>0.6</v>
      </c>
      <c r="N207" s="13">
        <v>4241</v>
      </c>
      <c r="O207" s="13">
        <v>6917</v>
      </c>
      <c r="P207" s="13">
        <v>692</v>
      </c>
      <c r="Q207" s="30">
        <f>Tabela1[[#This Row],[Divid.]]</f>
        <v>0.52100000000000002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46.140221402214024</v>
      </c>
      <c r="T207" s="17">
        <f>Tabela1[[#This Row],[Preço Calculado]]/Tabela1[[#This Row],[Preço atual]]-1</f>
        <v>-0.41416681815370715</v>
      </c>
      <c r="U207" s="29" t="str">
        <f>HYPERLINK("https://statusinvest.com.br/fundos-imobiliarios/"&amp;Tabela1[[#This Row],[Ticker]],"Link")</f>
        <v>Link</v>
      </c>
      <c r="V207" s="38" t="s">
        <v>452</v>
      </c>
    </row>
    <row r="208" spans="1:22" x14ac:dyDescent="0.25">
      <c r="A208" s="12" t="s">
        <v>453</v>
      </c>
      <c r="B208" s="12" t="s">
        <v>28</v>
      </c>
      <c r="C208" s="13" t="s">
        <v>53</v>
      </c>
      <c r="D208" s="13"/>
      <c r="E208" s="16">
        <v>78.489999999999995</v>
      </c>
      <c r="F208" s="16">
        <v>0.93</v>
      </c>
      <c r="G208" s="14">
        <f>Tabela1[[#This Row],[Divid.]]*12/Tabela1[[#This Row],[Preço atual]]</f>
        <v>0.1421837176710409</v>
      </c>
      <c r="H208" s="16">
        <v>11.16</v>
      </c>
      <c r="I208" s="16">
        <v>91.83</v>
      </c>
      <c r="J208" s="15">
        <f>Tabela1[[#This Row],[Preço atual]]/Tabela1[[#This Row],[VP]]</f>
        <v>0.85473156920396376</v>
      </c>
      <c r="K208" s="14"/>
      <c r="L208" s="14"/>
      <c r="M208" s="13">
        <v>0.97</v>
      </c>
      <c r="N208" s="13">
        <v>3675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4.9326329675578595E-2</v>
      </c>
      <c r="U208" s="29" t="str">
        <f>HYPERLINK("https://statusinvest.com.br/fundos-imobiliarios/"&amp;Tabela1[[#This Row],[Ticker]],"Link")</f>
        <v>Link</v>
      </c>
      <c r="V208" s="38" t="s">
        <v>454</v>
      </c>
    </row>
    <row r="209" spans="1:22" x14ac:dyDescent="0.25">
      <c r="A209" s="12" t="s">
        <v>455</v>
      </c>
      <c r="B209" s="12" t="s">
        <v>28</v>
      </c>
      <c r="C209" s="13" t="s">
        <v>56</v>
      </c>
      <c r="D209" s="13" t="s">
        <v>456</v>
      </c>
      <c r="E209" s="16">
        <v>63.73</v>
      </c>
      <c r="F209" s="16">
        <v>0.49</v>
      </c>
      <c r="G209" s="25">
        <f>Tabela1[[#This Row],[Divid.]]*12/Tabela1[[#This Row],[Preço atual]]</f>
        <v>9.226423976149381E-2</v>
      </c>
      <c r="H209" s="16">
        <v>5.8490000000000002</v>
      </c>
      <c r="I209" s="16">
        <v>112.82</v>
      </c>
      <c r="J209" s="15">
        <f>Tabela1[[#This Row],[Preço atual]]/Tabela1[[#This Row],[VP]]</f>
        <v>0.56488211310051406</v>
      </c>
      <c r="K209" s="14">
        <v>8.8000000000000009E-2</v>
      </c>
      <c r="L209" s="14">
        <v>0</v>
      </c>
      <c r="M209" s="13">
        <v>0.12</v>
      </c>
      <c r="N209" s="13">
        <v>87407</v>
      </c>
      <c r="O209" s="13">
        <v>11193</v>
      </c>
      <c r="P209" s="13">
        <v>1193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-0.31908310139118967</v>
      </c>
      <c r="U209" s="29" t="str">
        <f>HYPERLINK("https://statusinvest.com.br/fundos-imobiliarios/"&amp;Tabela1[[#This Row],[Ticker]],"Link")</f>
        <v>Link</v>
      </c>
      <c r="V209" s="38" t="s">
        <v>457</v>
      </c>
    </row>
    <row r="210" spans="1:22" x14ac:dyDescent="0.25">
      <c r="A210" s="12" t="s">
        <v>458</v>
      </c>
      <c r="B210" s="12" t="s">
        <v>28</v>
      </c>
      <c r="C210" s="13" t="s">
        <v>158</v>
      </c>
      <c r="D210" s="13" t="s">
        <v>459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81.92</v>
      </c>
      <c r="J210" s="15">
        <f>Tabela1[[#This Row],[Preço atual]]/Tabela1[[#This Row],[VP]]</f>
        <v>30.72509765625</v>
      </c>
      <c r="K210" s="14"/>
      <c r="L210" s="14"/>
      <c r="M210" s="13">
        <v>7.57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51</v>
      </c>
    </row>
    <row r="211" spans="1:22" x14ac:dyDescent="0.25">
      <c r="A211" s="12" t="s">
        <v>460</v>
      </c>
      <c r="B211" s="12" t="s">
        <v>28</v>
      </c>
      <c r="C211" s="13" t="s">
        <v>82</v>
      </c>
      <c r="D211" s="13" t="s">
        <v>461</v>
      </c>
      <c r="E211" s="16">
        <v>91.54</v>
      </c>
      <c r="F211" s="16">
        <v>1.08</v>
      </c>
      <c r="G211" s="25">
        <f>Tabela1[[#This Row],[Divid.]]*12/Tabela1[[#This Row],[Preço atual]]</f>
        <v>0.14157745247979026</v>
      </c>
      <c r="H211" s="16">
        <v>10.79</v>
      </c>
      <c r="I211" s="16">
        <v>97.46</v>
      </c>
      <c r="J211" s="15">
        <f>Tabela1[[#This Row],[Preço atual]]/Tabela1[[#This Row],[VP]]</f>
        <v>0.9392571311307204</v>
      </c>
      <c r="K211" s="14"/>
      <c r="L211" s="14"/>
      <c r="M211" s="13">
        <v>12.91</v>
      </c>
      <c r="N211" s="13">
        <v>4543</v>
      </c>
      <c r="O211" s="13"/>
      <c r="P211" s="13"/>
      <c r="Q211" s="30">
        <f>Tabela1[[#This Row],[Divid.]]</f>
        <v>1.08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11" s="17">
        <f>Tabela1[[#This Row],[Preço Calculado]]/Tabela1[[#This Row],[Preço atual]]-1</f>
        <v>4.4852047821330121E-2</v>
      </c>
      <c r="U211" s="29" t="str">
        <f>HYPERLINK("https://statusinvest.com.br/fundos-imobiliarios/"&amp;Tabela1[[#This Row],[Ticker]],"Link")</f>
        <v>Link</v>
      </c>
      <c r="V211" s="38" t="s">
        <v>462</v>
      </c>
    </row>
    <row r="212" spans="1:22" x14ac:dyDescent="0.25">
      <c r="A212" s="12" t="s">
        <v>463</v>
      </c>
      <c r="B212" s="12" t="s">
        <v>28</v>
      </c>
      <c r="C212" s="13" t="s">
        <v>158</v>
      </c>
      <c r="D212" s="13" t="s">
        <v>461</v>
      </c>
      <c r="E212" s="16">
        <v>967</v>
      </c>
      <c r="F212" s="16">
        <v>3.0467</v>
      </c>
      <c r="G212" s="25">
        <f>Tabela1[[#This Row],[Divid.]]*12/Tabela1[[#This Row],[Preço atual]]</f>
        <v>3.7808066184074458E-2</v>
      </c>
      <c r="H212" s="16">
        <v>12.335699999999999</v>
      </c>
      <c r="I212" s="16">
        <v>928.11</v>
      </c>
      <c r="J212" s="15">
        <f>Tabela1[[#This Row],[Preço atual]]/Tabela1[[#This Row],[VP]]</f>
        <v>1.0419023607115536</v>
      </c>
      <c r="K212" s="14"/>
      <c r="L212" s="14"/>
      <c r="M212" s="13">
        <v>2.21</v>
      </c>
      <c r="N212" s="13">
        <v>434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-0.72097368129834349</v>
      </c>
      <c r="U212" s="29" t="str">
        <f>HYPERLINK("https://statusinvest.com.br/fundos-imobiliarios/"&amp;Tabela1[[#This Row],[Ticker]],"Link")</f>
        <v>Link</v>
      </c>
      <c r="V212" s="38" t="s">
        <v>464</v>
      </c>
    </row>
    <row r="213" spans="1:22" x14ac:dyDescent="0.25">
      <c r="A213" s="12" t="s">
        <v>465</v>
      </c>
      <c r="B213" s="12" t="s">
        <v>28</v>
      </c>
      <c r="C213" s="13" t="s">
        <v>53</v>
      </c>
      <c r="D213" s="13" t="s">
        <v>461</v>
      </c>
      <c r="E213" s="16">
        <v>77.81</v>
      </c>
      <c r="F213" s="16">
        <v>0.72</v>
      </c>
      <c r="G213" s="14">
        <f>Tabela1[[#This Row],[Divid.]]*12/Tabela1[[#This Row],[Preço atual]]</f>
        <v>0.11103971211926487</v>
      </c>
      <c r="H213" s="16">
        <v>8.4600000000000009</v>
      </c>
      <c r="I213" s="16">
        <v>88.14</v>
      </c>
      <c r="J213" s="15">
        <f>Tabela1[[#This Row],[Preço atual]]/Tabela1[[#This Row],[VP]]</f>
        <v>0.88280009076469257</v>
      </c>
      <c r="K213" s="14"/>
      <c r="L213" s="14"/>
      <c r="M213" s="13">
        <v>0.92</v>
      </c>
      <c r="N213" s="13">
        <v>12384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-0.18051872974712269</v>
      </c>
      <c r="U213" s="29" t="str">
        <f>HYPERLINK("https://statusinvest.com.br/fundos-imobiliarios/"&amp;Tabela1[[#This Row],[Ticker]],"Link")</f>
        <v>Link</v>
      </c>
      <c r="V213" s="38" t="s">
        <v>466</v>
      </c>
    </row>
    <row r="214" spans="1:22" x14ac:dyDescent="0.25">
      <c r="A214" s="12" t="s">
        <v>467</v>
      </c>
      <c r="B214" s="12" t="s">
        <v>28</v>
      </c>
      <c r="C214" s="13" t="s">
        <v>158</v>
      </c>
      <c r="D214" s="13" t="s">
        <v>461</v>
      </c>
      <c r="E214" s="16">
        <v>10.1</v>
      </c>
      <c r="F214" s="16">
        <v>0.27979999999999999</v>
      </c>
      <c r="G214" s="14">
        <f>Tabela1[[#This Row],[Divid.]]*12/Tabela1[[#This Row],[Preço atual]]</f>
        <v>0.3324356435643564</v>
      </c>
      <c r="H214" s="16">
        <v>2.7637</v>
      </c>
      <c r="I214" s="16">
        <v>4</v>
      </c>
      <c r="J214" s="15">
        <f>Tabela1[[#This Row],[Preço atual]]/Tabela1[[#This Row],[VP]]</f>
        <v>2.5249999999999999</v>
      </c>
      <c r="K214" s="14"/>
      <c r="L214" s="14"/>
      <c r="M214" s="13">
        <v>18.09</v>
      </c>
      <c r="N214" s="13">
        <v>1889</v>
      </c>
      <c r="O214" s="13"/>
      <c r="P214" s="13"/>
      <c r="Q214" s="30">
        <f>Tabela1[[#This Row],[Divid.]]</f>
        <v>0.27979999999999999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24.77933579335793</v>
      </c>
      <c r="T214" s="17">
        <f>Tabela1[[#This Row],[Preço Calculado]]/Tabela1[[#This Row],[Preço atual]]-1</f>
        <v>1.4533995835007851</v>
      </c>
      <c r="U214" s="29" t="str">
        <f>HYPERLINK("https://statusinvest.com.br/fundos-imobiliarios/"&amp;Tabela1[[#This Row],[Ticker]],"Link")</f>
        <v>Link</v>
      </c>
      <c r="V214" s="38" t="s">
        <v>468</v>
      </c>
    </row>
    <row r="215" spans="1:22" x14ac:dyDescent="0.25">
      <c r="A215" s="12" t="s">
        <v>469</v>
      </c>
      <c r="B215" s="12" t="s">
        <v>28</v>
      </c>
      <c r="C215" s="13" t="s">
        <v>53</v>
      </c>
      <c r="D215" s="13" t="s">
        <v>470</v>
      </c>
      <c r="E215" s="16">
        <v>7.91</v>
      </c>
      <c r="F215" s="16">
        <v>7.4999999999999997E-2</v>
      </c>
      <c r="G215" s="14">
        <f>Tabela1[[#This Row],[Divid.]]*12/Tabela1[[#This Row],[Preço atual]]</f>
        <v>0.11378002528445005</v>
      </c>
      <c r="H215" s="16">
        <v>0.91</v>
      </c>
      <c r="I215" s="16">
        <v>8.5</v>
      </c>
      <c r="J215" s="15">
        <f>Tabela1[[#This Row],[Preço atual]]/Tabela1[[#This Row],[VP]]</f>
        <v>0.93058823529411772</v>
      </c>
      <c r="K215" s="14"/>
      <c r="L215" s="14"/>
      <c r="M215" s="13">
        <v>2.17</v>
      </c>
      <c r="N215" s="13">
        <v>118229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-0.16029501635092225</v>
      </c>
      <c r="U215" s="29" t="str">
        <f>HYPERLINK("https://statusinvest.com.br/fundos-imobiliarios/"&amp;Tabela1[[#This Row],[Ticker]],"Link")</f>
        <v>Link</v>
      </c>
      <c r="V215" s="38" t="s">
        <v>471</v>
      </c>
    </row>
    <row r="216" spans="1:22" x14ac:dyDescent="0.25">
      <c r="A216" s="12" t="s">
        <v>472</v>
      </c>
      <c r="B216" s="12" t="s">
        <v>28</v>
      </c>
      <c r="C216" s="13" t="s">
        <v>36</v>
      </c>
      <c r="D216" s="13"/>
      <c r="E216" s="16">
        <v>87.71</v>
      </c>
      <c r="F216" s="16">
        <v>1.25</v>
      </c>
      <c r="G216" s="25">
        <f>Tabela1[[#This Row],[Divid.]]*12/Tabela1[[#This Row],[Preço atual]]</f>
        <v>0.17101812792155971</v>
      </c>
      <c r="H216" s="16">
        <v>15.8</v>
      </c>
      <c r="I216" s="16">
        <v>96.54</v>
      </c>
      <c r="J216" s="15">
        <f>Tabela1[[#This Row],[Preço atual]]/Tabela1[[#This Row],[VP]]</f>
        <v>0.90853532214626054</v>
      </c>
      <c r="K216" s="14"/>
      <c r="L216" s="14"/>
      <c r="M216" s="13">
        <v>14.94</v>
      </c>
      <c r="N216" s="13">
        <v>1449</v>
      </c>
      <c r="O216" s="13"/>
      <c r="P216" s="13"/>
      <c r="Q216" s="30">
        <f>Tabela1[[#This Row],[Divid.]]</f>
        <v>1.25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6" s="17">
        <f>Tabela1[[#This Row],[Preço Calculado]]/Tabela1[[#This Row],[Preço atual]]-1</f>
        <v>0.26212640532516374</v>
      </c>
      <c r="U216" s="29" t="str">
        <f>HYPERLINK("https://statusinvest.com.br/fundos-imobiliarios/"&amp;Tabela1[[#This Row],[Ticker]],"Link")</f>
        <v>Link</v>
      </c>
      <c r="V216" s="38" t="s">
        <v>473</v>
      </c>
    </row>
    <row r="217" spans="1:22" x14ac:dyDescent="0.25">
      <c r="A217" s="12" t="s">
        <v>474</v>
      </c>
      <c r="B217" s="12" t="s">
        <v>28</v>
      </c>
      <c r="C217" s="13" t="s">
        <v>36</v>
      </c>
      <c r="D217" s="13" t="s">
        <v>461</v>
      </c>
      <c r="E217" s="16">
        <v>98.7</v>
      </c>
      <c r="F217" s="16">
        <v>1.2</v>
      </c>
      <c r="G217" s="14">
        <f>Tabela1[[#This Row],[Divid.]]*12/Tabela1[[#This Row],[Preço atual]]</f>
        <v>0.1458966565349544</v>
      </c>
      <c r="H217" s="16">
        <v>13.35</v>
      </c>
      <c r="I217" s="16">
        <v>100.74</v>
      </c>
      <c r="J217" s="15">
        <f>Tabela1[[#This Row],[Preço atual]]/Tabela1[[#This Row],[VP]]</f>
        <v>0.97974985110184643</v>
      </c>
      <c r="K217" s="14"/>
      <c r="L217" s="14"/>
      <c r="M217" s="13">
        <v>5.62</v>
      </c>
      <c r="N217" s="13">
        <v>199159</v>
      </c>
      <c r="O217" s="13"/>
      <c r="P217" s="13"/>
      <c r="Q217" s="30">
        <f>Tabela1[[#This Row],[Divid.]]</f>
        <v>1.2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7" s="17">
        <f>Tabela1[[#This Row],[Preço Calculado]]/Tabela1[[#This Row],[Preço atual]]-1</f>
        <v>7.6728092508888457E-2</v>
      </c>
      <c r="U217" s="29" t="str">
        <f>HYPERLINK("https://statusinvest.com.br/fundos-imobiliarios/"&amp;Tabela1[[#This Row],[Ticker]],"Link")</f>
        <v>Link</v>
      </c>
      <c r="V217" s="38" t="s">
        <v>475</v>
      </c>
    </row>
    <row r="218" spans="1:22" x14ac:dyDescent="0.25">
      <c r="A218" s="12" t="s">
        <v>476</v>
      </c>
      <c r="B218" s="12" t="s">
        <v>28</v>
      </c>
      <c r="C218" s="13" t="s">
        <v>36</v>
      </c>
      <c r="D218" s="13" t="s">
        <v>461</v>
      </c>
      <c r="E218" s="16">
        <v>96.46</v>
      </c>
      <c r="F218" s="16">
        <v>1.32</v>
      </c>
      <c r="G218" s="25">
        <f>Tabela1[[#This Row],[Divid.]]*12/Tabela1[[#This Row],[Preço atual]]</f>
        <v>0.16421314534522083</v>
      </c>
      <c r="H218" s="16">
        <v>12.8</v>
      </c>
      <c r="I218" s="16">
        <v>97.83</v>
      </c>
      <c r="J218" s="15">
        <f>Tabela1[[#This Row],[Preço atual]]/Tabela1[[#This Row],[VP]]</f>
        <v>0.98599611571092705</v>
      </c>
      <c r="K218" s="14"/>
      <c r="L218" s="14"/>
      <c r="M218" s="13">
        <v>6.41</v>
      </c>
      <c r="N218" s="13">
        <v>14423</v>
      </c>
      <c r="O218" s="13"/>
      <c r="P218" s="13"/>
      <c r="Q218" s="30">
        <f>Tabela1[[#This Row],[Divid.]]</f>
        <v>1.32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218" s="17">
        <f>Tabela1[[#This Row],[Preço Calculado]]/Tabela1[[#This Row],[Preço atual]]-1</f>
        <v>0.21190513169904657</v>
      </c>
      <c r="U218" s="29" t="str">
        <f>HYPERLINK("https://statusinvest.com.br/fundos-imobiliarios/"&amp;Tabela1[[#This Row],[Ticker]],"Link")</f>
        <v>Link</v>
      </c>
      <c r="V218" s="38" t="s">
        <v>477</v>
      </c>
    </row>
    <row r="219" spans="1:22" x14ac:dyDescent="0.25">
      <c r="A219" s="12" t="s">
        <v>478</v>
      </c>
      <c r="B219" s="12" t="s">
        <v>28</v>
      </c>
      <c r="C219" s="13" t="s">
        <v>36</v>
      </c>
      <c r="D219" s="13" t="s">
        <v>461</v>
      </c>
      <c r="E219" s="16">
        <v>90.98</v>
      </c>
      <c r="F219" s="16">
        <v>1</v>
      </c>
      <c r="G219" s="14">
        <f>Tabela1[[#This Row],[Divid.]]*12/Tabela1[[#This Row],[Preço atual]]</f>
        <v>0.13189712024620795</v>
      </c>
      <c r="H219" s="16">
        <v>11.87</v>
      </c>
      <c r="I219" s="16">
        <v>93.78</v>
      </c>
      <c r="J219" s="15">
        <f>Tabela1[[#This Row],[Preço atual]]/Tabela1[[#This Row],[VP]]</f>
        <v>0.97014288760929834</v>
      </c>
      <c r="K219" s="14"/>
      <c r="L219" s="14"/>
      <c r="M219" s="13">
        <v>2.93</v>
      </c>
      <c r="N219" s="13">
        <v>68845</v>
      </c>
      <c r="O219" s="13"/>
      <c r="P219" s="13"/>
      <c r="Q219" s="30">
        <f>Tabela1[[#This Row],[Divid.]]</f>
        <v>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9" s="17">
        <f>Tabela1[[#This Row],[Preço Calculado]]/Tabela1[[#This Row],[Preço atual]]-1</f>
        <v>-2.6589518478170149E-2</v>
      </c>
      <c r="U219" s="29" t="str">
        <f>HYPERLINK("https://statusinvest.com.br/fundos-imobiliarios/"&amp;Tabela1[[#This Row],[Ticker]],"Link")</f>
        <v>Link</v>
      </c>
      <c r="V219" s="38" t="s">
        <v>479</v>
      </c>
    </row>
    <row r="220" spans="1:22" x14ac:dyDescent="0.25">
      <c r="A220" s="12" t="s">
        <v>480</v>
      </c>
      <c r="B220" s="12" t="s">
        <v>28</v>
      </c>
      <c r="C220" s="13" t="s">
        <v>82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87.35</v>
      </c>
      <c r="J220" s="15">
        <f>Tabela1[[#This Row],[Preço atual]]/Tabela1[[#This Row],[VP]]</f>
        <v>0</v>
      </c>
      <c r="K220" s="14"/>
      <c r="L220" s="14"/>
      <c r="M220" s="13">
        <v>13.75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51</v>
      </c>
    </row>
    <row r="221" spans="1:22" x14ac:dyDescent="0.25">
      <c r="A221" s="12" t="s">
        <v>481</v>
      </c>
      <c r="B221" s="12" t="s">
        <v>28</v>
      </c>
      <c r="C221" s="13" t="s">
        <v>158</v>
      </c>
      <c r="D221" s="13" t="s">
        <v>461</v>
      </c>
      <c r="E221" s="16">
        <v>0.66</v>
      </c>
      <c r="F221" s="16">
        <v>3.7699999999999997E-2</v>
      </c>
      <c r="G221" s="25">
        <f>Tabela1[[#This Row],[Divid.]]*12/Tabela1[[#This Row],[Preço atual]]</f>
        <v>0.68545454545454543</v>
      </c>
      <c r="H221" s="16">
        <v>0.34499999999999997</v>
      </c>
      <c r="I221" s="16">
        <v>0.76</v>
      </c>
      <c r="J221" s="15">
        <f>Tabela1[[#This Row],[Preço atual]]/Tabela1[[#This Row],[VP]]</f>
        <v>0.86842105263157898</v>
      </c>
      <c r="K221" s="14"/>
      <c r="L221" s="14"/>
      <c r="M221" s="13">
        <v>16.899999999999999</v>
      </c>
      <c r="N221" s="13">
        <v>5821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4.0587051325058701</v>
      </c>
      <c r="U221" s="29" t="str">
        <f>HYPERLINK("https://statusinvest.com.br/fundos-imobiliarios/"&amp;Tabela1[[#This Row],[Ticker]],"Link")</f>
        <v>Link</v>
      </c>
      <c r="V221" s="38" t="s">
        <v>482</v>
      </c>
    </row>
    <row r="222" spans="1:22" x14ac:dyDescent="0.25">
      <c r="A222" s="12" t="s">
        <v>483</v>
      </c>
      <c r="B222" s="12" t="s">
        <v>28</v>
      </c>
      <c r="C222" s="13" t="s">
        <v>56</v>
      </c>
      <c r="D222" s="13" t="s">
        <v>461</v>
      </c>
      <c r="E222" s="16">
        <v>136.4</v>
      </c>
      <c r="F222" s="16">
        <v>0.91</v>
      </c>
      <c r="G222" s="14">
        <f>Tabela1[[#This Row],[Divid.]]*12/Tabela1[[#This Row],[Preço atual]]</f>
        <v>8.0058651026392952E-2</v>
      </c>
      <c r="H222" s="16">
        <v>10.74</v>
      </c>
      <c r="I222" s="16">
        <v>159.88999999999999</v>
      </c>
      <c r="J222" s="15">
        <f>Tabela1[[#This Row],[Preço atual]]/Tabela1[[#This Row],[VP]]</f>
        <v>0.85308649696666472</v>
      </c>
      <c r="K222" s="14">
        <v>1E-3</v>
      </c>
      <c r="L222" s="14">
        <v>1E-3</v>
      </c>
      <c r="M222" s="13">
        <v>1.97</v>
      </c>
      <c r="N222" s="13">
        <v>244779</v>
      </c>
      <c r="O222" s="13">
        <v>4104</v>
      </c>
      <c r="P222" s="13">
        <v>346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-0.4091612470376903</v>
      </c>
      <c r="U222" s="29" t="str">
        <f>HYPERLINK("https://statusinvest.com.br/fundos-imobiliarios/"&amp;Tabela1[[#This Row],[Ticker]],"Link")</f>
        <v>Link</v>
      </c>
      <c r="V222" s="38" t="s">
        <v>484</v>
      </c>
    </row>
    <row r="223" spans="1:22" x14ac:dyDescent="0.25">
      <c r="A223" s="12" t="s">
        <v>485</v>
      </c>
      <c r="B223" s="12" t="s">
        <v>28</v>
      </c>
      <c r="C223" s="13" t="s">
        <v>36</v>
      </c>
      <c r="D223" s="13" t="s">
        <v>461</v>
      </c>
      <c r="E223" s="16">
        <v>85.59</v>
      </c>
      <c r="F223" s="16">
        <v>1.04</v>
      </c>
      <c r="G223" s="14">
        <f>Tabela1[[#This Row],[Divid.]]*12/Tabela1[[#This Row],[Preço atual]]</f>
        <v>0.14581142656852436</v>
      </c>
      <c r="H223" s="16">
        <v>10.93</v>
      </c>
      <c r="I223" s="16">
        <v>88.06</v>
      </c>
      <c r="J223" s="15">
        <f>Tabela1[[#This Row],[Preço atual]]/Tabela1[[#This Row],[VP]]</f>
        <v>0.9719509425391778</v>
      </c>
      <c r="K223" s="14"/>
      <c r="L223" s="14"/>
      <c r="M223" s="13">
        <v>4.8499999999999996</v>
      </c>
      <c r="N223" s="13">
        <v>87493</v>
      </c>
      <c r="O223" s="13"/>
      <c r="P223" s="13"/>
      <c r="Q223" s="30">
        <f>Tabela1[[#This Row],[Divid.]]</f>
        <v>1.04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23" s="17">
        <f>Tabela1[[#This Row],[Preço Calculado]]/Tabela1[[#This Row],[Preço atual]]-1</f>
        <v>7.6099089066600456E-2</v>
      </c>
      <c r="U223" s="29" t="str">
        <f>HYPERLINK("https://statusinvest.com.br/fundos-imobiliarios/"&amp;Tabela1[[#This Row],[Ticker]],"Link")</f>
        <v>Link</v>
      </c>
      <c r="V223" s="38" t="s">
        <v>486</v>
      </c>
    </row>
    <row r="224" spans="1:22" x14ac:dyDescent="0.25">
      <c r="A224" s="12" t="s">
        <v>487</v>
      </c>
      <c r="B224" s="12" t="s">
        <v>28</v>
      </c>
      <c r="C224" s="13" t="s">
        <v>29</v>
      </c>
      <c r="D224" s="13" t="s">
        <v>488</v>
      </c>
      <c r="E224" s="16">
        <v>105</v>
      </c>
      <c r="F224" s="16">
        <v>0.79</v>
      </c>
      <c r="G224" s="14">
        <f>Tabela1[[#This Row],[Divid.]]*12/Tabela1[[#This Row],[Preço atual]]</f>
        <v>9.0285714285714289E-2</v>
      </c>
      <c r="H224" s="16">
        <v>9.3171999999999997</v>
      </c>
      <c r="I224" s="16">
        <v>106.3</v>
      </c>
      <c r="J224" s="15">
        <f>Tabela1[[#This Row],[Preço atual]]/Tabela1[[#This Row],[VP]]</f>
        <v>0.98777046095954846</v>
      </c>
      <c r="K224" s="14">
        <v>2.7E-2</v>
      </c>
      <c r="L224" s="14">
        <v>0</v>
      </c>
      <c r="M224" s="13">
        <v>9.0500000000000007</v>
      </c>
      <c r="N224" s="13">
        <v>353</v>
      </c>
      <c r="O224" s="13">
        <v>4106</v>
      </c>
      <c r="P224" s="13">
        <v>344</v>
      </c>
      <c r="Q224" s="30">
        <f>Tabela1[[#This Row],[Divid.]]</f>
        <v>0.79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224" s="17">
        <f>Tabela1[[#This Row],[Preço Calculado]]/Tabela1[[#This Row],[Preço atual]]-1</f>
        <v>-0.33368476541908276</v>
      </c>
      <c r="U224" s="29" t="str">
        <f>HYPERLINK("https://statusinvest.com.br/fundos-imobiliarios/"&amp;Tabela1[[#This Row],[Ticker]],"Link")</f>
        <v>Link</v>
      </c>
      <c r="V224" s="38" t="s">
        <v>489</v>
      </c>
    </row>
    <row r="225" spans="1:22" x14ac:dyDescent="0.25">
      <c r="A225" s="12" t="s">
        <v>490</v>
      </c>
      <c r="B225" s="12" t="s">
        <v>28</v>
      </c>
      <c r="C225" s="13" t="s">
        <v>158</v>
      </c>
      <c r="D225" s="13" t="s">
        <v>491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10.75</v>
      </c>
      <c r="J225" s="15">
        <f>Tabela1[[#This Row],[Preço atual]]/Tabela1[[#This Row],[VP]]</f>
        <v>0.93023255813953487</v>
      </c>
      <c r="K225" s="14"/>
      <c r="L225" s="14"/>
      <c r="M225" s="13">
        <v>101.52</v>
      </c>
      <c r="N225" s="13">
        <v>166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51</v>
      </c>
    </row>
    <row r="226" spans="1:22" x14ac:dyDescent="0.25">
      <c r="A226" s="12" t="s">
        <v>492</v>
      </c>
      <c r="B226" s="12" t="s">
        <v>28</v>
      </c>
      <c r="C226" s="13" t="s">
        <v>82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6.66</v>
      </c>
      <c r="I226" s="16">
        <v>3.1</v>
      </c>
      <c r="J226" s="15">
        <f>Tabela1[[#This Row],[Preço atual]]/Tabela1[[#This Row],[VP]]</f>
        <v>0</v>
      </c>
      <c r="K226" s="14"/>
      <c r="L226" s="14"/>
      <c r="M226" s="13">
        <v>105.97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493</v>
      </c>
      <c r="B227" s="12" t="s">
        <v>28</v>
      </c>
      <c r="C227" s="13" t="s">
        <v>36</v>
      </c>
      <c r="D227" s="13" t="s">
        <v>235</v>
      </c>
      <c r="E227" s="16">
        <v>68.16</v>
      </c>
      <c r="F227" s="16">
        <v>3.6680999999999999</v>
      </c>
      <c r="G227" s="14">
        <f>Tabela1[[#This Row],[Divid.]]*12/Tabela1[[#This Row],[Preço atual]]</f>
        <v>0.64579225352112679</v>
      </c>
      <c r="H227" s="16">
        <v>6.0747</v>
      </c>
      <c r="I227" s="16">
        <v>38.25</v>
      </c>
      <c r="J227" s="15">
        <f>Tabela1[[#This Row],[Preço atual]]/Tabela1[[#This Row],[VP]]</f>
        <v>1.7819607843137255</v>
      </c>
      <c r="K227" s="14">
        <v>0</v>
      </c>
      <c r="L227" s="14">
        <v>0</v>
      </c>
      <c r="M227" s="13">
        <v>13.03</v>
      </c>
      <c r="N227" s="13">
        <v>379</v>
      </c>
      <c r="O227" s="13">
        <v>14709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3.7659944909308249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494</v>
      </c>
      <c r="B228" s="12" t="s">
        <v>28</v>
      </c>
      <c r="C228" s="13" t="s">
        <v>70</v>
      </c>
      <c r="D228" s="13" t="s">
        <v>110</v>
      </c>
      <c r="E228" s="16">
        <v>75.05</v>
      </c>
      <c r="F228" s="16">
        <v>0.62</v>
      </c>
      <c r="G228" s="14">
        <f>Tabela1[[#This Row],[Divid.]]*12/Tabela1[[#This Row],[Preço atual]]</f>
        <v>9.9133910726182536E-2</v>
      </c>
      <c r="H228" s="16">
        <v>7.36</v>
      </c>
      <c r="I228" s="16">
        <v>102.78</v>
      </c>
      <c r="J228" s="15">
        <f>Tabela1[[#This Row],[Preço atual]]/Tabela1[[#This Row],[VP]]</f>
        <v>0.73020042809885188</v>
      </c>
      <c r="K228" s="14">
        <v>3.0000000000000001E-3</v>
      </c>
      <c r="L228" s="14">
        <v>0</v>
      </c>
      <c r="M228" s="13">
        <v>0.86</v>
      </c>
      <c r="N228" s="13">
        <v>15435</v>
      </c>
      <c r="O228" s="13">
        <v>2537</v>
      </c>
      <c r="P228" s="13">
        <v>385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-0.26838442268499973</v>
      </c>
      <c r="U228" s="29" t="str">
        <f>HYPERLINK("https://statusinvest.com.br/fundos-imobiliarios/"&amp;Tabela1[[#This Row],[Ticker]],"Link")</f>
        <v>Link</v>
      </c>
      <c r="V228" s="38" t="s">
        <v>495</v>
      </c>
    </row>
    <row r="229" spans="1:22" x14ac:dyDescent="0.25">
      <c r="A229" s="12" t="s">
        <v>496</v>
      </c>
      <c r="B229" s="12" t="s">
        <v>28</v>
      </c>
      <c r="C229" s="13" t="s">
        <v>84</v>
      </c>
      <c r="D229" s="13"/>
      <c r="E229" s="16">
        <v>10.09</v>
      </c>
      <c r="F229" s="16">
        <v>0.13</v>
      </c>
      <c r="G229" s="25">
        <f>Tabela1[[#This Row],[Divid.]]*12/Tabela1[[#This Row],[Preço atual]]</f>
        <v>0.15460852329038652</v>
      </c>
      <c r="H229" s="16">
        <v>1.3903000000000001</v>
      </c>
      <c r="I229" s="16">
        <v>10.130000000000001</v>
      </c>
      <c r="J229" s="15">
        <f>Tabela1[[#This Row],[Preço atual]]/Tabela1[[#This Row],[VP]]</f>
        <v>0.99605133267522206</v>
      </c>
      <c r="K229" s="14"/>
      <c r="L229" s="14"/>
      <c r="M229" s="13">
        <v>8.36</v>
      </c>
      <c r="N229" s="13">
        <v>859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0.14102231210617355</v>
      </c>
      <c r="U229" s="29" t="str">
        <f>HYPERLINK("https://statusinvest.com.br/fundos-imobiliarios/"&amp;Tabela1[[#This Row],[Ticker]],"Link")</f>
        <v>Link</v>
      </c>
      <c r="V229" s="38" t="s">
        <v>497</v>
      </c>
    </row>
    <row r="230" spans="1:22" x14ac:dyDescent="0.25">
      <c r="A230" s="12" t="s">
        <v>498</v>
      </c>
      <c r="B230" s="12" t="s">
        <v>28</v>
      </c>
      <c r="C230" s="13" t="s">
        <v>36</v>
      </c>
      <c r="D230" s="13"/>
      <c r="E230" s="16">
        <v>969.58</v>
      </c>
      <c r="F230" s="16" t="s">
        <v>50</v>
      </c>
      <c r="G230" s="14" t="e">
        <f>Tabela1[[#This Row],[Divid.]]*12/Tabela1[[#This Row],[Preço atual]]</f>
        <v>#VALUE!</v>
      </c>
      <c r="H230" s="16">
        <v>0</v>
      </c>
      <c r="I230" s="16">
        <v>998.17</v>
      </c>
      <c r="J230" s="15">
        <f>Tabela1[[#This Row],[Preço atual]]/Tabela1[[#This Row],[VP]]</f>
        <v>0.97135758437941444</v>
      </c>
      <c r="K230" s="14"/>
      <c r="L230" s="14"/>
      <c r="M230" s="13">
        <v>1.19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51</v>
      </c>
    </row>
    <row r="231" spans="1:22" x14ac:dyDescent="0.25">
      <c r="A231" s="12" t="s">
        <v>499</v>
      </c>
      <c r="B231" s="12" t="s">
        <v>28</v>
      </c>
      <c r="C231" s="13" t="s">
        <v>56</v>
      </c>
      <c r="D231" s="13"/>
      <c r="E231" s="16">
        <v>0</v>
      </c>
      <c r="F231" s="16" t="s">
        <v>50</v>
      </c>
      <c r="G231" s="25" t="e">
        <f>Tabela1[[#This Row],[Divid.]]*12/Tabela1[[#This Row],[Preço atual]]</f>
        <v>#VALUE!</v>
      </c>
      <c r="H231" s="16">
        <v>0</v>
      </c>
      <c r="I231" s="16">
        <v>100.45</v>
      </c>
      <c r="J231" s="15">
        <f>Tabela1[[#This Row],[Preço atual]]/Tabela1[[#This Row],[VP]]</f>
        <v>0</v>
      </c>
      <c r="K231" s="14"/>
      <c r="L231" s="14"/>
      <c r="M231" s="13">
        <v>30.78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500</v>
      </c>
      <c r="B232" s="12" t="s">
        <v>28</v>
      </c>
      <c r="C232" s="13" t="s">
        <v>158</v>
      </c>
      <c r="D232" s="13" t="s">
        <v>235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15.25</v>
      </c>
      <c r="J232" s="15">
        <f>Tabela1[[#This Row],[Preço atual]]/Tabela1[[#This Row],[VP]]</f>
        <v>1.9606557377049179</v>
      </c>
      <c r="K232" s="14"/>
      <c r="L232" s="14"/>
      <c r="M232" s="13">
        <v>10.14</v>
      </c>
      <c r="N232" s="13">
        <v>1</v>
      </c>
      <c r="O232" s="13">
        <v>19215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501</v>
      </c>
      <c r="B233" s="12" t="s">
        <v>28</v>
      </c>
      <c r="C233" s="13" t="s">
        <v>82</v>
      </c>
      <c r="D233" s="13"/>
      <c r="E233" s="16">
        <v>0</v>
      </c>
      <c r="F233" s="16">
        <v>9.5432000000000006</v>
      </c>
      <c r="G233" s="25" t="e">
        <f>Tabela1[[#This Row],[Divid.]]*12/Tabela1[[#This Row],[Preço atual]]</f>
        <v>#DIV/0!</v>
      </c>
      <c r="H233" s="16">
        <v>114.1159</v>
      </c>
      <c r="I233" s="16">
        <v>568.94000000000005</v>
      </c>
      <c r="J233" s="15">
        <f>Tabela1[[#This Row],[Preço atual]]/Tabela1[[#This Row],[VP]]</f>
        <v>0</v>
      </c>
      <c r="K233" s="14"/>
      <c r="L233" s="14"/>
      <c r="M233" s="13">
        <v>0.22</v>
      </c>
      <c r="N233" s="13">
        <v>4</v>
      </c>
      <c r="O233" s="13"/>
      <c r="P233" s="13"/>
      <c r="Q233" s="30">
        <f>Tabela1[[#This Row],[Divid.]]</f>
        <v>9.5432000000000006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845.15424354243544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502</v>
      </c>
      <c r="B234" s="12" t="s">
        <v>28</v>
      </c>
      <c r="C234" s="13" t="s">
        <v>82</v>
      </c>
      <c r="D234" s="13"/>
      <c r="E234" s="16">
        <v>0</v>
      </c>
      <c r="F234" s="16" t="s">
        <v>50</v>
      </c>
      <c r="G234" s="14" t="e">
        <f>Tabela1[[#This Row],[Divid.]]*12/Tabela1[[#This Row],[Preço atual]]</f>
        <v>#VALUE!</v>
      </c>
      <c r="H234" s="16">
        <v>0</v>
      </c>
      <c r="I234" s="16">
        <v>98.66</v>
      </c>
      <c r="J234" s="15">
        <f>Tabela1[[#This Row],[Preço atual]]/Tabela1[[#This Row],[VP]]</f>
        <v>0</v>
      </c>
      <c r="K234" s="14"/>
      <c r="L234" s="14"/>
      <c r="M234" s="13">
        <v>16.670000000000002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503</v>
      </c>
      <c r="B235" s="12" t="s">
        <v>28</v>
      </c>
      <c r="C235" s="13" t="s">
        <v>36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8.8699999999999992</v>
      </c>
      <c r="I235" s="16">
        <v>114.35</v>
      </c>
      <c r="J235" s="15">
        <f>Tabela1[[#This Row],[Preço atual]]/Tabela1[[#This Row],[VP]]</f>
        <v>0.93860953213817233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504</v>
      </c>
      <c r="B236" s="12" t="s">
        <v>28</v>
      </c>
      <c r="C236" s="13" t="s">
        <v>158</v>
      </c>
      <c r="D236" s="13" t="s">
        <v>110</v>
      </c>
      <c r="E236" s="16">
        <v>71.5</v>
      </c>
      <c r="F236" s="16">
        <v>0.55000000000000004</v>
      </c>
      <c r="G236" s="14">
        <f>Tabela1[[#This Row],[Divid.]]*12/Tabela1[[#This Row],[Preço atual]]</f>
        <v>9.2307692307692313E-2</v>
      </c>
      <c r="H236" s="16">
        <v>6.64</v>
      </c>
      <c r="I236" s="16">
        <v>118.26</v>
      </c>
      <c r="J236" s="15">
        <f>Tabela1[[#This Row],[Preço atual]]/Tabela1[[#This Row],[VP]]</f>
        <v>0.60460003382377814</v>
      </c>
      <c r="K236" s="14">
        <v>1.2E-2</v>
      </c>
      <c r="L236" s="14">
        <v>9.0000000000000011E-3</v>
      </c>
      <c r="M236" s="13">
        <v>3.8</v>
      </c>
      <c r="N236" s="13">
        <v>4302</v>
      </c>
      <c r="O236" s="13">
        <v>3552</v>
      </c>
      <c r="P236" s="13">
        <v>565</v>
      </c>
      <c r="Q236" s="30">
        <f>Tabela1[[#This Row],[Divid.]]</f>
        <v>0.55000000000000004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36" s="17">
        <f>Tabela1[[#This Row],[Preço Calculado]]/Tabela1[[#This Row],[Preço atual]]-1</f>
        <v>-0.31876241839341479</v>
      </c>
      <c r="U236" s="29" t="str">
        <f>HYPERLINK("https://statusinvest.com.br/fundos-imobiliarios/"&amp;Tabela1[[#This Row],[Ticker]],"Link")</f>
        <v>Link</v>
      </c>
      <c r="V236" s="38" t="s">
        <v>505</v>
      </c>
    </row>
    <row r="237" spans="1:22" x14ac:dyDescent="0.25">
      <c r="A237" s="12" t="s">
        <v>506</v>
      </c>
      <c r="B237" s="12" t="s">
        <v>28</v>
      </c>
      <c r="C237" s="13" t="s">
        <v>70</v>
      </c>
      <c r="D237" s="13" t="s">
        <v>217</v>
      </c>
      <c r="E237" s="16">
        <v>94.05</v>
      </c>
      <c r="F237" s="16">
        <v>0.75</v>
      </c>
      <c r="G237" s="14">
        <f>Tabela1[[#This Row],[Divid.]]*12/Tabela1[[#This Row],[Preço atual]]</f>
        <v>9.569377990430622E-2</v>
      </c>
      <c r="H237" s="16">
        <v>8.9</v>
      </c>
      <c r="I237" s="16">
        <v>115.49</v>
      </c>
      <c r="J237" s="15">
        <f>Tabela1[[#This Row],[Preço atual]]/Tabela1[[#This Row],[VP]]</f>
        <v>0.814356221317863</v>
      </c>
      <c r="K237" s="14">
        <v>6.0000000000000001E-3</v>
      </c>
      <c r="L237" s="14">
        <v>0</v>
      </c>
      <c r="M237" s="13">
        <v>0.76</v>
      </c>
      <c r="N237" s="13">
        <v>67265</v>
      </c>
      <c r="O237" s="13">
        <v>2775</v>
      </c>
      <c r="P237" s="13">
        <v>292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-0.29377284203464049</v>
      </c>
      <c r="U237" s="29" t="str">
        <f>HYPERLINK("https://statusinvest.com.br/fundos-imobiliarios/"&amp;Tabela1[[#This Row],[Ticker]],"Link")</f>
        <v>Link</v>
      </c>
      <c r="V237" s="38" t="s">
        <v>507</v>
      </c>
    </row>
    <row r="238" spans="1:22" x14ac:dyDescent="0.25">
      <c r="A238" s="12" t="s">
        <v>508</v>
      </c>
      <c r="B238" s="12" t="s">
        <v>28</v>
      </c>
      <c r="C238" s="13" t="s">
        <v>158</v>
      </c>
      <c r="D238" s="13"/>
      <c r="E238" s="16">
        <v>0</v>
      </c>
      <c r="F238" s="16" t="s">
        <v>50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50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51</v>
      </c>
    </row>
    <row r="239" spans="1:22" x14ac:dyDescent="0.25">
      <c r="A239" s="12" t="s">
        <v>509</v>
      </c>
      <c r="B239" s="12" t="s">
        <v>28</v>
      </c>
      <c r="C239" s="13" t="s">
        <v>29</v>
      </c>
      <c r="D239" s="13" t="s">
        <v>444</v>
      </c>
      <c r="E239" s="16">
        <v>99.19</v>
      </c>
      <c r="F239" s="16">
        <v>0.78</v>
      </c>
      <c r="G239" s="14">
        <f>Tabela1[[#This Row],[Divid.]]*12/Tabela1[[#This Row],[Preço atual]]</f>
        <v>9.4364351245085187E-2</v>
      </c>
      <c r="H239" s="16">
        <v>9.1</v>
      </c>
      <c r="I239" s="16">
        <v>120.49</v>
      </c>
      <c r="J239" s="15">
        <f>Tabela1[[#This Row],[Preço atual]]/Tabela1[[#This Row],[VP]]</f>
        <v>0.82322184413644284</v>
      </c>
      <c r="K239" s="14">
        <v>3.7000000000000012E-2</v>
      </c>
      <c r="L239" s="14">
        <v>3.9E-2</v>
      </c>
      <c r="M239" s="13">
        <v>3.55</v>
      </c>
      <c r="N239" s="13">
        <v>110986</v>
      </c>
      <c r="O239" s="13">
        <v>3553</v>
      </c>
      <c r="P239" s="13">
        <v>499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-0.30358412365250786</v>
      </c>
      <c r="U239" s="29" t="str">
        <f>HYPERLINK("https://statusinvest.com.br/fundos-imobiliarios/"&amp;Tabela1[[#This Row],[Ticker]],"Link")</f>
        <v>Link</v>
      </c>
      <c r="V239" s="38" t="s">
        <v>510</v>
      </c>
    </row>
    <row r="240" spans="1:22" x14ac:dyDescent="0.25">
      <c r="A240" s="12" t="s">
        <v>511</v>
      </c>
      <c r="B240" s="12" t="s">
        <v>28</v>
      </c>
      <c r="C240" s="13" t="s">
        <v>82</v>
      </c>
      <c r="D240" s="13"/>
      <c r="E240" s="16">
        <v>9.77</v>
      </c>
      <c r="F240" s="16">
        <v>0.11</v>
      </c>
      <c r="G240" s="25">
        <f>Tabela1[[#This Row],[Divid.]]*12/Tabela1[[#This Row],[Preço atual]]</f>
        <v>0.13510747185261004</v>
      </c>
      <c r="H240" s="16">
        <v>0.99</v>
      </c>
      <c r="I240" s="16">
        <v>9.66</v>
      </c>
      <c r="J240" s="15">
        <f>Tabela1[[#This Row],[Preço atual]]/Tabela1[[#This Row],[VP]]</f>
        <v>1.0113871635610765</v>
      </c>
      <c r="K240" s="14"/>
      <c r="L240" s="14"/>
      <c r="M240" s="13">
        <v>15.42</v>
      </c>
      <c r="N240" s="13">
        <v>2263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-2.8968866966049278E-3</v>
      </c>
      <c r="U240" s="29" t="str">
        <f>HYPERLINK("https://statusinvest.com.br/fundos-imobiliarios/"&amp;Tabela1[[#This Row],[Ticker]],"Link")</f>
        <v>Link</v>
      </c>
      <c r="V240" s="38" t="s">
        <v>512</v>
      </c>
    </row>
    <row r="241" spans="1:22" x14ac:dyDescent="0.25">
      <c r="A241" s="12" t="s">
        <v>513</v>
      </c>
      <c r="B241" s="12" t="s">
        <v>28</v>
      </c>
      <c r="C241" s="13" t="s">
        <v>82</v>
      </c>
      <c r="D241" s="13"/>
      <c r="E241" s="16">
        <v>80.11</v>
      </c>
      <c r="F241" s="16">
        <v>1</v>
      </c>
      <c r="G241" s="14">
        <f>Tabela1[[#This Row],[Divid.]]*12/Tabela1[[#This Row],[Preço atual]]</f>
        <v>0.14979403320434403</v>
      </c>
      <c r="H241" s="16">
        <v>12.9</v>
      </c>
      <c r="I241" s="16">
        <v>90.92</v>
      </c>
      <c r="J241" s="15">
        <f>Tabela1[[#This Row],[Preço atual]]/Tabela1[[#This Row],[VP]]</f>
        <v>0.88110426748790138</v>
      </c>
      <c r="K241" s="14"/>
      <c r="L241" s="14"/>
      <c r="M241" s="13">
        <v>5.44</v>
      </c>
      <c r="N241" s="13">
        <v>300</v>
      </c>
      <c r="O241" s="13"/>
      <c r="P241" s="13"/>
      <c r="Q241" s="30">
        <f>Tabela1[[#This Row],[Divid.]]</f>
        <v>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1" s="17">
        <f>Tabela1[[#This Row],[Preço Calculado]]/Tabela1[[#This Row],[Preço atual]]-1</f>
        <v>0.10549101995825838</v>
      </c>
      <c r="U241" s="29" t="str">
        <f>HYPERLINK("https://statusinvest.com.br/fundos-imobiliarios/"&amp;Tabela1[[#This Row],[Ticker]],"Link")</f>
        <v>Link</v>
      </c>
      <c r="V241" s="38" t="s">
        <v>514</v>
      </c>
    </row>
    <row r="242" spans="1:22" x14ac:dyDescent="0.25">
      <c r="A242" s="12" t="s">
        <v>515</v>
      </c>
      <c r="B242" s="12" t="s">
        <v>28</v>
      </c>
      <c r="C242" s="13" t="s">
        <v>179</v>
      </c>
      <c r="D242" s="13" t="s">
        <v>47</v>
      </c>
      <c r="E242" s="16">
        <v>63.53</v>
      </c>
      <c r="F242" s="16">
        <v>0.31609999999999999</v>
      </c>
      <c r="G242" s="14">
        <f>Tabela1[[#This Row],[Divid.]]*12/Tabela1[[#This Row],[Preço atual]]</f>
        <v>5.9707224933102467E-2</v>
      </c>
      <c r="H242" s="16">
        <v>7.2831000000000001</v>
      </c>
      <c r="I242" s="16">
        <v>123.5</v>
      </c>
      <c r="J242" s="15">
        <f>Tabela1[[#This Row],[Preço atual]]/Tabela1[[#This Row],[VP]]</f>
        <v>0.51441295546558707</v>
      </c>
      <c r="K242" s="14">
        <v>6.8000000000000005E-2</v>
      </c>
      <c r="L242" s="14">
        <v>0</v>
      </c>
      <c r="M242" s="13">
        <v>1.08</v>
      </c>
      <c r="N242" s="13">
        <v>4195</v>
      </c>
      <c r="O242" s="13">
        <v>1192</v>
      </c>
      <c r="P242" s="13">
        <v>184</v>
      </c>
      <c r="Q242" s="30">
        <f>Tabela1[[#This Row],[Divid.]]</f>
        <v>0.31609999999999999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27.994095940959404</v>
      </c>
      <c r="T242" s="17">
        <f>Tabela1[[#This Row],[Preço Calculado]]/Tabela1[[#This Row],[Preço atual]]-1</f>
        <v>-0.55935627355643947</v>
      </c>
      <c r="U242" s="29" t="str">
        <f>HYPERLINK("https://statusinvest.com.br/fundos-imobiliarios/"&amp;Tabela1[[#This Row],[Ticker]],"Link")</f>
        <v>Link</v>
      </c>
      <c r="V242" s="38" t="s">
        <v>516</v>
      </c>
    </row>
    <row r="243" spans="1:22" x14ac:dyDescent="0.25">
      <c r="A243" s="12" t="s">
        <v>517</v>
      </c>
      <c r="B243" s="12" t="s">
        <v>28</v>
      </c>
      <c r="C243" s="13" t="s">
        <v>36</v>
      </c>
      <c r="D243" s="13" t="s">
        <v>518</v>
      </c>
      <c r="E243" s="16">
        <v>85.7</v>
      </c>
      <c r="F243" s="16">
        <v>0.95</v>
      </c>
      <c r="G243" s="14">
        <f>Tabela1[[#This Row],[Divid.]]*12/Tabela1[[#This Row],[Preço atual]]</f>
        <v>0.13302217036172692</v>
      </c>
      <c r="H243" s="16">
        <v>12.8</v>
      </c>
      <c r="I243" s="16">
        <v>92</v>
      </c>
      <c r="J243" s="15">
        <f>Tabela1[[#This Row],[Preço atual]]/Tabela1[[#This Row],[VP]]</f>
        <v>0.93152173913043479</v>
      </c>
      <c r="K243" s="14"/>
      <c r="L243" s="14"/>
      <c r="M243" s="13">
        <v>3.45</v>
      </c>
      <c r="N243" s="13">
        <v>106391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-1.8286565596111304E-2</v>
      </c>
      <c r="U243" s="29" t="str">
        <f>HYPERLINK("https://statusinvest.com.br/fundos-imobiliarios/"&amp;Tabela1[[#This Row],[Ticker]],"Link")</f>
        <v>Link</v>
      </c>
      <c r="V243" s="38" t="s">
        <v>519</v>
      </c>
    </row>
    <row r="244" spans="1:22" x14ac:dyDescent="0.25">
      <c r="A244" s="12" t="s">
        <v>520</v>
      </c>
      <c r="B244" s="12" t="s">
        <v>28</v>
      </c>
      <c r="C244" s="13" t="s">
        <v>36</v>
      </c>
      <c r="D244" s="13" t="s">
        <v>518</v>
      </c>
      <c r="E244" s="16">
        <v>9</v>
      </c>
      <c r="F244" s="16">
        <v>0.1</v>
      </c>
      <c r="G244" s="14">
        <f>Tabela1[[#This Row],[Divid.]]*12/Tabela1[[#This Row],[Preço atual]]</f>
        <v>0.13333333333333336</v>
      </c>
      <c r="H244" s="16">
        <v>1.32</v>
      </c>
      <c r="I244" s="16">
        <v>9.43</v>
      </c>
      <c r="J244" s="15">
        <f>Tabela1[[#This Row],[Preço atual]]/Tabela1[[#This Row],[VP]]</f>
        <v>0.95440084835630967</v>
      </c>
      <c r="K244" s="14"/>
      <c r="L244" s="14"/>
      <c r="M244" s="13">
        <v>2.76</v>
      </c>
      <c r="N244" s="13">
        <v>38439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-1.599015990159891E-2</v>
      </c>
      <c r="U244" s="29" t="str">
        <f>HYPERLINK("https://statusinvest.com.br/fundos-imobiliarios/"&amp;Tabela1[[#This Row],[Ticker]],"Link")</f>
        <v>Link</v>
      </c>
      <c r="V244" s="38" t="s">
        <v>521</v>
      </c>
    </row>
    <row r="245" spans="1:22" x14ac:dyDescent="0.25">
      <c r="A245" s="12" t="s">
        <v>522</v>
      </c>
      <c r="B245" s="12" t="s">
        <v>28</v>
      </c>
      <c r="C245" s="13" t="s">
        <v>36</v>
      </c>
      <c r="D245" s="13"/>
      <c r="E245" s="16">
        <v>110</v>
      </c>
      <c r="F245" s="16">
        <v>1.4</v>
      </c>
      <c r="G245" s="14">
        <f>Tabela1[[#This Row],[Divid.]]*12/Tabela1[[#This Row],[Preço atual]]</f>
        <v>0.15272727272727271</v>
      </c>
      <c r="H245" s="16">
        <v>18.7</v>
      </c>
      <c r="I245" s="16">
        <v>100.02</v>
      </c>
      <c r="J245" s="15">
        <f>Tabela1[[#This Row],[Preço atual]]/Tabela1[[#This Row],[VP]]</f>
        <v>1.0997800439912018</v>
      </c>
      <c r="K245" s="14"/>
      <c r="L245" s="14"/>
      <c r="M245" s="13">
        <v>10.42</v>
      </c>
      <c r="N245" s="13">
        <v>581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0.12713854411271353</v>
      </c>
      <c r="U245" s="29" t="str">
        <f>HYPERLINK("https://statusinvest.com.br/fundos-imobiliarios/"&amp;Tabela1[[#This Row],[Ticker]],"Link")</f>
        <v>Link</v>
      </c>
      <c r="V245" s="38" t="s">
        <v>523</v>
      </c>
    </row>
    <row r="246" spans="1:22" x14ac:dyDescent="0.25">
      <c r="A246" s="12" t="s">
        <v>524</v>
      </c>
      <c r="B246" s="12" t="s">
        <v>28</v>
      </c>
      <c r="C246" s="13" t="s">
        <v>53</v>
      </c>
      <c r="D246" s="13" t="s">
        <v>525</v>
      </c>
      <c r="E246" s="16">
        <v>55.1</v>
      </c>
      <c r="F246" s="16">
        <v>0.57999999999999996</v>
      </c>
      <c r="G246" s="14">
        <f>Tabela1[[#This Row],[Divid.]]*12/Tabela1[[#This Row],[Preço atual]]</f>
        <v>0.12631578947368419</v>
      </c>
      <c r="H246" s="16">
        <v>7.68</v>
      </c>
      <c r="I246" s="16">
        <v>68.59</v>
      </c>
      <c r="J246" s="15">
        <f>Tabela1[[#This Row],[Preço atual]]/Tabela1[[#This Row],[VP]]</f>
        <v>0.80332409972299168</v>
      </c>
      <c r="K246" s="14"/>
      <c r="L246" s="14"/>
      <c r="M246" s="13">
        <v>0.61</v>
      </c>
      <c r="N246" s="13">
        <v>3518</v>
      </c>
      <c r="O246" s="13"/>
      <c r="P246" s="13"/>
      <c r="Q246" s="30">
        <f>Tabela1[[#This Row],[Divid.]]</f>
        <v>0.57999999999999996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46" s="17">
        <f>Tabela1[[#This Row],[Preço Calculado]]/Tabela1[[#This Row],[Preço atual]]-1</f>
        <v>-6.7780151485725693E-2</v>
      </c>
      <c r="U246" s="29" t="str">
        <f>HYPERLINK("https://statusinvest.com.br/fundos-imobiliarios/"&amp;Tabela1[[#This Row],[Ticker]],"Link")</f>
        <v>Link</v>
      </c>
      <c r="V246" s="38" t="s">
        <v>526</v>
      </c>
    </row>
    <row r="247" spans="1:22" x14ac:dyDescent="0.25">
      <c r="A247" s="12" t="s">
        <v>527</v>
      </c>
      <c r="B247" s="12" t="s">
        <v>28</v>
      </c>
      <c r="C247" s="13" t="s">
        <v>82</v>
      </c>
      <c r="D247" s="13"/>
      <c r="E247" s="16">
        <v>103.9</v>
      </c>
      <c r="F247" s="16">
        <v>1.1000000000000001</v>
      </c>
      <c r="G247" s="14">
        <f>Tabela1[[#This Row],[Divid.]]*12/Tabela1[[#This Row],[Preço atual]]</f>
        <v>0.12704523580365737</v>
      </c>
      <c r="H247" s="16">
        <v>6.55</v>
      </c>
      <c r="I247" s="16">
        <v>100.61</v>
      </c>
      <c r="J247" s="15">
        <f>Tabela1[[#This Row],[Preço atual]]/Tabela1[[#This Row],[VP]]</f>
        <v>1.0327005267866018</v>
      </c>
      <c r="K247" s="14"/>
      <c r="L247" s="14"/>
      <c r="M247" s="13">
        <v>2.95</v>
      </c>
      <c r="N247" s="13">
        <v>96</v>
      </c>
      <c r="O247" s="13"/>
      <c r="P247" s="13"/>
      <c r="Q247" s="30">
        <f>Tabela1[[#This Row],[Divid.]]</f>
        <v>1.1000000000000001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7" s="17">
        <f>Tabela1[[#This Row],[Preço Calculado]]/Tabela1[[#This Row],[Preço atual]]-1</f>
        <v>-6.2396783736846095E-2</v>
      </c>
      <c r="U247" s="29" t="str">
        <f>HYPERLINK("https://statusinvest.com.br/fundos-imobiliarios/"&amp;Tabela1[[#This Row],[Ticker]],"Link")</f>
        <v>Link</v>
      </c>
      <c r="V247" s="38" t="s">
        <v>528</v>
      </c>
    </row>
    <row r="248" spans="1:22" x14ac:dyDescent="0.25">
      <c r="A248" s="12" t="s">
        <v>529</v>
      </c>
      <c r="B248" s="12" t="s">
        <v>28</v>
      </c>
      <c r="C248" s="13" t="s">
        <v>158</v>
      </c>
      <c r="D248" s="13" t="s">
        <v>525</v>
      </c>
      <c r="E248" s="16">
        <v>94.98</v>
      </c>
      <c r="F248" s="16">
        <v>1.1000000000000001</v>
      </c>
      <c r="G248" s="14">
        <f>Tabela1[[#This Row],[Divid.]]*12/Tabela1[[#This Row],[Preço atual]]</f>
        <v>0.13897662665824384</v>
      </c>
      <c r="H248" s="16">
        <v>13.31</v>
      </c>
      <c r="I248" s="16">
        <v>103.14</v>
      </c>
      <c r="J248" s="15">
        <f>Tabela1[[#This Row],[Preço atual]]/Tabela1[[#This Row],[VP]]</f>
        <v>0.92088423502036065</v>
      </c>
      <c r="K248" s="14"/>
      <c r="L248" s="14"/>
      <c r="M248" s="13">
        <v>1.1100000000000001</v>
      </c>
      <c r="N248" s="13">
        <v>28587</v>
      </c>
      <c r="O248" s="13">
        <v>215</v>
      </c>
      <c r="P248" s="13">
        <v>0</v>
      </c>
      <c r="Q248" s="30">
        <f>Tabela1[[#This Row],[Divid.]]</f>
        <v>1.1000000000000001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8" s="17">
        <f>Tabela1[[#This Row],[Preço Calculado]]/Tabela1[[#This Row],[Preço atual]]-1</f>
        <v>2.5657761315452499E-2</v>
      </c>
      <c r="U248" s="29" t="str">
        <f>HYPERLINK("https://statusinvest.com.br/fundos-imobiliarios/"&amp;Tabela1[[#This Row],[Ticker]],"Link")</f>
        <v>Link</v>
      </c>
      <c r="V248" s="38" t="s">
        <v>530</v>
      </c>
    </row>
    <row r="249" spans="1:22" x14ac:dyDescent="0.25">
      <c r="A249" s="12" t="s">
        <v>531</v>
      </c>
      <c r="B249" s="12" t="s">
        <v>28</v>
      </c>
      <c r="C249" s="13" t="s">
        <v>36</v>
      </c>
      <c r="D249" s="13" t="s">
        <v>532</v>
      </c>
      <c r="E249" s="16">
        <v>80.66</v>
      </c>
      <c r="F249" s="16">
        <v>0.85860000000000003</v>
      </c>
      <c r="G249" s="25">
        <f>Tabela1[[#This Row],[Divid.]]*12/Tabela1[[#This Row],[Preço atual]]</f>
        <v>0.12773617654351599</v>
      </c>
      <c r="H249" s="16">
        <v>13.0382</v>
      </c>
      <c r="I249" s="16">
        <v>89.75</v>
      </c>
      <c r="J249" s="15">
        <f>Tabela1[[#This Row],[Preço atual]]/Tabela1[[#This Row],[VP]]</f>
        <v>0.89871866295264624</v>
      </c>
      <c r="K249" s="14"/>
      <c r="L249" s="14"/>
      <c r="M249" s="13">
        <v>5.1100000000000003</v>
      </c>
      <c r="N249" s="13">
        <v>4127</v>
      </c>
      <c r="O249" s="13"/>
      <c r="P249" s="13"/>
      <c r="Q249" s="30">
        <f>Tabela1[[#This Row],[Divid.]]</f>
        <v>0.85860000000000003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76.038376383763833</v>
      </c>
      <c r="T249" s="17">
        <f>Tabela1[[#This Row],[Preço Calculado]]/Tabela1[[#This Row],[Preço atual]]-1</f>
        <v>-5.7297590084752881E-2</v>
      </c>
      <c r="U249" s="29" t="str">
        <f>HYPERLINK("https://statusinvest.com.br/fundos-imobiliarios/"&amp;Tabela1[[#This Row],[Ticker]],"Link")</f>
        <v>Link</v>
      </c>
      <c r="V249" s="38" t="s">
        <v>533</v>
      </c>
    </row>
    <row r="250" spans="1:22" x14ac:dyDescent="0.25">
      <c r="A250" s="12" t="s">
        <v>534</v>
      </c>
      <c r="B250" s="12" t="s">
        <v>28</v>
      </c>
      <c r="C250" s="13" t="s">
        <v>53</v>
      </c>
      <c r="D250" s="13" t="s">
        <v>532</v>
      </c>
      <c r="E250" s="16">
        <v>54.15</v>
      </c>
      <c r="F250" s="16">
        <v>0.54</v>
      </c>
      <c r="G250" s="14">
        <f>Tabela1[[#This Row],[Divid.]]*12/Tabela1[[#This Row],[Preço atual]]</f>
        <v>0.11966759002770085</v>
      </c>
      <c r="H250" s="16">
        <v>6.6614000000000004</v>
      </c>
      <c r="I250" s="16">
        <v>69.599999999999994</v>
      </c>
      <c r="J250" s="15">
        <f>Tabela1[[#This Row],[Preço atual]]/Tabela1[[#This Row],[VP]]</f>
        <v>0.77801724137931039</v>
      </c>
      <c r="K250" s="14"/>
      <c r="L250" s="14"/>
      <c r="M250" s="13">
        <v>1.69</v>
      </c>
      <c r="N250" s="13">
        <v>51350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-0.11684435403910831</v>
      </c>
      <c r="U250" s="29" t="str">
        <f>HYPERLINK("https://statusinvest.com.br/fundos-imobiliarios/"&amp;Tabela1[[#This Row],[Ticker]],"Link")</f>
        <v>Link</v>
      </c>
      <c r="V250" s="38" t="s">
        <v>535</v>
      </c>
    </row>
    <row r="251" spans="1:22" x14ac:dyDescent="0.25">
      <c r="A251" s="12" t="s">
        <v>536</v>
      </c>
      <c r="B251" s="12" t="s">
        <v>28</v>
      </c>
      <c r="C251" s="13" t="s">
        <v>155</v>
      </c>
      <c r="D251" s="13" t="s">
        <v>532</v>
      </c>
      <c r="E251" s="16">
        <v>59.74</v>
      </c>
      <c r="F251" s="16">
        <v>0.8</v>
      </c>
      <c r="G251" s="14">
        <f>Tabela1[[#This Row],[Divid.]]*12/Tabela1[[#This Row],[Preço atual]]</f>
        <v>0.16069635085369938</v>
      </c>
      <c r="H251" s="16">
        <v>9</v>
      </c>
      <c r="I251" s="16">
        <v>84.71</v>
      </c>
      <c r="J251" s="15">
        <f>Tabela1[[#This Row],[Preço atual]]/Tabela1[[#This Row],[VP]]</f>
        <v>0.70522960689410941</v>
      </c>
      <c r="K251" s="14">
        <v>0</v>
      </c>
      <c r="L251" s="14">
        <v>0</v>
      </c>
      <c r="M251" s="13">
        <v>8.9700000000000006</v>
      </c>
      <c r="N251" s="13">
        <v>2752</v>
      </c>
      <c r="O251" s="13">
        <v>7135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0.18595092880958952</v>
      </c>
      <c r="U251" s="29" t="str">
        <f>HYPERLINK("https://statusinvest.com.br/fundos-imobiliarios/"&amp;Tabela1[[#This Row],[Ticker]],"Link")</f>
        <v>Link</v>
      </c>
      <c r="V251" s="38" t="s">
        <v>537</v>
      </c>
    </row>
    <row r="252" spans="1:22" x14ac:dyDescent="0.25">
      <c r="A252" s="12" t="s">
        <v>538</v>
      </c>
      <c r="B252" s="12" t="s">
        <v>28</v>
      </c>
      <c r="C252" s="13" t="s">
        <v>158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0.91990000000000005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539</v>
      </c>
    </row>
    <row r="253" spans="1:22" x14ac:dyDescent="0.25">
      <c r="A253" s="12" t="s">
        <v>540</v>
      </c>
      <c r="B253" s="12" t="s">
        <v>28</v>
      </c>
      <c r="C253" s="13" t="s">
        <v>158</v>
      </c>
      <c r="D253" s="13"/>
      <c r="E253" s="16">
        <v>0</v>
      </c>
      <c r="F253" s="16" t="s">
        <v>50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50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51</v>
      </c>
    </row>
    <row r="254" spans="1:22" x14ac:dyDescent="0.25">
      <c r="A254" s="12" t="s">
        <v>541</v>
      </c>
      <c r="B254" s="12" t="s">
        <v>28</v>
      </c>
      <c r="C254" s="13" t="s">
        <v>70</v>
      </c>
      <c r="D254" s="13" t="s">
        <v>532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5.31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3940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542</v>
      </c>
    </row>
    <row r="255" spans="1:22" x14ac:dyDescent="0.25">
      <c r="A255" s="12" t="s">
        <v>543</v>
      </c>
      <c r="B255" s="12" t="s">
        <v>28</v>
      </c>
      <c r="C255" s="13" t="s">
        <v>82</v>
      </c>
      <c r="D255" s="13"/>
      <c r="E255" s="16">
        <v>0</v>
      </c>
      <c r="F255" s="16">
        <v>1.6</v>
      </c>
      <c r="G255" s="14" t="e">
        <f>Tabela1[[#This Row],[Divid.]]*12/Tabela1[[#This Row],[Preço atual]]</f>
        <v>#DIV/0!</v>
      </c>
      <c r="H255" s="16">
        <v>11.782</v>
      </c>
      <c r="I255" s="16">
        <v>119.65</v>
      </c>
      <c r="J255" s="15">
        <f>Tabela1[[#This Row],[Preço atual]]/Tabela1[[#This Row],[VP]]</f>
        <v>0</v>
      </c>
      <c r="K255" s="14"/>
      <c r="L255" s="14"/>
      <c r="M255" s="13">
        <v>19.93</v>
      </c>
      <c r="N255" s="13">
        <v>1</v>
      </c>
      <c r="O255" s="13"/>
      <c r="P255" s="13"/>
      <c r="Q255" s="30">
        <f>Tabela1[[#This Row],[Divid.]]</f>
        <v>1.6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544</v>
      </c>
      <c r="B256" s="12" t="s">
        <v>28</v>
      </c>
      <c r="C256" s="13" t="s">
        <v>33</v>
      </c>
      <c r="D256" s="13" t="s">
        <v>545</v>
      </c>
      <c r="E256" s="16">
        <v>98.86</v>
      </c>
      <c r="F256" s="16" t="s">
        <v>50</v>
      </c>
      <c r="G256" s="14" t="e">
        <f>Tabela1[[#This Row],[Divid.]]*12/Tabela1[[#This Row],[Preço atual]]</f>
        <v>#VALUE!</v>
      </c>
      <c r="H256" s="16">
        <v>0</v>
      </c>
      <c r="I256" s="16">
        <v>133.32</v>
      </c>
      <c r="J256" s="15">
        <f>Tabela1[[#This Row],[Preço atual]]/Tabela1[[#This Row],[VP]]</f>
        <v>0.74152415241524161</v>
      </c>
      <c r="K256" s="14">
        <v>0</v>
      </c>
      <c r="L256" s="14">
        <v>0</v>
      </c>
      <c r="M256" s="13">
        <v>6.31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546</v>
      </c>
      <c r="B257" s="12" t="s">
        <v>28</v>
      </c>
      <c r="C257" s="13" t="s">
        <v>82</v>
      </c>
      <c r="D257" s="13"/>
      <c r="E257" s="16">
        <v>0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104.26</v>
      </c>
      <c r="J257" s="15">
        <f>Tabela1[[#This Row],[Preço atual]]/Tabela1[[#This Row],[VP]]</f>
        <v>0</v>
      </c>
      <c r="K257" s="14"/>
      <c r="L257" s="14"/>
      <c r="M257" s="13">
        <v>2.72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547</v>
      </c>
      <c r="B258" s="12" t="s">
        <v>28</v>
      </c>
      <c r="C258" s="13" t="s">
        <v>82</v>
      </c>
      <c r="D258" s="13"/>
      <c r="E258" s="16">
        <v>163.86</v>
      </c>
      <c r="F258" s="16" t="s">
        <v>50</v>
      </c>
      <c r="G258" s="14" t="e">
        <f>Tabela1[[#This Row],[Divid.]]*12/Tabela1[[#This Row],[Preço atual]]</f>
        <v>#VALUE!</v>
      </c>
      <c r="H258" s="16">
        <v>0</v>
      </c>
      <c r="I258" s="16">
        <v>159.18</v>
      </c>
      <c r="J258" s="15">
        <f>Tabela1[[#This Row],[Preço atual]]/Tabela1[[#This Row],[VP]]</f>
        <v>1.0294006784771956</v>
      </c>
      <c r="K258" s="14"/>
      <c r="L258" s="14"/>
      <c r="M258" s="13">
        <v>1.44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51</v>
      </c>
    </row>
    <row r="259" spans="1:22" x14ac:dyDescent="0.25">
      <c r="A259" s="12" t="s">
        <v>548</v>
      </c>
      <c r="B259" s="12" t="s">
        <v>28</v>
      </c>
      <c r="C259" s="13" t="s">
        <v>43</v>
      </c>
      <c r="D259" s="13"/>
      <c r="E259" s="16">
        <v>0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906.64</v>
      </c>
      <c r="J259" s="15">
        <f>Tabela1[[#This Row],[Preço atual]]/Tabela1[[#This Row],[VP]]</f>
        <v>0</v>
      </c>
      <c r="K259" s="14"/>
      <c r="L259" s="14"/>
      <c r="M259" s="13">
        <v>0.23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549</v>
      </c>
      <c r="B260" s="12" t="s">
        <v>28</v>
      </c>
      <c r="C260" s="13" t="s">
        <v>36</v>
      </c>
      <c r="D260" s="13"/>
      <c r="E260" s="16">
        <v>94.29</v>
      </c>
      <c r="F260" s="16">
        <v>1.1499999999999999</v>
      </c>
      <c r="G260" s="14">
        <f>Tabela1[[#This Row],[Divid.]]*12/Tabela1[[#This Row],[Preço atual]]</f>
        <v>0.14635698377346482</v>
      </c>
      <c r="H260" s="16">
        <v>15.45</v>
      </c>
      <c r="I260" s="16">
        <v>97.62</v>
      </c>
      <c r="J260" s="15">
        <f>Tabela1[[#This Row],[Preço atual]]/Tabela1[[#This Row],[VP]]</f>
        <v>0.96588813767670556</v>
      </c>
      <c r="K260" s="14"/>
      <c r="L260" s="14"/>
      <c r="M260" s="13">
        <v>2.2000000000000002</v>
      </c>
      <c r="N260" s="13">
        <v>4730</v>
      </c>
      <c r="O260" s="13"/>
      <c r="P260" s="13"/>
      <c r="Q260" s="30">
        <f>Tabela1[[#This Row],[Divid.]]</f>
        <v>1.1499999999999999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60" s="17">
        <f>Tabela1[[#This Row],[Preço Calculado]]/Tabela1[[#This Row],[Preço atual]]-1</f>
        <v>8.0125341501585234E-2</v>
      </c>
      <c r="U260" s="29" t="str">
        <f>HYPERLINK("https://statusinvest.com.br/fundos-imobiliarios/"&amp;Tabela1[[#This Row],[Ticker]],"Link")</f>
        <v>Link</v>
      </c>
      <c r="V260" s="38" t="s">
        <v>550</v>
      </c>
    </row>
    <row r="261" spans="1:22" x14ac:dyDescent="0.25">
      <c r="A261" s="12" t="s">
        <v>551</v>
      </c>
      <c r="B261" s="12" t="s">
        <v>28</v>
      </c>
      <c r="C261" s="13" t="s">
        <v>53</v>
      </c>
      <c r="D261" s="13" t="s">
        <v>552</v>
      </c>
      <c r="E261" s="16">
        <v>61.34</v>
      </c>
      <c r="F261" s="16">
        <v>0.66</v>
      </c>
      <c r="G261" s="14">
        <f>Tabela1[[#This Row],[Divid.]]*12/Tabela1[[#This Row],[Preço atual]]</f>
        <v>0.12911640039126182</v>
      </c>
      <c r="H261" s="16">
        <v>7.9565000000000001</v>
      </c>
      <c r="I261" s="16">
        <v>81.3</v>
      </c>
      <c r="J261" s="15">
        <f>Tabela1[[#This Row],[Preço atual]]/Tabela1[[#This Row],[VP]]</f>
        <v>0.75448954489544906</v>
      </c>
      <c r="K261" s="14"/>
      <c r="L261" s="14"/>
      <c r="M261" s="13">
        <v>2.14</v>
      </c>
      <c r="N261" s="13">
        <v>17743</v>
      </c>
      <c r="O261" s="13"/>
      <c r="P261" s="13"/>
      <c r="Q261" s="30">
        <f>Tabela1[[#This Row],[Divid.]]</f>
        <v>0.66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261" s="17">
        <f>Tabela1[[#This Row],[Preço Calculado]]/Tabela1[[#This Row],[Preço atual]]-1</f>
        <v>-4.7111436226850101E-2</v>
      </c>
      <c r="U261" s="29" t="str">
        <f>HYPERLINK("https://statusinvest.com.br/fundos-imobiliarios/"&amp;Tabela1[[#This Row],[Ticker]],"Link")</f>
        <v>Link</v>
      </c>
      <c r="V261" s="38" t="s">
        <v>553</v>
      </c>
    </row>
    <row r="262" spans="1:22" x14ac:dyDescent="0.25">
      <c r="A262" s="12" t="s">
        <v>554</v>
      </c>
      <c r="B262" s="12" t="s">
        <v>28</v>
      </c>
      <c r="C262" s="13" t="s">
        <v>43</v>
      </c>
      <c r="D262" s="13"/>
      <c r="E262" s="16">
        <v>0</v>
      </c>
      <c r="F262" s="16" t="s">
        <v>50</v>
      </c>
      <c r="G262" s="25" t="e">
        <f>Tabela1[[#This Row],[Divid.]]*12/Tabela1[[#This Row],[Preço atual]]</f>
        <v>#VALUE!</v>
      </c>
      <c r="H262" s="16">
        <v>0</v>
      </c>
      <c r="I262" s="16">
        <v>85.7</v>
      </c>
      <c r="J262" s="15">
        <f>Tabela1[[#This Row],[Preço atual]]/Tabela1[[#This Row],[VP]]</f>
        <v>0</v>
      </c>
      <c r="K262" s="14"/>
      <c r="L262" s="14"/>
      <c r="M262" s="13">
        <v>1.89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51</v>
      </c>
    </row>
    <row r="263" spans="1:22" x14ac:dyDescent="0.25">
      <c r="A263" s="12" t="s">
        <v>555</v>
      </c>
      <c r="B263" s="12" t="s">
        <v>28</v>
      </c>
      <c r="C263" s="13" t="s">
        <v>36</v>
      </c>
      <c r="D263" s="13"/>
      <c r="E263" s="16">
        <v>0</v>
      </c>
      <c r="F263" s="16" t="s">
        <v>50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50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556</v>
      </c>
      <c r="B264" s="12" t="s">
        <v>28</v>
      </c>
      <c r="C264" s="13" t="s">
        <v>56</v>
      </c>
      <c r="D264" s="13" t="s">
        <v>203</v>
      </c>
      <c r="E264" s="16">
        <v>0</v>
      </c>
      <c r="F264" s="16" t="s">
        <v>50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0.68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557</v>
      </c>
      <c r="B265" s="12" t="s">
        <v>28</v>
      </c>
      <c r="C265" s="13" t="s">
        <v>36</v>
      </c>
      <c r="D265" s="13" t="s">
        <v>558</v>
      </c>
      <c r="E265" s="16">
        <v>10.23</v>
      </c>
      <c r="F265" s="16">
        <v>0.11</v>
      </c>
      <c r="G265" s="14">
        <f>Tabela1[[#This Row],[Divid.]]*12/Tabela1[[#This Row],[Preço atual]]</f>
        <v>0.12903225806451613</v>
      </c>
      <c r="H265" s="16">
        <v>1.26</v>
      </c>
      <c r="I265" s="16">
        <v>10.11</v>
      </c>
      <c r="J265" s="15">
        <f>Tabela1[[#This Row],[Preço atual]]/Tabela1[[#This Row],[VP]]</f>
        <v>1.0118694362017806</v>
      </c>
      <c r="K265" s="14"/>
      <c r="L265" s="14"/>
      <c r="M265" s="13">
        <v>2.95</v>
      </c>
      <c r="N265" s="13">
        <v>777034</v>
      </c>
      <c r="O265" s="13">
        <v>9689</v>
      </c>
      <c r="P265" s="13">
        <v>0</v>
      </c>
      <c r="Q265" s="30">
        <f>Tabela1[[#This Row],[Divid.]]</f>
        <v>0.11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5" s="17">
        <f>Tabela1[[#This Row],[Preço Calculado]]/Tabela1[[#This Row],[Preço atual]]-1</f>
        <v>-4.7732412807999114E-2</v>
      </c>
      <c r="U265" s="29" t="str">
        <f>HYPERLINK("https://statusinvest.com.br/fundos-imobiliarios/"&amp;Tabela1[[#This Row],[Ticker]],"Link")</f>
        <v>Link</v>
      </c>
      <c r="V265" s="38" t="s">
        <v>559</v>
      </c>
    </row>
    <row r="266" spans="1:22" x14ac:dyDescent="0.25">
      <c r="A266" s="12" t="s">
        <v>560</v>
      </c>
      <c r="B266" s="12" t="s">
        <v>28</v>
      </c>
      <c r="C266" s="13" t="s">
        <v>36</v>
      </c>
      <c r="D266" s="13" t="s">
        <v>561</v>
      </c>
      <c r="E266" s="16">
        <v>71.5</v>
      </c>
      <c r="F266" s="16">
        <v>0.85</v>
      </c>
      <c r="G266" s="14">
        <f>Tabela1[[#This Row],[Divid.]]*12/Tabela1[[#This Row],[Preço atual]]</f>
        <v>0.14265734265734265</v>
      </c>
      <c r="H266" s="16">
        <v>10.119999999999999</v>
      </c>
      <c r="I266" s="16">
        <v>87.55</v>
      </c>
      <c r="J266" s="15">
        <f>Tabela1[[#This Row],[Preço atual]]/Tabela1[[#This Row],[VP]]</f>
        <v>0.81667618503712169</v>
      </c>
      <c r="K266" s="14"/>
      <c r="L266" s="14"/>
      <c r="M266" s="13">
        <v>2.61</v>
      </c>
      <c r="N266" s="13">
        <v>1678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5.2821717028358917E-2</v>
      </c>
      <c r="U266" s="29" t="str">
        <f>HYPERLINK("https://statusinvest.com.br/fundos-imobiliarios/"&amp;Tabela1[[#This Row],[Ticker]],"Link")</f>
        <v>Link</v>
      </c>
      <c r="V266" s="38" t="s">
        <v>562</v>
      </c>
    </row>
    <row r="267" spans="1:22" x14ac:dyDescent="0.25">
      <c r="A267" s="12" t="s">
        <v>563</v>
      </c>
      <c r="B267" s="12" t="s">
        <v>28</v>
      </c>
      <c r="C267" s="13" t="s">
        <v>36</v>
      </c>
      <c r="D267" s="13" t="s">
        <v>564</v>
      </c>
      <c r="E267" s="16">
        <v>84.79</v>
      </c>
      <c r="F267" s="16">
        <v>1</v>
      </c>
      <c r="G267" s="25">
        <f>Tabela1[[#This Row],[Divid.]]*12/Tabela1[[#This Row],[Preço atual]]</f>
        <v>0.14152612336360418</v>
      </c>
      <c r="H267" s="16">
        <v>15.4717</v>
      </c>
      <c r="I267" s="16">
        <v>89.37</v>
      </c>
      <c r="J267" s="15">
        <f>Tabela1[[#This Row],[Preço atual]]/Tabela1[[#This Row],[VP]]</f>
        <v>0.94875237775539889</v>
      </c>
      <c r="K267" s="14"/>
      <c r="L267" s="14"/>
      <c r="M267" s="13">
        <v>5.61</v>
      </c>
      <c r="N267" s="13">
        <v>12079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4.4473235155750412E-2</v>
      </c>
      <c r="U267" s="29" t="str">
        <f>HYPERLINK("https://statusinvest.com.br/fundos-imobiliarios/"&amp;Tabela1[[#This Row],[Ticker]],"Link")</f>
        <v>Link</v>
      </c>
      <c r="V267" s="38" t="s">
        <v>565</v>
      </c>
    </row>
    <row r="268" spans="1:22" x14ac:dyDescent="0.25">
      <c r="A268" s="12" t="s">
        <v>566</v>
      </c>
      <c r="B268" s="12" t="s">
        <v>28</v>
      </c>
      <c r="C268" s="13" t="s">
        <v>36</v>
      </c>
      <c r="D268" s="13"/>
      <c r="E268" s="16">
        <v>9.6999999999999993</v>
      </c>
      <c r="F268" s="16">
        <v>0.11</v>
      </c>
      <c r="G268" s="25">
        <f>Tabela1[[#This Row],[Divid.]]*12/Tabela1[[#This Row],[Preço atual]]</f>
        <v>0.13608247422680414</v>
      </c>
      <c r="H268" s="16">
        <v>0.23</v>
      </c>
      <c r="I268" s="16">
        <v>10.1</v>
      </c>
      <c r="J268" s="15">
        <f>Tabela1[[#This Row],[Preço atual]]/Tabela1[[#This Row],[VP]]</f>
        <v>0.96039603960396036</v>
      </c>
      <c r="K268" s="14"/>
      <c r="L268" s="14"/>
      <c r="M268" s="13">
        <v>8.26</v>
      </c>
      <c r="N268" s="13">
        <v>57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4.2987027808423228E-3</v>
      </c>
      <c r="U268" s="29" t="str">
        <f>HYPERLINK("https://statusinvest.com.br/fundos-imobiliarios/"&amp;Tabela1[[#This Row],[Ticker]],"Link")</f>
        <v>Link</v>
      </c>
      <c r="V268" s="38" t="s">
        <v>51</v>
      </c>
    </row>
    <row r="269" spans="1:22" x14ac:dyDescent="0.25">
      <c r="A269" s="12" t="s">
        <v>567</v>
      </c>
      <c r="B269" s="12" t="s">
        <v>28</v>
      </c>
      <c r="C269" s="13" t="s">
        <v>70</v>
      </c>
      <c r="D269" s="13" t="s">
        <v>568</v>
      </c>
      <c r="E269" s="16">
        <v>100.4</v>
      </c>
      <c r="F269" s="16">
        <v>0.93</v>
      </c>
      <c r="G269" s="14">
        <f>Tabela1[[#This Row],[Divid.]]*12/Tabela1[[#This Row],[Preço atual]]</f>
        <v>0.11115537848605578</v>
      </c>
      <c r="H269" s="16">
        <v>11.76</v>
      </c>
      <c r="I269" s="16">
        <v>120.1</v>
      </c>
      <c r="J269" s="15">
        <f>Tabela1[[#This Row],[Preço atual]]/Tabela1[[#This Row],[VP]]</f>
        <v>0.83597002497918405</v>
      </c>
      <c r="K269" s="14">
        <v>0</v>
      </c>
      <c r="L269" s="14">
        <v>0</v>
      </c>
      <c r="M269" s="13">
        <v>3.34</v>
      </c>
      <c r="N269" s="13">
        <v>3732</v>
      </c>
      <c r="O269" s="13">
        <v>2811</v>
      </c>
      <c r="P269" s="13">
        <v>462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-0.17966510342394271</v>
      </c>
      <c r="U269" s="29" t="str">
        <f>HYPERLINK("https://statusinvest.com.br/fundos-imobiliarios/"&amp;Tabela1[[#This Row],[Ticker]],"Link")</f>
        <v>Link</v>
      </c>
      <c r="V269" s="38" t="s">
        <v>569</v>
      </c>
    </row>
    <row r="270" spans="1:22" x14ac:dyDescent="0.25">
      <c r="A270" s="12" t="s">
        <v>570</v>
      </c>
      <c r="B270" s="12" t="s">
        <v>28</v>
      </c>
      <c r="C270" s="13" t="s">
        <v>43</v>
      </c>
      <c r="D270" s="13" t="s">
        <v>568</v>
      </c>
      <c r="E270" s="16">
        <v>62.5</v>
      </c>
      <c r="F270" s="16">
        <v>0.1</v>
      </c>
      <c r="G270" s="14">
        <f>Tabela1[[#This Row],[Divid.]]*12/Tabela1[[#This Row],[Preço atual]]</f>
        <v>1.9200000000000002E-2</v>
      </c>
      <c r="H270" s="16">
        <v>0.37</v>
      </c>
      <c r="I270" s="16">
        <v>68.790000000000006</v>
      </c>
      <c r="J270" s="15">
        <f>Tabela1[[#This Row],[Preço atual]]/Tabela1[[#This Row],[VP]]</f>
        <v>0.90856229103067299</v>
      </c>
      <c r="K270" s="14">
        <v>0.47</v>
      </c>
      <c r="L270" s="14">
        <v>0</v>
      </c>
      <c r="M270" s="13">
        <v>1.35</v>
      </c>
      <c r="N270" s="13">
        <v>1656</v>
      </c>
      <c r="O270" s="13">
        <v>3455</v>
      </c>
      <c r="P270" s="13">
        <v>290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-0.85830258302583018</v>
      </c>
      <c r="U270" s="29" t="str">
        <f>HYPERLINK("https://statusinvest.com.br/fundos-imobiliarios/"&amp;Tabela1[[#This Row],[Ticker]],"Link")</f>
        <v>Link</v>
      </c>
      <c r="V270" s="38" t="s">
        <v>571</v>
      </c>
    </row>
    <row r="271" spans="1:22" x14ac:dyDescent="0.25">
      <c r="A271" s="12" t="s">
        <v>572</v>
      </c>
      <c r="B271" s="12" t="s">
        <v>28</v>
      </c>
      <c r="C271" s="13" t="s">
        <v>36</v>
      </c>
      <c r="D271" s="13" t="s">
        <v>573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51</v>
      </c>
    </row>
    <row r="272" spans="1:22" x14ac:dyDescent="0.25">
      <c r="A272" s="12" t="s">
        <v>574</v>
      </c>
      <c r="B272" s="12" t="s">
        <v>28</v>
      </c>
      <c r="C272" s="13" t="s">
        <v>364</v>
      </c>
      <c r="D272" s="13" t="s">
        <v>47</v>
      </c>
      <c r="E272" s="16">
        <v>164.31</v>
      </c>
      <c r="F272" s="16">
        <v>1.5546</v>
      </c>
      <c r="G272" s="25">
        <f>Tabela1[[#This Row],[Divid.]]*12/Tabela1[[#This Row],[Preço atual]]</f>
        <v>0.11353660763191528</v>
      </c>
      <c r="H272" s="16">
        <v>10.669700000000001</v>
      </c>
      <c r="I272" s="16">
        <v>199.02</v>
      </c>
      <c r="J272" s="15">
        <f>Tabela1[[#This Row],[Preço atual]]/Tabela1[[#This Row],[VP]]</f>
        <v>0.82559541754597521</v>
      </c>
      <c r="K272" s="14">
        <v>0</v>
      </c>
      <c r="L272" s="14">
        <v>0</v>
      </c>
      <c r="M272" s="13">
        <v>3</v>
      </c>
      <c r="N272" s="13">
        <v>6635</v>
      </c>
      <c r="O272" s="13">
        <v>8770</v>
      </c>
      <c r="P272" s="13">
        <v>1031</v>
      </c>
      <c r="Q272" s="30">
        <f>Tabela1[[#This Row],[Divid.]]</f>
        <v>1.5546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137.67675276752766</v>
      </c>
      <c r="T272" s="17">
        <f>Tabela1[[#This Row],[Preço Calculado]]/Tabela1[[#This Row],[Preço atual]]-1</f>
        <v>-0.16209145659103119</v>
      </c>
      <c r="U272" s="29" t="str">
        <f>HYPERLINK("https://statusinvest.com.br/fundos-imobiliarios/"&amp;Tabela1[[#This Row],[Ticker]],"Link")</f>
        <v>Link</v>
      </c>
      <c r="V272" s="38" t="s">
        <v>575</v>
      </c>
    </row>
    <row r="273" spans="1:22" x14ac:dyDescent="0.25">
      <c r="A273" s="12" t="s">
        <v>576</v>
      </c>
      <c r="B273" s="12" t="s">
        <v>28</v>
      </c>
      <c r="C273" s="13" t="s">
        <v>364</v>
      </c>
      <c r="D273" s="13" t="s">
        <v>577</v>
      </c>
      <c r="E273" s="16">
        <v>11.5</v>
      </c>
      <c r="F273" s="16">
        <v>8.3500000000000005E-2</v>
      </c>
      <c r="G273" s="25">
        <f>Tabela1[[#This Row],[Divid.]]*12/Tabela1[[#This Row],[Preço atual]]</f>
        <v>8.7130434782608693E-2</v>
      </c>
      <c r="H273" s="16">
        <v>0.95930000000000004</v>
      </c>
      <c r="I273" s="16">
        <v>13.96</v>
      </c>
      <c r="J273" s="15">
        <f>Tabela1[[#This Row],[Preço atual]]/Tabela1[[#This Row],[VP]]</f>
        <v>0.82378223495701997</v>
      </c>
      <c r="K273" s="14">
        <v>0</v>
      </c>
      <c r="L273" s="14">
        <v>0</v>
      </c>
      <c r="M273" s="13">
        <v>1.48</v>
      </c>
      <c r="N273" s="13">
        <v>2243</v>
      </c>
      <c r="O273" s="13">
        <v>15547</v>
      </c>
      <c r="P273" s="13">
        <v>2054</v>
      </c>
      <c r="Q273" s="30">
        <f>Tabela1[[#This Row],[Divid.]]</f>
        <v>8.3500000000000005E-2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3" s="17">
        <f>Tabela1[[#This Row],[Preço Calculado]]/Tabela1[[#This Row],[Preço atual]]-1</f>
        <v>-0.35697096101395798</v>
      </c>
      <c r="U273" s="29" t="str">
        <f>HYPERLINK("https://statusinvest.com.br/fundos-imobiliarios/"&amp;Tabela1[[#This Row],[Ticker]],"Link")</f>
        <v>Link</v>
      </c>
      <c r="V273" s="38" t="s">
        <v>51</v>
      </c>
    </row>
    <row r="274" spans="1:22" x14ac:dyDescent="0.25">
      <c r="A274" s="12" t="s">
        <v>578</v>
      </c>
      <c r="B274" s="12" t="s">
        <v>28</v>
      </c>
      <c r="C274" s="13" t="s">
        <v>158</v>
      </c>
      <c r="D274" s="13" t="s">
        <v>217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317.52999999999997</v>
      </c>
      <c r="J274" s="15">
        <f>Tabela1[[#This Row],[Preço atual]]/Tabela1[[#This Row],[VP]]</f>
        <v>0.71646773533209462</v>
      </c>
      <c r="K274" s="14">
        <v>0</v>
      </c>
      <c r="L274" s="14">
        <v>0</v>
      </c>
      <c r="M274" s="13">
        <v>12.63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579</v>
      </c>
      <c r="B275" s="12" t="s">
        <v>28</v>
      </c>
      <c r="C275" s="13" t="s">
        <v>43</v>
      </c>
      <c r="D275" s="13" t="s">
        <v>30</v>
      </c>
      <c r="E275" s="16">
        <v>173.76</v>
      </c>
      <c r="F275" s="16">
        <v>0.98</v>
      </c>
      <c r="G275" s="25">
        <f>Tabela1[[#This Row],[Divid.]]*12/Tabela1[[#This Row],[Preço atual]]</f>
        <v>6.7679558011049731E-2</v>
      </c>
      <c r="H275" s="16">
        <v>11.12</v>
      </c>
      <c r="I275" s="16">
        <v>201.49</v>
      </c>
      <c r="J275" s="15">
        <f>Tabela1[[#This Row],[Preço atual]]/Tabela1[[#This Row],[VP]]</f>
        <v>0.86237530398530937</v>
      </c>
      <c r="K275" s="14">
        <v>0</v>
      </c>
      <c r="L275" s="14">
        <v>0</v>
      </c>
      <c r="M275" s="13">
        <v>1.07</v>
      </c>
      <c r="N275" s="13">
        <v>3331</v>
      </c>
      <c r="O275" s="13">
        <v>25910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-0.50051986707712381</v>
      </c>
      <c r="U275" s="29" t="str">
        <f>HYPERLINK("https://statusinvest.com.br/fundos-imobiliarios/"&amp;Tabela1[[#This Row],[Ticker]],"Link")</f>
        <v>Link</v>
      </c>
      <c r="V275" s="38" t="s">
        <v>580</v>
      </c>
    </row>
    <row r="276" spans="1:22" x14ac:dyDescent="0.25">
      <c r="A276" s="12" t="s">
        <v>581</v>
      </c>
      <c r="B276" s="12" t="s">
        <v>28</v>
      </c>
      <c r="C276" s="13" t="s">
        <v>158</v>
      </c>
      <c r="D276" s="13" t="s">
        <v>240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147.93</v>
      </c>
      <c r="J276" s="15">
        <f>Tabela1[[#This Row],[Preço atual]]/Tabela1[[#This Row],[VP]]</f>
        <v>0.62867572500506996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582</v>
      </c>
    </row>
    <row r="277" spans="1:22" x14ac:dyDescent="0.25">
      <c r="A277" s="12" t="s">
        <v>583</v>
      </c>
      <c r="B277" s="12" t="s">
        <v>28</v>
      </c>
      <c r="C277" s="13" t="s">
        <v>53</v>
      </c>
      <c r="D277" s="13" t="s">
        <v>584</v>
      </c>
      <c r="E277" s="16">
        <v>61.98</v>
      </c>
      <c r="F277" s="16">
        <v>0.7</v>
      </c>
      <c r="G277" s="25">
        <f>Tabela1[[#This Row],[Divid.]]*12/Tabela1[[#This Row],[Preço atual]]</f>
        <v>0.13552758954501451</v>
      </c>
      <c r="H277" s="16">
        <v>8.65</v>
      </c>
      <c r="I277" s="16">
        <v>73.72</v>
      </c>
      <c r="J277" s="15">
        <f>Tabela1[[#This Row],[Preço atual]]/Tabela1[[#This Row],[VP]]</f>
        <v>0.84074877916440582</v>
      </c>
      <c r="K277" s="14"/>
      <c r="L277" s="14"/>
      <c r="M277" s="13">
        <v>1.54</v>
      </c>
      <c r="N277" s="13">
        <v>8337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2.0361287833581265E-4</v>
      </c>
      <c r="U277" s="29" t="str">
        <f>HYPERLINK("https://statusinvest.com.br/fundos-imobiliarios/"&amp;Tabela1[[#This Row],[Ticker]],"Link")</f>
        <v>Link</v>
      </c>
      <c r="V277" s="38" t="s">
        <v>585</v>
      </c>
    </row>
    <row r="278" spans="1:22" x14ac:dyDescent="0.25">
      <c r="A278" s="12" t="s">
        <v>586</v>
      </c>
      <c r="B278" s="12" t="s">
        <v>28</v>
      </c>
      <c r="C278" s="13" t="s">
        <v>36</v>
      </c>
      <c r="D278" s="13" t="s">
        <v>447</v>
      </c>
      <c r="E278" s="16">
        <v>95.7</v>
      </c>
      <c r="F278" s="16">
        <v>1.25</v>
      </c>
      <c r="G278" s="25">
        <f>Tabela1[[#This Row],[Divid.]]*12/Tabela1[[#This Row],[Preço atual]]</f>
        <v>0.15673981191222569</v>
      </c>
      <c r="H278" s="16">
        <v>15.4</v>
      </c>
      <c r="I278" s="16">
        <v>99.79</v>
      </c>
      <c r="J278" s="15">
        <f>Tabela1[[#This Row],[Preço atual]]/Tabela1[[#This Row],[VP]]</f>
        <v>0.95901392925142792</v>
      </c>
      <c r="K278" s="14"/>
      <c r="L278" s="14"/>
      <c r="M278" s="13">
        <v>8.33</v>
      </c>
      <c r="N278" s="13">
        <v>27005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0.1567513794260198</v>
      </c>
      <c r="U278" s="29" t="str">
        <f>HYPERLINK("https://statusinvest.com.br/fundos-imobiliarios/"&amp;Tabela1[[#This Row],[Ticker]],"Link")</f>
        <v>Link</v>
      </c>
      <c r="V278" s="38" t="s">
        <v>587</v>
      </c>
    </row>
    <row r="279" spans="1:22" x14ac:dyDescent="0.25">
      <c r="A279" s="12" t="s">
        <v>588</v>
      </c>
      <c r="B279" s="12" t="s">
        <v>28</v>
      </c>
      <c r="C279" s="13" t="s">
        <v>70</v>
      </c>
      <c r="D279" s="13" t="s">
        <v>584</v>
      </c>
      <c r="E279" s="16">
        <v>38</v>
      </c>
      <c r="F279" s="16">
        <v>0.41</v>
      </c>
      <c r="G279" s="25">
        <f>Tabela1[[#This Row],[Divid.]]*12/Tabela1[[#This Row],[Preço atual]]</f>
        <v>0.12947368421052632</v>
      </c>
      <c r="H279" s="16">
        <v>1.53</v>
      </c>
      <c r="I279" s="16">
        <v>67.22</v>
      </c>
      <c r="J279" s="15">
        <f>Tabela1[[#This Row],[Preço atual]]/Tabela1[[#This Row],[VP]]</f>
        <v>0.56530794406426654</v>
      </c>
      <c r="K279" s="14">
        <v>0</v>
      </c>
      <c r="L279" s="14">
        <v>0</v>
      </c>
      <c r="M279" s="13">
        <v>2.2400000000000002</v>
      </c>
      <c r="N279" s="13">
        <v>5225</v>
      </c>
      <c r="O279" s="13">
        <v>1035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-4.4474655272868646E-2</v>
      </c>
      <c r="U279" s="29" t="str">
        <f>HYPERLINK("https://statusinvest.com.br/fundos-imobiliarios/"&amp;Tabela1[[#This Row],[Ticker]],"Link")</f>
        <v>Link</v>
      </c>
      <c r="V279" s="38" t="s">
        <v>589</v>
      </c>
    </row>
    <row r="280" spans="1:22" x14ac:dyDescent="0.25">
      <c r="A280" s="12" t="s">
        <v>590</v>
      </c>
      <c r="B280" s="12" t="s">
        <v>28</v>
      </c>
      <c r="C280" s="13" t="s">
        <v>56</v>
      </c>
      <c r="D280" s="13" t="s">
        <v>584</v>
      </c>
      <c r="E280" s="16">
        <v>71.959999999999994</v>
      </c>
      <c r="F280" s="16">
        <v>1</v>
      </c>
      <c r="G280" s="25">
        <f>Tabela1[[#This Row],[Divid.]]*12/Tabela1[[#This Row],[Preço atual]]</f>
        <v>0.16675931072818234</v>
      </c>
      <c r="H280" s="16">
        <v>12.3</v>
      </c>
      <c r="I280" s="16">
        <v>90.52</v>
      </c>
      <c r="J280" s="15">
        <f>Tabela1[[#This Row],[Preço atual]]/Tabela1[[#This Row],[VP]]</f>
        <v>0.79496243923994692</v>
      </c>
      <c r="K280" s="14">
        <v>0</v>
      </c>
      <c r="L280" s="14">
        <v>0</v>
      </c>
      <c r="M280" s="13">
        <v>1.29</v>
      </c>
      <c r="N280" s="13">
        <v>5683</v>
      </c>
      <c r="O280" s="13">
        <v>1901</v>
      </c>
      <c r="P280" s="13">
        <v>152</v>
      </c>
      <c r="Q280" s="30">
        <f>Tabela1[[#This Row],[Divid.]]</f>
        <v>1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0" s="17">
        <f>Tabela1[[#This Row],[Preço Calculado]]/Tabela1[[#This Row],[Preço atual]]-1</f>
        <v>0.230696020134187</v>
      </c>
      <c r="U280" s="29" t="str">
        <f>HYPERLINK("https://statusinvest.com.br/fundos-imobiliarios/"&amp;Tabela1[[#This Row],[Ticker]],"Link")</f>
        <v>Link</v>
      </c>
      <c r="V280" s="38" t="s">
        <v>591</v>
      </c>
    </row>
    <row r="281" spans="1:22" x14ac:dyDescent="0.25">
      <c r="A281" s="12" t="s">
        <v>592</v>
      </c>
      <c r="B281" s="12" t="s">
        <v>28</v>
      </c>
      <c r="C281" s="13" t="s">
        <v>158</v>
      </c>
      <c r="D281" s="13" t="s">
        <v>203</v>
      </c>
      <c r="E281" s="16">
        <v>12.98</v>
      </c>
      <c r="F281" s="16" t="s">
        <v>50</v>
      </c>
      <c r="G281" s="14" t="e">
        <f>Tabela1[[#This Row],[Divid.]]*12/Tabela1[[#This Row],[Preço atual]]</f>
        <v>#VALUE!</v>
      </c>
      <c r="H281" s="16">
        <v>0</v>
      </c>
      <c r="I281" s="16">
        <v>-16.059999999999999</v>
      </c>
      <c r="J281" s="15">
        <f>Tabela1[[#This Row],[Preço atual]]/Tabela1[[#This Row],[VP]]</f>
        <v>-0.8082191780821919</v>
      </c>
      <c r="K281" s="14"/>
      <c r="L281" s="14"/>
      <c r="M281" s="13" t="s">
        <v>50</v>
      </c>
      <c r="N281" s="13">
        <v>696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51</v>
      </c>
    </row>
    <row r="282" spans="1:22" x14ac:dyDescent="0.25">
      <c r="A282" s="12" t="s">
        <v>593</v>
      </c>
      <c r="B282" s="12" t="s">
        <v>28</v>
      </c>
      <c r="C282" s="13" t="s">
        <v>43</v>
      </c>
      <c r="D282" s="13" t="s">
        <v>47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6.4729999999999999</v>
      </c>
      <c r="I282" s="16">
        <v>148.83000000000001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3.16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594</v>
      </c>
      <c r="B283" s="12" t="s">
        <v>28</v>
      </c>
      <c r="C283" s="13" t="s">
        <v>158</v>
      </c>
      <c r="D283" s="13" t="s">
        <v>595</v>
      </c>
      <c r="E283" s="16">
        <v>66.77</v>
      </c>
      <c r="F283" s="16">
        <v>0.22</v>
      </c>
      <c r="G283" s="25">
        <f>Tabela1[[#This Row],[Divid.]]*12/Tabela1[[#This Row],[Preço atual]]</f>
        <v>3.9538714991762772E-2</v>
      </c>
      <c r="H283" s="16">
        <v>4.4000000000000004</v>
      </c>
      <c r="I283" s="16">
        <v>76.5</v>
      </c>
      <c r="J283" s="15">
        <f>Tabela1[[#This Row],[Preço atual]]/Tabela1[[#This Row],[VP]]</f>
        <v>0.87281045751633979</v>
      </c>
      <c r="K283" s="14">
        <v>2.9000000000000001E-2</v>
      </c>
      <c r="L283" s="14">
        <v>0</v>
      </c>
      <c r="M283" s="13">
        <v>0.99</v>
      </c>
      <c r="N283" s="13">
        <v>8307</v>
      </c>
      <c r="O283" s="13">
        <v>17244</v>
      </c>
      <c r="P283" s="13">
        <v>1102</v>
      </c>
      <c r="Q283" s="30">
        <f>Tabela1[[#This Row],[Divid.]]</f>
        <v>0.22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283" s="17">
        <f>Tabela1[[#This Row],[Preço Calculado]]/Tabela1[[#This Row],[Preço atual]]-1</f>
        <v>-0.70820136537444456</v>
      </c>
      <c r="U283" s="29" t="str">
        <f>HYPERLINK("https://statusinvest.com.br/fundos-imobiliarios/"&amp;Tabela1[[#This Row],[Ticker]],"Link")</f>
        <v>Link</v>
      </c>
      <c r="V283" s="38" t="s">
        <v>596</v>
      </c>
    </row>
    <row r="284" spans="1:22" x14ac:dyDescent="0.25">
      <c r="A284" s="12" t="s">
        <v>597</v>
      </c>
      <c r="B284" s="12" t="s">
        <v>28</v>
      </c>
      <c r="C284" s="13" t="s">
        <v>70</v>
      </c>
      <c r="D284" s="13" t="s">
        <v>595</v>
      </c>
      <c r="E284" s="16">
        <v>61.5</v>
      </c>
      <c r="F284" s="16">
        <v>0.57999999999999996</v>
      </c>
      <c r="G284" s="25">
        <f>Tabela1[[#This Row],[Divid.]]*12/Tabela1[[#This Row],[Preço atual]]</f>
        <v>0.11317073170731706</v>
      </c>
      <c r="H284" s="16">
        <v>6.98</v>
      </c>
      <c r="I284" s="16">
        <v>98.02</v>
      </c>
      <c r="J284" s="15">
        <f>Tabela1[[#This Row],[Preço atual]]/Tabela1[[#This Row],[VP]]</f>
        <v>0.62742297490308108</v>
      </c>
      <c r="K284" s="14">
        <v>0</v>
      </c>
      <c r="L284" s="14">
        <v>0</v>
      </c>
      <c r="M284" s="13">
        <v>0.84</v>
      </c>
      <c r="N284" s="13">
        <v>24158</v>
      </c>
      <c r="O284" s="13">
        <v>1953</v>
      </c>
      <c r="P284" s="13">
        <v>261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-0.16479164791647938</v>
      </c>
      <c r="U284" s="29" t="str">
        <f>HYPERLINK("https://statusinvest.com.br/fundos-imobiliarios/"&amp;Tabela1[[#This Row],[Ticker]],"Link")</f>
        <v>Link</v>
      </c>
      <c r="V284" s="38" t="s">
        <v>598</v>
      </c>
    </row>
    <row r="285" spans="1:22" x14ac:dyDescent="0.25">
      <c r="A285" s="12" t="s">
        <v>599</v>
      </c>
      <c r="B285" s="12" t="s">
        <v>28</v>
      </c>
      <c r="C285" s="13" t="s">
        <v>70</v>
      </c>
      <c r="D285" s="13" t="s">
        <v>356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1527.33</v>
      </c>
      <c r="J285" s="15">
        <f>Tabela1[[#This Row],[Preço atual]]/Tabela1[[#This Row],[VP]]</f>
        <v>0.60692843066004076</v>
      </c>
      <c r="K285" s="14">
        <v>2.4E-2</v>
      </c>
      <c r="L285" s="14">
        <v>0</v>
      </c>
      <c r="M285" s="13">
        <v>2.09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51</v>
      </c>
    </row>
    <row r="286" spans="1:22" x14ac:dyDescent="0.25">
      <c r="A286" s="12" t="s">
        <v>600</v>
      </c>
      <c r="B286" s="12" t="s">
        <v>28</v>
      </c>
      <c r="C286" s="13" t="s">
        <v>82</v>
      </c>
      <c r="D286" s="13"/>
      <c r="E286" s="16">
        <v>0</v>
      </c>
      <c r="F286" s="16" t="s">
        <v>50</v>
      </c>
      <c r="G286" s="25" t="e">
        <f>Tabela1[[#This Row],[Divid.]]*12/Tabela1[[#This Row],[Preço atual]]</f>
        <v>#VALUE!</v>
      </c>
      <c r="H286" s="16">
        <v>0</v>
      </c>
      <c r="I286" s="16">
        <v>7613.56</v>
      </c>
      <c r="J286" s="15">
        <f>Tabela1[[#This Row],[Preço atual]]/Tabela1[[#This Row],[VP]]</f>
        <v>0</v>
      </c>
      <c r="K286" s="14"/>
      <c r="L286" s="14"/>
      <c r="M286" s="13">
        <v>0.16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601</v>
      </c>
      <c r="B287" s="12" t="s">
        <v>28</v>
      </c>
      <c r="C287" s="13" t="s">
        <v>36</v>
      </c>
      <c r="D287" s="13"/>
      <c r="E287" s="16">
        <v>48.5</v>
      </c>
      <c r="F287" s="16">
        <v>0.56000000000000005</v>
      </c>
      <c r="G287" s="14">
        <f>Tabela1[[#This Row],[Divid.]]*12/Tabela1[[#This Row],[Preço atual]]</f>
        <v>0.13855670103092785</v>
      </c>
      <c r="H287" s="16">
        <v>7.4722999999999997</v>
      </c>
      <c r="I287" s="16">
        <v>76.08</v>
      </c>
      <c r="J287" s="15">
        <f>Tabela1[[#This Row],[Preço atual]]/Tabela1[[#This Row],[VP]]</f>
        <v>0.63748685594111465</v>
      </c>
      <c r="K287" s="14"/>
      <c r="L287" s="14"/>
      <c r="M287" s="13">
        <v>0.6</v>
      </c>
      <c r="N287" s="13">
        <v>401</v>
      </c>
      <c r="O287" s="13"/>
      <c r="P287" s="13"/>
      <c r="Q287" s="30">
        <f>Tabela1[[#This Row],[Divid.]]</f>
        <v>0.56000000000000005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87" s="17">
        <f>Tabela1[[#This Row],[Preço Calculado]]/Tabela1[[#This Row],[Preço atual]]-1</f>
        <v>2.2558679195039399E-2</v>
      </c>
      <c r="U287" s="29" t="str">
        <f>HYPERLINK("https://statusinvest.com.br/fundos-imobiliarios/"&amp;Tabela1[[#This Row],[Ticker]],"Link")</f>
        <v>Link</v>
      </c>
      <c r="V287" s="38" t="s">
        <v>602</v>
      </c>
    </row>
    <row r="288" spans="1:22" x14ac:dyDescent="0.25">
      <c r="A288" s="12" t="s">
        <v>603</v>
      </c>
      <c r="B288" s="12" t="s">
        <v>28</v>
      </c>
      <c r="C288" s="13" t="s">
        <v>36</v>
      </c>
      <c r="D288" s="13" t="s">
        <v>140</v>
      </c>
      <c r="E288" s="16">
        <v>83.6</v>
      </c>
      <c r="F288" s="16">
        <v>1</v>
      </c>
      <c r="G288" s="25">
        <f>Tabela1[[#This Row],[Divid.]]*12/Tabela1[[#This Row],[Preço atual]]</f>
        <v>0.14354066985645933</v>
      </c>
      <c r="H288" s="16">
        <v>13</v>
      </c>
      <c r="I288" s="16">
        <v>90.42</v>
      </c>
      <c r="J288" s="15">
        <f>Tabela1[[#This Row],[Preço atual]]/Tabela1[[#This Row],[VP]]</f>
        <v>0.92457420924574196</v>
      </c>
      <c r="K288" s="14"/>
      <c r="L288" s="14"/>
      <c r="M288" s="13">
        <v>12.72</v>
      </c>
      <c r="N288" s="13">
        <v>13410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5.934073694803943E-2</v>
      </c>
      <c r="U288" s="29" t="str">
        <f>HYPERLINK("https://statusinvest.com.br/fundos-imobiliarios/"&amp;Tabela1[[#This Row],[Ticker]],"Link")</f>
        <v>Link</v>
      </c>
      <c r="V288" s="38" t="s">
        <v>604</v>
      </c>
    </row>
    <row r="289" spans="1:22" x14ac:dyDescent="0.25">
      <c r="A289" s="12" t="s">
        <v>605</v>
      </c>
      <c r="B289" s="12" t="s">
        <v>28</v>
      </c>
      <c r="C289" s="13" t="s">
        <v>70</v>
      </c>
      <c r="D289" s="13" t="s">
        <v>444</v>
      </c>
      <c r="E289" s="16">
        <v>70.62</v>
      </c>
      <c r="F289" s="16">
        <v>0.75</v>
      </c>
      <c r="G289" s="25">
        <f>Tabela1[[#This Row],[Divid.]]*12/Tabela1[[#This Row],[Preço atual]]</f>
        <v>0.12744265080713679</v>
      </c>
      <c r="H289" s="16">
        <v>9.0299999999999994</v>
      </c>
      <c r="I289" s="16">
        <v>106.36</v>
      </c>
      <c r="J289" s="15">
        <f>Tabela1[[#This Row],[Preço atual]]/Tabela1[[#This Row],[VP]]</f>
        <v>0.66397141782625047</v>
      </c>
      <c r="K289" s="14">
        <v>0</v>
      </c>
      <c r="L289" s="14">
        <v>0</v>
      </c>
      <c r="M289" s="13">
        <v>2.78</v>
      </c>
      <c r="N289" s="13">
        <v>3295</v>
      </c>
      <c r="O289" s="13">
        <v>724</v>
      </c>
      <c r="P289" s="13">
        <v>165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-5.9463831681647483E-2</v>
      </c>
      <c r="U289" s="29" t="str">
        <f>HYPERLINK("https://statusinvest.com.br/fundos-imobiliarios/"&amp;Tabela1[[#This Row],[Ticker]],"Link")</f>
        <v>Link</v>
      </c>
      <c r="V289" s="38" t="s">
        <v>606</v>
      </c>
    </row>
    <row r="290" spans="1:22" x14ac:dyDescent="0.25">
      <c r="A290" s="12" t="s">
        <v>607</v>
      </c>
      <c r="B290" s="12" t="s">
        <v>28</v>
      </c>
      <c r="C290" s="13" t="s">
        <v>36</v>
      </c>
      <c r="D290" s="13" t="s">
        <v>266</v>
      </c>
      <c r="E290" s="16">
        <v>22.98</v>
      </c>
      <c r="F290" s="16">
        <v>0.1091</v>
      </c>
      <c r="G290" s="14">
        <f>Tabela1[[#This Row],[Divid.]]*12/Tabela1[[#This Row],[Preço atual]]</f>
        <v>5.6971279373368149E-2</v>
      </c>
      <c r="H290" s="16">
        <v>2.1644999999999999</v>
      </c>
      <c r="I290" s="16">
        <v>32.26</v>
      </c>
      <c r="J290" s="15">
        <f>Tabela1[[#This Row],[Preço atual]]/Tabela1[[#This Row],[VP]]</f>
        <v>0.7123372597644142</v>
      </c>
      <c r="K290" s="14"/>
      <c r="L290" s="14"/>
      <c r="M290" s="13">
        <v>1.06</v>
      </c>
      <c r="N290" s="13">
        <v>796</v>
      </c>
      <c r="O290" s="13"/>
      <c r="P290" s="13"/>
      <c r="Q290" s="30">
        <f>Tabela1[[#This Row],[Divid.]]</f>
        <v>0.1091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9.661992619926199</v>
      </c>
      <c r="T290" s="17">
        <f>Tabela1[[#This Row],[Preço Calculado]]/Tabela1[[#This Row],[Preço atual]]-1</f>
        <v>-0.57954775370208012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608</v>
      </c>
      <c r="B291" s="12" t="s">
        <v>28</v>
      </c>
      <c r="C291" s="13" t="s">
        <v>158</v>
      </c>
      <c r="D291" s="13"/>
      <c r="E291" s="16">
        <v>0</v>
      </c>
      <c r="F291" s="16" t="s">
        <v>50</v>
      </c>
      <c r="G291" s="14" t="e">
        <f>Tabela1[[#This Row],[Divid.]]*12/Tabela1[[#This Row],[Preço atual]]</f>
        <v>#VALUE!</v>
      </c>
      <c r="H291" s="16">
        <v>0</v>
      </c>
      <c r="I291" s="16">
        <v>899.13</v>
      </c>
      <c r="J291" s="15">
        <f>Tabela1[[#This Row],[Preço atual]]/Tabela1[[#This Row],[VP]]</f>
        <v>0</v>
      </c>
      <c r="K291" s="14"/>
      <c r="L291" s="14"/>
      <c r="M291" s="13">
        <v>38.200000000000003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609</v>
      </c>
      <c r="B292" s="12" t="s">
        <v>28</v>
      </c>
      <c r="C292" s="13" t="s">
        <v>82</v>
      </c>
      <c r="D292" s="13"/>
      <c r="E292" s="16">
        <v>0</v>
      </c>
      <c r="F292" s="16" t="s">
        <v>50</v>
      </c>
      <c r="G292" s="25" t="e">
        <f>Tabela1[[#This Row],[Divid.]]*12/Tabela1[[#This Row],[Preço atual]]</f>
        <v>#VALUE!</v>
      </c>
      <c r="H292" s="16">
        <v>0</v>
      </c>
      <c r="I292" s="16">
        <v>57.49</v>
      </c>
      <c r="J292" s="15">
        <f>Tabela1[[#This Row],[Preço atual]]/Tabela1[[#This Row],[VP]]</f>
        <v>0</v>
      </c>
      <c r="K292" s="14"/>
      <c r="L292" s="14"/>
      <c r="M292" s="13">
        <v>31.67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51</v>
      </c>
    </row>
    <row r="293" spans="1:22" x14ac:dyDescent="0.25">
      <c r="A293" s="12" t="s">
        <v>610</v>
      </c>
      <c r="B293" s="12" t="s">
        <v>28</v>
      </c>
      <c r="C293" s="13" t="s">
        <v>158</v>
      </c>
      <c r="D293" s="13"/>
      <c r="E293" s="16">
        <v>100</v>
      </c>
      <c r="F293" s="16" t="s">
        <v>50</v>
      </c>
      <c r="G293" s="14" t="e">
        <f>Tabela1[[#This Row],[Divid.]]*12/Tabela1[[#This Row],[Preço atual]]</f>
        <v>#VALUE!</v>
      </c>
      <c r="H293" s="16">
        <v>0</v>
      </c>
      <c r="I293" s="16">
        <v>99.07</v>
      </c>
      <c r="J293" s="15">
        <f>Tabela1[[#This Row],[Preço atual]]/Tabela1[[#This Row],[VP]]</f>
        <v>1.0093873019077422</v>
      </c>
      <c r="K293" s="14"/>
      <c r="L293" s="14"/>
      <c r="M293" s="13">
        <v>0.4</v>
      </c>
      <c r="N293" s="13">
        <v>23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611</v>
      </c>
      <c r="B294" s="12" t="s">
        <v>28</v>
      </c>
      <c r="C294" s="13" t="s">
        <v>36</v>
      </c>
      <c r="D294" s="13" t="s">
        <v>266</v>
      </c>
      <c r="E294" s="16">
        <v>86.45</v>
      </c>
      <c r="F294" s="16">
        <v>1.1200000000000001</v>
      </c>
      <c r="G294" s="25">
        <f>Tabela1[[#This Row],[Divid.]]*12/Tabela1[[#This Row],[Preço atual]]</f>
        <v>0.15546558704453442</v>
      </c>
      <c r="H294" s="16">
        <v>14.5</v>
      </c>
      <c r="I294" s="16">
        <v>97.51</v>
      </c>
      <c r="J294" s="15">
        <f>Tabela1[[#This Row],[Preço atual]]/Tabela1[[#This Row],[VP]]</f>
        <v>0.88657573582196691</v>
      </c>
      <c r="K294" s="14"/>
      <c r="L294" s="14"/>
      <c r="M294" s="13">
        <v>14.77</v>
      </c>
      <c r="N294" s="13">
        <v>22564</v>
      </c>
      <c r="O294" s="13"/>
      <c r="P294" s="13"/>
      <c r="Q294" s="30">
        <f>Tabela1[[#This Row],[Divid.]]</f>
        <v>1.1200000000000001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94" s="17">
        <f>Tabela1[[#This Row],[Preço Calculado]]/Tabela1[[#This Row],[Preço atual]]-1</f>
        <v>0.14734750586372258</v>
      </c>
      <c r="U294" s="29" t="str">
        <f>HYPERLINK("https://statusinvest.com.br/fundos-imobiliarios/"&amp;Tabela1[[#This Row],[Ticker]],"Link")</f>
        <v>Link</v>
      </c>
      <c r="V294" s="38" t="s">
        <v>612</v>
      </c>
    </row>
    <row r="295" spans="1:22" x14ac:dyDescent="0.25">
      <c r="A295" s="12" t="s">
        <v>613</v>
      </c>
      <c r="B295" s="12" t="s">
        <v>28</v>
      </c>
      <c r="C295" s="13" t="s">
        <v>70</v>
      </c>
      <c r="D295" s="13" t="s">
        <v>614</v>
      </c>
      <c r="E295" s="16">
        <v>52.16</v>
      </c>
      <c r="F295" s="16">
        <v>0.44</v>
      </c>
      <c r="G295" s="25">
        <f>Tabela1[[#This Row],[Divid.]]*12/Tabela1[[#This Row],[Preço atual]]</f>
        <v>0.10122699386503069</v>
      </c>
      <c r="H295" s="16">
        <v>5.08</v>
      </c>
      <c r="I295" s="16">
        <v>57.24</v>
      </c>
      <c r="J295" s="15">
        <f>Tabela1[[#This Row],[Preço atual]]/Tabela1[[#This Row],[VP]]</f>
        <v>0.91125087351502432</v>
      </c>
      <c r="K295" s="14">
        <v>0</v>
      </c>
      <c r="L295" s="14">
        <v>0</v>
      </c>
      <c r="M295" s="13">
        <v>0.01</v>
      </c>
      <c r="N295" s="13">
        <v>465</v>
      </c>
      <c r="O295" s="13">
        <v>11674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-0.25293731464922009</v>
      </c>
      <c r="U295" s="29" t="str">
        <f>HYPERLINK("https://statusinvest.com.br/fundos-imobiliarios/"&amp;Tabela1[[#This Row],[Ticker]],"Link")</f>
        <v>Link</v>
      </c>
      <c r="V295" s="38" t="s">
        <v>615</v>
      </c>
    </row>
    <row r="296" spans="1:22" x14ac:dyDescent="0.25">
      <c r="A296" s="12" t="s">
        <v>616</v>
      </c>
      <c r="B296" s="12" t="s">
        <v>28</v>
      </c>
      <c r="C296" s="13" t="s">
        <v>29</v>
      </c>
      <c r="D296" s="13" t="s">
        <v>47</v>
      </c>
      <c r="E296" s="16">
        <v>2006</v>
      </c>
      <c r="F296" s="16">
        <v>10.377800000000001</v>
      </c>
      <c r="G296" s="14">
        <f>Tabela1[[#This Row],[Divid.]]*12/Tabela1[[#This Row],[Preço atual]]</f>
        <v>6.2080558325024932E-2</v>
      </c>
      <c r="H296" s="16">
        <v>183.6739</v>
      </c>
      <c r="I296" s="16">
        <v>3125.39</v>
      </c>
      <c r="J296" s="15">
        <f>Tabela1[[#This Row],[Preço atual]]/Tabela1[[#This Row],[VP]]</f>
        <v>0.64183989838068212</v>
      </c>
      <c r="K296" s="14">
        <v>0</v>
      </c>
      <c r="L296" s="14">
        <v>0</v>
      </c>
      <c r="M296" s="13">
        <v>1.98</v>
      </c>
      <c r="N296" s="13">
        <v>4005</v>
      </c>
      <c r="O296" s="13">
        <v>1854</v>
      </c>
      <c r="P296" s="13">
        <v>232</v>
      </c>
      <c r="Q296" s="30">
        <f>Tabela1[[#This Row],[Divid.]]</f>
        <v>10.377800000000001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919.06715867158675</v>
      </c>
      <c r="T296" s="17">
        <f>Tabela1[[#This Row],[Preço Calculado]]/Tabela1[[#This Row],[Preço atual]]-1</f>
        <v>-0.54184089797029578</v>
      </c>
      <c r="U296" s="29" t="str">
        <f>HYPERLINK("https://statusinvest.com.br/fundos-imobiliarios/"&amp;Tabela1[[#This Row],[Ticker]],"Link")</f>
        <v>Link</v>
      </c>
      <c r="V296" s="38" t="s">
        <v>617</v>
      </c>
    </row>
    <row r="297" spans="1:22" x14ac:dyDescent="0.25">
      <c r="A297" s="12" t="s">
        <v>618</v>
      </c>
      <c r="B297" s="12" t="s">
        <v>28</v>
      </c>
      <c r="C297" s="13" t="s">
        <v>158</v>
      </c>
      <c r="D297" s="13" t="s">
        <v>619</v>
      </c>
      <c r="E297" s="16">
        <v>1.8</v>
      </c>
      <c r="F297" s="16">
        <v>0.17169999999999999</v>
      </c>
      <c r="G297" s="14">
        <f>Tabela1[[#This Row],[Divid.]]*12/Tabela1[[#This Row],[Preço atual]]</f>
        <v>1.1446666666666667</v>
      </c>
      <c r="H297" s="16">
        <v>0.17169999999999999</v>
      </c>
      <c r="I297" s="16">
        <v>4.76</v>
      </c>
      <c r="J297" s="15">
        <f>Tabela1[[#This Row],[Preço atual]]/Tabela1[[#This Row],[VP]]</f>
        <v>0.37815126050420172</v>
      </c>
      <c r="K297" s="14"/>
      <c r="L297" s="14"/>
      <c r="M297" s="13">
        <v>20.12</v>
      </c>
      <c r="N297" s="13">
        <v>763</v>
      </c>
      <c r="O297" s="13">
        <v>9872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7.4477244772447726</v>
      </c>
      <c r="U297" s="29" t="str">
        <f>HYPERLINK("https://statusinvest.com.br/fundos-imobiliarios/"&amp;Tabela1[[#This Row],[Ticker]],"Link")</f>
        <v>Link</v>
      </c>
      <c r="V297" s="38" t="s">
        <v>51</v>
      </c>
    </row>
    <row r="298" spans="1:22" x14ac:dyDescent="0.25">
      <c r="A298" s="12" t="s">
        <v>620</v>
      </c>
      <c r="B298" s="12" t="s">
        <v>28</v>
      </c>
      <c r="C298" s="13" t="s">
        <v>43</v>
      </c>
      <c r="D298" s="13" t="s">
        <v>621</v>
      </c>
      <c r="E298" s="16">
        <v>131.97999999999999</v>
      </c>
      <c r="F298" s="16">
        <v>1.62</v>
      </c>
      <c r="G298" s="25">
        <f>Tabela1[[#This Row],[Divid.]]*12/Tabela1[[#This Row],[Preço atual]]</f>
        <v>0.14729504470374302</v>
      </c>
      <c r="H298" s="16">
        <v>0</v>
      </c>
      <c r="I298" s="16">
        <v>219.14</v>
      </c>
      <c r="J298" s="15">
        <f>Tabela1[[#This Row],[Preço atual]]/Tabela1[[#This Row],[VP]]</f>
        <v>0.60226339326457967</v>
      </c>
      <c r="K298" s="14">
        <v>1</v>
      </c>
      <c r="L298" s="14">
        <v>0</v>
      </c>
      <c r="M298" s="13">
        <v>10.42</v>
      </c>
      <c r="N298" s="13">
        <v>1025</v>
      </c>
      <c r="O298" s="13">
        <v>2304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8.7048300396627365E-2</v>
      </c>
      <c r="U298" s="29" t="str">
        <f>HYPERLINK("https://statusinvest.com.br/fundos-imobiliarios/"&amp;Tabela1[[#This Row],[Ticker]],"Link")</f>
        <v>Link</v>
      </c>
      <c r="V298" s="38" t="s">
        <v>622</v>
      </c>
    </row>
    <row r="299" spans="1:22" x14ac:dyDescent="0.25">
      <c r="A299" s="12" t="s">
        <v>623</v>
      </c>
      <c r="B299" s="12" t="s">
        <v>28</v>
      </c>
      <c r="C299" s="13" t="s">
        <v>29</v>
      </c>
      <c r="D299" s="13" t="s">
        <v>235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51</v>
      </c>
    </row>
    <row r="300" spans="1:22" x14ac:dyDescent="0.25">
      <c r="A300" s="12" t="s">
        <v>624</v>
      </c>
      <c r="B300" s="12" t="s">
        <v>28</v>
      </c>
      <c r="C300" s="13" t="s">
        <v>36</v>
      </c>
      <c r="D300" s="13"/>
      <c r="E300" s="16">
        <v>0</v>
      </c>
      <c r="F300" s="16" t="s">
        <v>50</v>
      </c>
      <c r="G300" s="14" t="e">
        <f>Tabela1[[#This Row],[Divid.]]*12/Tabela1[[#This Row],[Preço atual]]</f>
        <v>#VALUE!</v>
      </c>
      <c r="H300" s="16">
        <v>0</v>
      </c>
      <c r="I300" s="16">
        <v>152.16</v>
      </c>
      <c r="J300" s="15">
        <f>Tabela1[[#This Row],[Preço atual]]/Tabela1[[#This Row],[VP]]</f>
        <v>0</v>
      </c>
      <c r="K300" s="14"/>
      <c r="L300" s="14"/>
      <c r="M300" s="13">
        <v>0.28000000000000003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625</v>
      </c>
      <c r="B301" s="12" t="s">
        <v>28</v>
      </c>
      <c r="C301" s="13" t="s">
        <v>43</v>
      </c>
      <c r="D301" s="13" t="s">
        <v>217</v>
      </c>
      <c r="E301" s="16">
        <v>86.7</v>
      </c>
      <c r="F301" s="16">
        <v>0.61</v>
      </c>
      <c r="G301" s="25">
        <f>Tabela1[[#This Row],[Divid.]]*12/Tabela1[[#This Row],[Preço atual]]</f>
        <v>8.442906574394464E-2</v>
      </c>
      <c r="H301" s="16">
        <v>6.86</v>
      </c>
      <c r="I301" s="16">
        <v>102.84</v>
      </c>
      <c r="J301" s="15">
        <f>Tabela1[[#This Row],[Preço atual]]/Tabela1[[#This Row],[VP]]</f>
        <v>0.84305717619603271</v>
      </c>
      <c r="K301" s="14">
        <v>0</v>
      </c>
      <c r="L301" s="14">
        <v>0</v>
      </c>
      <c r="M301" s="13">
        <v>1.75</v>
      </c>
      <c r="N301" s="13">
        <v>88760</v>
      </c>
      <c r="O301" s="13">
        <v>7970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-0.37690726388232743</v>
      </c>
      <c r="U301" s="29" t="str">
        <f>HYPERLINK("https://statusinvest.com.br/fundos-imobiliarios/"&amp;Tabela1[[#This Row],[Ticker]],"Link")</f>
        <v>Link</v>
      </c>
      <c r="V301" s="38" t="s">
        <v>626</v>
      </c>
    </row>
    <row r="302" spans="1:22" x14ac:dyDescent="0.25">
      <c r="A302" s="12" t="s">
        <v>627</v>
      </c>
      <c r="B302" s="12" t="s">
        <v>28</v>
      </c>
      <c r="C302" s="13" t="s">
        <v>82</v>
      </c>
      <c r="D302" s="13" t="s">
        <v>628</v>
      </c>
      <c r="E302" s="16">
        <v>42.1</v>
      </c>
      <c r="F302" s="16">
        <v>0.42</v>
      </c>
      <c r="G302" s="14">
        <f>Tabela1[[#This Row],[Divid.]]*12/Tabela1[[#This Row],[Preço atual]]</f>
        <v>0.11971496437054631</v>
      </c>
      <c r="H302" s="16">
        <v>4.8650000000000002</v>
      </c>
      <c r="I302" s="16">
        <v>55.83</v>
      </c>
      <c r="J302" s="15">
        <f>Tabela1[[#This Row],[Preço atual]]/Tabela1[[#This Row],[VP]]</f>
        <v>0.75407487014150099</v>
      </c>
      <c r="K302" s="14">
        <v>0</v>
      </c>
      <c r="L302" s="14">
        <v>0</v>
      </c>
      <c r="M302" s="13">
        <v>1.62</v>
      </c>
      <c r="N302" s="13">
        <v>24367</v>
      </c>
      <c r="O302" s="13">
        <v>2507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-0.11649472789264714</v>
      </c>
      <c r="U302" s="29" t="str">
        <f>HYPERLINK("https://statusinvest.com.br/fundos-imobiliarios/"&amp;Tabela1[[#This Row],[Ticker]],"Link")</f>
        <v>Link</v>
      </c>
      <c r="V302" s="38" t="s">
        <v>629</v>
      </c>
    </row>
    <row r="303" spans="1:22" x14ac:dyDescent="0.25">
      <c r="A303" s="12" t="s">
        <v>630</v>
      </c>
      <c r="B303" s="12" t="s">
        <v>28</v>
      </c>
      <c r="C303" s="13" t="s">
        <v>36</v>
      </c>
      <c r="D303" s="13" t="s">
        <v>628</v>
      </c>
      <c r="E303" s="16">
        <v>78.44</v>
      </c>
      <c r="F303" s="16">
        <v>0.9</v>
      </c>
      <c r="G303" s="25">
        <f>Tabela1[[#This Row],[Divid.]]*12/Tabela1[[#This Row],[Preço atual]]</f>
        <v>0.13768485466598676</v>
      </c>
      <c r="H303" s="16">
        <v>12.285</v>
      </c>
      <c r="I303" s="16">
        <v>91.49</v>
      </c>
      <c r="J303" s="15">
        <f>Tabela1[[#This Row],[Preço atual]]/Tabela1[[#This Row],[VP]]</f>
        <v>0.85736146026888183</v>
      </c>
      <c r="K303" s="14"/>
      <c r="L303" s="14"/>
      <c r="M303" s="13">
        <v>3.48</v>
      </c>
      <c r="N303" s="13">
        <v>1498</v>
      </c>
      <c r="O303" s="13"/>
      <c r="P303" s="13"/>
      <c r="Q303" s="30">
        <f>Tabela1[[#This Row],[Divid.]]</f>
        <v>0.9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03" s="17">
        <f>Tabela1[[#This Row],[Preço Calculado]]/Tabela1[[#This Row],[Preço atual]]-1</f>
        <v>1.6124388678868895E-2</v>
      </c>
      <c r="U303" s="29" t="str">
        <f>HYPERLINK("https://statusinvest.com.br/fundos-imobiliarios/"&amp;Tabela1[[#This Row],[Ticker]],"Link")</f>
        <v>Link</v>
      </c>
      <c r="V303" s="38" t="s">
        <v>631</v>
      </c>
    </row>
    <row r="304" spans="1:22" x14ac:dyDescent="0.25">
      <c r="A304" s="12" t="s">
        <v>632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4.03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633</v>
      </c>
    </row>
    <row r="305" spans="1:22" x14ac:dyDescent="0.25">
      <c r="A305" s="12" t="s">
        <v>634</v>
      </c>
      <c r="B305" s="12" t="s">
        <v>28</v>
      </c>
      <c r="C305" s="13" t="s">
        <v>158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635</v>
      </c>
    </row>
    <row r="306" spans="1:22" x14ac:dyDescent="0.25">
      <c r="A306" s="12" t="s">
        <v>636</v>
      </c>
      <c r="B306" s="12" t="s">
        <v>28</v>
      </c>
      <c r="C306" s="13" t="s">
        <v>36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50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51</v>
      </c>
    </row>
    <row r="307" spans="1:22" x14ac:dyDescent="0.25">
      <c r="A307" s="12" t="s">
        <v>637</v>
      </c>
      <c r="B307" s="12" t="s">
        <v>28</v>
      </c>
      <c r="C307" s="13" t="s">
        <v>158</v>
      </c>
      <c r="D307" s="13" t="s">
        <v>638</v>
      </c>
      <c r="E307" s="16">
        <v>3.34</v>
      </c>
      <c r="F307" s="16">
        <v>2.3540999999999999</v>
      </c>
      <c r="G307" s="14">
        <f>Tabela1[[#This Row],[Divid.]]*12/Tabela1[[#This Row],[Preço atual]]</f>
        <v>8.4578443113772455</v>
      </c>
      <c r="H307" s="16">
        <v>0</v>
      </c>
      <c r="I307" s="16">
        <v>20.100000000000001</v>
      </c>
      <c r="J307" s="15">
        <f>Tabela1[[#This Row],[Preço atual]]/Tabela1[[#This Row],[VP]]</f>
        <v>0.1661691542288557</v>
      </c>
      <c r="K307" s="14"/>
      <c r="L307" s="14"/>
      <c r="M307" s="13">
        <v>28.34</v>
      </c>
      <c r="N307" s="13">
        <v>961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61.419515213116199</v>
      </c>
      <c r="U307" s="29" t="str">
        <f>HYPERLINK("https://statusinvest.com.br/fundos-imobiliarios/"&amp;Tabela1[[#This Row],[Ticker]],"Link")</f>
        <v>Link</v>
      </c>
      <c r="V307" s="38" t="s">
        <v>639</v>
      </c>
    </row>
    <row r="308" spans="1:22" x14ac:dyDescent="0.25">
      <c r="A308" s="12" t="s">
        <v>640</v>
      </c>
      <c r="B308" s="12" t="s">
        <v>28</v>
      </c>
      <c r="C308" s="13" t="s">
        <v>33</v>
      </c>
      <c r="D308" s="13" t="s">
        <v>30</v>
      </c>
      <c r="E308" s="16">
        <v>122.93</v>
      </c>
      <c r="F308" s="16">
        <v>1.26</v>
      </c>
      <c r="G308" s="14">
        <f>Tabela1[[#This Row],[Divid.]]*12/Tabela1[[#This Row],[Preço atual]]</f>
        <v>0.1229968274627837</v>
      </c>
      <c r="H308" s="16">
        <v>14.48</v>
      </c>
      <c r="I308" s="16">
        <v>144.32</v>
      </c>
      <c r="J308" s="15">
        <f>Tabela1[[#This Row],[Preço atual]]/Tabela1[[#This Row],[VP]]</f>
        <v>0.8517876940133039</v>
      </c>
      <c r="K308" s="14">
        <v>0</v>
      </c>
      <c r="L308" s="14">
        <v>0</v>
      </c>
      <c r="M308" s="13">
        <v>6.94</v>
      </c>
      <c r="N308" s="13">
        <v>12791</v>
      </c>
      <c r="O308" s="13">
        <v>2630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-9.2274336068017049E-2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641</v>
      </c>
      <c r="B309" s="12" t="s">
        <v>28</v>
      </c>
      <c r="C309" s="13" t="s">
        <v>53</v>
      </c>
      <c r="D309" s="13" t="s">
        <v>30</v>
      </c>
      <c r="E309" s="16">
        <v>48.86</v>
      </c>
      <c r="F309" s="16">
        <v>0.49</v>
      </c>
      <c r="G309" s="14">
        <f>Tabela1[[#This Row],[Divid.]]*12/Tabela1[[#This Row],[Preço atual]]</f>
        <v>0.12034383954154727</v>
      </c>
      <c r="H309" s="16">
        <v>5.99</v>
      </c>
      <c r="I309" s="16">
        <v>62.42</v>
      </c>
      <c r="J309" s="15">
        <f>Tabela1[[#This Row],[Preço atual]]/Tabela1[[#This Row],[VP]]</f>
        <v>0.78276193527715476</v>
      </c>
      <c r="K309" s="14"/>
      <c r="L309" s="14"/>
      <c r="M309" s="13">
        <v>2.02</v>
      </c>
      <c r="N309" s="13">
        <v>20221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-0.11185358271920831</v>
      </c>
      <c r="U309" s="29" t="str">
        <f>HYPERLINK("https://statusinvest.com.br/fundos-imobiliarios/"&amp;Tabela1[[#This Row],[Ticker]],"Link")</f>
        <v>Link</v>
      </c>
      <c r="V309" s="38" t="s">
        <v>642</v>
      </c>
    </row>
    <row r="310" spans="1:22" x14ac:dyDescent="0.25">
      <c r="A310" s="12" t="s">
        <v>643</v>
      </c>
      <c r="B310" s="12" t="s">
        <v>28</v>
      </c>
      <c r="C310" s="13" t="s">
        <v>29</v>
      </c>
      <c r="D310" s="13" t="s">
        <v>638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644</v>
      </c>
    </row>
    <row r="311" spans="1:22" x14ac:dyDescent="0.25">
      <c r="A311" s="12" t="s">
        <v>645</v>
      </c>
      <c r="B311" s="12" t="s">
        <v>28</v>
      </c>
      <c r="C311" s="13" t="s">
        <v>36</v>
      </c>
      <c r="D311" s="13" t="s">
        <v>30</v>
      </c>
      <c r="E311" s="16">
        <v>83</v>
      </c>
      <c r="F311" s="16">
        <v>1</v>
      </c>
      <c r="G311" s="14">
        <f>Tabela1[[#This Row],[Divid.]]*12/Tabela1[[#This Row],[Preço atual]]</f>
        <v>0.14457831325301204</v>
      </c>
      <c r="H311" s="16">
        <v>14.1</v>
      </c>
      <c r="I311" s="16">
        <v>92.52</v>
      </c>
      <c r="J311" s="15">
        <f>Tabela1[[#This Row],[Preço atual]]/Tabela1[[#This Row],[VP]]</f>
        <v>0.89710332900994383</v>
      </c>
      <c r="K311" s="14"/>
      <c r="L311" s="14"/>
      <c r="M311" s="13">
        <v>2.94</v>
      </c>
      <c r="N311" s="13">
        <v>7576</v>
      </c>
      <c r="O311" s="13"/>
      <c r="P311" s="13"/>
      <c r="Q311" s="30">
        <f>Tabela1[[#This Row],[Divid.]]</f>
        <v>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1" s="17">
        <f>Tabela1[[#This Row],[Preço Calculado]]/Tabela1[[#This Row],[Preço atual]]-1</f>
        <v>6.6998621793446844E-2</v>
      </c>
      <c r="U311" s="29" t="str">
        <f>HYPERLINK("https://statusinvest.com.br/fundos-imobiliarios/"&amp;Tabela1[[#This Row],[Ticker]],"Link")</f>
        <v>Link</v>
      </c>
      <c r="V311" s="38" t="s">
        <v>646</v>
      </c>
    </row>
    <row r="312" spans="1:22" x14ac:dyDescent="0.25">
      <c r="A312" s="12" t="s">
        <v>647</v>
      </c>
      <c r="B312" s="12" t="s">
        <v>28</v>
      </c>
      <c r="C312" s="13" t="s">
        <v>36</v>
      </c>
      <c r="D312" s="13" t="s">
        <v>30</v>
      </c>
      <c r="E312" s="16">
        <v>95.05</v>
      </c>
      <c r="F312" s="16">
        <v>1.2</v>
      </c>
      <c r="G312" s="25">
        <f>Tabela1[[#This Row],[Divid.]]*12/Tabela1[[#This Row],[Preço atual]]</f>
        <v>0.15149921094160967</v>
      </c>
      <c r="H312" s="16">
        <v>15.8</v>
      </c>
      <c r="I312" s="16">
        <v>94.7</v>
      </c>
      <c r="J312" s="15">
        <f>Tabela1[[#This Row],[Preço atual]]/Tabela1[[#This Row],[VP]]</f>
        <v>1.0036958817317845</v>
      </c>
      <c r="K312" s="14"/>
      <c r="L312" s="14"/>
      <c r="M312" s="13">
        <v>6.57</v>
      </c>
      <c r="N312" s="13">
        <v>3713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0.1180753575026543</v>
      </c>
      <c r="U312" s="29" t="str">
        <f>HYPERLINK("https://statusinvest.com.br/fundos-imobiliarios/"&amp;Tabela1[[#This Row],[Ticker]],"Link")</f>
        <v>Link</v>
      </c>
      <c r="V312" s="38" t="s">
        <v>648</v>
      </c>
    </row>
    <row r="313" spans="1:22" x14ac:dyDescent="0.25">
      <c r="A313" s="12" t="s">
        <v>649</v>
      </c>
      <c r="B313" s="12" t="s">
        <v>28</v>
      </c>
      <c r="C313" s="13" t="s">
        <v>158</v>
      </c>
      <c r="D313" s="13" t="s">
        <v>638</v>
      </c>
      <c r="E313" s="16">
        <v>61.77</v>
      </c>
      <c r="F313" s="16">
        <v>0.24</v>
      </c>
      <c r="G313" s="25">
        <f>Tabela1[[#This Row],[Divid.]]*12/Tabela1[[#This Row],[Preço atual]]</f>
        <v>4.6624575036425447E-2</v>
      </c>
      <c r="H313" s="16">
        <v>0.69840000000000002</v>
      </c>
      <c r="I313" s="16">
        <v>95.18</v>
      </c>
      <c r="J313" s="15">
        <f>Tabela1[[#This Row],[Preço atual]]/Tabela1[[#This Row],[VP]]</f>
        <v>0.64898087833578477</v>
      </c>
      <c r="K313" s="14"/>
      <c r="L313" s="14"/>
      <c r="M313" s="13">
        <v>0.25</v>
      </c>
      <c r="N313" s="13">
        <v>1415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-0.65590719530313324</v>
      </c>
      <c r="U313" s="29" t="str">
        <f>HYPERLINK("https://statusinvest.com.br/fundos-imobiliarios/"&amp;Tabela1[[#This Row],[Ticker]],"Link")</f>
        <v>Link</v>
      </c>
      <c r="V313" s="38" t="s">
        <v>650</v>
      </c>
    </row>
    <row r="314" spans="1:22" x14ac:dyDescent="0.25">
      <c r="A314" s="12" t="s">
        <v>651</v>
      </c>
      <c r="B314" s="12" t="s">
        <v>28</v>
      </c>
      <c r="C314" s="13" t="s">
        <v>70</v>
      </c>
      <c r="D314" s="13" t="s">
        <v>638</v>
      </c>
      <c r="E314" s="16">
        <v>93.21</v>
      </c>
      <c r="F314" s="16">
        <v>0.88</v>
      </c>
      <c r="G314" s="25">
        <f>Tabela1[[#This Row],[Divid.]]*12/Tabela1[[#This Row],[Preço atual]]</f>
        <v>0.11329256517541038</v>
      </c>
      <c r="H314" s="16">
        <v>10.16</v>
      </c>
      <c r="I314" s="16">
        <v>99.35</v>
      </c>
      <c r="J314" s="15">
        <f>Tabela1[[#This Row],[Preço atual]]/Tabela1[[#This Row],[VP]]</f>
        <v>0.93819828887770507</v>
      </c>
      <c r="K314" s="14">
        <v>0</v>
      </c>
      <c r="L314" s="14">
        <v>0</v>
      </c>
      <c r="M314" s="13">
        <v>1.67</v>
      </c>
      <c r="N314" s="13">
        <v>178</v>
      </c>
      <c r="O314" s="13">
        <v>337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-0.16389250793055077</v>
      </c>
      <c r="U314" s="29" t="str">
        <f>HYPERLINK("https://statusinvest.com.br/fundos-imobiliarios/"&amp;Tabela1[[#This Row],[Ticker]],"Link")</f>
        <v>Link</v>
      </c>
      <c r="V314" s="38" t="s">
        <v>652</v>
      </c>
    </row>
    <row r="315" spans="1:22" x14ac:dyDescent="0.25">
      <c r="A315" s="12" t="s">
        <v>653</v>
      </c>
      <c r="B315" s="12" t="s">
        <v>28</v>
      </c>
      <c r="C315" s="13" t="s">
        <v>43</v>
      </c>
      <c r="D315" s="13"/>
      <c r="E315" s="16">
        <v>518.19000000000005</v>
      </c>
      <c r="F315" s="16">
        <v>8.25</v>
      </c>
      <c r="G315" s="14">
        <f>Tabela1[[#This Row],[Divid.]]*12/Tabela1[[#This Row],[Preço atual]]</f>
        <v>0.19104961500607884</v>
      </c>
      <c r="H315" s="16">
        <v>127.5</v>
      </c>
      <c r="I315" s="16">
        <v>771.02</v>
      </c>
      <c r="J315" s="15">
        <f>Tabela1[[#This Row],[Preço atual]]/Tabela1[[#This Row],[VP]]</f>
        <v>0.67208373323649195</v>
      </c>
      <c r="K315" s="14"/>
      <c r="L315" s="14"/>
      <c r="M315" s="13">
        <v>7.11</v>
      </c>
      <c r="N315" s="13">
        <v>3646</v>
      </c>
      <c r="O315" s="13">
        <v>2816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0.40996025834744509</v>
      </c>
      <c r="U315" s="29" t="str">
        <f>HYPERLINK("https://statusinvest.com.br/fundos-imobiliarios/"&amp;Tabela1[[#This Row],[Ticker]],"Link")</f>
        <v>Link</v>
      </c>
      <c r="V315" s="38" t="s">
        <v>654</v>
      </c>
    </row>
    <row r="316" spans="1:22" x14ac:dyDescent="0.25">
      <c r="A316" s="12" t="s">
        <v>655</v>
      </c>
      <c r="B316" s="12" t="s">
        <v>28</v>
      </c>
      <c r="C316" s="13" t="s">
        <v>179</v>
      </c>
      <c r="D316" s="13" t="s">
        <v>638</v>
      </c>
      <c r="E316" s="16">
        <v>33.950000000000003</v>
      </c>
      <c r="F316" s="16">
        <v>0.32</v>
      </c>
      <c r="G316" s="14">
        <f>Tabela1[[#This Row],[Divid.]]*12/Tabela1[[#This Row],[Preço atual]]</f>
        <v>0.11310751104565536</v>
      </c>
      <c r="H316" s="16">
        <v>3.64</v>
      </c>
      <c r="I316" s="16">
        <v>66.3</v>
      </c>
      <c r="J316" s="15">
        <f>Tabela1[[#This Row],[Preço atual]]/Tabela1[[#This Row],[VP]]</f>
        <v>0.51206636500754155</v>
      </c>
      <c r="K316" s="14">
        <v>0.28000000000000003</v>
      </c>
      <c r="L316" s="14">
        <v>0</v>
      </c>
      <c r="M316" s="13">
        <v>3.4</v>
      </c>
      <c r="N316" s="13">
        <v>9702</v>
      </c>
      <c r="O316" s="13">
        <v>2233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-0.16525822106527421</v>
      </c>
      <c r="U316" s="29" t="str">
        <f>HYPERLINK("https://statusinvest.com.br/fundos-imobiliarios/"&amp;Tabela1[[#This Row],[Ticker]],"Link")</f>
        <v>Link</v>
      </c>
      <c r="V316" s="38" t="s">
        <v>656</v>
      </c>
    </row>
    <row r="317" spans="1:22" x14ac:dyDescent="0.25">
      <c r="A317" s="12" t="s">
        <v>657</v>
      </c>
      <c r="B317" s="12" t="s">
        <v>28</v>
      </c>
      <c r="C317" s="13" t="s">
        <v>53</v>
      </c>
      <c r="D317" s="13" t="s">
        <v>658</v>
      </c>
      <c r="E317" s="16">
        <v>67.099999999999994</v>
      </c>
      <c r="F317" s="16">
        <v>0.63</v>
      </c>
      <c r="G317" s="25">
        <f>Tabela1[[#This Row],[Divid.]]*12/Tabela1[[#This Row],[Preço atual]]</f>
        <v>0.11266766020864383</v>
      </c>
      <c r="H317" s="16">
        <v>7.46</v>
      </c>
      <c r="I317" s="16">
        <v>79.98</v>
      </c>
      <c r="J317" s="15">
        <f>Tabela1[[#This Row],[Preço atual]]/Tabela1[[#This Row],[VP]]</f>
        <v>0.83895973993498363</v>
      </c>
      <c r="K317" s="14"/>
      <c r="L317" s="14"/>
      <c r="M317" s="13">
        <v>1.74</v>
      </c>
      <c r="N317" s="13">
        <v>96974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-0.16850435270373565</v>
      </c>
      <c r="U317" s="29" t="str">
        <f>HYPERLINK("https://statusinvest.com.br/fundos-imobiliarios/"&amp;Tabela1[[#This Row],[Ticker]],"Link")</f>
        <v>Link</v>
      </c>
      <c r="V317" s="38" t="s">
        <v>659</v>
      </c>
    </row>
    <row r="318" spans="1:22" x14ac:dyDescent="0.25">
      <c r="A318" s="12" t="s">
        <v>660</v>
      </c>
      <c r="B318" s="12" t="s">
        <v>28</v>
      </c>
      <c r="C318" s="13" t="s">
        <v>158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1218.47</v>
      </c>
      <c r="J318" s="15">
        <f>Tabela1[[#This Row],[Preço atual]]/Tabela1[[#This Row],[VP]]</f>
        <v>0.82061109424113843</v>
      </c>
      <c r="K318" s="14"/>
      <c r="L318" s="14"/>
      <c r="M318" s="13">
        <v>0.64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51</v>
      </c>
    </row>
    <row r="319" spans="1:22" x14ac:dyDescent="0.25">
      <c r="A319" s="12" t="s">
        <v>661</v>
      </c>
      <c r="B319" s="12" t="s">
        <v>28</v>
      </c>
      <c r="C319" s="13" t="s">
        <v>70</v>
      </c>
      <c r="D319" s="13" t="s">
        <v>658</v>
      </c>
      <c r="E319" s="16">
        <v>74.260000000000005</v>
      </c>
      <c r="F319" s="16">
        <v>0.65</v>
      </c>
      <c r="G319" s="14">
        <f>Tabela1[[#This Row],[Divid.]]*12/Tabela1[[#This Row],[Preço atual]]</f>
        <v>0.1050363587395637</v>
      </c>
      <c r="H319" s="16">
        <v>7.766</v>
      </c>
      <c r="I319" s="16">
        <v>106.07</v>
      </c>
      <c r="J319" s="15">
        <f>Tabela1[[#This Row],[Preço atual]]/Tabela1[[#This Row],[VP]]</f>
        <v>0.70010370510040554</v>
      </c>
      <c r="K319" s="14">
        <v>0</v>
      </c>
      <c r="L319" s="14">
        <v>0</v>
      </c>
      <c r="M319" s="13">
        <v>1.41</v>
      </c>
      <c r="N319" s="13">
        <v>10321</v>
      </c>
      <c r="O319" s="13">
        <v>1646</v>
      </c>
      <c r="P319" s="13">
        <v>195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-0.22482392074122737</v>
      </c>
      <c r="U319" s="29" t="str">
        <f>HYPERLINK("https://statusinvest.com.br/fundos-imobiliarios/"&amp;Tabela1[[#This Row],[Ticker]],"Link")</f>
        <v>Link</v>
      </c>
      <c r="V319" s="38" t="s">
        <v>662</v>
      </c>
    </row>
    <row r="320" spans="1:22" x14ac:dyDescent="0.25">
      <c r="A320" s="12" t="s">
        <v>663</v>
      </c>
      <c r="B320" s="12" t="s">
        <v>28</v>
      </c>
      <c r="C320" s="13" t="s">
        <v>158</v>
      </c>
      <c r="D320" s="13" t="s">
        <v>658</v>
      </c>
      <c r="E320" s="16">
        <v>94794.81</v>
      </c>
      <c r="F320" s="16">
        <v>2076.2411000000002</v>
      </c>
      <c r="G320" s="25">
        <f>Tabela1[[#This Row],[Divid.]]*12/Tabela1[[#This Row],[Preço atual]]</f>
        <v>0.26282971820925644</v>
      </c>
      <c r="H320" s="16">
        <v>488.79140000000001</v>
      </c>
      <c r="I320" s="16">
        <v>47003.14</v>
      </c>
      <c r="J320" s="15">
        <f>Tabela1[[#This Row],[Preço atual]]/Tabela1[[#This Row],[VP]]</f>
        <v>2.0167761132554123</v>
      </c>
      <c r="K320" s="14"/>
      <c r="L320" s="14"/>
      <c r="M320" s="13">
        <v>6.08</v>
      </c>
      <c r="N320" s="13">
        <v>54</v>
      </c>
      <c r="O320" s="13"/>
      <c r="P320" s="13"/>
      <c r="Q320" s="30">
        <f>Tabela1[[#This Row],[Divid.]]</f>
        <v>2076.2411000000002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183873.75055350555</v>
      </c>
      <c r="T320" s="17">
        <f>Tabela1[[#This Row],[Preço Calculado]]/Tabela1[[#This Row],[Preço atual]]-1</f>
        <v>0.93970271741148648</v>
      </c>
      <c r="U320" s="29" t="str">
        <f>HYPERLINK("https://statusinvest.com.br/fundos-imobiliarios/"&amp;Tabela1[[#This Row],[Ticker]],"Link")</f>
        <v>Link</v>
      </c>
      <c r="V320" s="38" t="s">
        <v>51</v>
      </c>
    </row>
    <row r="321" spans="1:22" x14ac:dyDescent="0.25">
      <c r="A321" s="12" t="s">
        <v>664</v>
      </c>
      <c r="B321" s="12" t="s">
        <v>28</v>
      </c>
      <c r="C321" s="13" t="s">
        <v>43</v>
      </c>
      <c r="D321" s="13" t="s">
        <v>658</v>
      </c>
      <c r="E321" s="16">
        <v>45.31</v>
      </c>
      <c r="F321" s="16">
        <v>0.27</v>
      </c>
      <c r="G321" s="25">
        <f>Tabela1[[#This Row],[Divid.]]*12/Tabela1[[#This Row],[Preço atual]]</f>
        <v>7.1507393511366146E-2</v>
      </c>
      <c r="H321" s="16">
        <v>4.71</v>
      </c>
      <c r="I321" s="16">
        <v>78.13</v>
      </c>
      <c r="J321" s="15">
        <f>Tabela1[[#This Row],[Preço atual]]/Tabela1[[#This Row],[VP]]</f>
        <v>0.57993088442339702</v>
      </c>
      <c r="K321" s="14">
        <v>0</v>
      </c>
      <c r="L321" s="14">
        <v>0</v>
      </c>
      <c r="M321" s="13">
        <v>2.08</v>
      </c>
      <c r="N321" s="13">
        <v>94556</v>
      </c>
      <c r="O321" s="13">
        <v>8035</v>
      </c>
      <c r="P321" s="13">
        <v>907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-0.47227015858770383</v>
      </c>
      <c r="U321" s="29" t="str">
        <f>HYPERLINK("https://statusinvest.com.br/fundos-imobiliarios/"&amp;Tabela1[[#This Row],[Ticker]],"Link")</f>
        <v>Link</v>
      </c>
      <c r="V321" s="38" t="s">
        <v>665</v>
      </c>
    </row>
    <row r="322" spans="1:22" x14ac:dyDescent="0.25">
      <c r="A322" s="12" t="s">
        <v>666</v>
      </c>
      <c r="B322" s="12" t="s">
        <v>28</v>
      </c>
      <c r="C322" s="13" t="s">
        <v>36</v>
      </c>
      <c r="D322" s="13" t="s">
        <v>658</v>
      </c>
      <c r="E322" s="16">
        <v>87.15</v>
      </c>
      <c r="F322" s="16">
        <v>0.95</v>
      </c>
      <c r="G322" s="25">
        <f>Tabela1[[#This Row],[Divid.]]*12/Tabela1[[#This Row],[Preço atual]]</f>
        <v>0.1308089500860585</v>
      </c>
      <c r="H322" s="16">
        <v>12.02</v>
      </c>
      <c r="I322" s="16">
        <v>94.47</v>
      </c>
      <c r="J322" s="15">
        <f>Tabela1[[#This Row],[Preço atual]]/Tabela1[[#This Row],[VP]]</f>
        <v>0.92251508415369965</v>
      </c>
      <c r="K322" s="14"/>
      <c r="L322" s="14"/>
      <c r="M322" s="13">
        <v>5.63</v>
      </c>
      <c r="N322" s="13">
        <v>128678</v>
      </c>
      <c r="O322" s="13"/>
      <c r="P322" s="13"/>
      <c r="Q322" s="30">
        <f>Tabela1[[#This Row],[Divid.]]</f>
        <v>0.95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2" s="17">
        <f>Tabela1[[#This Row],[Preço Calculado]]/Tabela1[[#This Row],[Preço atual]]-1</f>
        <v>-3.4620294567834109E-2</v>
      </c>
      <c r="U322" s="29" t="str">
        <f>HYPERLINK("https://statusinvest.com.br/fundos-imobiliarios/"&amp;Tabela1[[#This Row],[Ticker]],"Link")</f>
        <v>Link</v>
      </c>
      <c r="V322" s="38" t="s">
        <v>667</v>
      </c>
    </row>
    <row r="323" spans="1:22" x14ac:dyDescent="0.25">
      <c r="A323" s="12" t="s">
        <v>668</v>
      </c>
      <c r="B323" s="12" t="s">
        <v>28</v>
      </c>
      <c r="C323" s="13" t="s">
        <v>158</v>
      </c>
      <c r="D323" s="13" t="s">
        <v>30</v>
      </c>
      <c r="E323" s="16">
        <v>56.99</v>
      </c>
      <c r="F323" s="16">
        <v>0.43</v>
      </c>
      <c r="G323" s="25">
        <f>Tabela1[[#This Row],[Divid.]]*12/Tabela1[[#This Row],[Preço atual]]</f>
        <v>9.054220038603264E-2</v>
      </c>
      <c r="H323" s="16">
        <v>5.38</v>
      </c>
      <c r="I323" s="16">
        <v>94.08</v>
      </c>
      <c r="J323" s="15">
        <f>Tabela1[[#This Row],[Preço atual]]/Tabela1[[#This Row],[VP]]</f>
        <v>0.60576105442176875</v>
      </c>
      <c r="K323" s="14">
        <v>0.33200000000000002</v>
      </c>
      <c r="L323" s="14">
        <v>0</v>
      </c>
      <c r="M323" s="13">
        <v>2.4700000000000002</v>
      </c>
      <c r="N323" s="13">
        <v>1232</v>
      </c>
      <c r="O323" s="13">
        <v>8212</v>
      </c>
      <c r="P323" s="13">
        <v>792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-0.33179187906986984</v>
      </c>
      <c r="U323" s="29" t="str">
        <f>HYPERLINK("https://statusinvest.com.br/fundos-imobiliarios/"&amp;Tabela1[[#This Row],[Ticker]],"Link")</f>
        <v>Link</v>
      </c>
      <c r="V323" s="38" t="s">
        <v>669</v>
      </c>
    </row>
    <row r="324" spans="1:22" x14ac:dyDescent="0.25">
      <c r="A324" s="12" t="s">
        <v>670</v>
      </c>
      <c r="B324" s="12" t="s">
        <v>28</v>
      </c>
      <c r="C324" s="13" t="s">
        <v>82</v>
      </c>
      <c r="D324" s="13"/>
      <c r="E324" s="16">
        <v>0</v>
      </c>
      <c r="F324" s="16" t="s">
        <v>50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50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51</v>
      </c>
    </row>
    <row r="325" spans="1:22" x14ac:dyDescent="0.25">
      <c r="A325" s="12" t="s">
        <v>671</v>
      </c>
      <c r="B325" s="12" t="s">
        <v>28</v>
      </c>
      <c r="C325" s="13" t="s">
        <v>82</v>
      </c>
      <c r="D325" s="13" t="s">
        <v>658</v>
      </c>
      <c r="E325" s="16">
        <v>80.92</v>
      </c>
      <c r="F325" s="16">
        <v>1.05</v>
      </c>
      <c r="G325" s="25">
        <f>Tabela1[[#This Row],[Divid.]]*12/Tabela1[[#This Row],[Preço atual]]</f>
        <v>0.15570934256055366</v>
      </c>
      <c r="H325" s="16">
        <v>11.7179</v>
      </c>
      <c r="I325" s="16">
        <v>93.71</v>
      </c>
      <c r="J325" s="15">
        <f>Tabela1[[#This Row],[Preço atual]]/Tabela1[[#This Row],[VP]]</f>
        <v>0.86351509977590446</v>
      </c>
      <c r="K325" s="14"/>
      <c r="L325" s="14"/>
      <c r="M325" s="13">
        <v>4.3099999999999996</v>
      </c>
      <c r="N325" s="13">
        <v>3556</v>
      </c>
      <c r="O325" s="13"/>
      <c r="P325" s="13"/>
      <c r="Q325" s="30">
        <f>Tabela1[[#This Row],[Divid.]]</f>
        <v>1.05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5" s="17">
        <f>Tabela1[[#This Row],[Preço Calculado]]/Tabela1[[#This Row],[Preço atual]]-1</f>
        <v>0.1491464395612816</v>
      </c>
      <c r="U325" s="29" t="str">
        <f>HYPERLINK("https://statusinvest.com.br/fundos-imobiliarios/"&amp;Tabela1[[#This Row],[Ticker]],"Link")</f>
        <v>Link</v>
      </c>
      <c r="V325" s="38" t="s">
        <v>672</v>
      </c>
    </row>
    <row r="326" spans="1:22" x14ac:dyDescent="0.25">
      <c r="A326" s="12" t="s">
        <v>673</v>
      </c>
      <c r="B326" s="12" t="s">
        <v>28</v>
      </c>
      <c r="C326" s="13" t="s">
        <v>36</v>
      </c>
      <c r="D326" s="13" t="s">
        <v>658</v>
      </c>
      <c r="E326" s="16">
        <v>95.8</v>
      </c>
      <c r="F326" s="16">
        <v>1.1499999999999999</v>
      </c>
      <c r="G326" s="14">
        <f>Tabela1[[#This Row],[Divid.]]*12/Tabela1[[#This Row],[Preço atual]]</f>
        <v>0.1440501043841336</v>
      </c>
      <c r="H326" s="16">
        <v>14.160399999999999</v>
      </c>
      <c r="I326" s="16">
        <v>99.78</v>
      </c>
      <c r="J326" s="15">
        <f>Tabela1[[#This Row],[Preço atual]]/Tabela1[[#This Row],[VP]]</f>
        <v>0.96011224694327513</v>
      </c>
      <c r="K326" s="14"/>
      <c r="L326" s="14"/>
      <c r="M326" s="13">
        <v>8.68</v>
      </c>
      <c r="N326" s="13">
        <v>28463</v>
      </c>
      <c r="O326" s="13"/>
      <c r="P326" s="13"/>
      <c r="Q326" s="30">
        <f>Tabela1[[#This Row],[Divid.]]</f>
        <v>1.1499999999999999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26" s="17">
        <f>Tabela1[[#This Row],[Preço Calculado]]/Tabela1[[#This Row],[Preço atual]]-1</f>
        <v>6.3100401358919589E-2</v>
      </c>
      <c r="U326" s="29" t="str">
        <f>HYPERLINK("https://statusinvest.com.br/fundos-imobiliarios/"&amp;Tabela1[[#This Row],[Ticker]],"Link")</f>
        <v>Link</v>
      </c>
      <c r="V326" s="38" t="s">
        <v>674</v>
      </c>
    </row>
    <row r="327" spans="1:22" x14ac:dyDescent="0.25">
      <c r="A327" s="12" t="s">
        <v>675</v>
      </c>
      <c r="B327" s="12" t="s">
        <v>28</v>
      </c>
      <c r="C327" s="13" t="s">
        <v>158</v>
      </c>
      <c r="D327" s="13" t="s">
        <v>638</v>
      </c>
      <c r="E327" s="16">
        <v>1121</v>
      </c>
      <c r="F327" s="16">
        <v>4.9870999999999999</v>
      </c>
      <c r="G327" s="25">
        <f>Tabela1[[#This Row],[Divid.]]*12/Tabela1[[#This Row],[Preço atual]]</f>
        <v>5.3385548617305975E-2</v>
      </c>
      <c r="H327" s="16">
        <v>285.94959999999998</v>
      </c>
      <c r="I327" s="16">
        <v>1095.8499999999999</v>
      </c>
      <c r="J327" s="15">
        <f>Tabela1[[#This Row],[Preço atual]]/Tabela1[[#This Row],[VP]]</f>
        <v>1.0229502212894102</v>
      </c>
      <c r="K327" s="14"/>
      <c r="L327" s="14"/>
      <c r="M327" s="13">
        <v>2.15</v>
      </c>
      <c r="N327" s="13">
        <v>57</v>
      </c>
      <c r="O327" s="13"/>
      <c r="P327" s="13"/>
      <c r="Q327" s="30">
        <f>Tabela1[[#This Row],[Divid.]]</f>
        <v>4.9870999999999999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441.66199261992614</v>
      </c>
      <c r="T327" s="17">
        <f>Tabela1[[#This Row],[Preço Calculado]]/Tabela1[[#This Row],[Preço atual]]-1</f>
        <v>-0.60601071131139506</v>
      </c>
      <c r="U327" s="29" t="str">
        <f>HYPERLINK("https://statusinvest.com.br/fundos-imobiliarios/"&amp;Tabela1[[#This Row],[Ticker]],"Link")</f>
        <v>Link</v>
      </c>
      <c r="V327" s="38" t="s">
        <v>676</v>
      </c>
    </row>
    <row r="328" spans="1:22" x14ac:dyDescent="0.25">
      <c r="A328" s="12" t="s">
        <v>677</v>
      </c>
      <c r="B328" s="12" t="s">
        <v>28</v>
      </c>
      <c r="C328" s="13" t="s">
        <v>179</v>
      </c>
      <c r="D328" s="13" t="s">
        <v>30</v>
      </c>
      <c r="E328" s="16">
        <v>91.54</v>
      </c>
      <c r="F328" s="16">
        <v>0.95</v>
      </c>
      <c r="G328" s="25">
        <f>Tabela1[[#This Row],[Divid.]]*12/Tabela1[[#This Row],[Preço atual]]</f>
        <v>0.12453572208870436</v>
      </c>
      <c r="H328" s="16">
        <v>12.06</v>
      </c>
      <c r="I328" s="16">
        <v>106.6</v>
      </c>
      <c r="J328" s="15">
        <f>Tabela1[[#This Row],[Preço atual]]/Tabela1[[#This Row],[VP]]</f>
        <v>0.85872420262664173</v>
      </c>
      <c r="K328" s="14">
        <v>7.0000000000000007E-2</v>
      </c>
      <c r="L328" s="14">
        <v>1.2999999999999999E-2</v>
      </c>
      <c r="M328" s="13">
        <v>0.94</v>
      </c>
      <c r="N328" s="13">
        <v>45953</v>
      </c>
      <c r="O328" s="13">
        <v>7927</v>
      </c>
      <c r="P328" s="13">
        <v>1113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-8.0917180157163426E-2</v>
      </c>
      <c r="U328" s="29" t="str">
        <f>HYPERLINK("https://statusinvest.com.br/fundos-imobiliarios/"&amp;Tabela1[[#This Row],[Ticker]],"Link")</f>
        <v>Link</v>
      </c>
      <c r="V328" s="38" t="s">
        <v>41</v>
      </c>
    </row>
    <row r="329" spans="1:22" x14ac:dyDescent="0.25">
      <c r="A329" s="12" t="s">
        <v>678</v>
      </c>
      <c r="B329" s="12" t="s">
        <v>28</v>
      </c>
      <c r="C329" s="13" t="s">
        <v>36</v>
      </c>
      <c r="D329" s="13" t="s">
        <v>30</v>
      </c>
      <c r="E329" s="16">
        <v>9.39</v>
      </c>
      <c r="F329" s="16">
        <v>0.01</v>
      </c>
      <c r="G329" s="14">
        <f>Tabela1[[#This Row],[Divid.]]*12/Tabela1[[#This Row],[Preço atual]]</f>
        <v>1.2779552715654952E-2</v>
      </c>
      <c r="H329" s="16">
        <v>0.28720000000000001</v>
      </c>
      <c r="I329" s="16">
        <v>17.11</v>
      </c>
      <c r="J329" s="15">
        <f>Tabela1[[#This Row],[Preço atual]]/Tabela1[[#This Row],[VP]]</f>
        <v>0.5488018702513151</v>
      </c>
      <c r="K329" s="14"/>
      <c r="L329" s="14"/>
      <c r="M329" s="13">
        <v>5.88</v>
      </c>
      <c r="N329" s="13">
        <v>2804</v>
      </c>
      <c r="O329" s="13"/>
      <c r="P329" s="13"/>
      <c r="Q329" s="30">
        <f>Tabela1[[#This Row],[Divid.]]</f>
        <v>0.01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29" s="17">
        <f>Tabela1[[#This Row],[Preço Calculado]]/Tabela1[[#This Row],[Preço atual]]-1</f>
        <v>-0.90568595781804462</v>
      </c>
      <c r="U329" s="29" t="str">
        <f>HYPERLINK("https://statusinvest.com.br/fundos-imobiliarios/"&amp;Tabela1[[#This Row],[Ticker]],"Link")</f>
        <v>Link</v>
      </c>
      <c r="V329" s="38" t="s">
        <v>679</v>
      </c>
    </row>
    <row r="330" spans="1:22" x14ac:dyDescent="0.25">
      <c r="A330" s="12" t="s">
        <v>680</v>
      </c>
      <c r="B330" s="12" t="s">
        <v>28</v>
      </c>
      <c r="C330" s="13" t="s">
        <v>158</v>
      </c>
      <c r="D330" s="13" t="s">
        <v>681</v>
      </c>
      <c r="E330" s="16">
        <v>2.72</v>
      </c>
      <c r="F330" s="16" t="s">
        <v>50</v>
      </c>
      <c r="G330" s="25" t="e">
        <f>Tabela1[[#This Row],[Divid.]]*12/Tabela1[[#This Row],[Preço atual]]</f>
        <v>#VALUE!</v>
      </c>
      <c r="H330" s="16">
        <v>0</v>
      </c>
      <c r="I330" s="16">
        <v>17.440000000000001</v>
      </c>
      <c r="J330" s="15">
        <f>Tabela1[[#This Row],[Preço atual]]/Tabela1[[#This Row],[VP]]</f>
        <v>0.15596330275229359</v>
      </c>
      <c r="K330" s="14"/>
      <c r="L330" s="14"/>
      <c r="M330" s="13">
        <v>0.04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51</v>
      </c>
    </row>
    <row r="331" spans="1:22" x14ac:dyDescent="0.25">
      <c r="A331" s="12" t="s">
        <v>682</v>
      </c>
      <c r="B331" s="12" t="s">
        <v>28</v>
      </c>
      <c r="C331" s="13" t="s">
        <v>53</v>
      </c>
      <c r="D331" s="13" t="s">
        <v>658</v>
      </c>
      <c r="E331" s="16">
        <v>85</v>
      </c>
      <c r="F331" s="16">
        <v>1.2312000000000001</v>
      </c>
      <c r="G331" s="14">
        <f>Tabela1[[#This Row],[Divid.]]*12/Tabela1[[#This Row],[Preço atual]]</f>
        <v>0.17381647058823529</v>
      </c>
      <c r="H331" s="16">
        <v>2.9822000000000002</v>
      </c>
      <c r="I331" s="16">
        <v>88.81</v>
      </c>
      <c r="J331" s="15">
        <f>Tabela1[[#This Row],[Preço atual]]/Tabela1[[#This Row],[VP]]</f>
        <v>0.95709942574034457</v>
      </c>
      <c r="K331" s="14"/>
      <c r="L331" s="14"/>
      <c r="M331" s="13">
        <v>11.9</v>
      </c>
      <c r="N331" s="13">
        <v>84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0.28277838072498374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683</v>
      </c>
      <c r="B332" s="12" t="s">
        <v>28</v>
      </c>
      <c r="C332" s="13" t="s">
        <v>43</v>
      </c>
      <c r="D332" s="13" t="s">
        <v>30</v>
      </c>
      <c r="E332" s="16">
        <v>113.31</v>
      </c>
      <c r="F332" s="16">
        <v>0.73</v>
      </c>
      <c r="G332" s="14">
        <f>Tabela1[[#This Row],[Divid.]]*12/Tabela1[[#This Row],[Preço atual]]</f>
        <v>7.731003441885094E-2</v>
      </c>
      <c r="H332" s="16">
        <v>8.33</v>
      </c>
      <c r="I332" s="16">
        <v>208.47</v>
      </c>
      <c r="J332" s="15">
        <f>Tabela1[[#This Row],[Preço atual]]/Tabela1[[#This Row],[VP]]</f>
        <v>0.54353144337314718</v>
      </c>
      <c r="K332" s="14">
        <v>0.22800000000000001</v>
      </c>
      <c r="L332" s="14">
        <v>0</v>
      </c>
      <c r="M332" s="13">
        <v>1.63</v>
      </c>
      <c r="N332" s="13">
        <v>30253</v>
      </c>
      <c r="O332" s="13">
        <v>10221</v>
      </c>
      <c r="P332" s="13">
        <v>971</v>
      </c>
      <c r="Q332" s="30">
        <f>Tabela1[[#This Row],[Divid.]]</f>
        <v>0.73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32" s="17">
        <f>Tabela1[[#This Row],[Preço Calculado]]/Tabela1[[#This Row],[Preço atual]]-1</f>
        <v>-0.42944624045128466</v>
      </c>
      <c r="U332" s="29" t="str">
        <f>HYPERLINK("https://statusinvest.com.br/fundos-imobiliarios/"&amp;Tabela1[[#This Row],[Ticker]],"Link")</f>
        <v>Link</v>
      </c>
      <c r="V332" s="38" t="s">
        <v>684</v>
      </c>
    </row>
    <row r="333" spans="1:22" x14ac:dyDescent="0.25">
      <c r="A333" s="12" t="s">
        <v>685</v>
      </c>
      <c r="B333" s="12" t="s">
        <v>28</v>
      </c>
      <c r="C333" s="13" t="s">
        <v>36</v>
      </c>
      <c r="D333" s="13" t="s">
        <v>638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686</v>
      </c>
    </row>
    <row r="334" spans="1:22" x14ac:dyDescent="0.25">
      <c r="A334" s="12" t="s">
        <v>687</v>
      </c>
      <c r="B334" s="12" t="s">
        <v>28</v>
      </c>
      <c r="C334" s="13" t="s">
        <v>36</v>
      </c>
      <c r="D334" s="13" t="s">
        <v>96</v>
      </c>
      <c r="E334" s="16">
        <v>26.89</v>
      </c>
      <c r="F334" s="16">
        <v>0.34</v>
      </c>
      <c r="G334" s="14">
        <f>Tabela1[[#This Row],[Divid.]]*12/Tabela1[[#This Row],[Preço atual]]</f>
        <v>0.15172926738564521</v>
      </c>
      <c r="H334" s="16">
        <v>6.1</v>
      </c>
      <c r="I334" s="16">
        <v>28.25</v>
      </c>
      <c r="J334" s="15">
        <f>Tabela1[[#This Row],[Preço atual]]/Tabela1[[#This Row],[VP]]</f>
        <v>0.95185840707964608</v>
      </c>
      <c r="K334" s="14"/>
      <c r="L334" s="14"/>
      <c r="M334" s="13">
        <v>1.71</v>
      </c>
      <c r="N334" s="13">
        <v>1621</v>
      </c>
      <c r="O334" s="13"/>
      <c r="P334" s="13"/>
      <c r="Q334" s="30">
        <f>Tabela1[[#This Row],[Divid.]]</f>
        <v>0.34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34" s="17">
        <f>Tabela1[[#This Row],[Preço Calculado]]/Tabela1[[#This Row],[Preço atual]]-1</f>
        <v>0.11977319103797202</v>
      </c>
      <c r="U334" s="29" t="str">
        <f>HYPERLINK("https://statusinvest.com.br/fundos-imobiliarios/"&amp;Tabela1[[#This Row],[Ticker]],"Link")</f>
        <v>Link</v>
      </c>
      <c r="V334" s="38" t="s">
        <v>688</v>
      </c>
    </row>
    <row r="335" spans="1:22" x14ac:dyDescent="0.25">
      <c r="A335" s="12" t="s">
        <v>689</v>
      </c>
      <c r="B335" s="12" t="s">
        <v>28</v>
      </c>
      <c r="C335" s="13" t="s">
        <v>155</v>
      </c>
      <c r="D335" s="13"/>
      <c r="E335" s="16">
        <v>0</v>
      </c>
      <c r="F335" s="16" t="s">
        <v>50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50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690</v>
      </c>
      <c r="B336" s="12" t="s">
        <v>28</v>
      </c>
      <c r="C336" s="13" t="s">
        <v>36</v>
      </c>
      <c r="D336" s="13" t="s">
        <v>691</v>
      </c>
      <c r="E336" s="16">
        <v>85.45</v>
      </c>
      <c r="F336" s="16">
        <v>0.99</v>
      </c>
      <c r="G336" s="25">
        <f>Tabela1[[#This Row],[Divid.]]*12/Tabela1[[#This Row],[Preço atual]]</f>
        <v>0.13902867173785838</v>
      </c>
      <c r="H336" s="16">
        <v>12.448600000000001</v>
      </c>
      <c r="I336" s="16">
        <v>95.33</v>
      </c>
      <c r="J336" s="15">
        <f>Tabela1[[#This Row],[Preço atual]]/Tabela1[[#This Row],[VP]]</f>
        <v>0.89636001258785281</v>
      </c>
      <c r="K336" s="14"/>
      <c r="L336" s="14"/>
      <c r="M336" s="13">
        <v>1.33</v>
      </c>
      <c r="N336" s="13">
        <v>183801</v>
      </c>
      <c r="O336" s="13"/>
      <c r="P336" s="13"/>
      <c r="Q336" s="30">
        <f>Tabela1[[#This Row],[Divid.]]</f>
        <v>0.99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336" s="17">
        <f>Tabela1[[#This Row],[Preço Calculado]]/Tabela1[[#This Row],[Preço atual]]-1</f>
        <v>2.6041857843973171E-2</v>
      </c>
      <c r="U336" s="29" t="str">
        <f>HYPERLINK("https://statusinvest.com.br/fundos-imobiliarios/"&amp;Tabela1[[#This Row],[Ticker]],"Link")</f>
        <v>Link</v>
      </c>
      <c r="V336" s="38" t="s">
        <v>692</v>
      </c>
    </row>
    <row r="337" spans="1:22" x14ac:dyDescent="0.25">
      <c r="A337" s="12" t="s">
        <v>693</v>
      </c>
      <c r="B337" s="12" t="s">
        <v>28</v>
      </c>
      <c r="C337" s="13" t="s">
        <v>43</v>
      </c>
      <c r="D337" s="13" t="s">
        <v>691</v>
      </c>
      <c r="E337" s="16">
        <v>51.84</v>
      </c>
      <c r="F337" s="16">
        <v>0.54</v>
      </c>
      <c r="G337" s="25">
        <f>Tabela1[[#This Row],[Divid.]]*12/Tabela1[[#This Row],[Preço atual]]</f>
        <v>0.125</v>
      </c>
      <c r="H337" s="16">
        <v>6.0601000000000003</v>
      </c>
      <c r="I337" s="16">
        <v>93.42</v>
      </c>
      <c r="J337" s="15">
        <f>Tabela1[[#This Row],[Preço atual]]/Tabela1[[#This Row],[VP]]</f>
        <v>0.55491329479768792</v>
      </c>
      <c r="K337" s="14">
        <v>0.111</v>
      </c>
      <c r="L337" s="14">
        <v>0</v>
      </c>
      <c r="M337" s="13">
        <v>2.17</v>
      </c>
      <c r="N337" s="13">
        <v>77186</v>
      </c>
      <c r="O337" s="13">
        <v>5678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-7.7490774907749138E-2</v>
      </c>
      <c r="U337" s="29" t="str">
        <f>HYPERLINK("https://statusinvest.com.br/fundos-imobiliarios/"&amp;Tabela1[[#This Row],[Ticker]],"Link")</f>
        <v>Link</v>
      </c>
      <c r="V337" s="38" t="s">
        <v>694</v>
      </c>
    </row>
    <row r="338" spans="1:22" x14ac:dyDescent="0.25">
      <c r="A338" s="12" t="s">
        <v>695</v>
      </c>
      <c r="B338" s="12" t="s">
        <v>28</v>
      </c>
      <c r="C338" s="13" t="s">
        <v>53</v>
      </c>
      <c r="D338" s="13"/>
      <c r="E338" s="16">
        <v>63.52</v>
      </c>
      <c r="F338" s="16">
        <v>0.69689999999999996</v>
      </c>
      <c r="G338" s="25">
        <f>Tabela1[[#This Row],[Divid.]]*12/Tabela1[[#This Row],[Preço atual]]</f>
        <v>0.13165617128463475</v>
      </c>
      <c r="H338" s="16">
        <v>9.0348000000000006</v>
      </c>
      <c r="I338" s="16">
        <v>76.89</v>
      </c>
      <c r="J338" s="15">
        <f>Tabela1[[#This Row],[Preço atual]]/Tabela1[[#This Row],[VP]]</f>
        <v>0.82611522954870598</v>
      </c>
      <c r="K338" s="14"/>
      <c r="L338" s="14"/>
      <c r="M338" s="13">
        <v>0.69</v>
      </c>
      <c r="N338" s="13">
        <v>681</v>
      </c>
      <c r="O338" s="13"/>
      <c r="P338" s="13"/>
      <c r="Q338" s="30">
        <f>Tabela1[[#This Row],[Divid.]]</f>
        <v>0.69689999999999996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61.718081180811801</v>
      </c>
      <c r="T338" s="17">
        <f>Tabela1[[#This Row],[Preço Calculado]]/Tabela1[[#This Row],[Preço atual]]-1</f>
        <v>-2.8367739596791619E-2</v>
      </c>
      <c r="U338" s="29" t="str">
        <f>HYPERLINK("https://statusinvest.com.br/fundos-imobiliarios/"&amp;Tabela1[[#This Row],[Ticker]],"Link")</f>
        <v>Link</v>
      </c>
      <c r="V338" s="38" t="s">
        <v>696</v>
      </c>
    </row>
    <row r="339" spans="1:22" x14ac:dyDescent="0.25">
      <c r="A339" s="12" t="s">
        <v>697</v>
      </c>
      <c r="B339" s="12" t="s">
        <v>28</v>
      </c>
      <c r="C339" s="13" t="s">
        <v>36</v>
      </c>
      <c r="D339" s="13" t="s">
        <v>698</v>
      </c>
      <c r="E339" s="16">
        <v>180</v>
      </c>
      <c r="F339" s="16">
        <v>2.78</v>
      </c>
      <c r="G339" s="14">
        <f>Tabela1[[#This Row],[Divid.]]*12/Tabela1[[#This Row],[Preço atual]]</f>
        <v>0.18533333333333332</v>
      </c>
      <c r="H339" s="16">
        <v>32.650199999999998</v>
      </c>
      <c r="I339" s="16">
        <v>284.8</v>
      </c>
      <c r="J339" s="15">
        <f>Tabela1[[#This Row],[Preço atual]]/Tabela1[[#This Row],[VP]]</f>
        <v>0.63202247191011229</v>
      </c>
      <c r="K339" s="14"/>
      <c r="L339" s="14"/>
      <c r="M339" s="13">
        <v>6.31</v>
      </c>
      <c r="N339" s="13">
        <v>66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0.36777367773677727</v>
      </c>
      <c r="U339" s="29" t="str">
        <f>HYPERLINK("https://statusinvest.com.br/fundos-imobiliarios/"&amp;Tabela1[[#This Row],[Ticker]],"Link")</f>
        <v>Link</v>
      </c>
      <c r="V339" s="38" t="s">
        <v>51</v>
      </c>
    </row>
    <row r="340" spans="1:22" x14ac:dyDescent="0.25">
      <c r="A340" s="12" t="s">
        <v>699</v>
      </c>
      <c r="B340" s="12" t="s">
        <v>28</v>
      </c>
      <c r="C340" s="13" t="s">
        <v>70</v>
      </c>
      <c r="D340" s="13" t="s">
        <v>691</v>
      </c>
      <c r="E340" s="16">
        <v>71.099999999999994</v>
      </c>
      <c r="F340" s="16">
        <v>0.7</v>
      </c>
      <c r="G340" s="14">
        <f>Tabela1[[#This Row],[Divid.]]*12/Tabela1[[#This Row],[Preço atual]]</f>
        <v>0.1181434599156118</v>
      </c>
      <c r="H340" s="16">
        <v>9.3779000000000003</v>
      </c>
      <c r="I340" s="16">
        <v>121.9</v>
      </c>
      <c r="J340" s="15">
        <f>Tabela1[[#This Row],[Preço atual]]/Tabela1[[#This Row],[VP]]</f>
        <v>0.58326497128794086</v>
      </c>
      <c r="K340" s="14">
        <v>0.151</v>
      </c>
      <c r="L340" s="14">
        <v>0</v>
      </c>
      <c r="M340" s="13">
        <v>3.13</v>
      </c>
      <c r="N340" s="13">
        <v>7634</v>
      </c>
      <c r="O340" s="13">
        <v>1348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-0.12809254674825243</v>
      </c>
      <c r="U340" s="29" t="str">
        <f>HYPERLINK("https://statusinvest.com.br/fundos-imobiliarios/"&amp;Tabela1[[#This Row],[Ticker]],"Link")</f>
        <v>Link</v>
      </c>
      <c r="V340" s="38" t="s">
        <v>700</v>
      </c>
    </row>
    <row r="341" spans="1:22" x14ac:dyDescent="0.25">
      <c r="A341" s="12" t="s">
        <v>701</v>
      </c>
      <c r="B341" s="12" t="s">
        <v>28</v>
      </c>
      <c r="C341" s="13" t="s">
        <v>53</v>
      </c>
      <c r="D341" s="13" t="s">
        <v>638</v>
      </c>
      <c r="E341" s="16">
        <v>66</v>
      </c>
      <c r="F341" s="16">
        <v>0.7</v>
      </c>
      <c r="G341" s="14">
        <f>Tabela1[[#This Row],[Divid.]]*12/Tabela1[[#This Row],[Preço atual]]</f>
        <v>0.12727272727272726</v>
      </c>
      <c r="H341" s="16">
        <v>8.34</v>
      </c>
      <c r="I341" s="16">
        <v>77.489999999999995</v>
      </c>
      <c r="J341" s="15">
        <f>Tabela1[[#This Row],[Preço atual]]/Tabela1[[#This Row],[VP]]</f>
        <v>0.85172280294231517</v>
      </c>
      <c r="K341" s="14"/>
      <c r="L341" s="14"/>
      <c r="M341" s="13">
        <v>1.89</v>
      </c>
      <c r="N341" s="13">
        <v>5226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-6.0717879906072025E-2</v>
      </c>
      <c r="U341" s="29" t="str">
        <f>HYPERLINK("https://statusinvest.com.br/fundos-imobiliarios/"&amp;Tabela1[[#This Row],[Ticker]],"Link")</f>
        <v>Link</v>
      </c>
      <c r="V341" s="38" t="s">
        <v>702</v>
      </c>
    </row>
    <row r="342" spans="1:22" x14ac:dyDescent="0.25">
      <c r="A342" s="12" t="s">
        <v>703</v>
      </c>
      <c r="B342" s="12" t="s">
        <v>28</v>
      </c>
      <c r="C342" s="13" t="s">
        <v>82</v>
      </c>
      <c r="D342" s="13"/>
      <c r="E342" s="16">
        <v>95.2</v>
      </c>
      <c r="F342" s="16">
        <v>0.85</v>
      </c>
      <c r="G342" s="25">
        <f>Tabela1[[#This Row],[Divid.]]*12/Tabela1[[#This Row],[Preço atual]]</f>
        <v>0.10714285714285714</v>
      </c>
      <c r="H342" s="16">
        <v>1.75</v>
      </c>
      <c r="I342" s="16">
        <v>96.76</v>
      </c>
      <c r="J342" s="15">
        <f>Tabela1[[#This Row],[Preço atual]]/Tabela1[[#This Row],[VP]]</f>
        <v>0.98387763538652329</v>
      </c>
      <c r="K342" s="14"/>
      <c r="L342" s="14"/>
      <c r="M342" s="13">
        <v>6.42</v>
      </c>
      <c r="N342" s="13">
        <v>76</v>
      </c>
      <c r="O342" s="13"/>
      <c r="P342" s="13"/>
      <c r="Q342" s="30">
        <f>Tabela1[[#This Row],[Divid.]]</f>
        <v>0.85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2" s="17">
        <f>Tabela1[[#This Row],[Preço Calculado]]/Tabela1[[#This Row],[Preço atual]]-1</f>
        <v>-0.20927780706378507</v>
      </c>
      <c r="U342" s="29" t="str">
        <f>HYPERLINK("https://statusinvest.com.br/fundos-imobiliarios/"&amp;Tabela1[[#This Row],[Ticker]],"Link")</f>
        <v>Link</v>
      </c>
      <c r="V342" s="38" t="s">
        <v>704</v>
      </c>
    </row>
    <row r="343" spans="1:22" x14ac:dyDescent="0.25">
      <c r="A343" s="12" t="s">
        <v>705</v>
      </c>
      <c r="B343" s="12" t="s">
        <v>28</v>
      </c>
      <c r="C343" s="13" t="s">
        <v>43</v>
      </c>
      <c r="D343" s="13" t="s">
        <v>244</v>
      </c>
      <c r="E343" s="16">
        <v>47.99</v>
      </c>
      <c r="F343" s="16">
        <v>0.26</v>
      </c>
      <c r="G343" s="25">
        <f>Tabela1[[#This Row],[Divid.]]*12/Tabela1[[#This Row],[Preço atual]]</f>
        <v>6.501354448843509E-2</v>
      </c>
      <c r="H343" s="16">
        <v>3.12</v>
      </c>
      <c r="I343" s="16">
        <v>107.82</v>
      </c>
      <c r="J343" s="15">
        <f>Tabela1[[#This Row],[Preço atual]]/Tabela1[[#This Row],[VP]]</f>
        <v>0.44509367464292343</v>
      </c>
      <c r="K343" s="14">
        <v>0.35799999999999998</v>
      </c>
      <c r="L343" s="14">
        <v>0</v>
      </c>
      <c r="M343" s="13">
        <v>0.55000000000000004</v>
      </c>
      <c r="N343" s="13">
        <v>1185</v>
      </c>
      <c r="O343" s="13">
        <v>2694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-0.52019524362778524</v>
      </c>
      <c r="U343" s="29" t="str">
        <f>HYPERLINK("https://statusinvest.com.br/fundos-imobiliarios/"&amp;Tabela1[[#This Row],[Ticker]],"Link")</f>
        <v>Link</v>
      </c>
      <c r="V343" s="38" t="s">
        <v>51</v>
      </c>
    </row>
    <row r="344" spans="1:22" x14ac:dyDescent="0.25">
      <c r="A344" s="12" t="s">
        <v>706</v>
      </c>
      <c r="B344" s="12" t="s">
        <v>28</v>
      </c>
      <c r="C344" s="13" t="s">
        <v>36</v>
      </c>
      <c r="D344" s="13" t="s">
        <v>96</v>
      </c>
      <c r="E344" s="16">
        <v>147.18</v>
      </c>
      <c r="F344" s="16">
        <v>0.82</v>
      </c>
      <c r="G344" s="14">
        <f>Tabela1[[#This Row],[Divid.]]*12/Tabela1[[#This Row],[Preço atual]]</f>
        <v>6.6856909906237258E-2</v>
      </c>
      <c r="H344" s="16">
        <v>28.99</v>
      </c>
      <c r="I344" s="16">
        <v>192.72</v>
      </c>
      <c r="J344" s="15">
        <f>Tabela1[[#This Row],[Preço atual]]/Tabela1[[#This Row],[VP]]</f>
        <v>0.76369863013698636</v>
      </c>
      <c r="K344" s="14"/>
      <c r="L344" s="14"/>
      <c r="M344" s="13">
        <v>5.44</v>
      </c>
      <c r="N344" s="13">
        <v>1129</v>
      </c>
      <c r="O344" s="13"/>
      <c r="P344" s="13"/>
      <c r="Q344" s="30">
        <f>Tabela1[[#This Row],[Divid.]]</f>
        <v>0.82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44" s="17">
        <f>Tabela1[[#This Row],[Preço Calculado]]/Tabela1[[#This Row],[Preço atual]]-1</f>
        <v>-0.50659107080267707</v>
      </c>
      <c r="U344" s="29" t="str">
        <f>HYPERLINK("https://statusinvest.com.br/fundos-imobiliarios/"&amp;Tabela1[[#This Row],[Ticker]],"Link")</f>
        <v>Link</v>
      </c>
      <c r="V344" s="38" t="s">
        <v>707</v>
      </c>
    </row>
    <row r="345" spans="1:22" x14ac:dyDescent="0.25">
      <c r="A345" s="12" t="s">
        <v>708</v>
      </c>
      <c r="B345" s="12" t="s">
        <v>28</v>
      </c>
      <c r="C345" s="13" t="s">
        <v>43</v>
      </c>
      <c r="D345" s="13" t="s">
        <v>30</v>
      </c>
      <c r="E345" s="16">
        <v>46.48</v>
      </c>
      <c r="F345" s="16">
        <v>0.43</v>
      </c>
      <c r="G345" s="14">
        <f>Tabela1[[#This Row],[Divid.]]*12/Tabela1[[#This Row],[Preço atual]]</f>
        <v>0.11101549053356283</v>
      </c>
      <c r="H345" s="16">
        <v>4.99</v>
      </c>
      <c r="I345" s="16">
        <v>86.59</v>
      </c>
      <c r="J345" s="15">
        <f>Tabela1[[#This Row],[Preço atual]]/Tabela1[[#This Row],[VP]]</f>
        <v>0.53678253839935319</v>
      </c>
      <c r="K345" s="14">
        <v>0.16200000000000001</v>
      </c>
      <c r="L345" s="14">
        <v>0</v>
      </c>
      <c r="M345" s="13">
        <v>1.94</v>
      </c>
      <c r="N345" s="13">
        <v>11931</v>
      </c>
      <c r="O345" s="13">
        <v>2269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-0.18069748683717468</v>
      </c>
      <c r="U345" s="29" t="str">
        <f>HYPERLINK("https://statusinvest.com.br/fundos-imobiliarios/"&amp;Tabela1[[#This Row],[Ticker]],"Link")</f>
        <v>Link</v>
      </c>
      <c r="V345" s="38" t="s">
        <v>709</v>
      </c>
    </row>
    <row r="346" spans="1:22" x14ac:dyDescent="0.25">
      <c r="A346" s="12" t="s">
        <v>710</v>
      </c>
      <c r="B346" s="12" t="s">
        <v>28</v>
      </c>
      <c r="C346" s="13" t="s">
        <v>158</v>
      </c>
      <c r="D346" s="13"/>
      <c r="E346" s="16">
        <v>770</v>
      </c>
      <c r="F346" s="16">
        <v>7.9199000000000002</v>
      </c>
      <c r="G346" s="14">
        <f>Tabela1[[#This Row],[Divid.]]*12/Tabela1[[#This Row],[Preço atual]]</f>
        <v>0.123427012987013</v>
      </c>
      <c r="H346" s="16">
        <v>39.524000000000001</v>
      </c>
      <c r="I346" s="16">
        <v>689.38</v>
      </c>
      <c r="J346" s="15">
        <f>Tabela1[[#This Row],[Preço atual]]/Tabela1[[#This Row],[VP]]</f>
        <v>1.1169456613188662</v>
      </c>
      <c r="K346" s="14"/>
      <c r="L346" s="14"/>
      <c r="M346" s="13">
        <v>7.08</v>
      </c>
      <c r="N346" s="13">
        <v>75</v>
      </c>
      <c r="O346" s="13">
        <v>71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-8.9099535151195619E-2</v>
      </c>
      <c r="U346" s="29" t="str">
        <f>HYPERLINK("https://statusinvest.com.br/fundos-imobiliarios/"&amp;Tabela1[[#This Row],[Ticker]],"Link")</f>
        <v>Link</v>
      </c>
      <c r="V346" s="38" t="s">
        <v>711</v>
      </c>
    </row>
    <row r="347" spans="1:22" x14ac:dyDescent="0.25">
      <c r="A347" s="12" t="s">
        <v>712</v>
      </c>
      <c r="B347" s="12" t="s">
        <v>28</v>
      </c>
      <c r="C347" s="13" t="s">
        <v>36</v>
      </c>
      <c r="D347" s="13"/>
      <c r="E347" s="16">
        <v>96.89</v>
      </c>
      <c r="F347" s="16">
        <v>1.2</v>
      </c>
      <c r="G347" s="14">
        <f>Tabela1[[#This Row],[Divid.]]*12/Tabela1[[#This Row],[Preço atual]]</f>
        <v>0.14862214882856847</v>
      </c>
      <c r="H347" s="16">
        <v>13.667999999999999</v>
      </c>
      <c r="I347" s="16">
        <v>101.05</v>
      </c>
      <c r="J347" s="15">
        <f>Tabela1[[#This Row],[Preço atual]]/Tabela1[[#This Row],[VP]]</f>
        <v>0.95883226125680354</v>
      </c>
      <c r="K347" s="14"/>
      <c r="L347" s="14"/>
      <c r="M347" s="13">
        <v>10.86</v>
      </c>
      <c r="N347" s="13">
        <v>2808</v>
      </c>
      <c r="O347" s="13"/>
      <c r="P347" s="13"/>
      <c r="Q347" s="30">
        <f>Tabela1[[#This Row],[Divid.]]</f>
        <v>1.2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47" s="17">
        <f>Tabela1[[#This Row],[Preço Calculado]]/Tabela1[[#This Row],[Preço atual]]-1</f>
        <v>9.6842426779103041E-2</v>
      </c>
      <c r="U347" s="29" t="str">
        <f>HYPERLINK("https://statusinvest.com.br/fundos-imobiliarios/"&amp;Tabela1[[#This Row],[Ticker]],"Link")</f>
        <v>Link</v>
      </c>
      <c r="V347" s="38" t="s">
        <v>713</v>
      </c>
    </row>
    <row r="348" spans="1:22" x14ac:dyDescent="0.25">
      <c r="A348" s="12" t="s">
        <v>714</v>
      </c>
      <c r="B348" s="12" t="s">
        <v>28</v>
      </c>
      <c r="C348" s="13" t="s">
        <v>36</v>
      </c>
      <c r="D348" s="13" t="s">
        <v>638</v>
      </c>
      <c r="E348" s="16">
        <v>83.05</v>
      </c>
      <c r="F348" s="16">
        <v>0.9</v>
      </c>
      <c r="G348" s="14">
        <f>Tabela1[[#This Row],[Divid.]]*12/Tabela1[[#This Row],[Preço atual]]</f>
        <v>0.13004214328717642</v>
      </c>
      <c r="H348" s="16">
        <v>13.5</v>
      </c>
      <c r="I348" s="16">
        <v>90.71</v>
      </c>
      <c r="J348" s="15">
        <f>Tabela1[[#This Row],[Preço atual]]/Tabela1[[#This Row],[VP]]</f>
        <v>0.91555506559365007</v>
      </c>
      <c r="K348" s="14"/>
      <c r="L348" s="14"/>
      <c r="M348" s="13">
        <v>0.39</v>
      </c>
      <c r="N348" s="13">
        <v>2412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-4.0279385334491602E-2</v>
      </c>
      <c r="U348" s="29" t="str">
        <f>HYPERLINK("https://statusinvest.com.br/fundos-imobiliarios/"&amp;Tabela1[[#This Row],[Ticker]],"Link")</f>
        <v>Link</v>
      </c>
      <c r="V348" s="38" t="s">
        <v>715</v>
      </c>
    </row>
    <row r="349" spans="1:22" x14ac:dyDescent="0.25">
      <c r="A349" s="12" t="s">
        <v>716</v>
      </c>
      <c r="B349" s="12" t="s">
        <v>28</v>
      </c>
      <c r="C349" s="13" t="s">
        <v>158</v>
      </c>
      <c r="D349" s="13" t="s">
        <v>638</v>
      </c>
      <c r="E349" s="16">
        <v>1125</v>
      </c>
      <c r="F349" s="16">
        <v>35.030999999999999</v>
      </c>
      <c r="G349" s="14">
        <f>Tabela1[[#This Row],[Divid.]]*12/Tabela1[[#This Row],[Preço atual]]</f>
        <v>0.37366399999999994</v>
      </c>
      <c r="H349" s="16">
        <v>43.401400000000002</v>
      </c>
      <c r="I349" s="16">
        <v>1148.04</v>
      </c>
      <c r="J349" s="15">
        <f>Tabela1[[#This Row],[Preço atual]]/Tabela1[[#This Row],[VP]]</f>
        <v>0.97993101285669493</v>
      </c>
      <c r="K349" s="14"/>
      <c r="L349" s="14"/>
      <c r="M349" s="13">
        <v>1.31</v>
      </c>
      <c r="N349" s="13">
        <v>105</v>
      </c>
      <c r="O349" s="13"/>
      <c r="P349" s="13"/>
      <c r="Q349" s="30">
        <f>Tabela1[[#This Row],[Divid.]]</f>
        <v>35.030999999999999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3102.3763837638371</v>
      </c>
      <c r="T349" s="17">
        <f>Tabela1[[#This Row],[Preço Calculado]]/Tabela1[[#This Row],[Preço atual]]-1</f>
        <v>1.7576678966789663</v>
      </c>
      <c r="U349" s="29" t="str">
        <f>HYPERLINK("https://statusinvest.com.br/fundos-imobiliarios/"&amp;Tabela1[[#This Row],[Ticker]],"Link")</f>
        <v>Link</v>
      </c>
      <c r="V349" s="38" t="s">
        <v>717</v>
      </c>
    </row>
    <row r="350" spans="1:22" x14ac:dyDescent="0.25">
      <c r="A350" s="12" t="s">
        <v>718</v>
      </c>
      <c r="B350" s="12" t="s">
        <v>28</v>
      </c>
      <c r="C350" s="13" t="s">
        <v>53</v>
      </c>
      <c r="D350" s="13" t="s">
        <v>217</v>
      </c>
      <c r="E350" s="16">
        <v>70.760000000000005</v>
      </c>
      <c r="F350" s="16">
        <v>0.75</v>
      </c>
      <c r="G350" s="14">
        <f>Tabela1[[#This Row],[Divid.]]*12/Tabela1[[#This Row],[Preço atual]]</f>
        <v>0.12719050310910118</v>
      </c>
      <c r="H350" s="16">
        <v>9</v>
      </c>
      <c r="I350" s="16">
        <v>82.48</v>
      </c>
      <c r="J350" s="15">
        <f>Tabela1[[#This Row],[Preço atual]]/Tabela1[[#This Row],[VP]]</f>
        <v>0.85790494665373429</v>
      </c>
      <c r="K350" s="14"/>
      <c r="L350" s="14"/>
      <c r="M350" s="13">
        <v>1.1200000000000001</v>
      </c>
      <c r="N350" s="13">
        <v>12171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-6.1324700301836454E-2</v>
      </c>
      <c r="U350" s="29" t="str">
        <f>HYPERLINK("https://statusinvest.com.br/fundos-imobiliarios/"&amp;Tabela1[[#This Row],[Ticker]],"Link")</f>
        <v>Link</v>
      </c>
      <c r="V350" s="38" t="s">
        <v>719</v>
      </c>
    </row>
    <row r="351" spans="1:22" x14ac:dyDescent="0.25">
      <c r="A351" s="12" t="s">
        <v>720</v>
      </c>
      <c r="B351" s="12" t="s">
        <v>28</v>
      </c>
      <c r="C351" s="13" t="s">
        <v>36</v>
      </c>
      <c r="D351" s="13" t="s">
        <v>721</v>
      </c>
      <c r="E351" s="16">
        <v>97.36</v>
      </c>
      <c r="F351" s="16">
        <v>1.2</v>
      </c>
      <c r="G351" s="25">
        <f>Tabela1[[#This Row],[Divid.]]*12/Tabela1[[#This Row],[Preço atual]]</f>
        <v>0.14790468364831552</v>
      </c>
      <c r="H351" s="16">
        <v>17.859000000000002</v>
      </c>
      <c r="I351" s="16">
        <v>93.29</v>
      </c>
      <c r="J351" s="15">
        <f>Tabela1[[#This Row],[Preço atual]]/Tabela1[[#This Row],[VP]]</f>
        <v>1.0436273984349875</v>
      </c>
      <c r="K351" s="14"/>
      <c r="L351" s="14"/>
      <c r="M351" s="13">
        <v>3.95</v>
      </c>
      <c r="N351" s="13">
        <v>30505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9.1547480799376357E-2</v>
      </c>
      <c r="U351" s="29" t="str">
        <f>HYPERLINK("https://statusinvest.com.br/fundos-imobiliarios/"&amp;Tabela1[[#This Row],[Ticker]],"Link")</f>
        <v>Link</v>
      </c>
      <c r="V351" s="38" t="s">
        <v>722</v>
      </c>
    </row>
    <row r="352" spans="1:22" x14ac:dyDescent="0.25">
      <c r="A352" s="12" t="s">
        <v>723</v>
      </c>
      <c r="B352" s="12" t="s">
        <v>28</v>
      </c>
      <c r="C352" s="13" t="s">
        <v>56</v>
      </c>
      <c r="D352" s="13" t="s">
        <v>721</v>
      </c>
      <c r="E352" s="16">
        <v>82.7</v>
      </c>
      <c r="F352" s="16">
        <v>0.85</v>
      </c>
      <c r="G352" s="25">
        <f>Tabela1[[#This Row],[Divid.]]*12/Tabela1[[#This Row],[Preço atual]]</f>
        <v>0.12333736396614267</v>
      </c>
      <c r="H352" s="16">
        <v>13.81</v>
      </c>
      <c r="I352" s="16">
        <v>96.5</v>
      </c>
      <c r="J352" s="15">
        <f>Tabela1[[#This Row],[Preço atual]]/Tabela1[[#This Row],[VP]]</f>
        <v>0.85699481865284977</v>
      </c>
      <c r="K352" s="14">
        <v>0</v>
      </c>
      <c r="L352" s="14">
        <v>0</v>
      </c>
      <c r="M352" s="13">
        <v>4.12</v>
      </c>
      <c r="N352" s="13">
        <v>81456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-8.9761151541382533E-2</v>
      </c>
      <c r="U352" s="29" t="str">
        <f>HYPERLINK("https://statusinvest.com.br/fundos-imobiliarios/"&amp;Tabela1[[#This Row],[Ticker]],"Link")</f>
        <v>Link</v>
      </c>
      <c r="V352" s="38" t="s">
        <v>724</v>
      </c>
    </row>
    <row r="353" spans="1:22" x14ac:dyDescent="0.25">
      <c r="A353" s="12" t="s">
        <v>725</v>
      </c>
      <c r="B353" s="12" t="s">
        <v>28</v>
      </c>
      <c r="C353" s="13" t="s">
        <v>40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51</v>
      </c>
    </row>
    <row r="354" spans="1:22" x14ac:dyDescent="0.25">
      <c r="A354" s="12" t="s">
        <v>726</v>
      </c>
      <c r="B354" s="12" t="s">
        <v>28</v>
      </c>
      <c r="C354" s="13" t="s">
        <v>82</v>
      </c>
      <c r="D354" s="13"/>
      <c r="E354" s="16">
        <v>0</v>
      </c>
      <c r="F354" s="16" t="s">
        <v>50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50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727</v>
      </c>
      <c r="B355" s="12" t="s">
        <v>28</v>
      </c>
      <c r="C355" s="13" t="s">
        <v>36</v>
      </c>
      <c r="D355" s="13" t="s">
        <v>728</v>
      </c>
      <c r="E355" s="16">
        <v>89.6</v>
      </c>
      <c r="F355" s="16">
        <v>1.07</v>
      </c>
      <c r="G355" s="25">
        <f>Tabela1[[#This Row],[Divid.]]*12/Tabela1[[#This Row],[Preço atual]]</f>
        <v>0.14330357142857145</v>
      </c>
      <c r="H355" s="16">
        <v>12.41</v>
      </c>
      <c r="I355" s="16">
        <v>98.63</v>
      </c>
      <c r="J355" s="15">
        <f>Tabela1[[#This Row],[Preço atual]]/Tabela1[[#This Row],[VP]]</f>
        <v>0.90844570617459186</v>
      </c>
      <c r="K355" s="14"/>
      <c r="L355" s="14"/>
      <c r="M355" s="13">
        <v>2.2200000000000002</v>
      </c>
      <c r="N355" s="13">
        <v>9250</v>
      </c>
      <c r="O355" s="13"/>
      <c r="P355" s="13"/>
      <c r="Q355" s="30">
        <f>Tabela1[[#This Row],[Divid.]]</f>
        <v>1.07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55" s="17">
        <f>Tabela1[[#This Row],[Preço Calculado]]/Tabela1[[#This Row],[Preço atual]]-1</f>
        <v>5.7590933052187543E-2</v>
      </c>
      <c r="U355" s="29" t="str">
        <f>HYPERLINK("https://statusinvest.com.br/fundos-imobiliarios/"&amp;Tabela1[[#This Row],[Ticker]],"Link")</f>
        <v>Link</v>
      </c>
      <c r="V355" s="38" t="s">
        <v>729</v>
      </c>
    </row>
    <row r="356" spans="1:22" x14ac:dyDescent="0.25">
      <c r="A356" s="12" t="s">
        <v>730</v>
      </c>
      <c r="B356" s="12" t="s">
        <v>28</v>
      </c>
      <c r="C356" s="13" t="s">
        <v>43</v>
      </c>
      <c r="D356" s="13" t="s">
        <v>731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55.75</v>
      </c>
      <c r="J356" s="15">
        <f>Tabela1[[#This Row],[Preço atual]]/Tabela1[[#This Row],[VP]]</f>
        <v>0.67946188340807179</v>
      </c>
      <c r="K356" s="14">
        <v>1</v>
      </c>
      <c r="L356" s="14">
        <v>0</v>
      </c>
      <c r="M356" s="13">
        <v>3.98</v>
      </c>
      <c r="N356" s="13">
        <v>50</v>
      </c>
      <c r="O356" s="13">
        <v>4716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732</v>
      </c>
    </row>
    <row r="357" spans="1:22" x14ac:dyDescent="0.25">
      <c r="A357" s="12" t="s">
        <v>733</v>
      </c>
      <c r="B357" s="12" t="s">
        <v>28</v>
      </c>
      <c r="C357" s="13" t="s">
        <v>56</v>
      </c>
      <c r="D357" s="13"/>
      <c r="E357" s="16">
        <v>0</v>
      </c>
      <c r="F357" s="16" t="s">
        <v>50</v>
      </c>
      <c r="G357" s="25" t="e">
        <f>Tabela1[[#This Row],[Divid.]]*12/Tabela1[[#This Row],[Preço atual]]</f>
        <v>#VALUE!</v>
      </c>
      <c r="H357" s="16">
        <v>0</v>
      </c>
      <c r="I357" s="16">
        <v>101.4</v>
      </c>
      <c r="J357" s="15">
        <f>Tabela1[[#This Row],[Preço atual]]/Tabela1[[#This Row],[VP]]</f>
        <v>0</v>
      </c>
      <c r="K357" s="14"/>
      <c r="L357" s="14"/>
      <c r="M357" s="13">
        <v>5.51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51</v>
      </c>
    </row>
    <row r="358" spans="1:22" x14ac:dyDescent="0.25">
      <c r="A358" s="12" t="s">
        <v>734</v>
      </c>
      <c r="B358" s="12" t="s">
        <v>28</v>
      </c>
      <c r="C358" s="13" t="s">
        <v>56</v>
      </c>
      <c r="D358" s="13" t="s">
        <v>728</v>
      </c>
      <c r="E358" s="16">
        <v>59.1</v>
      </c>
      <c r="F358" s="16">
        <v>0.64</v>
      </c>
      <c r="G358" s="25">
        <f>Tabela1[[#This Row],[Divid.]]*12/Tabela1[[#This Row],[Preço atual]]</f>
        <v>0.12994923857868018</v>
      </c>
      <c r="H358" s="16">
        <v>7.7</v>
      </c>
      <c r="I358" s="16">
        <v>94.11</v>
      </c>
      <c r="J358" s="15">
        <f>Tabela1[[#This Row],[Preço atual]]/Tabela1[[#This Row],[VP]]</f>
        <v>0.62798852406758054</v>
      </c>
      <c r="K358" s="14">
        <v>0</v>
      </c>
      <c r="L358" s="14">
        <v>0</v>
      </c>
      <c r="M358" s="13">
        <v>7.94</v>
      </c>
      <c r="N358" s="13">
        <v>34637</v>
      </c>
      <c r="O358" s="13">
        <v>2436</v>
      </c>
      <c r="P358" s="13">
        <v>279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-4.0965028939629611E-2</v>
      </c>
      <c r="U358" s="29" t="str">
        <f>HYPERLINK("https://statusinvest.com.br/fundos-imobiliarios/"&amp;Tabela1[[#This Row],[Ticker]],"Link")</f>
        <v>Link</v>
      </c>
      <c r="V358" s="38" t="s">
        <v>735</v>
      </c>
    </row>
    <row r="359" spans="1:22" x14ac:dyDescent="0.25">
      <c r="A359" s="12" t="s">
        <v>736</v>
      </c>
      <c r="B359" s="12" t="s">
        <v>28</v>
      </c>
      <c r="C359" s="13" t="s">
        <v>70</v>
      </c>
      <c r="D359" s="13"/>
      <c r="E359" s="16">
        <v>0</v>
      </c>
      <c r="F359" s="16" t="s">
        <v>50</v>
      </c>
      <c r="G359" s="14" t="e">
        <f>Tabela1[[#This Row],[Divid.]]*12/Tabela1[[#This Row],[Preço atual]]</f>
        <v>#VALUE!</v>
      </c>
      <c r="H359" s="16">
        <v>0</v>
      </c>
      <c r="I359" s="16">
        <v>956.61</v>
      </c>
      <c r="J359" s="15">
        <f>Tabela1[[#This Row],[Preço atual]]/Tabela1[[#This Row],[VP]]</f>
        <v>0</v>
      </c>
      <c r="K359" s="14"/>
      <c r="L359" s="14"/>
      <c r="M359" s="13">
        <v>141.69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51</v>
      </c>
    </row>
    <row r="360" spans="1:22" x14ac:dyDescent="0.25">
      <c r="A360" s="12" t="s">
        <v>737</v>
      </c>
      <c r="B360" s="12" t="s">
        <v>28</v>
      </c>
      <c r="C360" s="13" t="s">
        <v>29</v>
      </c>
      <c r="D360" s="13" t="s">
        <v>152</v>
      </c>
      <c r="E360" s="16">
        <v>5.17</v>
      </c>
      <c r="F360" s="16">
        <v>4.7E-2</v>
      </c>
      <c r="G360" s="25">
        <f>Tabela1[[#This Row],[Divid.]]*12/Tabela1[[#This Row],[Preço atual]]</f>
        <v>0.1090909090909091</v>
      </c>
      <c r="H360" s="16">
        <v>0.2281</v>
      </c>
      <c r="I360" s="16">
        <v>11.69</v>
      </c>
      <c r="J360" s="15">
        <f>Tabela1[[#This Row],[Preço atual]]/Tabela1[[#This Row],[VP]]</f>
        <v>0.4422583404619333</v>
      </c>
      <c r="K360" s="14">
        <v>0.23200000000000001</v>
      </c>
      <c r="L360" s="14">
        <v>0.30499999999999999</v>
      </c>
      <c r="M360" s="13">
        <v>2.63</v>
      </c>
      <c r="N360" s="13">
        <v>5086</v>
      </c>
      <c r="O360" s="13">
        <v>4562</v>
      </c>
      <c r="P360" s="13">
        <v>794</v>
      </c>
      <c r="Q360" s="30">
        <f>Tabela1[[#This Row],[Divid.]]</f>
        <v>4.7E-2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4.1623616236162366</v>
      </c>
      <c r="T360" s="17">
        <f>Tabela1[[#This Row],[Preço Calculado]]/Tabela1[[#This Row],[Preço atual]]-1</f>
        <v>-0.19490103991949004</v>
      </c>
      <c r="U360" s="29" t="str">
        <f>HYPERLINK("https://statusinvest.com.br/fundos-imobiliarios/"&amp;Tabela1[[#This Row],[Ticker]],"Link")</f>
        <v>Link</v>
      </c>
      <c r="V360" s="38" t="s">
        <v>738</v>
      </c>
    </row>
    <row r="361" spans="1:22" x14ac:dyDescent="0.25">
      <c r="A361" s="12" t="s">
        <v>739</v>
      </c>
      <c r="B361" s="12" t="s">
        <v>28</v>
      </c>
      <c r="C361" s="13" t="s">
        <v>70</v>
      </c>
      <c r="D361" s="13" t="s">
        <v>30</v>
      </c>
      <c r="E361" s="16">
        <v>89.3</v>
      </c>
      <c r="F361" s="16">
        <v>0.83</v>
      </c>
      <c r="G361" s="25">
        <f>Tabela1[[#This Row],[Divid.]]*12/Tabela1[[#This Row],[Preço atual]]</f>
        <v>0.11153415453527435</v>
      </c>
      <c r="H361" s="16">
        <v>9.44</v>
      </c>
      <c r="I361" s="16">
        <v>97.57</v>
      </c>
      <c r="J361" s="15">
        <f>Tabela1[[#This Row],[Preço atual]]/Tabela1[[#This Row],[VP]]</f>
        <v>0.91524034026852519</v>
      </c>
      <c r="K361" s="14">
        <v>2E-3</v>
      </c>
      <c r="L361" s="14">
        <v>0</v>
      </c>
      <c r="M361" s="13">
        <v>1.1000000000000001</v>
      </c>
      <c r="N361" s="13">
        <v>65802</v>
      </c>
      <c r="O361" s="13">
        <v>1588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-0.17686970822675774</v>
      </c>
      <c r="U361" s="29" t="str">
        <f>HYPERLINK("https://statusinvest.com.br/fundos-imobiliarios/"&amp;Tabela1[[#This Row],[Ticker]],"Link")</f>
        <v>Link</v>
      </c>
      <c r="V361" s="38" t="s">
        <v>740</v>
      </c>
    </row>
    <row r="362" spans="1:22" x14ac:dyDescent="0.25">
      <c r="A362" s="12" t="s">
        <v>741</v>
      </c>
      <c r="B362" s="12" t="s">
        <v>28</v>
      </c>
      <c r="C362" s="13" t="s">
        <v>82</v>
      </c>
      <c r="D362" s="13"/>
      <c r="E362" s="16">
        <v>100</v>
      </c>
      <c r="F362" s="16">
        <v>1.04</v>
      </c>
      <c r="G362" s="14">
        <f>Tabela1[[#This Row],[Divid.]]*12/Tabela1[[#This Row],[Preço atual]]</f>
        <v>0.12480000000000001</v>
      </c>
      <c r="H362" s="16">
        <v>13.54</v>
      </c>
      <c r="I362" s="16">
        <v>84</v>
      </c>
      <c r="J362" s="15">
        <f>Tabela1[[#This Row],[Preço atual]]/Tabela1[[#This Row],[VP]]</f>
        <v>1.1904761904761905</v>
      </c>
      <c r="K362" s="14"/>
      <c r="L362" s="14"/>
      <c r="M362" s="13">
        <v>1.51</v>
      </c>
      <c r="N362" s="13">
        <v>112</v>
      </c>
      <c r="O362" s="13"/>
      <c r="P362" s="13"/>
      <c r="Q362" s="30">
        <f>Tabela1[[#This Row],[Divid.]]</f>
        <v>1.04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362" s="17">
        <f>Tabela1[[#This Row],[Preço Calculado]]/Tabela1[[#This Row],[Preço atual]]-1</f>
        <v>-7.8966789667896609E-2</v>
      </c>
      <c r="U362" s="29" t="str">
        <f>HYPERLINK("https://statusinvest.com.br/fundos-imobiliarios/"&amp;Tabela1[[#This Row],[Ticker]],"Link")</f>
        <v>Link</v>
      </c>
      <c r="V362" s="38" t="s">
        <v>742</v>
      </c>
    </row>
    <row r="363" spans="1:22" x14ac:dyDescent="0.25">
      <c r="A363" s="12" t="s">
        <v>743</v>
      </c>
      <c r="B363" s="12" t="s">
        <v>28</v>
      </c>
      <c r="C363" s="13" t="s">
        <v>56</v>
      </c>
      <c r="D363" s="13" t="s">
        <v>744</v>
      </c>
      <c r="E363" s="16">
        <v>60.6</v>
      </c>
      <c r="F363" s="16">
        <v>0.69040000000000001</v>
      </c>
      <c r="G363" s="25">
        <f>Tabela1[[#This Row],[Divid.]]*12/Tabela1[[#This Row],[Preço atual]]</f>
        <v>0.13671287128712872</v>
      </c>
      <c r="H363" s="16">
        <v>7.8832000000000004</v>
      </c>
      <c r="I363" s="16">
        <v>93.5</v>
      </c>
      <c r="J363" s="15">
        <f>Tabela1[[#This Row],[Preço atual]]/Tabela1[[#This Row],[VP]]</f>
        <v>0.64812834224598936</v>
      </c>
      <c r="K363" s="14">
        <v>0</v>
      </c>
      <c r="L363" s="14">
        <v>0</v>
      </c>
      <c r="M363" s="13">
        <v>2.85</v>
      </c>
      <c r="N363" s="13">
        <v>4865</v>
      </c>
      <c r="O363" s="13">
        <v>2316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8.9510796098060119E-3</v>
      </c>
      <c r="U363" s="29" t="str">
        <f>HYPERLINK("https://statusinvest.com.br/fundos-imobiliarios/"&amp;Tabela1[[#This Row],[Ticker]],"Link")</f>
        <v>Link</v>
      </c>
      <c r="V363" s="38" t="s">
        <v>745</v>
      </c>
    </row>
    <row r="364" spans="1:22" x14ac:dyDescent="0.25">
      <c r="A364" s="12" t="s">
        <v>746</v>
      </c>
      <c r="B364" s="12" t="s">
        <v>28</v>
      </c>
      <c r="C364" s="13" t="s">
        <v>43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9.33</v>
      </c>
      <c r="J364" s="15">
        <f>Tabela1[[#This Row],[Preço atual]]/Tabela1[[#This Row],[VP]]</f>
        <v>8.9035369774919602</v>
      </c>
      <c r="K364" s="14">
        <v>1</v>
      </c>
      <c r="L364" s="14">
        <v>0</v>
      </c>
      <c r="M364" s="13">
        <v>15.54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51</v>
      </c>
    </row>
    <row r="365" spans="1:22" x14ac:dyDescent="0.25">
      <c r="A365" s="12" t="s">
        <v>747</v>
      </c>
      <c r="B365" s="12" t="s">
        <v>28</v>
      </c>
      <c r="C365" s="13" t="s">
        <v>82</v>
      </c>
      <c r="D365" s="13"/>
      <c r="E365" s="16">
        <v>0</v>
      </c>
      <c r="F365" s="16" t="s">
        <v>50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748</v>
      </c>
      <c r="B366" s="12" t="s">
        <v>28</v>
      </c>
      <c r="C366" s="13" t="s">
        <v>29</v>
      </c>
      <c r="D366" s="13" t="s">
        <v>47</v>
      </c>
      <c r="E366" s="16">
        <v>0</v>
      </c>
      <c r="F366" s="16">
        <v>10.771599999999999</v>
      </c>
      <c r="G366" s="25" t="e">
        <f>Tabela1[[#This Row],[Divid.]]*12/Tabela1[[#This Row],[Preço atual]]</f>
        <v>#DIV/0!</v>
      </c>
      <c r="H366" s="16">
        <v>83.173900000000003</v>
      </c>
      <c r="I366" s="16">
        <v>1291.48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2.27</v>
      </c>
      <c r="N366" s="13">
        <v>3</v>
      </c>
      <c r="O366" s="13">
        <v>13409</v>
      </c>
      <c r="P366" s="13">
        <v>1160</v>
      </c>
      <c r="Q366" s="30">
        <f>Tabela1[[#This Row],[Divid.]]</f>
        <v>10.771599999999999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953.94243542435413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749</v>
      </c>
    </row>
    <row r="367" spans="1:22" x14ac:dyDescent="0.25">
      <c r="A367" s="12" t="s">
        <v>750</v>
      </c>
      <c r="B367" s="12" t="s">
        <v>28</v>
      </c>
      <c r="C367" s="13" t="s">
        <v>29</v>
      </c>
      <c r="D367" s="13" t="s">
        <v>751</v>
      </c>
      <c r="E367" s="16">
        <v>82</v>
      </c>
      <c r="F367" s="16" t="s">
        <v>50</v>
      </c>
      <c r="G367" s="25" t="e">
        <f>Tabela1[[#This Row],[Divid.]]*12/Tabela1[[#This Row],[Preço atual]]</f>
        <v>#VALUE!</v>
      </c>
      <c r="H367" s="16">
        <v>0</v>
      </c>
      <c r="I367" s="16">
        <v>45.95</v>
      </c>
      <c r="J367" s="15">
        <f>Tabela1[[#This Row],[Preço atual]]/Tabela1[[#This Row],[VP]]</f>
        <v>1.7845484221980412</v>
      </c>
      <c r="K367" s="14">
        <v>0.18099999999999999</v>
      </c>
      <c r="L367" s="14">
        <v>8.900000000000001E-2</v>
      </c>
      <c r="M367" s="13">
        <v>6.11</v>
      </c>
      <c r="N367" s="13">
        <v>27</v>
      </c>
      <c r="O367" s="13">
        <v>4613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752</v>
      </c>
    </row>
    <row r="368" spans="1:22" x14ac:dyDescent="0.25">
      <c r="A368" s="12" t="s">
        <v>753</v>
      </c>
      <c r="B368" s="12" t="s">
        <v>28</v>
      </c>
      <c r="C368" s="13" t="s">
        <v>29</v>
      </c>
      <c r="D368" s="13" t="s">
        <v>30</v>
      </c>
      <c r="E368" s="16">
        <v>652</v>
      </c>
      <c r="F368" s="16">
        <v>3.4</v>
      </c>
      <c r="G368" s="25">
        <f>Tabela1[[#This Row],[Divid.]]*12/Tabela1[[#This Row],[Preço atual]]</f>
        <v>6.2576687116564417E-2</v>
      </c>
      <c r="H368" s="16">
        <v>42.49</v>
      </c>
      <c r="I368" s="16">
        <v>894.42</v>
      </c>
      <c r="J368" s="15">
        <f>Tabela1[[#This Row],[Preço atual]]/Tabela1[[#This Row],[VP]]</f>
        <v>0.7289640213769818</v>
      </c>
      <c r="K368" s="14">
        <v>8.900000000000001E-2</v>
      </c>
      <c r="L368" s="14">
        <v>0.105</v>
      </c>
      <c r="M368" s="13">
        <v>1.1499999999999999</v>
      </c>
      <c r="N368" s="13">
        <v>2598</v>
      </c>
      <c r="O368" s="13">
        <v>11413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-0.53817943087406339</v>
      </c>
      <c r="U368" s="29" t="str">
        <f>HYPERLINK("https://statusinvest.com.br/fundos-imobiliarios/"&amp;Tabela1[[#This Row],[Ticker]],"Link")</f>
        <v>Link</v>
      </c>
      <c r="V368" s="38" t="s">
        <v>754</v>
      </c>
    </row>
    <row r="369" spans="1:22" x14ac:dyDescent="0.25">
      <c r="A369" s="12" t="s">
        <v>755</v>
      </c>
      <c r="B369" s="12" t="s">
        <v>28</v>
      </c>
      <c r="C369" s="13" t="s">
        <v>82</v>
      </c>
      <c r="D369" s="13"/>
      <c r="E369" s="16">
        <v>0</v>
      </c>
      <c r="F369" s="16">
        <v>0.89</v>
      </c>
      <c r="G369" s="25" t="e">
        <f>Tabela1[[#This Row],[Divid.]]*12/Tabela1[[#This Row],[Preço atual]]</f>
        <v>#DIV/0!</v>
      </c>
      <c r="H369" s="16">
        <v>6.21</v>
      </c>
      <c r="I369" s="16">
        <v>84.29</v>
      </c>
      <c r="J369" s="15">
        <f>Tabela1[[#This Row],[Preço atual]]/Tabela1[[#This Row],[VP]]</f>
        <v>0</v>
      </c>
      <c r="K369" s="14"/>
      <c r="L369" s="14"/>
      <c r="M369" s="13">
        <v>10.93</v>
      </c>
      <c r="N369" s="13">
        <v>1</v>
      </c>
      <c r="O369" s="13"/>
      <c r="P369" s="13"/>
      <c r="Q369" s="30">
        <f>Tabela1[[#This Row],[Divid.]]</f>
        <v>0.89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51</v>
      </c>
    </row>
    <row r="370" spans="1:22" x14ac:dyDescent="0.25">
      <c r="A370" s="12" t="s">
        <v>756</v>
      </c>
      <c r="B370" s="12" t="s">
        <v>28</v>
      </c>
      <c r="C370" s="13" t="s">
        <v>82</v>
      </c>
      <c r="D370" s="13"/>
      <c r="E370" s="16">
        <v>100</v>
      </c>
      <c r="F370" s="16">
        <v>1.1187</v>
      </c>
      <c r="G370" s="25">
        <f>Tabela1[[#This Row],[Divid.]]*12/Tabela1[[#This Row],[Preço atual]]</f>
        <v>0.134244</v>
      </c>
      <c r="H370" s="16">
        <v>4.1738999999999997</v>
      </c>
      <c r="I370" s="16">
        <v>96.71</v>
      </c>
      <c r="J370" s="15">
        <f>Tabela1[[#This Row],[Preço atual]]/Tabela1[[#This Row],[VP]]</f>
        <v>1.0340192327577293</v>
      </c>
      <c r="K370" s="14"/>
      <c r="L370" s="14"/>
      <c r="M370" s="13">
        <v>21.35</v>
      </c>
      <c r="N370" s="13">
        <v>51</v>
      </c>
      <c r="O370" s="13"/>
      <c r="P370" s="13"/>
      <c r="Q370" s="30">
        <f>Tabela1[[#This Row],[Divid.]]</f>
        <v>1.1187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99.073062730627299</v>
      </c>
      <c r="T370" s="17">
        <f>Tabela1[[#This Row],[Preço Calculado]]/Tabela1[[#This Row],[Preço atual]]-1</f>
        <v>-9.2693726937269627E-3</v>
      </c>
      <c r="U370" s="29" t="str">
        <f>HYPERLINK("https://statusinvest.com.br/fundos-imobiliarios/"&amp;Tabela1[[#This Row],[Ticker]],"Link")</f>
        <v>Link</v>
      </c>
      <c r="V370" s="38" t="s">
        <v>757</v>
      </c>
    </row>
    <row r="371" spans="1:22" x14ac:dyDescent="0.25">
      <c r="A371" s="12" t="s">
        <v>758</v>
      </c>
      <c r="B371" s="12" t="s">
        <v>28</v>
      </c>
      <c r="C371" s="13" t="s">
        <v>70</v>
      </c>
      <c r="D371" s="13"/>
      <c r="E371" s="16">
        <v>90</v>
      </c>
      <c r="F371" s="16" t="s">
        <v>50</v>
      </c>
      <c r="G371" s="25" t="e">
        <f>Tabela1[[#This Row],[Divid.]]*12/Tabela1[[#This Row],[Preço atual]]</f>
        <v>#VALUE!</v>
      </c>
      <c r="H371" s="16">
        <v>0</v>
      </c>
      <c r="I371" s="16">
        <v>102.43</v>
      </c>
      <c r="J371" s="15">
        <f>Tabela1[[#This Row],[Preço atual]]/Tabela1[[#This Row],[VP]]</f>
        <v>0.87864883334960453</v>
      </c>
      <c r="K371" s="14"/>
      <c r="L371" s="14"/>
      <c r="M371" s="13">
        <v>0.04</v>
      </c>
      <c r="N371" s="13">
        <v>142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51</v>
      </c>
    </row>
    <row r="372" spans="1:22" x14ac:dyDescent="0.25">
      <c r="A372" s="12" t="s">
        <v>759</v>
      </c>
      <c r="B372" s="12" t="s">
        <v>28</v>
      </c>
      <c r="C372" s="13" t="s">
        <v>36</v>
      </c>
      <c r="D372" s="13" t="s">
        <v>760</v>
      </c>
      <c r="E372" s="16">
        <v>97.69</v>
      </c>
      <c r="F372" s="16">
        <v>1</v>
      </c>
      <c r="G372" s="25">
        <f>Tabela1[[#This Row],[Divid.]]*12/Tabela1[[#This Row],[Preço atual]]</f>
        <v>0.12283754734363804</v>
      </c>
      <c r="H372" s="16">
        <v>14.25</v>
      </c>
      <c r="I372" s="16">
        <v>97.4</v>
      </c>
      <c r="J372" s="15">
        <f>Tabela1[[#This Row],[Preço atual]]/Tabela1[[#This Row],[VP]]</f>
        <v>1.002977412731006</v>
      </c>
      <c r="K372" s="14"/>
      <c r="L372" s="14"/>
      <c r="M372" s="13">
        <v>0.98</v>
      </c>
      <c r="N372" s="13">
        <v>44488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-9.3449835102302314E-2</v>
      </c>
      <c r="U372" s="29" t="str">
        <f>HYPERLINK("https://statusinvest.com.br/fundos-imobiliarios/"&amp;Tabela1[[#This Row],[Ticker]],"Link")</f>
        <v>Link</v>
      </c>
      <c r="V372" s="38" t="s">
        <v>761</v>
      </c>
    </row>
    <row r="373" spans="1:22" x14ac:dyDescent="0.25">
      <c r="A373" s="12" t="s">
        <v>762</v>
      </c>
      <c r="B373" s="12" t="s">
        <v>28</v>
      </c>
      <c r="C373" s="13" t="s">
        <v>82</v>
      </c>
      <c r="D373" s="13"/>
      <c r="E373" s="16">
        <v>100</v>
      </c>
      <c r="F373" s="16" t="s">
        <v>50</v>
      </c>
      <c r="G373" s="25" t="e">
        <f>Tabela1[[#This Row],[Divid.]]*12/Tabela1[[#This Row],[Preço atual]]</f>
        <v>#VALUE!</v>
      </c>
      <c r="H373" s="16">
        <v>0</v>
      </c>
      <c r="I373" s="16">
        <v>94.04</v>
      </c>
      <c r="J373" s="15">
        <f>Tabela1[[#This Row],[Preço atual]]/Tabela1[[#This Row],[VP]]</f>
        <v>1.0633772862611655</v>
      </c>
      <c r="K373" s="14"/>
      <c r="L373" s="14"/>
      <c r="M373" s="13">
        <v>29.22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51</v>
      </c>
    </row>
    <row r="374" spans="1:22" x14ac:dyDescent="0.25">
      <c r="A374" s="12" t="s">
        <v>763</v>
      </c>
      <c r="B374" s="12" t="s">
        <v>28</v>
      </c>
      <c r="C374" s="13" t="s">
        <v>53</v>
      </c>
      <c r="D374" s="13" t="s">
        <v>760</v>
      </c>
      <c r="E374" s="16">
        <v>85</v>
      </c>
      <c r="F374" s="16">
        <v>0.65</v>
      </c>
      <c r="G374" s="25">
        <f>Tabela1[[#This Row],[Divid.]]*12/Tabela1[[#This Row],[Preço atual]]</f>
        <v>9.1764705882352943E-2</v>
      </c>
      <c r="H374" s="16">
        <v>9.25</v>
      </c>
      <c r="I374" s="16">
        <v>86.42</v>
      </c>
      <c r="J374" s="15">
        <f>Tabela1[[#This Row],[Preço atual]]/Tabela1[[#This Row],[VP]]</f>
        <v>0.98356861837537601</v>
      </c>
      <c r="K374" s="14"/>
      <c r="L374" s="14"/>
      <c r="M374" s="13">
        <v>0.98</v>
      </c>
      <c r="N374" s="13">
        <v>33268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-0.32276969828521818</v>
      </c>
      <c r="U374" s="29" t="str">
        <f>HYPERLINK("https://statusinvest.com.br/fundos-imobiliarios/"&amp;Tabela1[[#This Row],[Ticker]],"Link")</f>
        <v>Link</v>
      </c>
      <c r="V374" s="38" t="s">
        <v>764</v>
      </c>
    </row>
    <row r="375" spans="1:22" x14ac:dyDescent="0.25">
      <c r="A375" s="12" t="s">
        <v>765</v>
      </c>
      <c r="B375" s="12" t="s">
        <v>28</v>
      </c>
      <c r="C375" s="13" t="s">
        <v>84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96.210400000000007</v>
      </c>
      <c r="I375" s="16">
        <v>916.19</v>
      </c>
      <c r="J375" s="15">
        <f>Tabela1[[#This Row],[Preço atual]]/Tabela1[[#This Row],[VP]]</f>
        <v>1.2312511596939497</v>
      </c>
      <c r="K375" s="14"/>
      <c r="L375" s="14"/>
      <c r="M375" s="13">
        <v>0.14000000000000001</v>
      </c>
      <c r="N375" s="13">
        <v>52</v>
      </c>
      <c r="O375" s="13">
        <v>8823</v>
      </c>
      <c r="P375" s="13">
        <v>1205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51</v>
      </c>
    </row>
    <row r="376" spans="1:22" x14ac:dyDescent="0.25">
      <c r="A376" s="12" t="s">
        <v>766</v>
      </c>
      <c r="B376" s="12" t="s">
        <v>28</v>
      </c>
      <c r="C376" s="13" t="s">
        <v>29</v>
      </c>
      <c r="D376" s="13" t="s">
        <v>577</v>
      </c>
      <c r="E376" s="16">
        <v>0</v>
      </c>
      <c r="F376" s="16">
        <v>2.4056000000000002</v>
      </c>
      <c r="G376" s="25" t="e">
        <f>Tabela1[[#This Row],[Divid.]]*12/Tabela1[[#This Row],[Preço atual]]</f>
        <v>#DIV/0!</v>
      </c>
      <c r="H376" s="16">
        <v>58.560099999999998</v>
      </c>
      <c r="I376" s="16">
        <v>994.13</v>
      </c>
      <c r="J376" s="15">
        <f>Tabela1[[#This Row],[Preço atual]]/Tabela1[[#This Row],[VP]]</f>
        <v>0</v>
      </c>
      <c r="K376" s="14"/>
      <c r="L376" s="14"/>
      <c r="M376" s="13">
        <v>0.84</v>
      </c>
      <c r="N376" s="13">
        <v>1</v>
      </c>
      <c r="O376" s="13"/>
      <c r="P376" s="13"/>
      <c r="Q376" s="30">
        <f>Tabela1[[#This Row],[Divid.]]</f>
        <v>2.4056000000000002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213.04206642066421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767</v>
      </c>
      <c r="B377" s="12" t="s">
        <v>28</v>
      </c>
      <c r="C377" s="13" t="s">
        <v>82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112.23</v>
      </c>
      <c r="J377" s="15">
        <f>Tabela1[[#This Row],[Preço atual]]/Tabela1[[#This Row],[VP]]</f>
        <v>0.88211708099438646</v>
      </c>
      <c r="K377" s="14"/>
      <c r="L377" s="14"/>
      <c r="M377" s="13">
        <v>0.09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768</v>
      </c>
      <c r="B378" s="12" t="s">
        <v>28</v>
      </c>
      <c r="C378" s="13" t="s">
        <v>43</v>
      </c>
      <c r="D378" s="13" t="s">
        <v>140</v>
      </c>
      <c r="E378" s="16">
        <v>39.36</v>
      </c>
      <c r="F378" s="16">
        <v>0.42</v>
      </c>
      <c r="G378" s="25">
        <f>Tabela1[[#This Row],[Divid.]]*12/Tabela1[[#This Row],[Preço atual]]</f>
        <v>0.12804878048780488</v>
      </c>
      <c r="H378" s="16">
        <v>4.88</v>
      </c>
      <c r="I378" s="16">
        <v>55.78</v>
      </c>
      <c r="J378" s="15">
        <f>Tabela1[[#This Row],[Preço atual]]/Tabela1[[#This Row],[VP]]</f>
        <v>0.70562925779849406</v>
      </c>
      <c r="K378" s="14">
        <v>0</v>
      </c>
      <c r="L378" s="14">
        <v>0</v>
      </c>
      <c r="M378" s="13">
        <v>6.06</v>
      </c>
      <c r="N378" s="13">
        <v>32144</v>
      </c>
      <c r="O378" s="13">
        <v>4890</v>
      </c>
      <c r="P378" s="13">
        <v>1052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-5.4990549905499009E-2</v>
      </c>
      <c r="U378" s="29" t="str">
        <f>HYPERLINK("https://statusinvest.com.br/fundos-imobiliarios/"&amp;Tabela1[[#This Row],[Ticker]],"Link")</f>
        <v>Link</v>
      </c>
      <c r="V378" s="38" t="s">
        <v>769</v>
      </c>
    </row>
    <row r="379" spans="1:22" x14ac:dyDescent="0.25">
      <c r="A379" s="12" t="s">
        <v>770</v>
      </c>
      <c r="B379" s="12" t="s">
        <v>28</v>
      </c>
      <c r="C379" s="13" t="s">
        <v>29</v>
      </c>
      <c r="D379" s="13" t="s">
        <v>227</v>
      </c>
      <c r="E379" s="16">
        <v>0</v>
      </c>
      <c r="F379" s="16">
        <v>0.68</v>
      </c>
      <c r="G379" s="25" t="e">
        <f>Tabela1[[#This Row],[Divid.]]*12/Tabela1[[#This Row],[Preço atual]]</f>
        <v>#DIV/0!</v>
      </c>
      <c r="H379" s="16">
        <v>8.1199999999999992</v>
      </c>
      <c r="I379" s="16">
        <v>116.26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2.33</v>
      </c>
      <c r="N379" s="13">
        <v>31</v>
      </c>
      <c r="O379" s="13"/>
      <c r="P379" s="13"/>
      <c r="Q379" s="30">
        <f>Tabela1[[#This Row],[Divid.]]</f>
        <v>0.68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51</v>
      </c>
    </row>
    <row r="380" spans="1:22" x14ac:dyDescent="0.25">
      <c r="A380" s="12" t="s">
        <v>771</v>
      </c>
      <c r="B380" s="12" t="s">
        <v>28</v>
      </c>
      <c r="C380" s="13" t="s">
        <v>82</v>
      </c>
      <c r="D380" s="13"/>
      <c r="E380" s="16">
        <v>79.5</v>
      </c>
      <c r="F380" s="16">
        <v>0.9</v>
      </c>
      <c r="G380" s="25">
        <f>Tabela1[[#This Row],[Divid.]]*12/Tabela1[[#This Row],[Preço atual]]</f>
        <v>0.13584905660377358</v>
      </c>
      <c r="H380" s="16">
        <v>3.7728999999999999</v>
      </c>
      <c r="I380" s="16">
        <v>94.3</v>
      </c>
      <c r="J380" s="15">
        <f>Tabela1[[#This Row],[Preço atual]]/Tabela1[[#This Row],[VP]]</f>
        <v>0.84305408271474025</v>
      </c>
      <c r="K380" s="14"/>
      <c r="L380" s="14"/>
      <c r="M380" s="13">
        <v>22.3</v>
      </c>
      <c r="N380" s="13">
        <v>1829</v>
      </c>
      <c r="O380" s="13"/>
      <c r="P380" s="13"/>
      <c r="Q380" s="30">
        <f>Tabela1[[#This Row],[Divid.]]</f>
        <v>0.9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0" s="17">
        <f>Tabela1[[#This Row],[Preço Calculado]]/Tabela1[[#This Row],[Preço atual]]-1</f>
        <v>2.5760634964839824E-3</v>
      </c>
      <c r="U380" s="29" t="str">
        <f>HYPERLINK("https://statusinvest.com.br/fundos-imobiliarios/"&amp;Tabela1[[#This Row],[Ticker]],"Link")</f>
        <v>Link</v>
      </c>
      <c r="V380" s="38" t="s">
        <v>772</v>
      </c>
    </row>
    <row r="381" spans="1:22" x14ac:dyDescent="0.25">
      <c r="A381" s="12" t="s">
        <v>773</v>
      </c>
      <c r="B381" s="12" t="s">
        <v>28</v>
      </c>
      <c r="C381" s="13" t="s">
        <v>82</v>
      </c>
      <c r="D381" s="13"/>
      <c r="E381" s="16">
        <v>7.01</v>
      </c>
      <c r="F381" s="16">
        <v>0.2</v>
      </c>
      <c r="G381" s="25">
        <f>Tabela1[[#This Row],[Divid.]]*12/Tabela1[[#This Row],[Preço atual]]</f>
        <v>0.34236804564907281</v>
      </c>
      <c r="H381" s="16">
        <v>0.2</v>
      </c>
      <c r="I381" s="16">
        <v>0.74</v>
      </c>
      <c r="J381" s="15">
        <f>Tabela1[[#This Row],[Preço atual]]/Tabela1[[#This Row],[VP]]</f>
        <v>9.4729729729729719</v>
      </c>
      <c r="K381" s="14"/>
      <c r="L381" s="14"/>
      <c r="M381" s="13">
        <v>1.38</v>
      </c>
      <c r="N381" s="13">
        <v>99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1.5267014439045963</v>
      </c>
      <c r="U381" s="29" t="str">
        <f>HYPERLINK("https://statusinvest.com.br/fundos-imobiliarios/"&amp;Tabela1[[#This Row],[Ticker]],"Link")</f>
        <v>Link</v>
      </c>
      <c r="V381" s="38" t="s">
        <v>774</v>
      </c>
    </row>
    <row r="382" spans="1:22" x14ac:dyDescent="0.25">
      <c r="A382" s="12" t="s">
        <v>775</v>
      </c>
      <c r="B382" s="12" t="s">
        <v>28</v>
      </c>
      <c r="C382" s="13" t="s">
        <v>158</v>
      </c>
      <c r="D382" s="13" t="s">
        <v>137</v>
      </c>
      <c r="E382" s="16">
        <v>8.52</v>
      </c>
      <c r="F382" s="16">
        <v>0.88</v>
      </c>
      <c r="G382" s="25">
        <f>Tabela1[[#This Row],[Divid.]]*12/Tabela1[[#This Row],[Preço atual]]</f>
        <v>1.23943661971831</v>
      </c>
      <c r="H382" s="16">
        <v>9.0500000000000007</v>
      </c>
      <c r="I382" s="16">
        <v>148.31</v>
      </c>
      <c r="J382" s="15">
        <f>Tabela1[[#This Row],[Preço atual]]/Tabela1[[#This Row],[VP]]</f>
        <v>5.7447238891511022E-2</v>
      </c>
      <c r="K382" s="14">
        <v>0.08</v>
      </c>
      <c r="L382" s="14">
        <v>0.02</v>
      </c>
      <c r="M382" s="13">
        <v>0.83</v>
      </c>
      <c r="N382" s="13">
        <v>55</v>
      </c>
      <c r="O382" s="13">
        <v>382797</v>
      </c>
      <c r="P382" s="13">
        <v>360</v>
      </c>
      <c r="Q382" s="30">
        <f>Tabela1[[#This Row],[Divid.]]</f>
        <v>0.88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82" s="17">
        <f>Tabela1[[#This Row],[Preço Calculado]]/Tabela1[[#This Row],[Preço atual]]-1</f>
        <v>8.1471337248583762</v>
      </c>
      <c r="U382" s="29" t="str">
        <f>HYPERLINK("https://statusinvest.com.br/fundos-imobiliarios/"&amp;Tabela1[[#This Row],[Ticker]],"Link")</f>
        <v>Link</v>
      </c>
      <c r="V382" s="38" t="s">
        <v>51</v>
      </c>
    </row>
    <row r="383" spans="1:22" x14ac:dyDescent="0.25">
      <c r="A383" s="12" t="s">
        <v>776</v>
      </c>
      <c r="B383" s="12" t="s">
        <v>28</v>
      </c>
      <c r="C383" s="13" t="s">
        <v>43</v>
      </c>
      <c r="D383" s="13" t="s">
        <v>47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777</v>
      </c>
    </row>
    <row r="384" spans="1:22" x14ac:dyDescent="0.25">
      <c r="A384" s="12" t="s">
        <v>778</v>
      </c>
      <c r="B384" s="12" t="s">
        <v>28</v>
      </c>
      <c r="C384" s="13" t="s">
        <v>53</v>
      </c>
      <c r="D384" s="13"/>
      <c r="E384" s="16">
        <v>129.22999999999999</v>
      </c>
      <c r="F384" s="16" t="s">
        <v>50</v>
      </c>
      <c r="G384" s="25" t="e">
        <f>Tabela1[[#This Row],[Divid.]]*12/Tabela1[[#This Row],[Preço atual]]</f>
        <v>#VALUE!</v>
      </c>
      <c r="H384" s="16">
        <v>0</v>
      </c>
      <c r="I384" s="16">
        <v>126.06</v>
      </c>
      <c r="J384" s="15">
        <f>Tabela1[[#This Row],[Preço atual]]/Tabela1[[#This Row],[VP]]</f>
        <v>1.0251467555132476</v>
      </c>
      <c r="K384" s="14"/>
      <c r="L384" s="14"/>
      <c r="M384" s="13">
        <v>0.03</v>
      </c>
      <c r="N384" s="13">
        <v>133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51</v>
      </c>
    </row>
    <row r="385" spans="1:22" x14ac:dyDescent="0.25">
      <c r="A385" s="12" t="s">
        <v>779</v>
      </c>
      <c r="B385" s="12" t="s">
        <v>28</v>
      </c>
      <c r="C385" s="13" t="s">
        <v>56</v>
      </c>
      <c r="D385" s="13" t="s">
        <v>152</v>
      </c>
      <c r="E385" s="16">
        <v>1.26</v>
      </c>
      <c r="F385" s="16">
        <v>1.56</v>
      </c>
      <c r="G385" s="14">
        <f>Tabela1[[#This Row],[Divid.]]*12/Tabela1[[#This Row],[Preço atual]]</f>
        <v>14.857142857142856</v>
      </c>
      <c r="H385" s="16">
        <v>19.12</v>
      </c>
      <c r="I385" s="16">
        <v>129.52000000000001</v>
      </c>
      <c r="J385" s="15">
        <f>Tabela1[[#This Row],[Preço atual]]/Tabela1[[#This Row],[VP]]</f>
        <v>9.7282273008029649E-3</v>
      </c>
      <c r="K385" s="14"/>
      <c r="L385" s="14"/>
      <c r="M385" s="13">
        <v>6.31</v>
      </c>
      <c r="N385" s="13">
        <v>51</v>
      </c>
      <c r="O385" s="13"/>
      <c r="P385" s="13"/>
      <c r="Q385" s="30">
        <f>Tabela1[[#This Row],[Divid.]]</f>
        <v>1.56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138.15498154981549</v>
      </c>
      <c r="T385" s="17">
        <f>Tabela1[[#This Row],[Preço Calculado]]/Tabela1[[#This Row],[Preço atual]]-1</f>
        <v>108.64681075382181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780</v>
      </c>
      <c r="B386" s="12" t="s">
        <v>28</v>
      </c>
      <c r="C386" s="13" t="s">
        <v>158</v>
      </c>
      <c r="D386" s="13"/>
      <c r="E386" s="16">
        <v>0</v>
      </c>
      <c r="F386" s="16" t="s">
        <v>50</v>
      </c>
      <c r="G386" s="14" t="e">
        <f>Tabela1[[#This Row],[Divid.]]*12/Tabela1[[#This Row],[Preço atual]]</f>
        <v>#VALUE!</v>
      </c>
      <c r="H386" s="16">
        <v>0</v>
      </c>
      <c r="I386" s="16">
        <v>100.66</v>
      </c>
      <c r="J386" s="15">
        <f>Tabela1[[#This Row],[Preço atual]]/Tabela1[[#This Row],[VP]]</f>
        <v>0</v>
      </c>
      <c r="K386" s="14"/>
      <c r="L386" s="14"/>
      <c r="M386" s="13">
        <v>29.59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781</v>
      </c>
      <c r="B387" s="12" t="s">
        <v>28</v>
      </c>
      <c r="C387" s="13" t="s">
        <v>82</v>
      </c>
      <c r="D387" s="13"/>
      <c r="E387" s="16">
        <v>0</v>
      </c>
      <c r="F387" s="16" t="s">
        <v>50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50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782</v>
      </c>
      <c r="B388" s="12" t="s">
        <v>28</v>
      </c>
      <c r="C388" s="13" t="s">
        <v>43</v>
      </c>
      <c r="D388" s="13" t="s">
        <v>783</v>
      </c>
      <c r="E388" s="16">
        <v>67.94</v>
      </c>
      <c r="F388" s="16">
        <v>0.49</v>
      </c>
      <c r="G388" s="25">
        <f>Tabela1[[#This Row],[Divid.]]*12/Tabela1[[#This Row],[Preço atual]]</f>
        <v>8.6546953193994705E-2</v>
      </c>
      <c r="H388" s="16">
        <v>5.95</v>
      </c>
      <c r="I388" s="16">
        <v>95.56</v>
      </c>
      <c r="J388" s="15">
        <f>Tabela1[[#This Row],[Preço atual]]/Tabela1[[#This Row],[VP]]</f>
        <v>0.71096693177061532</v>
      </c>
      <c r="K388" s="14">
        <v>8.4000000000000005E-2</v>
      </c>
      <c r="L388" s="14">
        <v>3.0000000000000001E-3</v>
      </c>
      <c r="M388" s="13">
        <v>0.35</v>
      </c>
      <c r="N388" s="13">
        <v>10170</v>
      </c>
      <c r="O388" s="13">
        <v>8961</v>
      </c>
      <c r="P388" s="13">
        <v>392</v>
      </c>
      <c r="Q388" s="30">
        <f>Tabela1[[#This Row],[Divid.]]</f>
        <v>0.49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88" s="17">
        <f>Tabela1[[#This Row],[Preço Calculado]]/Tabela1[[#This Row],[Preço atual]]-1</f>
        <v>-0.36127709819930109</v>
      </c>
      <c r="U388" s="29" t="str">
        <f>HYPERLINK("https://statusinvest.com.br/fundos-imobiliarios/"&amp;Tabela1[[#This Row],[Ticker]],"Link")</f>
        <v>Link</v>
      </c>
      <c r="V388" s="38" t="s">
        <v>784</v>
      </c>
    </row>
    <row r="389" spans="1:22" x14ac:dyDescent="0.25">
      <c r="A389" s="12" t="s">
        <v>785</v>
      </c>
      <c r="B389" s="12" t="s">
        <v>28</v>
      </c>
      <c r="C389" s="13" t="s">
        <v>53</v>
      </c>
      <c r="D389" s="13" t="s">
        <v>79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51</v>
      </c>
    </row>
    <row r="390" spans="1:22" x14ac:dyDescent="0.25">
      <c r="A390" s="12" t="s">
        <v>786</v>
      </c>
      <c r="B390" s="12" t="s">
        <v>28</v>
      </c>
      <c r="C390" s="13" t="s">
        <v>158</v>
      </c>
      <c r="D390" s="13" t="s">
        <v>787</v>
      </c>
      <c r="E390" s="16">
        <v>117.24</v>
      </c>
      <c r="F390" s="16">
        <v>1.3</v>
      </c>
      <c r="G390" s="25">
        <f>Tabela1[[#This Row],[Divid.]]*12/Tabela1[[#This Row],[Preço atual]]</f>
        <v>0.13306038894575231</v>
      </c>
      <c r="H390" s="16">
        <v>17.53</v>
      </c>
      <c r="I390" s="16">
        <v>132.16</v>
      </c>
      <c r="J390" s="15">
        <f>Tabela1[[#This Row],[Preço atual]]/Tabela1[[#This Row],[VP]]</f>
        <v>0.88710653753026636</v>
      </c>
      <c r="K390" s="14">
        <v>0</v>
      </c>
      <c r="L390" s="14">
        <v>0</v>
      </c>
      <c r="M390" s="13">
        <v>2.52</v>
      </c>
      <c r="N390" s="13">
        <v>97653</v>
      </c>
      <c r="O390" s="13">
        <v>69</v>
      </c>
      <c r="P390" s="13">
        <v>2</v>
      </c>
      <c r="Q390" s="30">
        <f>Tabela1[[#This Row],[Divid.]]</f>
        <v>1.3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90" s="17">
        <f>Tabela1[[#This Row],[Preço Calculado]]/Tabela1[[#This Row],[Preço atual]]-1</f>
        <v>-1.8004509625444198E-2</v>
      </c>
      <c r="U390" s="29" t="str">
        <f>HYPERLINK("https://statusinvest.com.br/fundos-imobiliarios/"&amp;Tabela1[[#This Row],[Ticker]],"Link")</f>
        <v>Link</v>
      </c>
      <c r="V390" s="38" t="s">
        <v>788</v>
      </c>
    </row>
    <row r="391" spans="1:22" x14ac:dyDescent="0.25">
      <c r="A391" s="12" t="s">
        <v>789</v>
      </c>
      <c r="B391" s="12" t="s">
        <v>28</v>
      </c>
      <c r="C391" s="13" t="s">
        <v>43</v>
      </c>
      <c r="D391" s="13" t="s">
        <v>47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790</v>
      </c>
    </row>
    <row r="392" spans="1:22" x14ac:dyDescent="0.25">
      <c r="A392" s="12" t="s">
        <v>791</v>
      </c>
      <c r="B392" s="12" t="s">
        <v>28</v>
      </c>
      <c r="C392" s="13" t="s">
        <v>82</v>
      </c>
      <c r="D392" s="13"/>
      <c r="E392" s="16">
        <v>0</v>
      </c>
      <c r="F392" s="16">
        <v>2.5299999999999998</v>
      </c>
      <c r="G392" s="25" t="e">
        <f>Tabela1[[#This Row],[Divid.]]*12/Tabela1[[#This Row],[Preço atual]]</f>
        <v>#DIV/0!</v>
      </c>
      <c r="H392" s="16">
        <v>29.1</v>
      </c>
      <c r="I392" s="16">
        <v>267.10000000000002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52</v>
      </c>
      <c r="O392" s="13"/>
      <c r="P392" s="13"/>
      <c r="Q392" s="30">
        <f>Tabela1[[#This Row],[Divid.]]</f>
        <v>2.5299999999999998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224.05904059040589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51</v>
      </c>
    </row>
    <row r="393" spans="1:22" x14ac:dyDescent="0.25">
      <c r="A393" s="12" t="s">
        <v>792</v>
      </c>
      <c r="B393" s="12" t="s">
        <v>28</v>
      </c>
      <c r="C393" s="13" t="s">
        <v>56</v>
      </c>
      <c r="D393" s="13" t="s">
        <v>367</v>
      </c>
      <c r="E393" s="16">
        <v>5.65</v>
      </c>
      <c r="F393" s="16">
        <v>0.05</v>
      </c>
      <c r="G393" s="14">
        <f>Tabela1[[#This Row],[Divid.]]*12/Tabela1[[#This Row],[Preço atual]]</f>
        <v>0.10619469026548674</v>
      </c>
      <c r="H393" s="16">
        <v>0.95650000000000002</v>
      </c>
      <c r="I393" s="16">
        <v>13.99</v>
      </c>
      <c r="J393" s="15">
        <f>Tabela1[[#This Row],[Preço atual]]/Tabela1[[#This Row],[VP]]</f>
        <v>0.40385989992852039</v>
      </c>
      <c r="K393" s="14"/>
      <c r="L393" s="14"/>
      <c r="M393" s="13">
        <v>0.46</v>
      </c>
      <c r="N393" s="13">
        <v>109225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-0.21627534859419384</v>
      </c>
      <c r="U393" s="29" t="str">
        <f>HYPERLINK("https://statusinvest.com.br/fundos-imobiliarios/"&amp;Tabela1[[#This Row],[Ticker]],"Link")</f>
        <v>Link</v>
      </c>
      <c r="V393" s="38" t="s">
        <v>793</v>
      </c>
    </row>
    <row r="394" spans="1:22" x14ac:dyDescent="0.25">
      <c r="A394" s="12" t="s">
        <v>794</v>
      </c>
      <c r="B394" s="12" t="s">
        <v>28</v>
      </c>
      <c r="C394" s="13" t="s">
        <v>158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50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51</v>
      </c>
    </row>
    <row r="395" spans="1:22" x14ac:dyDescent="0.25">
      <c r="A395" s="12" t="s">
        <v>795</v>
      </c>
      <c r="B395" s="12" t="s">
        <v>28</v>
      </c>
      <c r="C395" s="13" t="s">
        <v>158</v>
      </c>
      <c r="D395" s="13" t="s">
        <v>227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796</v>
      </c>
      <c r="B396" s="12" t="s">
        <v>28</v>
      </c>
      <c r="C396" s="13" t="s">
        <v>43</v>
      </c>
      <c r="D396" s="13" t="s">
        <v>47</v>
      </c>
      <c r="E396" s="16">
        <v>111</v>
      </c>
      <c r="F396" s="16">
        <v>0.4</v>
      </c>
      <c r="G396" s="25">
        <f>Tabela1[[#This Row],[Divid.]]*12/Tabela1[[#This Row],[Preço atual]]</f>
        <v>4.3243243243243253E-2</v>
      </c>
      <c r="H396" s="16">
        <v>4.5774999999999997</v>
      </c>
      <c r="I396" s="16">
        <v>196.66</v>
      </c>
      <c r="J396" s="15">
        <f>Tabela1[[#This Row],[Preço atual]]/Tabela1[[#This Row],[VP]]</f>
        <v>0.56442591274280485</v>
      </c>
      <c r="K396" s="14">
        <v>0.41599999999999998</v>
      </c>
      <c r="L396" s="14">
        <v>0.161</v>
      </c>
      <c r="M396" s="13">
        <v>0.72</v>
      </c>
      <c r="N396" s="13">
        <v>716</v>
      </c>
      <c r="O396" s="13">
        <v>6990</v>
      </c>
      <c r="P396" s="13">
        <v>546</v>
      </c>
      <c r="Q396" s="30">
        <f>Tabela1[[#This Row],[Divid.]]</f>
        <v>0.4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96" s="17">
        <f>Tabela1[[#This Row],[Preço Calculado]]/Tabela1[[#This Row],[Preço atual]]-1</f>
        <v>-0.68086167348159965</v>
      </c>
      <c r="U396" s="29" t="str">
        <f>HYPERLINK("https://statusinvest.com.br/fundos-imobiliarios/"&amp;Tabela1[[#This Row],[Ticker]],"Link")</f>
        <v>Link</v>
      </c>
      <c r="V396" s="38" t="s">
        <v>797</v>
      </c>
    </row>
    <row r="397" spans="1:22" x14ac:dyDescent="0.25">
      <c r="A397" s="12" t="s">
        <v>798</v>
      </c>
      <c r="B397" s="12" t="s">
        <v>28</v>
      </c>
      <c r="C397" s="13" t="s">
        <v>158</v>
      </c>
      <c r="D397" s="13" t="s">
        <v>799</v>
      </c>
      <c r="E397" s="16">
        <v>116</v>
      </c>
      <c r="F397" s="16">
        <v>0.9</v>
      </c>
      <c r="G397" s="25">
        <f>Tabela1[[#This Row],[Divid.]]*12/Tabela1[[#This Row],[Preço atual]]</f>
        <v>9.3103448275862075E-2</v>
      </c>
      <c r="H397" s="16">
        <v>10.93</v>
      </c>
      <c r="I397" s="16">
        <v>115.2</v>
      </c>
      <c r="J397" s="15">
        <f>Tabela1[[#This Row],[Preço atual]]/Tabela1[[#This Row],[VP]]</f>
        <v>1.0069444444444444</v>
      </c>
      <c r="K397" s="14">
        <v>0</v>
      </c>
      <c r="L397" s="14">
        <v>0</v>
      </c>
      <c r="M397" s="13">
        <v>4.22</v>
      </c>
      <c r="N397" s="13">
        <v>188</v>
      </c>
      <c r="O397" s="13">
        <v>3455</v>
      </c>
      <c r="P397" s="13">
        <v>457</v>
      </c>
      <c r="Q397" s="30">
        <f>Tabela1[[#This Row],[Divid.]]</f>
        <v>0.9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7" s="17">
        <f>Tabela1[[#This Row],[Preço Calculado]]/Tabela1[[#This Row],[Preço atual]]-1</f>
        <v>-0.31288968062094424</v>
      </c>
      <c r="U397" s="29" t="str">
        <f>HYPERLINK("https://statusinvest.com.br/fundos-imobiliarios/"&amp;Tabela1[[#This Row],[Ticker]],"Link")</f>
        <v>Link</v>
      </c>
      <c r="V397" s="38" t="s">
        <v>51</v>
      </c>
    </row>
    <row r="398" spans="1:22" x14ac:dyDescent="0.25">
      <c r="A398" s="12" t="s">
        <v>800</v>
      </c>
      <c r="B398" s="12" t="s">
        <v>28</v>
      </c>
      <c r="C398" s="13" t="s">
        <v>84</v>
      </c>
      <c r="D398" s="13" t="s">
        <v>799</v>
      </c>
      <c r="E398" s="16">
        <v>103.08</v>
      </c>
      <c r="F398" s="16">
        <v>0.85</v>
      </c>
      <c r="G398" s="14">
        <f>Tabela1[[#This Row],[Divid.]]*12/Tabela1[[#This Row],[Preço atual]]</f>
        <v>9.8952270081490101E-2</v>
      </c>
      <c r="H398" s="16">
        <v>10.65</v>
      </c>
      <c r="I398" s="16">
        <v>104.28</v>
      </c>
      <c r="J398" s="15">
        <f>Tabela1[[#This Row],[Preço atual]]/Tabela1[[#This Row],[VP]]</f>
        <v>0.98849252013808975</v>
      </c>
      <c r="K398" s="14">
        <v>0</v>
      </c>
      <c r="L398" s="14">
        <v>0</v>
      </c>
      <c r="M398" s="13">
        <v>5.03</v>
      </c>
      <c r="N398" s="13">
        <v>83057</v>
      </c>
      <c r="O398" s="13">
        <v>3414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-0.26972494404804359</v>
      </c>
      <c r="U398" s="29" t="str">
        <f>HYPERLINK("https://statusinvest.com.br/fundos-imobiliarios/"&amp;Tabela1[[#This Row],[Ticker]],"Link")</f>
        <v>Link</v>
      </c>
      <c r="V398" s="38" t="s">
        <v>801</v>
      </c>
    </row>
    <row r="399" spans="1:22" x14ac:dyDescent="0.25">
      <c r="A399" s="12" t="s">
        <v>802</v>
      </c>
      <c r="B399" s="12" t="s">
        <v>28</v>
      </c>
      <c r="C399" s="13" t="s">
        <v>43</v>
      </c>
      <c r="D399" s="13"/>
      <c r="E399" s="16">
        <v>101.24</v>
      </c>
      <c r="F399" s="16">
        <v>1.01</v>
      </c>
      <c r="G399" s="14">
        <f>Tabela1[[#This Row],[Divid.]]*12/Tabela1[[#This Row],[Preço atual]]</f>
        <v>0.11971552745950219</v>
      </c>
      <c r="H399" s="16">
        <v>10.94</v>
      </c>
      <c r="I399" s="16">
        <v>99.18</v>
      </c>
      <c r="J399" s="15">
        <f>Tabela1[[#This Row],[Preço atual]]/Tabela1[[#This Row],[VP]]</f>
        <v>1.0207703165960877</v>
      </c>
      <c r="K399" s="14"/>
      <c r="L399" s="14"/>
      <c r="M399" s="13">
        <v>3.06</v>
      </c>
      <c r="N399" s="13">
        <v>26</v>
      </c>
      <c r="O399" s="13">
        <v>2672</v>
      </c>
      <c r="P399" s="13">
        <v>222</v>
      </c>
      <c r="Q399" s="30">
        <f>Tabela1[[#This Row],[Divid.]]</f>
        <v>1.01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99" s="17">
        <f>Tabela1[[#This Row],[Preço Calculado]]/Tabela1[[#This Row],[Preço atual]]-1</f>
        <v>-0.11649057225459647</v>
      </c>
      <c r="U399" s="29" t="str">
        <f>HYPERLINK("https://statusinvest.com.br/fundos-imobiliarios/"&amp;Tabela1[[#This Row],[Ticker]],"Link")</f>
        <v>Link</v>
      </c>
      <c r="V399" s="38" t="s">
        <v>803</v>
      </c>
    </row>
    <row r="400" spans="1:22" x14ac:dyDescent="0.25">
      <c r="A400" s="12" t="s">
        <v>804</v>
      </c>
      <c r="B400" s="12" t="s">
        <v>28</v>
      </c>
      <c r="C400" s="13" t="s">
        <v>43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229.72649999999999</v>
      </c>
      <c r="I400" s="16">
        <v>88.14</v>
      </c>
      <c r="J400" s="15">
        <f>Tabela1[[#This Row],[Preço atual]]/Tabela1[[#This Row],[VP]]</f>
        <v>0</v>
      </c>
      <c r="K400" s="14"/>
      <c r="L400" s="14"/>
      <c r="M400" s="13">
        <v>5.33</v>
      </c>
      <c r="N400" s="13">
        <v>66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51</v>
      </c>
    </row>
    <row r="401" spans="1:22" x14ac:dyDescent="0.25">
      <c r="A401" s="12" t="s">
        <v>805</v>
      </c>
      <c r="B401" s="12" t="s">
        <v>28</v>
      </c>
      <c r="C401" s="13" t="s">
        <v>82</v>
      </c>
      <c r="D401" s="13"/>
      <c r="E401" s="16">
        <v>0</v>
      </c>
      <c r="F401" s="16" t="s">
        <v>50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50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806</v>
      </c>
      <c r="B402" s="12" t="s">
        <v>28</v>
      </c>
      <c r="C402" s="13" t="s">
        <v>36</v>
      </c>
      <c r="D402" s="13" t="s">
        <v>807</v>
      </c>
      <c r="E402" s="16">
        <v>98</v>
      </c>
      <c r="F402" s="16">
        <v>1.25</v>
      </c>
      <c r="G402" s="25">
        <f>Tabela1[[#This Row],[Divid.]]*12/Tabela1[[#This Row],[Preço atual]]</f>
        <v>0.15306122448979592</v>
      </c>
      <c r="H402" s="16">
        <v>17.48</v>
      </c>
      <c r="I402" s="16">
        <v>99.06</v>
      </c>
      <c r="J402" s="15">
        <f>Tabela1[[#This Row],[Preço atual]]/Tabela1[[#This Row],[VP]]</f>
        <v>0.98929941449626491</v>
      </c>
      <c r="K402" s="14"/>
      <c r="L402" s="14"/>
      <c r="M402" s="13">
        <v>9.76</v>
      </c>
      <c r="N402" s="13">
        <v>92541</v>
      </c>
      <c r="O402" s="13"/>
      <c r="P402" s="13"/>
      <c r="Q402" s="30">
        <f>Tabela1[[#This Row],[Divid.]]</f>
        <v>1.25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02" s="17">
        <f>Tabela1[[#This Row],[Preço Calculado]]/Tabela1[[#This Row],[Preço atual]]-1</f>
        <v>0.12960313276602142</v>
      </c>
      <c r="U402" s="29" t="str">
        <f>HYPERLINK("https://statusinvest.com.br/fundos-imobiliarios/"&amp;Tabela1[[#This Row],[Ticker]],"Link")</f>
        <v>Link</v>
      </c>
      <c r="V402" s="38" t="s">
        <v>808</v>
      </c>
    </row>
    <row r="403" spans="1:22" x14ac:dyDescent="0.25">
      <c r="A403" s="12" t="s">
        <v>809</v>
      </c>
      <c r="B403" s="12" t="s">
        <v>28</v>
      </c>
      <c r="C403" s="13" t="s">
        <v>36</v>
      </c>
      <c r="D403" s="13" t="s">
        <v>810</v>
      </c>
      <c r="E403" s="16">
        <v>89.14</v>
      </c>
      <c r="F403" s="16">
        <v>1.08</v>
      </c>
      <c r="G403" s="25">
        <f>Tabela1[[#This Row],[Divid.]]*12/Tabela1[[#This Row],[Preço atual]]</f>
        <v>0.14538927529728518</v>
      </c>
      <c r="H403" s="16">
        <v>11.23</v>
      </c>
      <c r="I403" s="16">
        <v>94.35</v>
      </c>
      <c r="J403" s="15">
        <f>Tabela1[[#This Row],[Preço atual]]/Tabela1[[#This Row],[VP]]</f>
        <v>0.94478007419183896</v>
      </c>
      <c r="K403" s="14"/>
      <c r="L403" s="14"/>
      <c r="M403" s="13">
        <v>4.63</v>
      </c>
      <c r="N403" s="13">
        <v>13874</v>
      </c>
      <c r="O403" s="13"/>
      <c r="P403" s="13"/>
      <c r="Q403" s="30">
        <f>Tabela1[[#This Row],[Divid.]]</f>
        <v>1.08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03" s="17">
        <f>Tabela1[[#This Row],[Preço Calculado]]/Tabela1[[#This Row],[Preço atual]]-1</f>
        <v>7.2983581529779906E-2</v>
      </c>
      <c r="U403" s="29" t="str">
        <f>HYPERLINK("https://statusinvest.com.br/fundos-imobiliarios/"&amp;Tabela1[[#This Row],[Ticker]],"Link")</f>
        <v>Link</v>
      </c>
      <c r="V403" s="38" t="s">
        <v>811</v>
      </c>
    </row>
    <row r="404" spans="1:22" x14ac:dyDescent="0.25">
      <c r="A404" s="12" t="s">
        <v>812</v>
      </c>
      <c r="B404" s="12" t="s">
        <v>28</v>
      </c>
      <c r="C404" s="13" t="s">
        <v>36</v>
      </c>
      <c r="D404" s="13" t="s">
        <v>813</v>
      </c>
      <c r="E404" s="16">
        <v>8.35</v>
      </c>
      <c r="F404" s="16">
        <v>0.11</v>
      </c>
      <c r="G404" s="25">
        <f>Tabela1[[#This Row],[Divid.]]*12/Tabela1[[#This Row],[Preço atual]]</f>
        <v>0.15808383233532936</v>
      </c>
      <c r="H404" s="16">
        <v>1.125</v>
      </c>
      <c r="I404" s="16">
        <v>9.4700000000000006</v>
      </c>
      <c r="J404" s="15">
        <f>Tabela1[[#This Row],[Preço atual]]/Tabela1[[#This Row],[VP]]</f>
        <v>0.88173178458289325</v>
      </c>
      <c r="K404" s="14"/>
      <c r="L404" s="14"/>
      <c r="M404" s="13">
        <v>6.55</v>
      </c>
      <c r="N404" s="13">
        <v>6565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0.166670349338224</v>
      </c>
      <c r="U404" s="29" t="str">
        <f>HYPERLINK("https://statusinvest.com.br/fundos-imobiliarios/"&amp;Tabela1[[#This Row],[Ticker]],"Link")</f>
        <v>Link</v>
      </c>
      <c r="V404" s="38" t="s">
        <v>814</v>
      </c>
    </row>
    <row r="405" spans="1:22" x14ac:dyDescent="0.25">
      <c r="A405" s="12" t="s">
        <v>815</v>
      </c>
      <c r="B405" s="12" t="s">
        <v>28</v>
      </c>
      <c r="C405" s="13" t="s">
        <v>62</v>
      </c>
      <c r="D405" s="13" t="s">
        <v>816</v>
      </c>
      <c r="E405" s="16">
        <v>68.61</v>
      </c>
      <c r="F405" s="16">
        <v>0.67</v>
      </c>
      <c r="G405" s="25">
        <f>Tabela1[[#This Row],[Divid.]]*12/Tabela1[[#This Row],[Preço atual]]</f>
        <v>0.11718408395277657</v>
      </c>
      <c r="H405" s="16">
        <v>8.0399999999999991</v>
      </c>
      <c r="I405" s="16">
        <v>128.25</v>
      </c>
      <c r="J405" s="15">
        <f>Tabela1[[#This Row],[Preço atual]]/Tabela1[[#This Row],[VP]]</f>
        <v>0.5349707602339181</v>
      </c>
      <c r="K405" s="14"/>
      <c r="L405" s="14"/>
      <c r="M405" s="13">
        <v>0.98</v>
      </c>
      <c r="N405" s="13">
        <v>3001</v>
      </c>
      <c r="O405" s="13">
        <v>2223</v>
      </c>
      <c r="P405" s="13">
        <v>125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-0.13517281215663046</v>
      </c>
      <c r="U405" s="29" t="str">
        <f>HYPERLINK("https://statusinvest.com.br/fundos-imobiliarios/"&amp;Tabela1[[#This Row],[Ticker]],"Link")</f>
        <v>Link</v>
      </c>
      <c r="V405" s="38" t="s">
        <v>817</v>
      </c>
    </row>
    <row r="406" spans="1:22" x14ac:dyDescent="0.25">
      <c r="A406" s="12" t="s">
        <v>818</v>
      </c>
      <c r="B406" s="12" t="s">
        <v>28</v>
      </c>
      <c r="C406" s="13" t="s">
        <v>82</v>
      </c>
      <c r="D406" s="13"/>
      <c r="E406" s="16">
        <v>0</v>
      </c>
      <c r="F406" s="16" t="s">
        <v>50</v>
      </c>
      <c r="G406" s="25" t="e">
        <f>Tabela1[[#This Row],[Divid.]]*12/Tabela1[[#This Row],[Preço atual]]</f>
        <v>#VALUE!</v>
      </c>
      <c r="H406" s="16">
        <v>0</v>
      </c>
      <c r="I406" s="16">
        <v>927.16</v>
      </c>
      <c r="J406" s="15">
        <f>Tabela1[[#This Row],[Preço atual]]/Tabela1[[#This Row],[VP]]</f>
        <v>0</v>
      </c>
      <c r="K406" s="14"/>
      <c r="L406" s="14"/>
      <c r="M406" s="13">
        <v>1.22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51</v>
      </c>
    </row>
    <row r="407" spans="1:22" x14ac:dyDescent="0.25">
      <c r="A407" s="12" t="s">
        <v>819</v>
      </c>
      <c r="B407" s="12" t="s">
        <v>28</v>
      </c>
      <c r="C407" s="13" t="s">
        <v>70</v>
      </c>
      <c r="D407" s="13" t="s">
        <v>96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33.734299999999998</v>
      </c>
      <c r="I407" s="16">
        <v>334.59</v>
      </c>
      <c r="J407" s="15">
        <f>Tabela1[[#This Row],[Preço atual]]/Tabela1[[#This Row],[VP]]</f>
        <v>0.69783914641800415</v>
      </c>
      <c r="K407" s="14">
        <v>0.28399999999999997</v>
      </c>
      <c r="L407" s="14">
        <v>7.0000000000000007E-2</v>
      </c>
      <c r="M407" s="13">
        <v>0.67</v>
      </c>
      <c r="N407" s="13">
        <v>54</v>
      </c>
      <c r="O407" s="13">
        <v>961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820</v>
      </c>
      <c r="B408" s="12" t="s">
        <v>28</v>
      </c>
      <c r="C408" s="13" t="s">
        <v>56</v>
      </c>
      <c r="D408" s="13" t="s">
        <v>821</v>
      </c>
      <c r="E408" s="16">
        <v>9.07</v>
      </c>
      <c r="F408" s="16">
        <v>0.1</v>
      </c>
      <c r="G408" s="25">
        <f>Tabela1[[#This Row],[Divid.]]*12/Tabela1[[#This Row],[Preço atual]]</f>
        <v>0.13230429988974643</v>
      </c>
      <c r="H408" s="16">
        <v>1.35</v>
      </c>
      <c r="I408" s="16">
        <v>9.1199999999999992</v>
      </c>
      <c r="J408" s="15">
        <f>Tabela1[[#This Row],[Preço atual]]/Tabela1[[#This Row],[VP]]</f>
        <v>0.99451754385964919</v>
      </c>
      <c r="K408" s="14"/>
      <c r="L408" s="14"/>
      <c r="M408" s="13">
        <v>2.29</v>
      </c>
      <c r="N408" s="13">
        <v>225496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-2.3584502658697937E-2</v>
      </c>
      <c r="U408" s="29" t="str">
        <f>HYPERLINK("https://statusinvest.com.br/fundos-imobiliarios/"&amp;Tabela1[[#This Row],[Ticker]],"Link")</f>
        <v>Link</v>
      </c>
      <c r="V408" s="38" t="s">
        <v>822</v>
      </c>
    </row>
    <row r="409" spans="1:22" x14ac:dyDescent="0.25">
      <c r="A409" s="12" t="s">
        <v>823</v>
      </c>
      <c r="B409" s="12" t="s">
        <v>28</v>
      </c>
      <c r="C409" s="13" t="s">
        <v>36</v>
      </c>
      <c r="D409" s="13" t="s">
        <v>821</v>
      </c>
      <c r="E409" s="16">
        <v>83.7</v>
      </c>
      <c r="F409" s="16">
        <v>0.8</v>
      </c>
      <c r="G409" s="25">
        <f>Tabela1[[#This Row],[Divid.]]*12/Tabela1[[#This Row],[Preço atual]]</f>
        <v>0.11469534050179213</v>
      </c>
      <c r="H409" s="16">
        <v>12.24</v>
      </c>
      <c r="I409" s="16">
        <v>90.34</v>
      </c>
      <c r="J409" s="15">
        <f>Tabela1[[#This Row],[Preço atual]]/Tabela1[[#This Row],[VP]]</f>
        <v>0.92649988930706217</v>
      </c>
      <c r="K409" s="14"/>
      <c r="L409" s="14"/>
      <c r="M409" s="13">
        <v>2.19</v>
      </c>
      <c r="N409" s="13">
        <v>86311</v>
      </c>
      <c r="O409" s="13"/>
      <c r="P409" s="13"/>
      <c r="Q409" s="30">
        <f>Tabela1[[#This Row],[Divid.]]</f>
        <v>0.8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9" s="17">
        <f>Tabela1[[#This Row],[Preço Calculado]]/Tabela1[[#This Row],[Preço atual]]-1</f>
        <v>-0.15353992249599913</v>
      </c>
      <c r="U409" s="29" t="str">
        <f>HYPERLINK("https://statusinvest.com.br/fundos-imobiliarios/"&amp;Tabela1[[#This Row],[Ticker]],"Link")</f>
        <v>Link</v>
      </c>
      <c r="V409" s="38" t="s">
        <v>824</v>
      </c>
    </row>
    <row r="410" spans="1:22" x14ac:dyDescent="0.25">
      <c r="A410" s="12" t="s">
        <v>825</v>
      </c>
      <c r="B410" s="12" t="s">
        <v>28</v>
      </c>
      <c r="C410" s="13" t="s">
        <v>36</v>
      </c>
      <c r="D410" s="13" t="s">
        <v>821</v>
      </c>
      <c r="E410" s="16">
        <v>9.6999999999999993</v>
      </c>
      <c r="F410" s="16">
        <v>0.13</v>
      </c>
      <c r="G410" s="25">
        <f>Tabela1[[#This Row],[Divid.]]*12/Tabela1[[#This Row],[Preço atual]]</f>
        <v>0.16082474226804125</v>
      </c>
      <c r="H410" s="16">
        <v>1.4990000000000001</v>
      </c>
      <c r="I410" s="16">
        <v>9.6300000000000008</v>
      </c>
      <c r="J410" s="15">
        <f>Tabela1[[#This Row],[Preço atual]]/Tabela1[[#This Row],[VP]]</f>
        <v>1.0072689511941846</v>
      </c>
      <c r="K410" s="14"/>
      <c r="L410" s="14"/>
      <c r="M410" s="13">
        <v>8.65</v>
      </c>
      <c r="N410" s="13">
        <v>127271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0.18689846692281376</v>
      </c>
      <c r="U410" s="29" t="str">
        <f>HYPERLINK("https://statusinvest.com.br/fundos-imobiliarios/"&amp;Tabela1[[#This Row],[Ticker]],"Link")</f>
        <v>Link</v>
      </c>
      <c r="V410" s="38" t="s">
        <v>826</v>
      </c>
    </row>
    <row r="411" spans="1:22" x14ac:dyDescent="0.25">
      <c r="A411" s="12" t="s">
        <v>827</v>
      </c>
      <c r="B411" s="12" t="s">
        <v>28</v>
      </c>
      <c r="C411" s="13" t="s">
        <v>158</v>
      </c>
      <c r="D411" s="13"/>
      <c r="E411" s="16">
        <v>0</v>
      </c>
      <c r="F411" s="16" t="s">
        <v>50</v>
      </c>
      <c r="G411" s="25" t="e">
        <f>Tabela1[[#This Row],[Divid.]]*12/Tabela1[[#This Row],[Preço atual]]</f>
        <v>#VALUE!</v>
      </c>
      <c r="H411" s="16">
        <v>0</v>
      </c>
      <c r="I411" s="16">
        <v>928.36</v>
      </c>
      <c r="J411" s="15">
        <f>Tabela1[[#This Row],[Preço atual]]/Tabela1[[#This Row],[VP]]</f>
        <v>0</v>
      </c>
      <c r="K411" s="14"/>
      <c r="L411" s="14"/>
      <c r="M411" s="13">
        <v>2.76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51</v>
      </c>
    </row>
    <row r="412" spans="1:22" x14ac:dyDescent="0.25">
      <c r="A412" s="26" t="s">
        <v>828</v>
      </c>
      <c r="B412" s="26" t="s">
        <v>28</v>
      </c>
      <c r="C412" s="32" t="s">
        <v>53</v>
      </c>
      <c r="D412" s="32" t="s">
        <v>813</v>
      </c>
      <c r="E412" s="33">
        <v>6.77</v>
      </c>
      <c r="F412" s="33">
        <v>6.5000000000000002E-2</v>
      </c>
      <c r="G412" s="34">
        <f>Tabela1[[#This Row],[Divid.]]*12/Tabela1[[#This Row],[Preço atual]]</f>
        <v>0.11521418020679469</v>
      </c>
      <c r="H412" s="33">
        <v>0.74099999999999999</v>
      </c>
      <c r="I412" s="33">
        <v>8.6300000000000008</v>
      </c>
      <c r="J412" s="35">
        <f>Tabela1[[#This Row],[Preço atual]]/Tabela1[[#This Row],[VP]]</f>
        <v>0.7844727694090381</v>
      </c>
      <c r="K412" s="36"/>
      <c r="L412" s="36"/>
      <c r="M412" s="32">
        <v>6.11</v>
      </c>
      <c r="N412" s="32">
        <v>6929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-0.14971084718232697</v>
      </c>
      <c r="U412" s="29" t="str">
        <f>HYPERLINK("https://statusinvest.com.br/fundos-imobiliarios/"&amp;Tabela1[[#This Row],[Ticker]],"Link")</f>
        <v>Link</v>
      </c>
      <c r="V412" s="38" t="s">
        <v>829</v>
      </c>
    </row>
    <row r="413" spans="1:22" x14ac:dyDescent="0.25">
      <c r="A413" s="12" t="s">
        <v>830</v>
      </c>
      <c r="B413" s="12" t="s">
        <v>28</v>
      </c>
      <c r="C413" s="13" t="s">
        <v>70</v>
      </c>
      <c r="D413" s="13" t="s">
        <v>813</v>
      </c>
      <c r="E413" s="16">
        <v>85.17</v>
      </c>
      <c r="F413" s="16">
        <v>0.67</v>
      </c>
      <c r="G413" s="25">
        <f>Tabela1[[#This Row],[Divid.]]*12/Tabela1[[#This Row],[Preço atual]]</f>
        <v>9.4399436421275101E-2</v>
      </c>
      <c r="H413" s="16">
        <v>8.31</v>
      </c>
      <c r="I413" s="16">
        <v>112.05</v>
      </c>
      <c r="J413" s="15">
        <f>Tabela1[[#This Row],[Preço atual]]/Tabela1[[#This Row],[VP]]</f>
        <v>0.76010709504685414</v>
      </c>
      <c r="K413" s="14">
        <v>0.107</v>
      </c>
      <c r="L413" s="14">
        <v>0</v>
      </c>
      <c r="M413" s="13">
        <v>0.56999999999999995</v>
      </c>
      <c r="N413" s="13">
        <v>157293</v>
      </c>
      <c r="O413" s="13">
        <v>2209</v>
      </c>
      <c r="P413" s="13">
        <v>247</v>
      </c>
      <c r="Q413" s="30">
        <f>Tabela1[[#This Row],[Divid.]]</f>
        <v>0.67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13" s="17">
        <f>Tabela1[[#This Row],[Preço Calculado]]/Tabela1[[#This Row],[Preço atual]]-1</f>
        <v>-0.30332519246291445</v>
      </c>
      <c r="U413" s="29" t="str">
        <f>HYPERLINK("https://statusinvest.com.br/fundos-imobiliarios/"&amp;Tabela1[[#This Row],[Ticker]],"Link")</f>
        <v>Link</v>
      </c>
      <c r="V413" s="38" t="s">
        <v>831</v>
      </c>
    </row>
    <row r="414" spans="1:22" x14ac:dyDescent="0.25">
      <c r="A414" s="12" t="s">
        <v>832</v>
      </c>
      <c r="B414" s="12" t="s">
        <v>28</v>
      </c>
      <c r="C414" s="13" t="s">
        <v>43</v>
      </c>
      <c r="D414" s="13" t="s">
        <v>813</v>
      </c>
      <c r="E414" s="16">
        <v>43.25</v>
      </c>
      <c r="F414" s="16">
        <v>0.31</v>
      </c>
      <c r="G414" s="25">
        <f>Tabela1[[#This Row],[Divid.]]*12/Tabela1[[#This Row],[Preço atual]]</f>
        <v>8.6011560693641617E-2</v>
      </c>
      <c r="H414" s="16">
        <v>4.0199999999999996</v>
      </c>
      <c r="I414" s="16">
        <v>54.8</v>
      </c>
      <c r="J414" s="15">
        <f>Tabela1[[#This Row],[Preço atual]]/Tabela1[[#This Row],[VP]]</f>
        <v>0.78923357664233584</v>
      </c>
      <c r="K414" s="14">
        <v>2.1000000000000001E-2</v>
      </c>
      <c r="L414" s="14">
        <v>0</v>
      </c>
      <c r="M414" s="13">
        <v>3.61</v>
      </c>
      <c r="N414" s="13">
        <v>124619</v>
      </c>
      <c r="O414" s="13">
        <v>10927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-0.3652283343642686</v>
      </c>
      <c r="U414" s="29" t="str">
        <f>HYPERLINK("https://statusinvest.com.br/fundos-imobiliarios/"&amp;Tabela1[[#This Row],[Ticker]],"Link")</f>
        <v>Link</v>
      </c>
      <c r="V414" s="38" t="s">
        <v>833</v>
      </c>
    </row>
    <row r="415" spans="1:22" x14ac:dyDescent="0.25">
      <c r="A415" s="12" t="s">
        <v>834</v>
      </c>
      <c r="B415" s="12" t="s">
        <v>28</v>
      </c>
      <c r="C415" s="13" t="s">
        <v>29</v>
      </c>
      <c r="D415" s="13" t="s">
        <v>813</v>
      </c>
      <c r="E415" s="16">
        <v>104.27</v>
      </c>
      <c r="F415" s="16">
        <v>0.82</v>
      </c>
      <c r="G415" s="25">
        <f>Tabela1[[#This Row],[Divid.]]*12/Tabela1[[#This Row],[Preço atual]]</f>
        <v>9.4370384578498126E-2</v>
      </c>
      <c r="H415" s="16">
        <v>8.93</v>
      </c>
      <c r="I415" s="16">
        <v>124.34</v>
      </c>
      <c r="J415" s="15">
        <f>Tabela1[[#This Row],[Preço atual]]/Tabela1[[#This Row],[VP]]</f>
        <v>0.83858774328454233</v>
      </c>
      <c r="K415" s="14">
        <v>5.4000000000000013E-2</v>
      </c>
      <c r="L415" s="14">
        <v>6.0000000000000001E-3</v>
      </c>
      <c r="M415" s="13">
        <v>3.6</v>
      </c>
      <c r="N415" s="13">
        <v>238692</v>
      </c>
      <c r="O415" s="13">
        <v>3092</v>
      </c>
      <c r="P415" s="13">
        <v>280</v>
      </c>
      <c r="Q415" s="30">
        <f>Tabela1[[#This Row],[Divid.]]</f>
        <v>0.82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15" s="17">
        <f>Tabela1[[#This Row],[Preço Calculado]]/Tabela1[[#This Row],[Preço atual]]-1</f>
        <v>-0.30353959720665591</v>
      </c>
      <c r="U415" s="29" t="str">
        <f>HYPERLINK("https://statusinvest.com.br/fundos-imobiliarios/"&amp;Tabela1[[#This Row],[Ticker]],"Link")</f>
        <v>Link</v>
      </c>
      <c r="V415" s="38" t="s">
        <v>835</v>
      </c>
    </row>
    <row r="416" spans="1:22" x14ac:dyDescent="0.25">
      <c r="A416" s="12" t="s">
        <v>836</v>
      </c>
      <c r="B416" s="12" t="s">
        <v>28</v>
      </c>
      <c r="C416" s="13" t="s">
        <v>56</v>
      </c>
      <c r="D416" s="13" t="s">
        <v>813</v>
      </c>
      <c r="E416" s="16">
        <v>6.5</v>
      </c>
      <c r="F416" s="16">
        <v>7.1999999999999995E-2</v>
      </c>
      <c r="G416" s="25">
        <f>Tabela1[[#This Row],[Divid.]]*12/Tabela1[[#This Row],[Preço atual]]</f>
        <v>0.13292307692307689</v>
      </c>
      <c r="H416" s="16">
        <v>0.86599999999999999</v>
      </c>
      <c r="I416" s="16">
        <v>9.19</v>
      </c>
      <c r="J416" s="15">
        <f>Tabela1[[#This Row],[Preço atual]]/Tabela1[[#This Row],[VP]]</f>
        <v>0.70729053318824808</v>
      </c>
      <c r="K416" s="14">
        <v>0</v>
      </c>
      <c r="L416" s="14">
        <v>0</v>
      </c>
      <c r="M416" s="13">
        <v>8.4700000000000006</v>
      </c>
      <c r="N416" s="13">
        <v>13081</v>
      </c>
      <c r="O416" s="13">
        <v>2503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-1.9017882486517368E-2</v>
      </c>
      <c r="U416" s="29" t="str">
        <f>HYPERLINK("https://statusinvest.com.br/fundos-imobiliarios/"&amp;Tabela1[[#This Row],[Ticker]],"Link")</f>
        <v>Link</v>
      </c>
      <c r="V416" s="38" t="s">
        <v>837</v>
      </c>
    </row>
    <row r="417" spans="1:22" x14ac:dyDescent="0.25">
      <c r="A417" s="12" t="s">
        <v>838</v>
      </c>
      <c r="B417" s="12" t="s">
        <v>28</v>
      </c>
      <c r="C417" s="13" t="s">
        <v>36</v>
      </c>
      <c r="D417" s="13"/>
      <c r="E417" s="16">
        <v>0</v>
      </c>
      <c r="F417" s="16">
        <v>1.0249999999999999</v>
      </c>
      <c r="G417" s="25" t="e">
        <f>Tabela1[[#This Row],[Divid.]]*12/Tabela1[[#This Row],[Preço atual]]</f>
        <v>#DIV/0!</v>
      </c>
      <c r="H417" s="16">
        <v>11.9125</v>
      </c>
      <c r="I417" s="16">
        <v>136.1</v>
      </c>
      <c r="J417" s="15">
        <f>Tabela1[[#This Row],[Preço atual]]/Tabela1[[#This Row],[VP]]</f>
        <v>0</v>
      </c>
      <c r="K417" s="14"/>
      <c r="L417" s="14"/>
      <c r="M417" s="13">
        <v>1.24</v>
      </c>
      <c r="N417" s="13">
        <v>97</v>
      </c>
      <c r="O417" s="13"/>
      <c r="P417" s="13"/>
      <c r="Q417" s="30">
        <f>Tabela1[[#This Row],[Divid.]]</f>
        <v>1.0249999999999999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90.774907749077471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51</v>
      </c>
    </row>
    <row r="418" spans="1:22" x14ac:dyDescent="0.25">
      <c r="A418" s="12" t="s">
        <v>839</v>
      </c>
      <c r="B418" s="12" t="s">
        <v>28</v>
      </c>
      <c r="C418" s="13" t="s">
        <v>82</v>
      </c>
      <c r="D418" s="13"/>
      <c r="E418" s="16">
        <v>0</v>
      </c>
      <c r="F418" s="16" t="s">
        <v>50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50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840</v>
      </c>
      <c r="B419" s="12" t="s">
        <v>28</v>
      </c>
      <c r="C419" s="13" t="s">
        <v>43</v>
      </c>
      <c r="D419" s="13" t="s">
        <v>841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1026.92</v>
      </c>
      <c r="J419" s="15">
        <f>Tabela1[[#This Row],[Preço atual]]/Tabela1[[#This Row],[VP]]</f>
        <v>1.1112258014256222</v>
      </c>
      <c r="K419" s="14"/>
      <c r="L419" s="14"/>
      <c r="M419" s="13">
        <v>4.96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842</v>
      </c>
      <c r="B420" s="12" t="s">
        <v>28</v>
      </c>
      <c r="C420" s="13" t="s">
        <v>43</v>
      </c>
      <c r="D420" s="13" t="s">
        <v>638</v>
      </c>
      <c r="E420" s="16">
        <v>92.52</v>
      </c>
      <c r="F420" s="16">
        <v>0.61</v>
      </c>
      <c r="G420" s="25">
        <f>Tabela1[[#This Row],[Divid.]]*12/Tabela1[[#This Row],[Preço atual]]</f>
        <v>7.9118028534370957E-2</v>
      </c>
      <c r="H420" s="16">
        <v>7.13</v>
      </c>
      <c r="I420" s="16">
        <v>111.33</v>
      </c>
      <c r="J420" s="15">
        <f>Tabela1[[#This Row],[Preço atual]]/Tabela1[[#This Row],[VP]]</f>
        <v>0.8310428455941794</v>
      </c>
      <c r="K420" s="14">
        <v>0</v>
      </c>
      <c r="L420" s="14">
        <v>0</v>
      </c>
      <c r="M420" s="13">
        <v>1.31</v>
      </c>
      <c r="N420" s="13">
        <v>3167</v>
      </c>
      <c r="O420" s="13">
        <v>15895</v>
      </c>
      <c r="P420" s="13">
        <v>1340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-0.41610311044744686</v>
      </c>
      <c r="U420" s="29" t="str">
        <f>HYPERLINK("https://statusinvest.com.br/fundos-imobiliarios/"&amp;Tabela1[[#This Row],[Ticker]],"Link")</f>
        <v>Link</v>
      </c>
      <c r="V420" s="38" t="s">
        <v>843</v>
      </c>
    </row>
    <row r="421" spans="1:22" x14ac:dyDescent="0.25">
      <c r="A421" s="12" t="s">
        <v>844</v>
      </c>
      <c r="B421" s="12" t="s">
        <v>28</v>
      </c>
      <c r="C421" s="13" t="s">
        <v>36</v>
      </c>
      <c r="D421" s="13" t="s">
        <v>96</v>
      </c>
      <c r="E421" s="16">
        <v>82.8</v>
      </c>
      <c r="F421" s="16">
        <v>1.08</v>
      </c>
      <c r="G421" s="25">
        <f>Tabela1[[#This Row],[Divid.]]*12/Tabela1[[#This Row],[Preço atual]]</f>
        <v>0.15652173913043479</v>
      </c>
      <c r="H421" s="16">
        <v>12.98</v>
      </c>
      <c r="I421" s="16">
        <v>93.1</v>
      </c>
      <c r="J421" s="15">
        <f>Tabela1[[#This Row],[Preço atual]]/Tabela1[[#This Row],[VP]]</f>
        <v>0.88936627282491942</v>
      </c>
      <c r="K421" s="14"/>
      <c r="L421" s="14"/>
      <c r="M421" s="13">
        <v>4.3</v>
      </c>
      <c r="N421" s="13">
        <v>567</v>
      </c>
      <c r="O421" s="13"/>
      <c r="P421" s="13"/>
      <c r="Q421" s="30">
        <f>Tabela1[[#This Row],[Divid.]]</f>
        <v>1.08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21" s="17">
        <f>Tabela1[[#This Row],[Preço Calculado]]/Tabela1[[#This Row],[Preço atual]]-1</f>
        <v>0.15514198620247077</v>
      </c>
      <c r="U421" s="29" t="str">
        <f>HYPERLINK("https://statusinvest.com.br/fundos-imobiliarios/"&amp;Tabela1[[#This Row],[Ticker]],"Link")</f>
        <v>Link</v>
      </c>
      <c r="V421" s="38" t="s">
        <v>845</v>
      </c>
    </row>
    <row r="422" spans="1:22" x14ac:dyDescent="0.25">
      <c r="A422" s="12" t="s">
        <v>846</v>
      </c>
      <c r="B422" s="12" t="s">
        <v>28</v>
      </c>
      <c r="C422" s="13" t="s">
        <v>29</v>
      </c>
      <c r="D422" s="13" t="s">
        <v>96</v>
      </c>
      <c r="E422" s="16">
        <v>0</v>
      </c>
      <c r="F422" s="16">
        <v>0.26179999999999998</v>
      </c>
      <c r="G422" s="25" t="e">
        <f>Tabela1[[#This Row],[Divid.]]*12/Tabela1[[#This Row],[Preço atual]]</f>
        <v>#DIV/0!</v>
      </c>
      <c r="H422" s="16">
        <v>2.5531000000000001</v>
      </c>
      <c r="I422" s="16">
        <v>21.43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1.38</v>
      </c>
      <c r="N422" s="13">
        <v>53</v>
      </c>
      <c r="O422" s="13"/>
      <c r="P422" s="13"/>
      <c r="Q422" s="30">
        <f>Tabela1[[#This Row],[Divid.]]</f>
        <v>0.26179999999999998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23.185239852398517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51</v>
      </c>
    </row>
    <row r="423" spans="1:22" x14ac:dyDescent="0.25">
      <c r="A423" s="12" t="s">
        <v>847</v>
      </c>
      <c r="B423" s="12" t="s">
        <v>28</v>
      </c>
      <c r="C423" s="13" t="s">
        <v>36</v>
      </c>
      <c r="D423" s="13" t="s">
        <v>848</v>
      </c>
      <c r="E423" s="16">
        <v>87.13</v>
      </c>
      <c r="F423" s="16">
        <v>1</v>
      </c>
      <c r="G423" s="25">
        <f>Tabela1[[#This Row],[Divid.]]*12/Tabela1[[#This Row],[Preço atual]]</f>
        <v>0.13772523814989099</v>
      </c>
      <c r="H423" s="16">
        <v>12.76</v>
      </c>
      <c r="I423" s="16">
        <v>90.81</v>
      </c>
      <c r="J423" s="15">
        <f>Tabela1[[#This Row],[Preço atual]]/Tabela1[[#This Row],[VP]]</f>
        <v>0.959475828653232</v>
      </c>
      <c r="K423" s="14"/>
      <c r="L423" s="14"/>
      <c r="M423" s="13">
        <v>4.0599999999999996</v>
      </c>
      <c r="N423" s="13">
        <v>119228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1.6422421770412976E-2</v>
      </c>
      <c r="U423" s="29" t="str">
        <f>HYPERLINK("https://statusinvest.com.br/fundos-imobiliarios/"&amp;Tabela1[[#This Row],[Ticker]],"Link")</f>
        <v>Link</v>
      </c>
      <c r="V423" s="38" t="s">
        <v>849</v>
      </c>
    </row>
    <row r="424" spans="1:22" x14ac:dyDescent="0.25">
      <c r="A424" s="12" t="s">
        <v>850</v>
      </c>
      <c r="B424" s="12" t="s">
        <v>28</v>
      </c>
      <c r="C424" s="13" t="s">
        <v>36</v>
      </c>
      <c r="D424" s="13" t="s">
        <v>96</v>
      </c>
      <c r="E424" s="16">
        <v>44</v>
      </c>
      <c r="F424" s="16">
        <v>0.13</v>
      </c>
      <c r="G424" s="25">
        <f>Tabela1[[#This Row],[Divid.]]*12/Tabela1[[#This Row],[Preço atual]]</f>
        <v>3.5454545454545454E-2</v>
      </c>
      <c r="H424" s="16">
        <v>3.74</v>
      </c>
      <c r="I424" s="16">
        <v>101.02</v>
      </c>
      <c r="J424" s="15">
        <f>Tabela1[[#This Row],[Preço atual]]/Tabela1[[#This Row],[VP]]</f>
        <v>0.43555731538309245</v>
      </c>
      <c r="K424" s="14"/>
      <c r="L424" s="14"/>
      <c r="M424" s="13">
        <v>72.75</v>
      </c>
      <c r="N424" s="13">
        <v>65</v>
      </c>
      <c r="O424" s="13"/>
      <c r="P424" s="13"/>
      <c r="Q424" s="30">
        <f>Tabela1[[#This Row],[Divid.]]</f>
        <v>0.13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24" s="17">
        <f>Tabela1[[#This Row],[Preço Calculado]]/Tabela1[[#This Row],[Preço atual]]-1</f>
        <v>-0.73834283797383427</v>
      </c>
      <c r="U424" s="29" t="str">
        <f>HYPERLINK("https://statusinvest.com.br/fundos-imobiliarios/"&amp;Tabela1[[#This Row],[Ticker]],"Link")</f>
        <v>Link</v>
      </c>
      <c r="V424" s="38" t="s">
        <v>851</v>
      </c>
    </row>
    <row r="425" spans="1:22" x14ac:dyDescent="0.25">
      <c r="A425" s="12" t="s">
        <v>852</v>
      </c>
      <c r="B425" s="12" t="s">
        <v>28</v>
      </c>
      <c r="C425" s="13" t="s">
        <v>29</v>
      </c>
      <c r="D425" s="13" t="s">
        <v>96</v>
      </c>
      <c r="E425" s="16">
        <v>64.930000000000007</v>
      </c>
      <c r="F425" s="16">
        <v>0.65</v>
      </c>
      <c r="G425" s="25">
        <f>Tabela1[[#This Row],[Divid.]]*12/Tabela1[[#This Row],[Preço atual]]</f>
        <v>0.12012937009086709</v>
      </c>
      <c r="H425" s="16">
        <v>7.29</v>
      </c>
      <c r="I425" s="16">
        <v>99.43</v>
      </c>
      <c r="J425" s="15">
        <f>Tabela1[[#This Row],[Preço atual]]/Tabela1[[#This Row],[VP]]</f>
        <v>0.65302222669214527</v>
      </c>
      <c r="K425" s="14">
        <v>7.8E-2</v>
      </c>
      <c r="L425" s="14">
        <v>0.183</v>
      </c>
      <c r="M425" s="13">
        <v>1.82</v>
      </c>
      <c r="N425" s="13">
        <v>2710</v>
      </c>
      <c r="O425" s="13">
        <v>1747</v>
      </c>
      <c r="P425" s="13">
        <v>353</v>
      </c>
      <c r="Q425" s="30">
        <f>Tabela1[[#This Row],[Divid.]]</f>
        <v>0.65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5" s="17">
        <f>Tabela1[[#This Row],[Preço Calculado]]/Tabela1[[#This Row],[Preço atual]]-1</f>
        <v>-0.1134363830932319</v>
      </c>
      <c r="U425" s="29" t="str">
        <f>HYPERLINK("https://statusinvest.com.br/fundos-imobiliarios/"&amp;Tabela1[[#This Row],[Ticker]],"Link")</f>
        <v>Link</v>
      </c>
      <c r="V425" s="38" t="s">
        <v>853</v>
      </c>
    </row>
    <row r="426" spans="1:22" x14ac:dyDescent="0.25">
      <c r="A426" s="12" t="s">
        <v>854</v>
      </c>
      <c r="B426" s="12" t="s">
        <v>28</v>
      </c>
      <c r="C426" s="13" t="s">
        <v>36</v>
      </c>
      <c r="D426" s="13" t="s">
        <v>367</v>
      </c>
      <c r="E426" s="16">
        <v>8.1300000000000008</v>
      </c>
      <c r="F426" s="16">
        <v>0.11</v>
      </c>
      <c r="G426" s="25">
        <f>Tabela1[[#This Row],[Divid.]]*12/Tabela1[[#This Row],[Preço atual]]</f>
        <v>0.16236162361623616</v>
      </c>
      <c r="H426" s="16">
        <v>1.3009999999999999</v>
      </c>
      <c r="I426" s="16">
        <v>10.48</v>
      </c>
      <c r="J426" s="15">
        <f>Tabela1[[#This Row],[Preço atual]]/Tabela1[[#This Row],[VP]]</f>
        <v>0.77576335877862601</v>
      </c>
      <c r="K426" s="14"/>
      <c r="L426" s="14"/>
      <c r="M426" s="13">
        <v>1.1499999999999999</v>
      </c>
      <c r="N426" s="13">
        <v>92564</v>
      </c>
      <c r="O426" s="13"/>
      <c r="P426" s="13"/>
      <c r="Q426" s="30">
        <f>Tabela1[[#This Row],[Divid.]]</f>
        <v>0.11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26" s="17">
        <f>Tabela1[[#This Row],[Preço Calculado]]/Tabela1[[#This Row],[Preço atual]]-1</f>
        <v>0.19824076469546958</v>
      </c>
      <c r="U426" s="29" t="str">
        <f>HYPERLINK("https://statusinvest.com.br/fundos-imobiliarios/"&amp;Tabela1[[#This Row],[Ticker]],"Link")</f>
        <v>Link</v>
      </c>
      <c r="V426" s="38" t="s">
        <v>855</v>
      </c>
    </row>
    <row r="427" spans="1:22" x14ac:dyDescent="0.25">
      <c r="A427" s="12" t="s">
        <v>856</v>
      </c>
      <c r="B427" s="12" t="s">
        <v>28</v>
      </c>
      <c r="C427" s="13" t="s">
        <v>70</v>
      </c>
      <c r="D427" s="13" t="s">
        <v>96</v>
      </c>
      <c r="E427" s="16">
        <v>90.5</v>
      </c>
      <c r="F427" s="16">
        <v>0.88</v>
      </c>
      <c r="G427" s="25">
        <f>Tabela1[[#This Row],[Divid.]]*12/Tabela1[[#This Row],[Preço atual]]</f>
        <v>0.11668508287292818</v>
      </c>
      <c r="H427" s="16">
        <v>10.06</v>
      </c>
      <c r="I427" s="16">
        <v>100.72</v>
      </c>
      <c r="J427" s="15">
        <f>Tabela1[[#This Row],[Preço atual]]/Tabela1[[#This Row],[VP]]</f>
        <v>0.89853057982525819</v>
      </c>
      <c r="K427" s="14">
        <v>0</v>
      </c>
      <c r="L427" s="14">
        <v>0</v>
      </c>
      <c r="M427" s="13">
        <v>2.92</v>
      </c>
      <c r="N427" s="13">
        <v>6280</v>
      </c>
      <c r="O427" s="13">
        <v>714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-0.13885547695255962</v>
      </c>
      <c r="U427" s="29" t="str">
        <f>HYPERLINK("https://statusinvest.com.br/fundos-imobiliarios/"&amp;Tabela1[[#This Row],[Ticker]],"Link")</f>
        <v>Link</v>
      </c>
      <c r="V427" s="38" t="s">
        <v>857</v>
      </c>
    </row>
    <row r="428" spans="1:22" x14ac:dyDescent="0.25">
      <c r="A428" s="12" t="s">
        <v>858</v>
      </c>
      <c r="B428" s="12" t="s">
        <v>28</v>
      </c>
      <c r="C428" s="13" t="s">
        <v>53</v>
      </c>
      <c r="D428" s="13"/>
      <c r="E428" s="16">
        <v>0</v>
      </c>
      <c r="F428" s="16" t="s">
        <v>50</v>
      </c>
      <c r="G428" s="25" t="e">
        <f>Tabela1[[#This Row],[Divid.]]*12/Tabela1[[#This Row],[Preço atual]]</f>
        <v>#VALUE!</v>
      </c>
      <c r="H428" s="16">
        <v>0</v>
      </c>
      <c r="I428" s="16">
        <v>100.96</v>
      </c>
      <c r="J428" s="15">
        <f>Tabela1[[#This Row],[Preço atual]]/Tabela1[[#This Row],[VP]]</f>
        <v>0</v>
      </c>
      <c r="K428" s="14"/>
      <c r="L428" s="14"/>
      <c r="M428" s="13">
        <v>0.13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51</v>
      </c>
    </row>
    <row r="429" spans="1:22" x14ac:dyDescent="0.25">
      <c r="A429" s="12" t="s">
        <v>859</v>
      </c>
      <c r="B429" s="12" t="s">
        <v>28</v>
      </c>
      <c r="C429" s="13" t="s">
        <v>36</v>
      </c>
      <c r="D429" s="13" t="s">
        <v>47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77.02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1.51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860</v>
      </c>
      <c r="B430" s="12" t="s">
        <v>28</v>
      </c>
      <c r="C430" s="13" t="s">
        <v>36</v>
      </c>
      <c r="D430" s="13" t="s">
        <v>96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861</v>
      </c>
      <c r="B431" s="12" t="s">
        <v>28</v>
      </c>
      <c r="C431" s="13" t="s">
        <v>82</v>
      </c>
      <c r="D431" s="13"/>
      <c r="E431" s="16">
        <v>0</v>
      </c>
      <c r="F431" s="16" t="s">
        <v>50</v>
      </c>
      <c r="G431" s="25" t="e">
        <f>Tabela1[[#This Row],[Divid.]]*12/Tabela1[[#This Row],[Preço atual]]</f>
        <v>#VALUE!</v>
      </c>
      <c r="H431" s="16">
        <v>0</v>
      </c>
      <c r="I431" s="16">
        <v>35.96</v>
      </c>
      <c r="J431" s="15">
        <f>Tabela1[[#This Row],[Preço atual]]/Tabela1[[#This Row],[VP]]</f>
        <v>0</v>
      </c>
      <c r="K431" s="14"/>
      <c r="L431" s="14"/>
      <c r="M431" s="13">
        <v>1.34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862</v>
      </c>
      <c r="B432" s="12" t="s">
        <v>28</v>
      </c>
      <c r="C432" s="13" t="s">
        <v>56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11.76</v>
      </c>
      <c r="J432" s="15">
        <f>Tabela1[[#This Row],[Preço atual]]/Tabela1[[#This Row],[VP]]</f>
        <v>0</v>
      </c>
      <c r="K432" s="14"/>
      <c r="L432" s="14"/>
      <c r="M432" s="13">
        <v>34.56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863</v>
      </c>
      <c r="B433" s="12" t="s">
        <v>28</v>
      </c>
      <c r="C433" s="13" t="s">
        <v>43</v>
      </c>
      <c r="D433" s="13"/>
      <c r="E433" s="16">
        <v>8.57</v>
      </c>
      <c r="F433" s="16">
        <v>0.32329999999999998</v>
      </c>
      <c r="G433" s="25">
        <f>Tabela1[[#This Row],[Divid.]]*12/Tabela1[[#This Row],[Preço atual]]</f>
        <v>0.45269544924154026</v>
      </c>
      <c r="H433" s="16">
        <v>0</v>
      </c>
      <c r="I433" s="16">
        <v>13.74</v>
      </c>
      <c r="J433" s="15">
        <f>Tabela1[[#This Row],[Preço atual]]/Tabela1[[#This Row],[VP]]</f>
        <v>0.62372634643377001</v>
      </c>
      <c r="K433" s="14"/>
      <c r="L433" s="14"/>
      <c r="M433" s="13">
        <v>1.35</v>
      </c>
      <c r="N433" s="13">
        <v>3984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2.3409258246608133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864</v>
      </c>
      <c r="B434" s="12" t="s">
        <v>28</v>
      </c>
      <c r="C434" s="13" t="s">
        <v>56</v>
      </c>
      <c r="D434" s="13" t="s">
        <v>865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5.5723000000000003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866</v>
      </c>
    </row>
    <row r="435" spans="1:22" x14ac:dyDescent="0.25">
      <c r="A435" s="12" t="s">
        <v>867</v>
      </c>
      <c r="B435" s="12" t="s">
        <v>28</v>
      </c>
      <c r="C435" s="13" t="s">
        <v>158</v>
      </c>
      <c r="D435" s="13"/>
      <c r="E435" s="16">
        <v>990</v>
      </c>
      <c r="F435" s="16">
        <v>10.76</v>
      </c>
      <c r="G435" s="25">
        <f>Tabela1[[#This Row],[Divid.]]*12/Tabela1[[#This Row],[Preço atual]]</f>
        <v>0.13042424242424244</v>
      </c>
      <c r="H435" s="16">
        <v>0</v>
      </c>
      <c r="I435" s="16">
        <v>941.31</v>
      </c>
      <c r="J435" s="15">
        <f>Tabela1[[#This Row],[Preço atual]]/Tabela1[[#This Row],[VP]]</f>
        <v>1.0517257864040539</v>
      </c>
      <c r="K435" s="14"/>
      <c r="L435" s="14"/>
      <c r="M435" s="13">
        <v>0.17</v>
      </c>
      <c r="N435" s="13">
        <v>22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-3.7459465503746014E-2</v>
      </c>
      <c r="U435" s="29" t="str">
        <f>HYPERLINK("https://statusinvest.com.br/fundos-imobiliarios/"&amp;Tabela1[[#This Row],[Ticker]],"Link")</f>
        <v>Link</v>
      </c>
      <c r="V435" s="38" t="s">
        <v>51</v>
      </c>
    </row>
    <row r="436" spans="1:22" x14ac:dyDescent="0.25">
      <c r="A436" s="12" t="s">
        <v>868</v>
      </c>
      <c r="B436" s="12" t="s">
        <v>28</v>
      </c>
      <c r="C436" s="13" t="s">
        <v>82</v>
      </c>
      <c r="D436" s="13" t="s">
        <v>869</v>
      </c>
      <c r="E436" s="16">
        <v>8.33</v>
      </c>
      <c r="F436" s="16">
        <v>0.1</v>
      </c>
      <c r="G436" s="25">
        <f>Tabela1[[#This Row],[Divid.]]*12/Tabela1[[#This Row],[Preço atual]]</f>
        <v>0.14405762304921971</v>
      </c>
      <c r="H436" s="16">
        <v>0.84</v>
      </c>
      <c r="I436" s="16">
        <v>9.9600000000000009</v>
      </c>
      <c r="J436" s="15">
        <f>Tabela1[[#This Row],[Preço atual]]/Tabela1[[#This Row],[VP]]</f>
        <v>0.83634538152610438</v>
      </c>
      <c r="K436" s="14"/>
      <c r="L436" s="14"/>
      <c r="M436" s="13">
        <v>1.27</v>
      </c>
      <c r="N436" s="13">
        <v>3559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6.3155889662138032E-2</v>
      </c>
      <c r="U436" s="29" t="str">
        <f>HYPERLINK("https://statusinvest.com.br/fundos-imobiliarios/"&amp;Tabela1[[#This Row],[Ticker]],"Link")</f>
        <v>Link</v>
      </c>
      <c r="V436" s="38" t="s">
        <v>870</v>
      </c>
    </row>
    <row r="437" spans="1:22" x14ac:dyDescent="0.25">
      <c r="A437" s="12" t="s">
        <v>871</v>
      </c>
      <c r="B437" s="12" t="s">
        <v>28</v>
      </c>
      <c r="C437" s="13" t="s">
        <v>29</v>
      </c>
      <c r="D437" s="13" t="s">
        <v>79</v>
      </c>
      <c r="E437" s="16">
        <v>64.680000000000007</v>
      </c>
      <c r="F437" s="16">
        <v>0.45</v>
      </c>
      <c r="G437" s="25">
        <f>Tabela1[[#This Row],[Divid.]]*12/Tabela1[[#This Row],[Preço atual]]</f>
        <v>8.3487940630797772E-2</v>
      </c>
      <c r="H437" s="16">
        <v>5.35</v>
      </c>
      <c r="I437" s="16">
        <v>87.83</v>
      </c>
      <c r="J437" s="15">
        <f>Tabela1[[#This Row],[Preço atual]]/Tabela1[[#This Row],[VP]]</f>
        <v>0.73642263463509061</v>
      </c>
      <c r="K437" s="14">
        <v>0.114</v>
      </c>
      <c r="L437" s="14">
        <v>7.2999999999999995E-2</v>
      </c>
      <c r="M437" s="13">
        <v>2.17</v>
      </c>
      <c r="N437" s="13">
        <v>1835</v>
      </c>
      <c r="O437" s="13">
        <v>1699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-0.38385283667307923</v>
      </c>
      <c r="U437" s="29" t="str">
        <f>HYPERLINK("https://statusinvest.com.br/fundos-imobiliarios/"&amp;Tabela1[[#This Row],[Ticker]],"Link")</f>
        <v>Link</v>
      </c>
      <c r="V437" s="38" t="s">
        <v>872</v>
      </c>
    </row>
    <row r="438" spans="1:22" x14ac:dyDescent="0.25">
      <c r="A438" s="12" t="s">
        <v>873</v>
      </c>
      <c r="B438" s="12" t="s">
        <v>28</v>
      </c>
      <c r="C438" s="13" t="s">
        <v>82</v>
      </c>
      <c r="D438" s="13"/>
      <c r="E438" s="16">
        <v>91.49</v>
      </c>
      <c r="F438" s="16">
        <v>1.1000000000000001</v>
      </c>
      <c r="G438" s="25">
        <f>Tabela1[[#This Row],[Divid.]]*12/Tabela1[[#This Row],[Preço atual]]</f>
        <v>0.14427806317630343</v>
      </c>
      <c r="H438" s="16">
        <v>3.95</v>
      </c>
      <c r="I438" s="16">
        <v>101.82</v>
      </c>
      <c r="J438" s="15">
        <f>Tabela1[[#This Row],[Preço atual]]/Tabela1[[#This Row],[VP]]</f>
        <v>0.89854645452759774</v>
      </c>
      <c r="K438" s="14"/>
      <c r="L438" s="14"/>
      <c r="M438" s="13">
        <v>2.61</v>
      </c>
      <c r="N438" s="13">
        <v>455</v>
      </c>
      <c r="O438" s="13"/>
      <c r="P438" s="13"/>
      <c r="Q438" s="30">
        <f>Tabela1[[#This Row],[Divid.]]</f>
        <v>1.1000000000000001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38" s="17">
        <f>Tabela1[[#This Row],[Preço Calculado]]/Tabela1[[#This Row],[Preço atual]]-1</f>
        <v>6.4782754068659854E-2</v>
      </c>
      <c r="U438" s="29" t="str">
        <f>HYPERLINK("https://statusinvest.com.br/fundos-imobiliarios/"&amp;Tabela1[[#This Row],[Ticker]],"Link")</f>
        <v>Link</v>
      </c>
      <c r="V438" s="38" t="s">
        <v>874</v>
      </c>
    </row>
    <row r="439" spans="1:22" x14ac:dyDescent="0.25">
      <c r="A439" s="12" t="s">
        <v>875</v>
      </c>
      <c r="B439" s="12" t="s">
        <v>28</v>
      </c>
      <c r="C439" s="13" t="s">
        <v>56</v>
      </c>
      <c r="D439" s="13" t="s">
        <v>584</v>
      </c>
      <c r="E439" s="16">
        <v>30.01</v>
      </c>
      <c r="F439" s="16">
        <v>0.2</v>
      </c>
      <c r="G439" s="25">
        <f>Tabela1[[#This Row],[Divid.]]*12/Tabela1[[#This Row],[Preço atual]]</f>
        <v>7.9973342219260252E-2</v>
      </c>
      <c r="H439" s="16">
        <v>1.3311999999999999</v>
      </c>
      <c r="I439" s="16">
        <v>72.47</v>
      </c>
      <c r="J439" s="15">
        <f>Tabela1[[#This Row],[Preço atual]]/Tabela1[[#This Row],[VP]]</f>
        <v>0.41410238719470127</v>
      </c>
      <c r="K439" s="14">
        <v>0.06</v>
      </c>
      <c r="L439" s="14">
        <v>0.36299999999999999</v>
      </c>
      <c r="M439" s="13">
        <v>0.51</v>
      </c>
      <c r="N439" s="13">
        <v>203</v>
      </c>
      <c r="O439" s="13">
        <v>2440</v>
      </c>
      <c r="P439" s="13">
        <v>119</v>
      </c>
      <c r="Q439" s="30">
        <f>Tabela1[[#This Row],[Divid.]]</f>
        <v>0.2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439" s="17">
        <f>Tabela1[[#This Row],[Preço Calculado]]/Tabela1[[#This Row],[Preço atual]]-1</f>
        <v>-0.40979083233018265</v>
      </c>
      <c r="U439" s="29" t="str">
        <f>HYPERLINK("https://statusinvest.com.br/fundos-imobiliarios/"&amp;Tabela1[[#This Row],[Ticker]],"Link")</f>
        <v>Link</v>
      </c>
      <c r="V439" s="38" t="s">
        <v>876</v>
      </c>
    </row>
    <row r="440" spans="1:22" x14ac:dyDescent="0.25">
      <c r="A440" s="12" t="s">
        <v>877</v>
      </c>
      <c r="B440" s="12" t="s">
        <v>28</v>
      </c>
      <c r="C440" s="13" t="s">
        <v>53</v>
      </c>
      <c r="D440" s="13"/>
      <c r="E440" s="16">
        <v>0</v>
      </c>
      <c r="F440" s="16" t="s">
        <v>50</v>
      </c>
      <c r="G440" s="25" t="e">
        <f>Tabela1[[#This Row],[Divid.]]*12/Tabela1[[#This Row],[Preço atual]]</f>
        <v>#VALUE!</v>
      </c>
      <c r="H440" s="16">
        <v>0</v>
      </c>
      <c r="I440" s="16">
        <v>95.87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51</v>
      </c>
    </row>
    <row r="441" spans="1:22" x14ac:dyDescent="0.25">
      <c r="A441" s="12" t="s">
        <v>878</v>
      </c>
      <c r="B441" s="12" t="s">
        <v>28</v>
      </c>
      <c r="C441" s="13" t="s">
        <v>36</v>
      </c>
      <c r="D441" s="13" t="s">
        <v>558</v>
      </c>
      <c r="E441" s="16">
        <v>79.459999999999994</v>
      </c>
      <c r="F441" s="16">
        <v>0.96</v>
      </c>
      <c r="G441" s="25">
        <f>Tabela1[[#This Row],[Divid.]]*12/Tabela1[[#This Row],[Preço atual]]</f>
        <v>0.14497860558771711</v>
      </c>
      <c r="H441" s="16">
        <v>11.39</v>
      </c>
      <c r="I441" s="16">
        <v>90.71</v>
      </c>
      <c r="J441" s="15">
        <f>Tabela1[[#This Row],[Preço atual]]/Tabela1[[#This Row],[VP]]</f>
        <v>0.87597839267996913</v>
      </c>
      <c r="K441" s="14"/>
      <c r="L441" s="14"/>
      <c r="M441" s="13">
        <v>3.38</v>
      </c>
      <c r="N441" s="13">
        <v>71969</v>
      </c>
      <c r="O441" s="13"/>
      <c r="P441" s="13"/>
      <c r="Q441" s="30">
        <f>Tabela1[[#This Row],[Divid.]]</f>
        <v>0.96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41" s="17">
        <f>Tabela1[[#This Row],[Preço Calculado]]/Tabela1[[#This Row],[Preço atual]]-1</f>
        <v>6.9952808765439745E-2</v>
      </c>
      <c r="U441" s="29" t="str">
        <f>HYPERLINK("https://statusinvest.com.br/fundos-imobiliarios/"&amp;Tabela1[[#This Row],[Ticker]],"Link")</f>
        <v>Link</v>
      </c>
      <c r="V441" s="38" t="s">
        <v>879</v>
      </c>
    </row>
    <row r="442" spans="1:22" x14ac:dyDescent="0.25">
      <c r="A442" s="12" t="s">
        <v>880</v>
      </c>
      <c r="B442" s="12" t="s">
        <v>28</v>
      </c>
      <c r="C442" s="13" t="s">
        <v>43</v>
      </c>
      <c r="D442" s="13" t="s">
        <v>558</v>
      </c>
      <c r="E442" s="16">
        <v>14.35</v>
      </c>
      <c r="F442" s="16">
        <v>0.12</v>
      </c>
      <c r="G442" s="25">
        <f>Tabela1[[#This Row],[Divid.]]*12/Tabela1[[#This Row],[Preço atual]]</f>
        <v>0.10034843205574913</v>
      </c>
      <c r="H442" s="16">
        <v>1.85</v>
      </c>
      <c r="I442" s="16">
        <v>43.81</v>
      </c>
      <c r="J442" s="15">
        <f>Tabela1[[#This Row],[Preço atual]]/Tabela1[[#This Row],[VP]]</f>
        <v>0.32755078749144029</v>
      </c>
      <c r="K442" s="14">
        <v>0.85</v>
      </c>
      <c r="L442" s="14">
        <v>0</v>
      </c>
      <c r="M442" s="13">
        <v>7.18</v>
      </c>
      <c r="N442" s="13">
        <v>27576</v>
      </c>
      <c r="O442" s="13">
        <v>1561</v>
      </c>
      <c r="P442" s="13">
        <v>0</v>
      </c>
      <c r="Q442" s="30">
        <f>Tabela1[[#This Row],[Divid.]]</f>
        <v>0.12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42" s="17">
        <f>Tabela1[[#This Row],[Preço Calculado]]/Tabela1[[#This Row],[Preço atual]]-1</f>
        <v>-0.25942116564022799</v>
      </c>
      <c r="U442" s="29" t="str">
        <f>HYPERLINK("https://statusinvest.com.br/fundos-imobiliarios/"&amp;Tabela1[[#This Row],[Ticker]],"Link")</f>
        <v>Link</v>
      </c>
      <c r="V442" s="38" t="s">
        <v>881</v>
      </c>
    </row>
    <row r="443" spans="1:22" x14ac:dyDescent="0.25">
      <c r="A443" s="12" t="s">
        <v>882</v>
      </c>
      <c r="B443" s="12" t="s">
        <v>28</v>
      </c>
      <c r="C443" s="13" t="s">
        <v>155</v>
      </c>
      <c r="D443" s="13" t="s">
        <v>577</v>
      </c>
      <c r="E443" s="16">
        <v>106.99</v>
      </c>
      <c r="F443" s="16">
        <v>1.25</v>
      </c>
      <c r="G443" s="25">
        <f>Tabela1[[#This Row],[Divid.]]*12/Tabela1[[#This Row],[Preço atual]]</f>
        <v>0.14020001869333584</v>
      </c>
      <c r="H443" s="16">
        <v>10.75</v>
      </c>
      <c r="I443" s="16">
        <v>94.33</v>
      </c>
      <c r="J443" s="15">
        <f>Tabela1[[#This Row],[Preço atual]]/Tabela1[[#This Row],[VP]]</f>
        <v>1.1342096893883176</v>
      </c>
      <c r="K443" s="14">
        <v>0.42</v>
      </c>
      <c r="L443" s="14">
        <v>0</v>
      </c>
      <c r="M443" s="13">
        <v>1.97</v>
      </c>
      <c r="N443" s="13">
        <v>1274</v>
      </c>
      <c r="O443" s="13">
        <v>19289</v>
      </c>
      <c r="P443" s="13">
        <v>1029</v>
      </c>
      <c r="Q443" s="30">
        <f>Tabela1[[#This Row],[Divid.]]</f>
        <v>1.25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43" s="17">
        <f>Tabela1[[#This Row],[Preço Calculado]]/Tabela1[[#This Row],[Preço atual]]-1</f>
        <v>3.4686484821666586E-2</v>
      </c>
      <c r="U443" s="29" t="str">
        <f>HYPERLINK("https://statusinvest.com.br/fundos-imobiliarios/"&amp;Tabela1[[#This Row],[Ticker]],"Link")</f>
        <v>Link</v>
      </c>
      <c r="V443" s="38" t="s">
        <v>883</v>
      </c>
    </row>
    <row r="444" spans="1:22" x14ac:dyDescent="0.25">
      <c r="A444" s="12" t="s">
        <v>884</v>
      </c>
      <c r="B444" s="12" t="s">
        <v>28</v>
      </c>
      <c r="C444" s="13" t="s">
        <v>155</v>
      </c>
      <c r="D444" s="13"/>
      <c r="E444" s="16">
        <v>26.03</v>
      </c>
      <c r="F444" s="16" t="s">
        <v>50</v>
      </c>
      <c r="G444" s="25" t="e">
        <f>Tabela1[[#This Row],[Divid.]]*12/Tabela1[[#This Row],[Preço atual]]</f>
        <v>#VALUE!</v>
      </c>
      <c r="H444" s="16">
        <v>0</v>
      </c>
      <c r="I444" s="16">
        <v>94.33</v>
      </c>
      <c r="J444" s="15">
        <f>Tabela1[[#This Row],[Preço atual]]/Tabela1[[#This Row],[VP]]</f>
        <v>0.27594614650694371</v>
      </c>
      <c r="K444" s="14"/>
      <c r="L444" s="14"/>
      <c r="M444" s="13">
        <v>1.97</v>
      </c>
      <c r="N444" s="13">
        <v>1274</v>
      </c>
      <c r="O444" s="13">
        <v>4920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883</v>
      </c>
    </row>
    <row r="445" spans="1:22" x14ac:dyDescent="0.25">
      <c r="A445" s="12" t="s">
        <v>885</v>
      </c>
      <c r="B445" s="12" t="s">
        <v>28</v>
      </c>
      <c r="C445" s="13" t="s">
        <v>70</v>
      </c>
      <c r="D445" s="13" t="s">
        <v>558</v>
      </c>
      <c r="E445" s="16">
        <v>70.72</v>
      </c>
      <c r="F445" s="16">
        <v>0.65</v>
      </c>
      <c r="G445" s="25">
        <f>Tabela1[[#This Row],[Divid.]]*12/Tabela1[[#This Row],[Preço atual]]</f>
        <v>0.11029411764705883</v>
      </c>
      <c r="H445" s="16">
        <v>7.51</v>
      </c>
      <c r="I445" s="16">
        <v>103.5</v>
      </c>
      <c r="J445" s="15">
        <f>Tabela1[[#This Row],[Preço atual]]/Tabela1[[#This Row],[VP]]</f>
        <v>0.68328502415458936</v>
      </c>
      <c r="K445" s="14">
        <v>0</v>
      </c>
      <c r="L445" s="14">
        <v>0</v>
      </c>
      <c r="M445" s="13">
        <v>3.83</v>
      </c>
      <c r="N445" s="13">
        <v>46043</v>
      </c>
      <c r="O445" s="13">
        <v>1951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-0.18602127197742568</v>
      </c>
      <c r="U445" s="29" t="str">
        <f>HYPERLINK("https://statusinvest.com.br/fundos-imobiliarios/"&amp;Tabela1[[#This Row],[Ticker]],"Link")</f>
        <v>Link</v>
      </c>
      <c r="V445" s="38" t="s">
        <v>886</v>
      </c>
    </row>
    <row r="446" spans="1:22" x14ac:dyDescent="0.25">
      <c r="A446" s="12" t="s">
        <v>887</v>
      </c>
      <c r="B446" s="12" t="s">
        <v>28</v>
      </c>
      <c r="C446" s="13" t="s">
        <v>70</v>
      </c>
      <c r="D446" s="13" t="s">
        <v>558</v>
      </c>
      <c r="E446" s="16">
        <v>92.5</v>
      </c>
      <c r="F446" s="16">
        <v>0.74</v>
      </c>
      <c r="G446" s="25">
        <f>Tabela1[[#This Row],[Divid.]]*12/Tabela1[[#This Row],[Preço atual]]</f>
        <v>9.5999999999999988E-2</v>
      </c>
      <c r="H446" s="16">
        <v>8.58</v>
      </c>
      <c r="I446" s="16">
        <v>114.32</v>
      </c>
      <c r="J446" s="15">
        <f>Tabela1[[#This Row],[Preço atual]]/Tabela1[[#This Row],[VP]]</f>
        <v>0.80913226032190344</v>
      </c>
      <c r="K446" s="14">
        <v>6.6000000000000003E-2</v>
      </c>
      <c r="L446" s="14">
        <v>0</v>
      </c>
      <c r="M446" s="13">
        <v>1.71</v>
      </c>
      <c r="N446" s="13">
        <v>306167</v>
      </c>
      <c r="O446" s="13">
        <v>1950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-0.29151291512915145</v>
      </c>
      <c r="U446" s="29" t="str">
        <f>HYPERLINK("https://statusinvest.com.br/fundos-imobiliarios/"&amp;Tabela1[[#This Row],[Ticker]],"Link")</f>
        <v>Link</v>
      </c>
      <c r="V446" s="38" t="s">
        <v>888</v>
      </c>
    </row>
    <row r="447" spans="1:22" x14ac:dyDescent="0.25">
      <c r="A447" s="12" t="s">
        <v>889</v>
      </c>
      <c r="B447" s="12" t="s">
        <v>28</v>
      </c>
      <c r="C447" s="13" t="s">
        <v>29</v>
      </c>
      <c r="D447" s="13" t="s">
        <v>558</v>
      </c>
      <c r="E447" s="16">
        <v>99.57</v>
      </c>
      <c r="F447" s="16">
        <v>0.77</v>
      </c>
      <c r="G447" s="25">
        <f>Tabela1[[#This Row],[Divid.]]*12/Tabela1[[#This Row],[Preço atual]]</f>
        <v>9.2799035854172957E-2</v>
      </c>
      <c r="H447" s="16">
        <v>8.7200000000000006</v>
      </c>
      <c r="I447" s="16">
        <v>100.94</v>
      </c>
      <c r="J447" s="15">
        <f>Tabela1[[#This Row],[Preço atual]]/Tabela1[[#This Row],[VP]]</f>
        <v>0.9864275807410342</v>
      </c>
      <c r="K447" s="14">
        <v>2.8000000000000001E-2</v>
      </c>
      <c r="L447" s="14">
        <v>-8.0000000000000002E-3</v>
      </c>
      <c r="M447" s="13">
        <v>8.11</v>
      </c>
      <c r="N447" s="13">
        <v>300598</v>
      </c>
      <c r="O447" s="13">
        <v>4884</v>
      </c>
      <c r="P447" s="13">
        <v>365</v>
      </c>
      <c r="Q447" s="30">
        <f>Tabela1[[#This Row],[Divid.]]</f>
        <v>0.77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47" s="17">
        <f>Tabela1[[#This Row],[Preço Calculado]]/Tabela1[[#This Row],[Preço atual]]-1</f>
        <v>-0.31513626675887119</v>
      </c>
      <c r="U447" s="29" t="str">
        <f>HYPERLINK("https://statusinvest.com.br/fundos-imobiliarios/"&amp;Tabela1[[#This Row],[Ticker]],"Link")</f>
        <v>Link</v>
      </c>
      <c r="V447" s="38" t="s">
        <v>890</v>
      </c>
    </row>
    <row r="448" spans="1:22" x14ac:dyDescent="0.25">
      <c r="A448" s="12" t="s">
        <v>891</v>
      </c>
      <c r="B448" s="12" t="s">
        <v>28</v>
      </c>
      <c r="C448" s="13" t="s">
        <v>43</v>
      </c>
      <c r="D448" s="13" t="s">
        <v>558</v>
      </c>
      <c r="E448" s="16">
        <v>27.22</v>
      </c>
      <c r="F448" s="16">
        <v>0.3</v>
      </c>
      <c r="G448" s="25">
        <f>Tabela1[[#This Row],[Divid.]]*12/Tabela1[[#This Row],[Preço atual]]</f>
        <v>0.13225569434239529</v>
      </c>
      <c r="H448" s="16">
        <v>3.95</v>
      </c>
      <c r="I448" s="16">
        <v>74.55</v>
      </c>
      <c r="J448" s="15">
        <f>Tabela1[[#This Row],[Preço atual]]/Tabela1[[#This Row],[VP]]</f>
        <v>0.36512407780013412</v>
      </c>
      <c r="K448" s="14">
        <v>0.436</v>
      </c>
      <c r="L448" s="14">
        <v>0</v>
      </c>
      <c r="M448" s="13">
        <v>1.94</v>
      </c>
      <c r="N448" s="13">
        <v>67546</v>
      </c>
      <c r="O448" s="13">
        <v>2693</v>
      </c>
      <c r="P448" s="13">
        <v>426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-2.3943215185274647E-2</v>
      </c>
      <c r="U448" s="29" t="str">
        <f>HYPERLINK("https://statusinvest.com.br/fundos-imobiliarios/"&amp;Tabela1[[#This Row],[Ticker]],"Link")</f>
        <v>Link</v>
      </c>
      <c r="V448" s="38" t="s">
        <v>892</v>
      </c>
    </row>
    <row r="449" spans="1:22" x14ac:dyDescent="0.25">
      <c r="A449" s="12" t="s">
        <v>893</v>
      </c>
      <c r="B449" s="12" t="s">
        <v>28</v>
      </c>
      <c r="C449" s="13" t="s">
        <v>53</v>
      </c>
      <c r="D449" s="13" t="s">
        <v>558</v>
      </c>
      <c r="E449" s="16">
        <v>7.18</v>
      </c>
      <c r="F449" s="16">
        <v>7.4999999999999997E-2</v>
      </c>
      <c r="G449" s="25">
        <f>Tabela1[[#This Row],[Divid.]]*12/Tabela1[[#This Row],[Preço atual]]</f>
        <v>0.12534818941504178</v>
      </c>
      <c r="H449" s="16">
        <v>0.878</v>
      </c>
      <c r="I449" s="16">
        <v>8.14</v>
      </c>
      <c r="J449" s="15">
        <f>Tabela1[[#This Row],[Preço atual]]/Tabela1[[#This Row],[VP]]</f>
        <v>0.88206388206388198</v>
      </c>
      <c r="K449" s="14"/>
      <c r="L449" s="14"/>
      <c r="M449" s="13">
        <v>0.99</v>
      </c>
      <c r="N449" s="13">
        <v>38832</v>
      </c>
      <c r="O449" s="13"/>
      <c r="P449" s="13"/>
      <c r="Q449" s="30">
        <f>Tabela1[[#This Row],[Divid.]]</f>
        <v>7.4999999999999997E-2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49" s="17">
        <f>Tabela1[[#This Row],[Preço Calculado]]/Tabela1[[#This Row],[Preço atual]]-1</f>
        <v>-7.4921111328105083E-2</v>
      </c>
      <c r="U449" s="17" t="str">
        <f>HYPERLINK("https://statusinvest.com.br/fundos-imobiliarios/"&amp;Tabela1[[#This Row],[Ticker]],"Link")</f>
        <v>Link</v>
      </c>
      <c r="V449" s="38" t="s">
        <v>894</v>
      </c>
    </row>
    <row r="450" spans="1:22" x14ac:dyDescent="0.25">
      <c r="A450" s="12" t="s">
        <v>895</v>
      </c>
      <c r="B450" s="12" t="s">
        <v>28</v>
      </c>
      <c r="C450" s="13" t="s">
        <v>158</v>
      </c>
      <c r="D450" s="13"/>
      <c r="E450" s="16">
        <v>104</v>
      </c>
      <c r="F450" s="16">
        <v>0.3115</v>
      </c>
      <c r="G450" s="25">
        <f>Tabela1[[#This Row],[Divid.]]*12/Tabela1[[#This Row],[Preço atual]]</f>
        <v>3.594230769230769E-2</v>
      </c>
      <c r="H450" s="16">
        <v>1.9883</v>
      </c>
      <c r="I450" s="16">
        <v>103.59</v>
      </c>
      <c r="J450" s="15">
        <f>Tabela1[[#This Row],[Preço atual]]/Tabela1[[#This Row],[VP]]</f>
        <v>1.0039579109952699</v>
      </c>
      <c r="K450" s="14"/>
      <c r="L450" s="14"/>
      <c r="M450" s="13">
        <v>12.15</v>
      </c>
      <c r="N450" s="13">
        <v>42</v>
      </c>
      <c r="O450" s="13">
        <v>8682</v>
      </c>
      <c r="P450" s="13">
        <v>859</v>
      </c>
      <c r="Q450" s="30">
        <f>Tabela1[[#This Row],[Divid.]]</f>
        <v>0.3115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27.58671586715867</v>
      </c>
      <c r="T450" s="17">
        <f>Tabela1[[#This Row],[Preço Calculado]]/Tabela1[[#This Row],[Preço atual]]-1</f>
        <v>-0.73474311666193581</v>
      </c>
      <c r="U450" s="17" t="str">
        <f>HYPERLINK("https://statusinvest.com.br/fundos-imobiliarios/"&amp;Tabela1[[#This Row],[Ticker]],"Link")</f>
        <v>Link</v>
      </c>
      <c r="V450" s="38" t="s">
        <v>896</v>
      </c>
    </row>
    <row r="451" spans="1:22" x14ac:dyDescent="0.25">
      <c r="A451" s="12" t="s">
        <v>897</v>
      </c>
      <c r="B451" s="12" t="s">
        <v>28</v>
      </c>
      <c r="C451" s="13" t="s">
        <v>82</v>
      </c>
      <c r="D451" s="13"/>
      <c r="E451" s="16">
        <v>125</v>
      </c>
      <c r="F451" s="16">
        <v>1</v>
      </c>
      <c r="G451" s="25">
        <f>Tabela1[[#This Row],[Divid.]]*12/Tabela1[[#This Row],[Preço atual]]</f>
        <v>9.6000000000000002E-2</v>
      </c>
      <c r="H451" s="16">
        <v>5.5880000000000001</v>
      </c>
      <c r="I451" s="16">
        <v>127.55</v>
      </c>
      <c r="J451" s="15">
        <f>Tabela1[[#This Row],[Preço atual]]/Tabela1[[#This Row],[VP]]</f>
        <v>0.98000784006272057</v>
      </c>
      <c r="K451" s="14"/>
      <c r="L451" s="14"/>
      <c r="M451" s="13">
        <v>4.76</v>
      </c>
      <c r="N451" s="13">
        <v>96</v>
      </c>
      <c r="O451" s="13">
        <v>1597</v>
      </c>
      <c r="P451" s="13">
        <v>80</v>
      </c>
      <c r="Q451" s="30">
        <f>Tabela1[[#This Row],[Divid.]]</f>
        <v>1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51" s="17">
        <f>Tabela1[[#This Row],[Preço Calculado]]/Tabela1[[#This Row],[Preço atual]]-1</f>
        <v>-0.29151291512915134</v>
      </c>
      <c r="U451" s="17" t="str">
        <f>HYPERLINK("https://statusinvest.com.br/fundos-imobiliarios/"&amp;Tabela1[[#This Row],[Ticker]],"Link")</f>
        <v>Link</v>
      </c>
      <c r="V451" s="38" t="s">
        <v>898</v>
      </c>
    </row>
    <row r="452" spans="1:22" x14ac:dyDescent="0.25">
      <c r="A452" s="12" t="s">
        <v>899</v>
      </c>
      <c r="B452" s="12" t="s">
        <v>28</v>
      </c>
      <c r="C452" s="13" t="s">
        <v>158</v>
      </c>
      <c r="D452" s="13"/>
      <c r="E452" s="16">
        <v>1139.8900000000001</v>
      </c>
      <c r="F452" s="16">
        <v>3.3050000000000002</v>
      </c>
      <c r="G452" s="25">
        <f>Tabela1[[#This Row],[Divid.]]*12/Tabela1[[#This Row],[Preço atual]]</f>
        <v>3.4792830887190866E-2</v>
      </c>
      <c r="H452" s="16">
        <v>3.3050000000000002</v>
      </c>
      <c r="I452" s="16">
        <v>1182.07</v>
      </c>
      <c r="J452" s="15">
        <f>Tabela1[[#This Row],[Preço atual]]/Tabela1[[#This Row],[VP]]</f>
        <v>0.96431683402844182</v>
      </c>
      <c r="K452" s="14"/>
      <c r="L452" s="14"/>
      <c r="M452" s="13">
        <v>0.57999999999999996</v>
      </c>
      <c r="N452" s="13">
        <v>62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-0.74322634031593449</v>
      </c>
      <c r="U452" s="17" t="str">
        <f>HYPERLINK("https://statusinvest.com.br/fundos-imobiliarios/"&amp;Tabela1[[#This Row],[Ticker]],"Link")</f>
        <v>Link</v>
      </c>
      <c r="V452" s="38" t="s">
        <v>900</v>
      </c>
    </row>
    <row r="453" spans="1:22" x14ac:dyDescent="0.25">
      <c r="A453" s="12" t="s">
        <v>901</v>
      </c>
      <c r="B453" s="12" t="s">
        <v>902</v>
      </c>
      <c r="C453" s="13" t="s">
        <v>82</v>
      </c>
      <c r="D453" s="13"/>
      <c r="E453" s="16">
        <v>10.61</v>
      </c>
      <c r="F453" s="16">
        <v>0.16</v>
      </c>
      <c r="G453" s="25">
        <f>Tabela1[[#This Row],[Divid.]]*12/Tabela1[[#This Row],[Preço atual]]</f>
        <v>0.18096135721017909</v>
      </c>
      <c r="H453" s="16">
        <v>0.7</v>
      </c>
      <c r="I453" s="16" t="s">
        <v>903</v>
      </c>
      <c r="J453" s="15">
        <f>Tabela1[[#This Row],[Preço atual]]/Tabela1[[#This Row],[VP]]</f>
        <v>1.0201923076923076</v>
      </c>
      <c r="K453" s="14"/>
      <c r="L453" s="14"/>
      <c r="M453" s="13">
        <v>0</v>
      </c>
      <c r="N453" s="13">
        <v>1315</v>
      </c>
      <c r="O453" s="13"/>
      <c r="P453" s="13"/>
      <c r="Q453" s="30">
        <f>Tabela1[[#This Row],[Divid.]]</f>
        <v>0.16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53" s="17">
        <f>Tabela1[[#This Row],[Preço Calculado]]/Tabela1[[#This Row],[Preço atual]]-1</f>
        <v>0.3355081712928345</v>
      </c>
      <c r="U453" s="17" t="str">
        <f>HYPERLINK("https://statusinvest.com.br/fundos-imobiliarios/"&amp;Tabela1[[#This Row],[Ticker]],"Link")</f>
        <v>Link</v>
      </c>
      <c r="V453" s="38" t="s">
        <v>904</v>
      </c>
    </row>
    <row r="454" spans="1:22" x14ac:dyDescent="0.25">
      <c r="A454" s="12" t="s">
        <v>905</v>
      </c>
      <c r="B454" s="12" t="s">
        <v>902</v>
      </c>
      <c r="C454" s="13" t="s">
        <v>82</v>
      </c>
      <c r="D454" s="13"/>
      <c r="E454" s="16">
        <v>78.58</v>
      </c>
      <c r="F454" s="16">
        <v>0.87</v>
      </c>
      <c r="G454" s="25">
        <f>Tabela1[[#This Row],[Divid.]]*12/Tabela1[[#This Row],[Preço atual]]</f>
        <v>0.13285823364723848</v>
      </c>
      <c r="H454" s="16">
        <v>9.31</v>
      </c>
      <c r="I454" s="16" t="s">
        <v>906</v>
      </c>
      <c r="J454" s="15">
        <f>Tabela1[[#This Row],[Preço atual]]/Tabela1[[#This Row],[VP]]</f>
        <v>0.80200040824658092</v>
      </c>
      <c r="K454" s="14"/>
      <c r="L454" s="14"/>
      <c r="M454" s="13">
        <v>0</v>
      </c>
      <c r="N454" s="13">
        <v>6862</v>
      </c>
      <c r="O454" s="13"/>
      <c r="P454" s="13"/>
      <c r="Q454" s="30">
        <f>Tabela1[[#This Row],[Divid.]]</f>
        <v>0.87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54" s="17">
        <f>Tabela1[[#This Row],[Preço Calculado]]/Tabela1[[#This Row],[Preço atual]]-1</f>
        <v>-1.949643064768658E-2</v>
      </c>
      <c r="U454" s="17" t="str">
        <f>HYPERLINK("https://statusinvest.com.br/fundos-imobiliarios/"&amp;Tabela1[[#This Row],[Ticker]],"Link")</f>
        <v>Link</v>
      </c>
      <c r="V454" s="38" t="s">
        <v>907</v>
      </c>
    </row>
    <row r="455" spans="1:22" x14ac:dyDescent="0.25">
      <c r="A455" s="12" t="s">
        <v>908</v>
      </c>
      <c r="B455" s="12" t="s">
        <v>902</v>
      </c>
      <c r="C455" s="13" t="s">
        <v>82</v>
      </c>
      <c r="D455" s="13"/>
      <c r="E455" s="16">
        <v>0</v>
      </c>
      <c r="F455" s="16" t="s">
        <v>50</v>
      </c>
      <c r="G455" s="25" t="e">
        <f>Tabela1[[#This Row],[Divid.]]*12/Tabela1[[#This Row],[Preço atual]]</f>
        <v>#VALUE!</v>
      </c>
      <c r="H455" s="16">
        <v>0</v>
      </c>
      <c r="I455" s="16" t="s">
        <v>50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51</v>
      </c>
    </row>
    <row r="456" spans="1:22" x14ac:dyDescent="0.25">
      <c r="A456" s="12" t="s">
        <v>909</v>
      </c>
      <c r="B456" s="12" t="s">
        <v>902</v>
      </c>
      <c r="C456" s="13" t="s">
        <v>82</v>
      </c>
      <c r="D456" s="13"/>
      <c r="E456" s="16">
        <v>98.53</v>
      </c>
      <c r="F456" s="16">
        <v>1.45</v>
      </c>
      <c r="G456" s="25">
        <f>Tabela1[[#This Row],[Divid.]]*12/Tabela1[[#This Row],[Preço atual]]</f>
        <v>0.17659596062113062</v>
      </c>
      <c r="H456" s="16">
        <v>12.33</v>
      </c>
      <c r="I456" s="16" t="s">
        <v>910</v>
      </c>
      <c r="J456" s="15">
        <f>Tabela1[[#This Row],[Preço atual]]/Tabela1[[#This Row],[VP]]</f>
        <v>0.9967627718765808</v>
      </c>
      <c r="K456" s="14"/>
      <c r="L456" s="14"/>
      <c r="M456" s="13">
        <v>0</v>
      </c>
      <c r="N456" s="13">
        <v>11776</v>
      </c>
      <c r="O456" s="13"/>
      <c r="P456" s="13"/>
      <c r="Q456" s="30">
        <f>Tabela1[[#This Row],[Divid.]]</f>
        <v>1.45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56" s="17">
        <f>Tabela1[[#This Row],[Preço Calculado]]/Tabela1[[#This Row],[Preço atual]]-1</f>
        <v>0.30329122229616678</v>
      </c>
      <c r="U456" s="17" t="str">
        <f>HYPERLINK("https://statusinvest.com.br/fundos-imobiliarios/"&amp;Tabela1[[#This Row],[Ticker]],"Link")</f>
        <v>Link</v>
      </c>
      <c r="V456" s="38" t="s">
        <v>911</v>
      </c>
    </row>
    <row r="457" spans="1:22" x14ac:dyDescent="0.25">
      <c r="A457" s="12" t="s">
        <v>912</v>
      </c>
      <c r="B457" s="12" t="s">
        <v>902</v>
      </c>
      <c r="C457" s="13" t="s">
        <v>82</v>
      </c>
      <c r="D457" s="13"/>
      <c r="E457" s="16">
        <v>9.17</v>
      </c>
      <c r="F457" s="16">
        <v>0.12</v>
      </c>
      <c r="G457" s="25">
        <f>Tabela1[[#This Row],[Divid.]]*12/Tabela1[[#This Row],[Preço atual]]</f>
        <v>0.15703380588876772</v>
      </c>
      <c r="H457" s="16">
        <v>1.39</v>
      </c>
      <c r="I457" s="16" t="s">
        <v>913</v>
      </c>
      <c r="J457" s="15">
        <f>Tabela1[[#This Row],[Preço atual]]/Tabela1[[#This Row],[VP]]</f>
        <v>0.95620437956204385</v>
      </c>
      <c r="K457" s="14"/>
      <c r="L457" s="14"/>
      <c r="M457" s="13">
        <v>0</v>
      </c>
      <c r="N457" s="13">
        <v>10883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0.15892107666987232</v>
      </c>
      <c r="U457" s="17" t="str">
        <f>HYPERLINK("https://statusinvest.com.br/fundos-imobiliarios/"&amp;Tabela1[[#This Row],[Ticker]],"Link")</f>
        <v>Link</v>
      </c>
      <c r="V457" s="38" t="s">
        <v>914</v>
      </c>
    </row>
    <row r="458" spans="1:22" x14ac:dyDescent="0.25">
      <c r="A458" s="12" t="s">
        <v>915</v>
      </c>
      <c r="B458" s="12" t="s">
        <v>902</v>
      </c>
      <c r="C458" s="13" t="s">
        <v>82</v>
      </c>
      <c r="D458" s="13"/>
      <c r="E458" s="16">
        <v>101.79</v>
      </c>
      <c r="F458" s="16">
        <v>1.47</v>
      </c>
      <c r="G458" s="25">
        <f>Tabela1[[#This Row],[Divid.]]*12/Tabela1[[#This Row],[Preço atual]]</f>
        <v>0.17329796640141468</v>
      </c>
      <c r="H458" s="16">
        <v>19.3</v>
      </c>
      <c r="I458" s="16" t="s">
        <v>916</v>
      </c>
      <c r="J458" s="15">
        <f>Tabela1[[#This Row],[Preço atual]]/Tabela1[[#This Row],[VP]]</f>
        <v>1.0356089124020755</v>
      </c>
      <c r="K458" s="14"/>
      <c r="L458" s="14"/>
      <c r="M458" s="13">
        <v>0</v>
      </c>
      <c r="N458" s="13">
        <v>2325</v>
      </c>
      <c r="O458" s="13"/>
      <c r="P458" s="13"/>
      <c r="Q458" s="30">
        <f>Tabela1[[#This Row],[Divid.]]</f>
        <v>1.47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130.18450184501845</v>
      </c>
      <c r="T458" s="17">
        <f>Tabela1[[#This Row],[Preço Calculado]]/Tabela1[[#This Row],[Preço atual]]-1</f>
        <v>0.2789517815602558</v>
      </c>
      <c r="U458" s="17" t="str">
        <f>HYPERLINK("https://statusinvest.com.br/fundos-imobiliarios/"&amp;Tabela1[[#This Row],[Ticker]],"Link")</f>
        <v>Link</v>
      </c>
      <c r="V458" s="38" t="s">
        <v>917</v>
      </c>
    </row>
    <row r="459" spans="1:22" x14ac:dyDescent="0.25">
      <c r="A459" s="12" t="s">
        <v>918</v>
      </c>
      <c r="B459" s="12" t="s">
        <v>902</v>
      </c>
      <c r="C459" s="13" t="s">
        <v>82</v>
      </c>
      <c r="D459" s="13"/>
      <c r="E459" s="16">
        <v>0</v>
      </c>
      <c r="F459" s="16" t="s">
        <v>50</v>
      </c>
      <c r="G459" s="25" t="e">
        <f>Tabela1[[#This Row],[Divid.]]*12/Tabela1[[#This Row],[Preço atual]]</f>
        <v>#VALUE!</v>
      </c>
      <c r="H459" s="16">
        <v>0</v>
      </c>
      <c r="I459" s="16" t="s">
        <v>50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51</v>
      </c>
    </row>
    <row r="460" spans="1:22" x14ac:dyDescent="0.25">
      <c r="A460" s="12" t="s">
        <v>919</v>
      </c>
      <c r="B460" s="12" t="s">
        <v>902</v>
      </c>
      <c r="C460" s="13" t="s">
        <v>82</v>
      </c>
      <c r="D460" s="13"/>
      <c r="E460" s="16">
        <v>9.9</v>
      </c>
      <c r="F460" s="16">
        <v>0.14000000000000001</v>
      </c>
      <c r="G460" s="25">
        <f>Tabela1[[#This Row],[Divid.]]*12/Tabela1[[#This Row],[Preço atual]]</f>
        <v>0.16969696969696971</v>
      </c>
      <c r="H460" s="16">
        <v>1.78</v>
      </c>
      <c r="I460" s="16" t="s">
        <v>920</v>
      </c>
      <c r="J460" s="15">
        <f>Tabela1[[#This Row],[Preço atual]]/Tabela1[[#This Row],[VP]]</f>
        <v>1.0269709543568464</v>
      </c>
      <c r="K460" s="14"/>
      <c r="L460" s="14"/>
      <c r="M460" s="13">
        <v>0</v>
      </c>
      <c r="N460" s="13">
        <v>22426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0.25237616012523767</v>
      </c>
      <c r="U460" s="17" t="str">
        <f>HYPERLINK("https://statusinvest.com.br/fundos-imobiliarios/"&amp;Tabela1[[#This Row],[Ticker]],"Link")</f>
        <v>Link</v>
      </c>
      <c r="V460" s="38" t="s">
        <v>921</v>
      </c>
    </row>
    <row r="461" spans="1:22" x14ac:dyDescent="0.25">
      <c r="A461" s="12" t="s">
        <v>922</v>
      </c>
      <c r="B461" s="12" t="s">
        <v>902</v>
      </c>
      <c r="C461" s="13" t="s">
        <v>82</v>
      </c>
      <c r="D461" s="13"/>
      <c r="E461" s="16">
        <v>118</v>
      </c>
      <c r="F461" s="16" t="s">
        <v>50</v>
      </c>
      <c r="G461" s="25" t="e">
        <f>Tabela1[[#This Row],[Divid.]]*12/Tabela1[[#This Row],[Preço atual]]</f>
        <v>#VALUE!</v>
      </c>
      <c r="H461" s="16">
        <v>0</v>
      </c>
      <c r="I461" s="16" t="s">
        <v>923</v>
      </c>
      <c r="J461" s="15">
        <f>Tabela1[[#This Row],[Preço atual]]/Tabela1[[#This Row],[VP]]</f>
        <v>1.1874811311260944</v>
      </c>
      <c r="K461" s="14"/>
      <c r="L461" s="14"/>
      <c r="M461" s="13">
        <v>0</v>
      </c>
      <c r="N461" s="13">
        <v>77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51</v>
      </c>
    </row>
    <row r="462" spans="1:22" x14ac:dyDescent="0.25">
      <c r="A462" s="12" t="s">
        <v>924</v>
      </c>
      <c r="B462" s="12" t="s">
        <v>902</v>
      </c>
      <c r="C462" s="13" t="s">
        <v>82</v>
      </c>
      <c r="D462" s="13"/>
      <c r="E462" s="16">
        <v>94.75</v>
      </c>
      <c r="F462" s="16">
        <v>1.22</v>
      </c>
      <c r="G462" s="25">
        <f>Tabela1[[#This Row],[Divid.]]*12/Tabela1[[#This Row],[Preço atual]]</f>
        <v>0.15451187335092348</v>
      </c>
      <c r="H462" s="16">
        <v>15.71</v>
      </c>
      <c r="I462" s="16" t="s">
        <v>925</v>
      </c>
      <c r="J462" s="15">
        <f>Tabela1[[#This Row],[Preço atual]]/Tabela1[[#This Row],[VP]]</f>
        <v>0.96644226846185222</v>
      </c>
      <c r="K462" s="14"/>
      <c r="L462" s="14"/>
      <c r="M462" s="13">
        <v>0</v>
      </c>
      <c r="N462" s="13">
        <v>5779</v>
      </c>
      <c r="O462" s="13"/>
      <c r="P462" s="13"/>
      <c r="Q462" s="30">
        <f>Tabela1[[#This Row],[Divid.]]</f>
        <v>1.22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462" s="17">
        <f>Tabela1[[#This Row],[Preço Calculado]]/Tabela1[[#This Row],[Preço atual]]-1</f>
        <v>0.1403090284200994</v>
      </c>
      <c r="U462" s="17" t="str">
        <f>HYPERLINK("https://statusinvest.com.br/fundos-imobiliarios/"&amp;Tabela1[[#This Row],[Ticker]],"Link")</f>
        <v>Link</v>
      </c>
      <c r="V462" s="38" t="s">
        <v>926</v>
      </c>
    </row>
    <row r="463" spans="1:22" x14ac:dyDescent="0.25">
      <c r="A463" s="12" t="s">
        <v>927</v>
      </c>
      <c r="B463" s="12" t="s">
        <v>902</v>
      </c>
      <c r="C463" s="13" t="s">
        <v>82</v>
      </c>
      <c r="D463" s="13"/>
      <c r="E463" s="16">
        <v>30.5</v>
      </c>
      <c r="F463" s="16">
        <v>0.45</v>
      </c>
      <c r="G463" s="25">
        <f>Tabela1[[#This Row],[Divid.]]*12/Tabela1[[#This Row],[Preço atual]]</f>
        <v>0.17704918032786887</v>
      </c>
      <c r="H463" s="16">
        <v>5.49</v>
      </c>
      <c r="I463" s="16" t="s">
        <v>928</v>
      </c>
      <c r="J463" s="15">
        <f>Tabela1[[#This Row],[Preço atual]]/Tabela1[[#This Row],[VP]]</f>
        <v>1.2469337694194602</v>
      </c>
      <c r="K463" s="14"/>
      <c r="L463" s="14"/>
      <c r="M463" s="13">
        <v>0</v>
      </c>
      <c r="N463" s="13">
        <v>308</v>
      </c>
      <c r="O463" s="13"/>
      <c r="P463" s="13"/>
      <c r="Q463" s="30">
        <f>Tabela1[[#This Row],[Divid.]]</f>
        <v>0.45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63" s="17">
        <f>Tabela1[[#This Row],[Preço Calculado]]/Tabela1[[#This Row],[Preço atual]]-1</f>
        <v>0.3066360171798439</v>
      </c>
      <c r="U463" s="17" t="str">
        <f>HYPERLINK("https://statusinvest.com.br/fundos-imobiliarios/"&amp;Tabela1[[#This Row],[Ticker]],"Link")</f>
        <v>Link</v>
      </c>
      <c r="V463" s="38" t="s">
        <v>51</v>
      </c>
    </row>
    <row r="464" spans="1:22" x14ac:dyDescent="0.25">
      <c r="A464" s="12" t="s">
        <v>929</v>
      </c>
      <c r="B464" s="12" t="s">
        <v>902</v>
      </c>
      <c r="C464" s="13" t="s">
        <v>82</v>
      </c>
      <c r="D464" s="13"/>
      <c r="E464" s="16">
        <v>96.08</v>
      </c>
      <c r="F464" s="16">
        <v>1.32</v>
      </c>
      <c r="G464" s="25">
        <f>Tabela1[[#This Row],[Divid.]]*12/Tabela1[[#This Row],[Preço atual]]</f>
        <v>0.16486261448792672</v>
      </c>
      <c r="H464" s="16">
        <v>14.24</v>
      </c>
      <c r="I464" s="16" t="s">
        <v>930</v>
      </c>
      <c r="J464" s="15">
        <f>Tabela1[[#This Row],[Preço atual]]/Tabela1[[#This Row],[VP]]</f>
        <v>0.99564766839378238</v>
      </c>
      <c r="K464" s="14"/>
      <c r="L464" s="14"/>
      <c r="M464" s="13">
        <v>0</v>
      </c>
      <c r="N464" s="13">
        <v>3571</v>
      </c>
      <c r="O464" s="13"/>
      <c r="P464" s="13"/>
      <c r="Q464" s="30">
        <f>Tabela1[[#This Row],[Divid.]]</f>
        <v>1.32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464" s="17">
        <f>Tabela1[[#This Row],[Preço Calculado]]/Tabela1[[#This Row],[Preço atual]]-1</f>
        <v>0.21669826190351826</v>
      </c>
      <c r="U464" s="17" t="str">
        <f>HYPERLINK("https://statusinvest.com.br/fundos-imobiliarios/"&amp;Tabela1[[#This Row],[Ticker]],"Link")</f>
        <v>Link</v>
      </c>
      <c r="V464" s="38" t="s">
        <v>931</v>
      </c>
    </row>
    <row r="465" spans="1:22" x14ac:dyDescent="0.25">
      <c r="A465" s="12" t="s">
        <v>932</v>
      </c>
      <c r="B465" s="12" t="s">
        <v>902</v>
      </c>
      <c r="C465" s="13" t="s">
        <v>82</v>
      </c>
      <c r="D465" s="13"/>
      <c r="E465" s="16">
        <v>106.3</v>
      </c>
      <c r="F465" s="16">
        <v>1.3</v>
      </c>
      <c r="G465" s="25">
        <f>Tabela1[[#This Row],[Divid.]]*12/Tabela1[[#This Row],[Preço atual]]</f>
        <v>0.14675446848541865</v>
      </c>
      <c r="H465" s="16">
        <v>15.88</v>
      </c>
      <c r="I465" s="16" t="s">
        <v>933</v>
      </c>
      <c r="J465" s="15">
        <f>Tabela1[[#This Row],[Preço atual]]/Tabela1[[#This Row],[VP]]</f>
        <v>1.0413401253918495</v>
      </c>
      <c r="K465" s="14"/>
      <c r="L465" s="14"/>
      <c r="M465" s="13">
        <v>0</v>
      </c>
      <c r="N465" s="13">
        <v>17413</v>
      </c>
      <c r="O465" s="13"/>
      <c r="P465" s="13"/>
      <c r="Q465" s="30">
        <f>Tabela1[[#This Row],[Divid.]]</f>
        <v>1.3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5" s="17">
        <f>Tabela1[[#This Row],[Preço Calculado]]/Tabela1[[#This Row],[Preço atual]]-1</f>
        <v>8.3058808010469498E-2</v>
      </c>
      <c r="U465" s="17" t="str">
        <f>HYPERLINK("https://statusinvest.com.br/fundos-imobiliarios/"&amp;Tabela1[[#This Row],[Ticker]],"Link")</f>
        <v>Link</v>
      </c>
      <c r="V465" s="38" t="s">
        <v>934</v>
      </c>
    </row>
    <row r="466" spans="1:22" x14ac:dyDescent="0.25">
      <c r="A466" s="12" t="s">
        <v>935</v>
      </c>
      <c r="B466" s="12" t="s">
        <v>902</v>
      </c>
      <c r="C466" s="13" t="s">
        <v>82</v>
      </c>
      <c r="D466" s="13"/>
      <c r="E466" s="16">
        <v>105</v>
      </c>
      <c r="F466" s="16">
        <v>1.19</v>
      </c>
      <c r="G466" s="25">
        <f>Tabela1[[#This Row],[Divid.]]*12/Tabela1[[#This Row],[Preço atual]]</f>
        <v>0.13599999999999998</v>
      </c>
      <c r="H466" s="16">
        <v>17.16</v>
      </c>
      <c r="I466" s="16" t="s">
        <v>936</v>
      </c>
      <c r="J466" s="15">
        <f>Tabela1[[#This Row],[Preço atual]]/Tabela1[[#This Row],[VP]]</f>
        <v>1.0423905489923557</v>
      </c>
      <c r="K466" s="14"/>
      <c r="L466" s="14"/>
      <c r="M466" s="13">
        <v>0</v>
      </c>
      <c r="N466" s="13">
        <v>646</v>
      </c>
      <c r="O466" s="13"/>
      <c r="P466" s="13"/>
      <c r="Q466" s="30">
        <f>Tabela1[[#This Row],[Divid.]]</f>
        <v>1.19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105.38745387453874</v>
      </c>
      <c r="T466" s="17">
        <f>Tabela1[[#This Row],[Preço Calculado]]/Tabela1[[#This Row],[Preço atual]]-1</f>
        <v>3.6900369003689537E-3</v>
      </c>
      <c r="U466" s="17" t="str">
        <f>HYPERLINK("https://statusinvest.com.br/fundos-imobiliarios/"&amp;Tabela1[[#This Row],[Ticker]],"Link")</f>
        <v>Link</v>
      </c>
      <c r="V466" s="38" t="s">
        <v>937</v>
      </c>
    </row>
    <row r="467" spans="1:22" x14ac:dyDescent="0.25">
      <c r="A467" s="12" t="s">
        <v>938</v>
      </c>
      <c r="B467" s="12" t="s">
        <v>902</v>
      </c>
      <c r="C467" s="13" t="s">
        <v>36</v>
      </c>
      <c r="D467" s="13"/>
      <c r="E467" s="16">
        <v>0</v>
      </c>
      <c r="F467" s="16" t="s">
        <v>50</v>
      </c>
      <c r="G467" s="25" t="e">
        <f>Tabela1[[#This Row],[Divid.]]*12/Tabela1[[#This Row],[Preço atual]]</f>
        <v>#VALUE!</v>
      </c>
      <c r="H467" s="16">
        <v>0</v>
      </c>
      <c r="I467" s="16" t="s">
        <v>50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51</v>
      </c>
    </row>
    <row r="468" spans="1:22" x14ac:dyDescent="0.25">
      <c r="A468" s="12" t="s">
        <v>939</v>
      </c>
      <c r="B468" s="12" t="s">
        <v>902</v>
      </c>
      <c r="C468" s="13" t="s">
        <v>82</v>
      </c>
      <c r="D468" s="13"/>
      <c r="E468" s="16">
        <v>92</v>
      </c>
      <c r="F468" s="16">
        <v>1.3</v>
      </c>
      <c r="G468" s="25">
        <f>Tabela1[[#This Row],[Divid.]]*12/Tabela1[[#This Row],[Preço atual]]</f>
        <v>0.16956521739130437</v>
      </c>
      <c r="H468" s="16">
        <v>14.91</v>
      </c>
      <c r="I468" s="16" t="s">
        <v>940</v>
      </c>
      <c r="J468" s="15">
        <f>Tabela1[[#This Row],[Preço atual]]/Tabela1[[#This Row],[VP]]</f>
        <v>0.96204120046010666</v>
      </c>
      <c r="K468" s="14"/>
      <c r="L468" s="14"/>
      <c r="M468" s="13">
        <v>0</v>
      </c>
      <c r="N468" s="13">
        <v>2172</v>
      </c>
      <c r="O468" s="13"/>
      <c r="P468" s="13"/>
      <c r="Q468" s="30">
        <f>Tabela1[[#This Row],[Divid.]]</f>
        <v>1.3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8" s="17">
        <f>Tabela1[[#This Row],[Preço Calculado]]/Tabela1[[#This Row],[Preço atual]]-1</f>
        <v>0.25140381838600989</v>
      </c>
      <c r="U468" s="17" t="str">
        <f>HYPERLINK("https://statusinvest.com.br/fundos-imobiliarios/"&amp;Tabela1[[#This Row],[Ticker]],"Link")</f>
        <v>Link</v>
      </c>
      <c r="V468" s="38" t="s">
        <v>941</v>
      </c>
    </row>
    <row r="469" spans="1:22" x14ac:dyDescent="0.25">
      <c r="A469" s="12" t="s">
        <v>942</v>
      </c>
      <c r="B469" s="12" t="s">
        <v>902</v>
      </c>
      <c r="C469" s="13" t="s">
        <v>82</v>
      </c>
      <c r="D469" s="13"/>
      <c r="E469" s="16">
        <v>10.71</v>
      </c>
      <c r="F469" s="16">
        <v>0.17</v>
      </c>
      <c r="G469" s="25">
        <f>Tabela1[[#This Row],[Divid.]]*12/Tabela1[[#This Row],[Preço atual]]</f>
        <v>0.19047619047619047</v>
      </c>
      <c r="H469" s="16">
        <v>1.0900000000000001</v>
      </c>
      <c r="I469" s="16" t="s">
        <v>943</v>
      </c>
      <c r="J469" s="15">
        <f>Tabela1[[#This Row],[Preço atual]]/Tabela1[[#This Row],[VP]]</f>
        <v>1.0884146341463417</v>
      </c>
      <c r="K469" s="14"/>
      <c r="L469" s="14"/>
      <c r="M469" s="13">
        <v>0</v>
      </c>
      <c r="N469" s="13">
        <v>2560</v>
      </c>
      <c r="O469" s="13"/>
      <c r="P469" s="13"/>
      <c r="Q469" s="30">
        <f>Tabela1[[#This Row],[Divid.]]</f>
        <v>0.17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69" s="17">
        <f>Tabela1[[#This Row],[Preço Calculado]]/Tabela1[[#This Row],[Preço atual]]-1</f>
        <v>0.40572834299771543</v>
      </c>
      <c r="U469" s="17" t="str">
        <f>HYPERLINK("https://statusinvest.com.br/fundos-imobiliarios/"&amp;Tabela1[[#This Row],[Ticker]],"Link")</f>
        <v>Link</v>
      </c>
      <c r="V469" s="38" t="s">
        <v>944</v>
      </c>
    </row>
    <row r="470" spans="1:22" x14ac:dyDescent="0.25">
      <c r="A470" s="12" t="s">
        <v>945</v>
      </c>
      <c r="B470" s="12" t="s">
        <v>902</v>
      </c>
      <c r="C470" s="13" t="s">
        <v>82</v>
      </c>
      <c r="D470" s="13"/>
      <c r="E470" s="16">
        <v>99</v>
      </c>
      <c r="F470" s="16">
        <v>1.1000000000000001</v>
      </c>
      <c r="G470" s="25">
        <f>Tabela1[[#This Row],[Divid.]]*12/Tabela1[[#This Row],[Preço atual]]</f>
        <v>0.13333333333333333</v>
      </c>
      <c r="H470" s="16">
        <v>7.39</v>
      </c>
      <c r="I470" s="16" t="s">
        <v>946</v>
      </c>
      <c r="J470" s="15">
        <f>Tabela1[[#This Row],[Preço atual]]/Tabela1[[#This Row],[VP]]</f>
        <v>1.0394792104157917</v>
      </c>
      <c r="K470" s="14"/>
      <c r="L470" s="14"/>
      <c r="M470" s="13">
        <v>0</v>
      </c>
      <c r="N470" s="13">
        <v>1491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-1.5990159901599021E-2</v>
      </c>
      <c r="U470" s="17" t="str">
        <f>HYPERLINK("https://statusinvest.com.br/fundos-imobiliarios/"&amp;Tabela1[[#This Row],[Ticker]],"Link")</f>
        <v>Link</v>
      </c>
      <c r="V470" s="38" t="s">
        <v>947</v>
      </c>
    </row>
    <row r="471" spans="1:22" x14ac:dyDescent="0.25">
      <c r="A471" s="12" t="s">
        <v>948</v>
      </c>
      <c r="B471" s="12" t="s">
        <v>902</v>
      </c>
      <c r="C471" s="13" t="s">
        <v>82</v>
      </c>
      <c r="D471" s="13"/>
      <c r="E471" s="16">
        <v>10.52</v>
      </c>
      <c r="F471" s="16">
        <v>0.1</v>
      </c>
      <c r="G471" s="25">
        <f>Tabela1[[#This Row],[Divid.]]*12/Tabela1[[#This Row],[Preço atual]]</f>
        <v>0.1140684410646388</v>
      </c>
      <c r="H471" s="16">
        <v>1.26</v>
      </c>
      <c r="I471" s="16" t="s">
        <v>949</v>
      </c>
      <c r="J471" s="15">
        <f>Tabela1[[#This Row],[Preço atual]]/Tabela1[[#This Row],[VP]]</f>
        <v>1.0467661691542287</v>
      </c>
      <c r="K471" s="14"/>
      <c r="L471" s="14"/>
      <c r="M471" s="13">
        <v>0</v>
      </c>
      <c r="N471" s="13">
        <v>14140</v>
      </c>
      <c r="O471" s="13"/>
      <c r="P471" s="13"/>
      <c r="Q471" s="30">
        <f>Tabela1[[#This Row],[Divid.]]</f>
        <v>0.1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1" s="17">
        <f>Tabela1[[#This Row],[Preço Calculado]]/Tabela1[[#This Row],[Preço atual]]-1</f>
        <v>-0.15816648660783172</v>
      </c>
      <c r="U471" s="17" t="str">
        <f>HYPERLINK("https://statusinvest.com.br/fundos-imobiliarios/"&amp;Tabela1[[#This Row],[Ticker]],"Link")</f>
        <v>Link</v>
      </c>
      <c r="V471" s="38" t="s">
        <v>950</v>
      </c>
    </row>
    <row r="472" spans="1:22" x14ac:dyDescent="0.25">
      <c r="A472" s="12" t="s">
        <v>951</v>
      </c>
      <c r="B472" s="12" t="s">
        <v>902</v>
      </c>
      <c r="C472" s="13" t="s">
        <v>82</v>
      </c>
      <c r="D472" s="13"/>
      <c r="E472" s="16">
        <v>9.59</v>
      </c>
      <c r="F472" s="16">
        <v>0.12</v>
      </c>
      <c r="G472" s="25">
        <f>Tabela1[[#This Row],[Divid.]]*12/Tabela1[[#This Row],[Preço atual]]</f>
        <v>0.15015641293013554</v>
      </c>
      <c r="H472" s="16">
        <v>1.5</v>
      </c>
      <c r="I472" s="16" t="s">
        <v>952</v>
      </c>
      <c r="J472" s="15">
        <f>Tabela1[[#This Row],[Preço atual]]/Tabela1[[#This Row],[VP]]</f>
        <v>0.98865979381443303</v>
      </c>
      <c r="K472" s="14"/>
      <c r="L472" s="14"/>
      <c r="M472" s="13">
        <v>0</v>
      </c>
      <c r="N472" s="13">
        <v>36447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0.10816540907849093</v>
      </c>
      <c r="U472" s="17" t="str">
        <f>HYPERLINK("https://statusinvest.com.br/fundos-imobiliarios/"&amp;Tabela1[[#This Row],[Ticker]],"Link")</f>
        <v>Link</v>
      </c>
      <c r="V472" s="38" t="s">
        <v>953</v>
      </c>
    </row>
    <row r="473" spans="1:22" x14ac:dyDescent="0.25">
      <c r="A473" s="12" t="s">
        <v>954</v>
      </c>
      <c r="B473" s="12" t="s">
        <v>902</v>
      </c>
      <c r="C473" s="13" t="s">
        <v>36</v>
      </c>
      <c r="D473" s="13"/>
      <c r="E473" s="16">
        <v>100.6</v>
      </c>
      <c r="F473" s="16">
        <v>1.2</v>
      </c>
      <c r="G473" s="25">
        <f>Tabela1[[#This Row],[Divid.]]*12/Tabela1[[#This Row],[Preço atual]]</f>
        <v>0.14314115308151093</v>
      </c>
      <c r="H473" s="16">
        <v>6.6</v>
      </c>
      <c r="I473" s="16" t="s">
        <v>955</v>
      </c>
      <c r="J473" s="15">
        <f>Tabela1[[#This Row],[Preço atual]]/Tabela1[[#This Row],[VP]]</f>
        <v>0.99633554521144885</v>
      </c>
      <c r="K473" s="14"/>
      <c r="L473" s="14"/>
      <c r="M473" s="13">
        <v>0</v>
      </c>
      <c r="N473" s="13">
        <v>31461</v>
      </c>
      <c r="O473" s="13">
        <v>69</v>
      </c>
      <c r="P473" s="13">
        <v>2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5.6392273664287229E-2</v>
      </c>
      <c r="U473" s="17" t="str">
        <f>HYPERLINK("https://statusinvest.com.br/fundos-imobiliarios/"&amp;Tabela1[[#This Row],[Ticker]],"Link")</f>
        <v>Link</v>
      </c>
      <c r="V473" s="38" t="s">
        <v>956</v>
      </c>
    </row>
    <row r="474" spans="1:22" x14ac:dyDescent="0.25">
      <c r="A474" s="12" t="s">
        <v>957</v>
      </c>
      <c r="B474" s="12" t="s">
        <v>902</v>
      </c>
      <c r="C474" s="13" t="s">
        <v>82</v>
      </c>
      <c r="D474" s="13"/>
      <c r="E474" s="16">
        <v>105.85</v>
      </c>
      <c r="F474" s="16">
        <v>1.5</v>
      </c>
      <c r="G474" s="25">
        <f>Tabela1[[#This Row],[Divid.]]*12/Tabela1[[#This Row],[Preço atual]]</f>
        <v>0.17005196032120926</v>
      </c>
      <c r="H474" s="16">
        <v>12.3</v>
      </c>
      <c r="I474" s="16" t="s">
        <v>958</v>
      </c>
      <c r="J474" s="15">
        <f>Tabela1[[#This Row],[Preço atual]]/Tabela1[[#This Row],[VP]]</f>
        <v>1.0335904696806952</v>
      </c>
      <c r="K474" s="14"/>
      <c r="L474" s="14"/>
      <c r="M474" s="13">
        <v>0</v>
      </c>
      <c r="N474" s="13">
        <v>2431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0.25499601713069553</v>
      </c>
      <c r="U474" s="17" t="str">
        <f>HYPERLINK("https://statusinvest.com.br/fundos-imobiliarios/"&amp;Tabela1[[#This Row],[Ticker]],"Link")</f>
        <v>Link</v>
      </c>
      <c r="V474" s="38" t="s">
        <v>959</v>
      </c>
    </row>
    <row r="475" spans="1:22" x14ac:dyDescent="0.25">
      <c r="A475" s="12" t="s">
        <v>960</v>
      </c>
      <c r="B475" s="12" t="s">
        <v>902</v>
      </c>
      <c r="C475" s="13" t="s">
        <v>82</v>
      </c>
      <c r="D475" s="13"/>
      <c r="E475" s="16">
        <v>9.7899999999999991</v>
      </c>
      <c r="F475" s="16">
        <v>0.15</v>
      </c>
      <c r="G475" s="25">
        <f>Tabela1[[#This Row],[Divid.]]*12/Tabela1[[#This Row],[Preço atual]]</f>
        <v>0.18386108273748722</v>
      </c>
      <c r="H475" s="16">
        <v>1.83</v>
      </c>
      <c r="I475" s="16" t="s">
        <v>961</v>
      </c>
      <c r="J475" s="15">
        <f>Tabela1[[#This Row],[Preço atual]]/Tabela1[[#This Row],[VP]]</f>
        <v>1.0262054507337526</v>
      </c>
      <c r="K475" s="14"/>
      <c r="L475" s="14"/>
      <c r="M475" s="13">
        <v>0</v>
      </c>
      <c r="N475" s="13">
        <v>47820</v>
      </c>
      <c r="O475" s="13"/>
      <c r="P475" s="13"/>
      <c r="Q475" s="30">
        <f>Tabela1[[#This Row],[Divid.]]</f>
        <v>0.15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75" s="17">
        <f>Tabela1[[#This Row],[Preço Calculado]]/Tabela1[[#This Row],[Preço atual]]-1</f>
        <v>0.35690835968625256</v>
      </c>
      <c r="U475" s="17" t="str">
        <f>HYPERLINK("https://statusinvest.com.br/fundos-imobiliarios/"&amp;Tabela1[[#This Row],[Ticker]],"Link")</f>
        <v>Link</v>
      </c>
      <c r="V475" s="38" t="s">
        <v>962</v>
      </c>
    </row>
    <row r="476" spans="1:22" x14ac:dyDescent="0.25">
      <c r="A476" s="12" t="s">
        <v>963</v>
      </c>
      <c r="B476" s="12" t="s">
        <v>902</v>
      </c>
      <c r="C476" s="13" t="s">
        <v>82</v>
      </c>
      <c r="D476" s="13"/>
      <c r="E476" s="16">
        <v>9.83</v>
      </c>
      <c r="F476" s="16">
        <v>0.13</v>
      </c>
      <c r="G476" s="25">
        <f>Tabela1[[#This Row],[Divid.]]*12/Tabela1[[#This Row],[Preço atual]]</f>
        <v>0.15869786368260427</v>
      </c>
      <c r="H476" s="16">
        <v>1.64</v>
      </c>
      <c r="I476" s="16" t="s">
        <v>964</v>
      </c>
      <c r="J476" s="15">
        <f>Tabela1[[#This Row],[Preço atual]]/Tabela1[[#This Row],[VP]]</f>
        <v>1.0347368421052632</v>
      </c>
      <c r="K476" s="14"/>
      <c r="L476" s="14"/>
      <c r="M476" s="13">
        <v>0</v>
      </c>
      <c r="N476" s="13">
        <v>34955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0.1712019459970795</v>
      </c>
      <c r="U476" s="17" t="str">
        <f>HYPERLINK("https://statusinvest.com.br/fundos-imobiliarios/"&amp;Tabela1[[#This Row],[Ticker]],"Link")</f>
        <v>Link</v>
      </c>
      <c r="V476" s="38" t="s">
        <v>965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966</v>
      </c>
    </row>
    <row r="2" spans="1:1" x14ac:dyDescent="0.25">
      <c r="A2" s="19" t="s">
        <v>967</v>
      </c>
    </row>
    <row r="3" spans="1:1" x14ac:dyDescent="0.25">
      <c r="A3" s="20" t="s">
        <v>968</v>
      </c>
    </row>
    <row r="4" spans="1:1" x14ac:dyDescent="0.25">
      <c r="A4" s="20" t="s">
        <v>969</v>
      </c>
    </row>
    <row r="5" spans="1:1" x14ac:dyDescent="0.25">
      <c r="A5" s="20" t="s">
        <v>970</v>
      </c>
    </row>
    <row r="6" spans="1:1" x14ac:dyDescent="0.25">
      <c r="A6" s="20" t="s">
        <v>971</v>
      </c>
    </row>
    <row r="7" spans="1:1" ht="30" customHeight="1" x14ac:dyDescent="0.25">
      <c r="A7" s="20" t="s">
        <v>972</v>
      </c>
    </row>
    <row r="8" spans="1:1" ht="45" customHeight="1" x14ac:dyDescent="0.25">
      <c r="A8" s="20" t="s">
        <v>973</v>
      </c>
    </row>
    <row r="9" spans="1:1" x14ac:dyDescent="0.25">
      <c r="A9" s="20" t="s">
        <v>974</v>
      </c>
    </row>
    <row r="10" spans="1:1" x14ac:dyDescent="0.25">
      <c r="A10" s="21" t="s">
        <v>975</v>
      </c>
    </row>
    <row r="12" spans="1:1" x14ac:dyDescent="0.25">
      <c r="A12" s="19" t="s">
        <v>976</v>
      </c>
    </row>
    <row r="13" spans="1:1" x14ac:dyDescent="0.25">
      <c r="A13" s="22" t="s">
        <v>977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2023-03-04T12:20:31Z</dcterms:modified>
</cp:coreProperties>
</file>