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0AC5F74AFFCDE50F120F7A5427B709F0E208B15A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S291" i="1"/>
  <c r="T291" i="1" s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S214" i="1" s="1"/>
  <c r="T214" i="1" s="1"/>
  <c r="J214" i="1"/>
  <c r="G214" i="1"/>
  <c r="U213" i="1"/>
  <c r="Q213" i="1"/>
  <c r="J213" i="1"/>
  <c r="G213" i="1"/>
  <c r="U212" i="1"/>
  <c r="S212" i="1"/>
  <c r="T212" i="1" s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J201" i="1"/>
  <c r="G201" i="1"/>
  <c r="U200" i="1"/>
  <c r="Q200" i="1"/>
  <c r="S200" i="1" s="1"/>
  <c r="T200" i="1" s="1"/>
  <c r="J200" i="1"/>
  <c r="G200" i="1"/>
  <c r="U199" i="1"/>
  <c r="Q199" i="1"/>
  <c r="J199" i="1"/>
  <c r="G199" i="1"/>
  <c r="U198" i="1"/>
  <c r="Q198" i="1"/>
  <c r="J198" i="1"/>
  <c r="G198" i="1"/>
  <c r="U197" i="1"/>
  <c r="S197" i="1"/>
  <c r="T197" i="1" s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S178" i="1"/>
  <c r="T178" i="1" s="1"/>
  <c r="Q178" i="1"/>
  <c r="J178" i="1"/>
  <c r="G178" i="1"/>
  <c r="U177" i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S168" i="1" s="1"/>
  <c r="T168" i="1" s="1"/>
  <c r="J168" i="1"/>
  <c r="G168" i="1"/>
  <c r="U167" i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J157" i="1"/>
  <c r="G157" i="1"/>
  <c r="U156" i="1"/>
  <c r="Q156" i="1"/>
  <c r="J156" i="1"/>
  <c r="G156" i="1"/>
  <c r="U155" i="1"/>
  <c r="Q155" i="1"/>
  <c r="J155" i="1"/>
  <c r="G155" i="1"/>
  <c r="U154" i="1"/>
  <c r="Q154" i="1"/>
  <c r="J154" i="1"/>
  <c r="G154" i="1"/>
  <c r="U153" i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Q145" i="1"/>
  <c r="J145" i="1"/>
  <c r="G145" i="1"/>
  <c r="U144" i="1"/>
  <c r="Q144" i="1"/>
  <c r="J144" i="1"/>
  <c r="G144" i="1"/>
  <c r="U143" i="1"/>
  <c r="Q143" i="1"/>
  <c r="J143" i="1"/>
  <c r="G143" i="1"/>
  <c r="U142" i="1"/>
  <c r="Q142" i="1"/>
  <c r="J142" i="1"/>
  <c r="G142" i="1"/>
  <c r="U141" i="1"/>
  <c r="Q141" i="1"/>
  <c r="J141" i="1"/>
  <c r="G141" i="1"/>
  <c r="U140" i="1"/>
  <c r="Q140" i="1"/>
  <c r="J140" i="1"/>
  <c r="G140" i="1"/>
  <c r="U139" i="1"/>
  <c r="Q139" i="1"/>
  <c r="S139" i="1" s="1"/>
  <c r="T139" i="1" s="1"/>
  <c r="J139" i="1"/>
  <c r="G139" i="1"/>
  <c r="U138" i="1"/>
  <c r="Q138" i="1"/>
  <c r="J138" i="1"/>
  <c r="G138" i="1"/>
  <c r="U137" i="1"/>
  <c r="Q137" i="1"/>
  <c r="S137" i="1" s="1"/>
  <c r="T137" i="1" s="1"/>
  <c r="J137" i="1"/>
  <c r="G137" i="1"/>
  <c r="U136" i="1"/>
  <c r="Q136" i="1"/>
  <c r="J136" i="1"/>
  <c r="G136" i="1"/>
  <c r="U135" i="1"/>
  <c r="Q135" i="1"/>
  <c r="S135" i="1" s="1"/>
  <c r="T135" i="1" s="1"/>
  <c r="J135" i="1"/>
  <c r="G135" i="1"/>
  <c r="U134" i="1"/>
  <c r="Q134" i="1"/>
  <c r="J134" i="1"/>
  <c r="G134" i="1"/>
  <c r="U133" i="1"/>
  <c r="Q133" i="1"/>
  <c r="J133" i="1"/>
  <c r="G133" i="1"/>
  <c r="U132" i="1"/>
  <c r="Q132" i="1"/>
  <c r="J132" i="1"/>
  <c r="G132" i="1"/>
  <c r="U131" i="1"/>
  <c r="Q131" i="1"/>
  <c r="J131" i="1"/>
  <c r="G131" i="1"/>
  <c r="U130" i="1"/>
  <c r="Q130" i="1"/>
  <c r="J130" i="1"/>
  <c r="G130" i="1"/>
  <c r="U129" i="1"/>
  <c r="Q129" i="1"/>
  <c r="J129" i="1"/>
  <c r="G129" i="1"/>
  <c r="U128" i="1"/>
  <c r="S128" i="1"/>
  <c r="T128" i="1" s="1"/>
  <c r="Q128" i="1"/>
  <c r="J128" i="1"/>
  <c r="G128" i="1"/>
  <c r="U127" i="1"/>
  <c r="Q127" i="1"/>
  <c r="J127" i="1"/>
  <c r="G127" i="1"/>
  <c r="U126" i="1"/>
  <c r="Q126" i="1"/>
  <c r="J126" i="1"/>
  <c r="G126" i="1"/>
  <c r="U125" i="1"/>
  <c r="Q125" i="1"/>
  <c r="J125" i="1"/>
  <c r="G125" i="1"/>
  <c r="U124" i="1"/>
  <c r="Q124" i="1"/>
  <c r="J124" i="1"/>
  <c r="G124" i="1"/>
  <c r="U123" i="1"/>
  <c r="Q123" i="1"/>
  <c r="J123" i="1"/>
  <c r="G123" i="1"/>
  <c r="U122" i="1"/>
  <c r="Q122" i="1"/>
  <c r="S122" i="1" s="1"/>
  <c r="T122" i="1" s="1"/>
  <c r="J122" i="1"/>
  <c r="G122" i="1"/>
  <c r="U121" i="1"/>
  <c r="Q121" i="1"/>
  <c r="J121" i="1"/>
  <c r="G121" i="1"/>
  <c r="U120" i="1"/>
  <c r="Q120" i="1"/>
  <c r="J120" i="1"/>
  <c r="G120" i="1"/>
  <c r="U119" i="1"/>
  <c r="S119" i="1"/>
  <c r="T119" i="1" s="1"/>
  <c r="Q119" i="1"/>
  <c r="J119" i="1"/>
  <c r="G119" i="1"/>
  <c r="U118" i="1"/>
  <c r="Q118" i="1"/>
  <c r="J118" i="1"/>
  <c r="G118" i="1"/>
  <c r="U117" i="1"/>
  <c r="Q117" i="1"/>
  <c r="J117" i="1"/>
  <c r="G117" i="1"/>
  <c r="U116" i="1"/>
  <c r="Q116" i="1"/>
  <c r="J116" i="1"/>
  <c r="G116" i="1"/>
  <c r="U115" i="1"/>
  <c r="Q115" i="1"/>
  <c r="J115" i="1"/>
  <c r="G115" i="1"/>
  <c r="U114" i="1"/>
  <c r="Q114" i="1"/>
  <c r="J114" i="1"/>
  <c r="G114" i="1"/>
  <c r="U113" i="1"/>
  <c r="Q113" i="1"/>
  <c r="J113" i="1"/>
  <c r="G113" i="1"/>
  <c r="U112" i="1"/>
  <c r="Q112" i="1"/>
  <c r="J112" i="1"/>
  <c r="G112" i="1"/>
  <c r="U111" i="1"/>
  <c r="Q111" i="1"/>
  <c r="J111" i="1"/>
  <c r="G111" i="1"/>
  <c r="U110" i="1"/>
  <c r="Q110" i="1"/>
  <c r="S110" i="1" s="1"/>
  <c r="T110" i="1" s="1"/>
  <c r="J110" i="1"/>
  <c r="G110" i="1"/>
  <c r="U109" i="1"/>
  <c r="Q109" i="1"/>
  <c r="J109" i="1"/>
  <c r="G109" i="1"/>
  <c r="U108" i="1"/>
  <c r="Q108" i="1"/>
  <c r="J108" i="1"/>
  <c r="G108" i="1"/>
  <c r="U107" i="1"/>
  <c r="Q107" i="1"/>
  <c r="S107" i="1" s="1"/>
  <c r="T107" i="1" s="1"/>
  <c r="J107" i="1"/>
  <c r="G107" i="1"/>
  <c r="U106" i="1"/>
  <c r="Q106" i="1"/>
  <c r="J106" i="1"/>
  <c r="G106" i="1"/>
  <c r="U105" i="1"/>
  <c r="Q105" i="1"/>
  <c r="J105" i="1"/>
  <c r="G105" i="1"/>
  <c r="U104" i="1"/>
  <c r="Q104" i="1"/>
  <c r="J104" i="1"/>
  <c r="G104" i="1"/>
  <c r="U103" i="1"/>
  <c r="Q103" i="1"/>
  <c r="J103" i="1"/>
  <c r="G103" i="1"/>
  <c r="U102" i="1"/>
  <c r="Q102" i="1"/>
  <c r="J102" i="1"/>
  <c r="G102" i="1"/>
  <c r="U101" i="1"/>
  <c r="Q101" i="1"/>
  <c r="J101" i="1"/>
  <c r="G101" i="1"/>
  <c r="U100" i="1"/>
  <c r="Q100" i="1"/>
  <c r="J100" i="1"/>
  <c r="G100" i="1"/>
  <c r="U99" i="1"/>
  <c r="Q99" i="1"/>
  <c r="J99" i="1"/>
  <c r="G99" i="1"/>
  <c r="U98" i="1"/>
  <c r="Q98" i="1"/>
  <c r="J98" i="1"/>
  <c r="G98" i="1"/>
  <c r="U97" i="1"/>
  <c r="Q97" i="1"/>
  <c r="J97" i="1"/>
  <c r="G97" i="1"/>
  <c r="U96" i="1"/>
  <c r="Q96" i="1"/>
  <c r="J96" i="1"/>
  <c r="G96" i="1"/>
  <c r="U95" i="1"/>
  <c r="Q95" i="1"/>
  <c r="J95" i="1"/>
  <c r="G95" i="1"/>
  <c r="U94" i="1"/>
  <c r="Q94" i="1"/>
  <c r="J94" i="1"/>
  <c r="G94" i="1"/>
  <c r="U93" i="1"/>
  <c r="Q93" i="1"/>
  <c r="J93" i="1"/>
  <c r="G93" i="1"/>
  <c r="U92" i="1"/>
  <c r="Q92" i="1"/>
  <c r="J92" i="1"/>
  <c r="G92" i="1"/>
  <c r="U91" i="1"/>
  <c r="Q91" i="1"/>
  <c r="J91" i="1"/>
  <c r="G91" i="1"/>
  <c r="U90" i="1"/>
  <c r="S90" i="1"/>
  <c r="T90" i="1" s="1"/>
  <c r="Q90" i="1"/>
  <c r="J90" i="1"/>
  <c r="G90" i="1"/>
  <c r="U89" i="1"/>
  <c r="Q89" i="1"/>
  <c r="J89" i="1"/>
  <c r="G89" i="1"/>
  <c r="U88" i="1"/>
  <c r="Q88" i="1"/>
  <c r="J88" i="1"/>
  <c r="G88" i="1"/>
  <c r="U87" i="1"/>
  <c r="Q87" i="1"/>
  <c r="S87" i="1" s="1"/>
  <c r="T87" i="1" s="1"/>
  <c r="J87" i="1"/>
  <c r="G87" i="1"/>
  <c r="U86" i="1"/>
  <c r="Q86" i="1"/>
  <c r="J86" i="1"/>
  <c r="G86" i="1"/>
  <c r="U85" i="1"/>
  <c r="Q85" i="1"/>
  <c r="J85" i="1"/>
  <c r="G85" i="1"/>
  <c r="U84" i="1"/>
  <c r="Q84" i="1"/>
  <c r="J84" i="1"/>
  <c r="G84" i="1"/>
  <c r="U83" i="1"/>
  <c r="Q83" i="1"/>
  <c r="J83" i="1"/>
  <c r="G83" i="1"/>
  <c r="U82" i="1"/>
  <c r="Q82" i="1"/>
  <c r="J82" i="1"/>
  <c r="G82" i="1"/>
  <c r="U81" i="1"/>
  <c r="Q81" i="1"/>
  <c r="J81" i="1"/>
  <c r="G81" i="1"/>
  <c r="U80" i="1"/>
  <c r="Q80" i="1"/>
  <c r="J80" i="1"/>
  <c r="G80" i="1"/>
  <c r="U79" i="1"/>
  <c r="Q79" i="1"/>
  <c r="J79" i="1"/>
  <c r="G79" i="1"/>
  <c r="U78" i="1"/>
  <c r="Q78" i="1"/>
  <c r="S78" i="1" s="1"/>
  <c r="T78" i="1" s="1"/>
  <c r="J78" i="1"/>
  <c r="G78" i="1"/>
  <c r="U77" i="1"/>
  <c r="Q77" i="1"/>
  <c r="J77" i="1"/>
  <c r="G77" i="1"/>
  <c r="U76" i="1"/>
  <c r="Q76" i="1"/>
  <c r="J76" i="1"/>
  <c r="G76" i="1"/>
  <c r="U75" i="1"/>
  <c r="Q75" i="1"/>
  <c r="J75" i="1"/>
  <c r="G75" i="1"/>
  <c r="U74" i="1"/>
  <c r="Q74" i="1"/>
  <c r="J74" i="1"/>
  <c r="G74" i="1"/>
  <c r="U73" i="1"/>
  <c r="Q73" i="1"/>
  <c r="J73" i="1"/>
  <c r="G73" i="1"/>
  <c r="U72" i="1"/>
  <c r="Q72" i="1"/>
  <c r="J72" i="1"/>
  <c r="G72" i="1"/>
  <c r="U71" i="1"/>
  <c r="Q71" i="1"/>
  <c r="S71" i="1" s="1"/>
  <c r="T71" i="1" s="1"/>
  <c r="J71" i="1"/>
  <c r="G71" i="1"/>
  <c r="U70" i="1"/>
  <c r="Q70" i="1"/>
  <c r="J70" i="1"/>
  <c r="G70" i="1"/>
  <c r="U69" i="1"/>
  <c r="S69" i="1"/>
  <c r="T69" i="1" s="1"/>
  <c r="Q69" i="1"/>
  <c r="J69" i="1"/>
  <c r="G69" i="1"/>
  <c r="U68" i="1"/>
  <c r="Q68" i="1"/>
  <c r="J68" i="1"/>
  <c r="G68" i="1"/>
  <c r="U67" i="1"/>
  <c r="Q67" i="1"/>
  <c r="J67" i="1"/>
  <c r="G67" i="1"/>
  <c r="U66" i="1"/>
  <c r="Q66" i="1"/>
  <c r="J66" i="1"/>
  <c r="G66" i="1"/>
  <c r="U65" i="1"/>
  <c r="Q65" i="1"/>
  <c r="J65" i="1"/>
  <c r="G65" i="1"/>
  <c r="U64" i="1"/>
  <c r="Q64" i="1"/>
  <c r="J64" i="1"/>
  <c r="G64" i="1"/>
  <c r="U63" i="1"/>
  <c r="Q63" i="1"/>
  <c r="J63" i="1"/>
  <c r="G63" i="1"/>
  <c r="U62" i="1"/>
  <c r="Q62" i="1"/>
  <c r="S62" i="1" s="1"/>
  <c r="T62" i="1" s="1"/>
  <c r="J62" i="1"/>
  <c r="G62" i="1"/>
  <c r="U61" i="1"/>
  <c r="Q61" i="1"/>
  <c r="J61" i="1"/>
  <c r="G61" i="1"/>
  <c r="U60" i="1"/>
  <c r="Q60" i="1"/>
  <c r="J60" i="1"/>
  <c r="G60" i="1"/>
  <c r="U59" i="1"/>
  <c r="Q59" i="1"/>
  <c r="J59" i="1"/>
  <c r="G59" i="1"/>
  <c r="U58" i="1"/>
  <c r="Q58" i="1"/>
  <c r="J58" i="1"/>
  <c r="G58" i="1"/>
  <c r="U57" i="1"/>
  <c r="Q57" i="1"/>
  <c r="J57" i="1"/>
  <c r="G57" i="1"/>
  <c r="U56" i="1"/>
  <c r="Q56" i="1"/>
  <c r="J56" i="1"/>
  <c r="G56" i="1"/>
  <c r="U55" i="1"/>
  <c r="S55" i="1"/>
  <c r="T55" i="1" s="1"/>
  <c r="Q55" i="1"/>
  <c r="J55" i="1"/>
  <c r="G55" i="1"/>
  <c r="U54" i="1"/>
  <c r="Q54" i="1"/>
  <c r="J54" i="1"/>
  <c r="G54" i="1"/>
  <c r="U53" i="1"/>
  <c r="Q53" i="1"/>
  <c r="J53" i="1"/>
  <c r="G53" i="1"/>
  <c r="U52" i="1"/>
  <c r="Q52" i="1"/>
  <c r="J52" i="1"/>
  <c r="G52" i="1"/>
  <c r="U51" i="1"/>
  <c r="Q51" i="1"/>
  <c r="J51" i="1"/>
  <c r="G51" i="1"/>
  <c r="U50" i="1"/>
  <c r="Q50" i="1"/>
  <c r="J50" i="1"/>
  <c r="G50" i="1"/>
  <c r="U49" i="1"/>
  <c r="Q49" i="1"/>
  <c r="J49" i="1"/>
  <c r="G49" i="1"/>
  <c r="U48" i="1"/>
  <c r="Q48" i="1"/>
  <c r="J48" i="1"/>
  <c r="G48" i="1"/>
  <c r="U47" i="1"/>
  <c r="Q47" i="1"/>
  <c r="J47" i="1"/>
  <c r="G47" i="1"/>
  <c r="U46" i="1"/>
  <c r="S46" i="1"/>
  <c r="T46" i="1" s="1"/>
  <c r="Q46" i="1"/>
  <c r="J46" i="1"/>
  <c r="G46" i="1"/>
  <c r="U45" i="1"/>
  <c r="Q45" i="1"/>
  <c r="J45" i="1"/>
  <c r="G45" i="1"/>
  <c r="U44" i="1"/>
  <c r="Q44" i="1"/>
  <c r="J44" i="1"/>
  <c r="G44" i="1"/>
  <c r="U43" i="1"/>
  <c r="Q43" i="1"/>
  <c r="J43" i="1"/>
  <c r="G43" i="1"/>
  <c r="U42" i="1"/>
  <c r="Q42" i="1"/>
  <c r="J42" i="1"/>
  <c r="G42" i="1"/>
  <c r="U41" i="1"/>
  <c r="Q41" i="1"/>
  <c r="J41" i="1"/>
  <c r="G41" i="1"/>
  <c r="U40" i="1"/>
  <c r="Q40" i="1"/>
  <c r="J40" i="1"/>
  <c r="G40" i="1"/>
  <c r="U39" i="1"/>
  <c r="Q39" i="1"/>
  <c r="J39" i="1"/>
  <c r="G39" i="1"/>
  <c r="U38" i="1"/>
  <c r="Q38" i="1"/>
  <c r="J38" i="1"/>
  <c r="G38" i="1"/>
  <c r="U37" i="1"/>
  <c r="Q37" i="1"/>
  <c r="J37" i="1"/>
  <c r="G37" i="1"/>
  <c r="U36" i="1"/>
  <c r="Q36" i="1"/>
  <c r="J36" i="1"/>
  <c r="G36" i="1"/>
  <c r="U35" i="1"/>
  <c r="Q35" i="1"/>
  <c r="J35" i="1"/>
  <c r="G35" i="1"/>
  <c r="U34" i="1"/>
  <c r="Q34" i="1"/>
  <c r="S34" i="1" s="1"/>
  <c r="T34" i="1" s="1"/>
  <c r="J34" i="1"/>
  <c r="G34" i="1"/>
  <c r="U33" i="1"/>
  <c r="Q33" i="1"/>
  <c r="J33" i="1"/>
  <c r="G33" i="1"/>
  <c r="U32" i="1"/>
  <c r="Q32" i="1"/>
  <c r="J32" i="1"/>
  <c r="G32" i="1"/>
  <c r="U31" i="1"/>
  <c r="Q31" i="1"/>
  <c r="J31" i="1"/>
  <c r="G31" i="1"/>
  <c r="U30" i="1"/>
  <c r="Q30" i="1"/>
  <c r="J30" i="1"/>
  <c r="G30" i="1"/>
  <c r="U29" i="1"/>
  <c r="Q29" i="1"/>
  <c r="J29" i="1"/>
  <c r="G29" i="1"/>
  <c r="U28" i="1"/>
  <c r="Q28" i="1"/>
  <c r="J28" i="1"/>
  <c r="G28" i="1"/>
  <c r="U27" i="1"/>
  <c r="Q27" i="1"/>
  <c r="J27" i="1"/>
  <c r="G27" i="1"/>
  <c r="U26" i="1"/>
  <c r="Q26" i="1"/>
  <c r="J26" i="1"/>
  <c r="G26" i="1"/>
  <c r="U25" i="1"/>
  <c r="Q25" i="1"/>
  <c r="J25" i="1"/>
  <c r="G25" i="1"/>
  <c r="U24" i="1"/>
  <c r="Q24" i="1"/>
  <c r="J24" i="1"/>
  <c r="G24" i="1"/>
  <c r="U23" i="1"/>
  <c r="Q23" i="1"/>
  <c r="S23" i="1" s="1"/>
  <c r="T23" i="1" s="1"/>
  <c r="J23" i="1"/>
  <c r="G23" i="1"/>
  <c r="U22" i="1"/>
  <c r="Q22" i="1"/>
  <c r="J22" i="1"/>
  <c r="G22" i="1"/>
  <c r="U21" i="1"/>
  <c r="Q21" i="1"/>
  <c r="J21" i="1"/>
  <c r="G21" i="1"/>
  <c r="U20" i="1"/>
  <c r="S20" i="1"/>
  <c r="T20" i="1" s="1"/>
  <c r="Q20" i="1"/>
  <c r="J20" i="1"/>
  <c r="G20" i="1"/>
  <c r="U19" i="1"/>
  <c r="Q19" i="1"/>
  <c r="J19" i="1"/>
  <c r="G19" i="1"/>
  <c r="U18" i="1"/>
  <c r="Q18" i="1"/>
  <c r="J18" i="1"/>
  <c r="G18" i="1"/>
  <c r="U17" i="1"/>
  <c r="Q17" i="1"/>
  <c r="J17" i="1"/>
  <c r="G17" i="1"/>
  <c r="U16" i="1"/>
  <c r="Q16" i="1"/>
  <c r="J16" i="1"/>
  <c r="G16" i="1"/>
  <c r="U15" i="1"/>
  <c r="Q15" i="1"/>
  <c r="J15" i="1"/>
  <c r="G15" i="1"/>
  <c r="U14" i="1"/>
  <c r="Q14" i="1"/>
  <c r="S14" i="1" s="1"/>
  <c r="T14" i="1" s="1"/>
  <c r="J14" i="1"/>
  <c r="G14" i="1"/>
  <c r="U13" i="1"/>
  <c r="Q13" i="1"/>
  <c r="J13" i="1"/>
  <c r="G13" i="1"/>
  <c r="U12" i="1"/>
  <c r="Q12" i="1"/>
  <c r="J12" i="1"/>
  <c r="G12" i="1"/>
  <c r="U11" i="1"/>
  <c r="S11" i="1"/>
  <c r="T11" i="1" s="1"/>
  <c r="Q11" i="1"/>
  <c r="J11" i="1"/>
  <c r="G11" i="1"/>
  <c r="U10" i="1"/>
  <c r="Q10" i="1"/>
  <c r="J10" i="1"/>
  <c r="G10" i="1"/>
  <c r="U9" i="1"/>
  <c r="Q9" i="1"/>
  <c r="J9" i="1"/>
  <c r="G9" i="1"/>
  <c r="U8" i="1"/>
  <c r="Q8" i="1"/>
  <c r="J8" i="1"/>
  <c r="G8" i="1"/>
  <c r="U7" i="1"/>
  <c r="Q7" i="1"/>
  <c r="S7" i="1" s="1"/>
  <c r="T7" i="1" s="1"/>
  <c r="J7" i="1"/>
  <c r="G7" i="1"/>
  <c r="U6" i="1"/>
  <c r="Q6" i="1"/>
  <c r="J6" i="1"/>
  <c r="G6" i="1"/>
  <c r="U5" i="1"/>
  <c r="Q5" i="1"/>
  <c r="J5" i="1"/>
  <c r="G5" i="1"/>
  <c r="U4" i="1"/>
  <c r="Q4" i="1"/>
  <c r="J4" i="1"/>
  <c r="G4" i="1"/>
  <c r="U3" i="1"/>
  <c r="Q3" i="1"/>
  <c r="S3" i="1" s="1"/>
  <c r="T3" i="1" s="1"/>
  <c r="J3" i="1"/>
  <c r="G3" i="1"/>
  <c r="U2" i="1"/>
  <c r="Q2" i="1"/>
  <c r="J2" i="1"/>
  <c r="G2" i="1"/>
  <c r="X1" i="1"/>
  <c r="S267" i="1" s="1"/>
  <c r="T267" i="1" s="1"/>
  <c r="S27" i="1" l="1"/>
  <c r="T27" i="1" s="1"/>
  <c r="S36" i="1"/>
  <c r="T36" i="1" s="1"/>
  <c r="S50" i="1"/>
  <c r="T50" i="1" s="1"/>
  <c r="S96" i="1"/>
  <c r="T96" i="1" s="1"/>
  <c r="S103" i="1"/>
  <c r="T103" i="1" s="1"/>
  <c r="S130" i="1"/>
  <c r="T130" i="1" s="1"/>
  <c r="S171" i="1"/>
  <c r="T171" i="1" s="1"/>
  <c r="S180" i="1"/>
  <c r="T180" i="1" s="1"/>
  <c r="S395" i="1"/>
  <c r="T395" i="1" s="1"/>
  <c r="S38" i="1"/>
  <c r="T38" i="1" s="1"/>
  <c r="S43" i="1"/>
  <c r="T43" i="1" s="1"/>
  <c r="S52" i="1"/>
  <c r="T52" i="1" s="1"/>
  <c r="S66" i="1"/>
  <c r="T66" i="1" s="1"/>
  <c r="S98" i="1"/>
  <c r="T98" i="1" s="1"/>
  <c r="S114" i="1"/>
  <c r="T114" i="1" s="1"/>
  <c r="S158" i="1"/>
  <c r="T158" i="1" s="1"/>
  <c r="S160" i="1"/>
  <c r="T160" i="1" s="1"/>
  <c r="S173" i="1"/>
  <c r="T173" i="1" s="1"/>
  <c r="S203" i="1"/>
  <c r="T203" i="1" s="1"/>
  <c r="S231" i="1"/>
  <c r="T231" i="1" s="1"/>
  <c r="S24" i="1"/>
  <c r="T24" i="1" s="1"/>
  <c r="S54" i="1"/>
  <c r="T54" i="1" s="1"/>
  <c r="S68" i="1"/>
  <c r="T68" i="1" s="1"/>
  <c r="S82" i="1"/>
  <c r="T82" i="1" s="1"/>
  <c r="S116" i="1"/>
  <c r="T116" i="1" s="1"/>
  <c r="S190" i="1"/>
  <c r="T190" i="1" s="1"/>
  <c r="S331" i="1"/>
  <c r="T331" i="1" s="1"/>
  <c r="S40" i="1"/>
  <c r="T40" i="1" s="1"/>
  <c r="S75" i="1"/>
  <c r="T75" i="1" s="1"/>
  <c r="S84" i="1"/>
  <c r="T84" i="1" s="1"/>
  <c r="S21" i="1"/>
  <c r="T21" i="1" s="1"/>
  <c r="S42" i="1"/>
  <c r="T42" i="1" s="1"/>
  <c r="S49" i="1"/>
  <c r="T49" i="1" s="1"/>
  <c r="S51" i="1"/>
  <c r="T51" i="1" s="1"/>
  <c r="S56" i="1"/>
  <c r="T56" i="1" s="1"/>
  <c r="S102" i="1"/>
  <c r="T102" i="1" s="1"/>
  <c r="S106" i="1"/>
  <c r="T106" i="1" s="1"/>
  <c r="S111" i="1"/>
  <c r="T111" i="1" s="1"/>
  <c r="S202" i="1"/>
  <c r="T202" i="1" s="1"/>
  <c r="S477" i="1"/>
  <c r="T477" i="1" s="1"/>
  <c r="S473" i="1"/>
  <c r="T473" i="1" s="1"/>
  <c r="S469" i="1"/>
  <c r="T469" i="1" s="1"/>
  <c r="S457" i="1"/>
  <c r="T457" i="1" s="1"/>
  <c r="S453" i="1"/>
  <c r="T453" i="1" s="1"/>
  <c r="S449" i="1"/>
  <c r="T449" i="1" s="1"/>
  <c r="S445" i="1"/>
  <c r="T445" i="1" s="1"/>
  <c r="S441" i="1"/>
  <c r="T441" i="1" s="1"/>
  <c r="S437" i="1"/>
  <c r="T437" i="1" s="1"/>
  <c r="S433" i="1"/>
  <c r="T433" i="1" s="1"/>
  <c r="S429" i="1"/>
  <c r="T429" i="1" s="1"/>
  <c r="S425" i="1"/>
  <c r="T425" i="1" s="1"/>
  <c r="S421" i="1"/>
  <c r="T421" i="1" s="1"/>
  <c r="S417" i="1"/>
  <c r="T417" i="1" s="1"/>
  <c r="S413" i="1"/>
  <c r="T413" i="1" s="1"/>
  <c r="S409" i="1"/>
  <c r="T409" i="1" s="1"/>
  <c r="S405" i="1"/>
  <c r="T405" i="1" s="1"/>
  <c r="S401" i="1"/>
  <c r="T401" i="1" s="1"/>
  <c r="S397" i="1"/>
  <c r="T397" i="1" s="1"/>
  <c r="S393" i="1"/>
  <c r="T393" i="1" s="1"/>
  <c r="S389" i="1"/>
  <c r="T389" i="1" s="1"/>
  <c r="S385" i="1"/>
  <c r="T385" i="1" s="1"/>
  <c r="S381" i="1"/>
  <c r="T381" i="1" s="1"/>
  <c r="S377" i="1"/>
  <c r="T377" i="1" s="1"/>
  <c r="S373" i="1"/>
  <c r="T373" i="1" s="1"/>
  <c r="S369" i="1"/>
  <c r="T369" i="1" s="1"/>
  <c r="S365" i="1"/>
  <c r="T365" i="1" s="1"/>
  <c r="S361" i="1"/>
  <c r="T361" i="1" s="1"/>
  <c r="S357" i="1"/>
  <c r="T357" i="1" s="1"/>
  <c r="S353" i="1"/>
  <c r="T353" i="1" s="1"/>
  <c r="S349" i="1"/>
  <c r="T349" i="1" s="1"/>
  <c r="S345" i="1"/>
  <c r="T345" i="1" s="1"/>
  <c r="S341" i="1"/>
  <c r="T341" i="1" s="1"/>
  <c r="S337" i="1"/>
  <c r="T337" i="1" s="1"/>
  <c r="S333" i="1"/>
  <c r="T333" i="1" s="1"/>
  <c r="S329" i="1"/>
  <c r="T329" i="1" s="1"/>
  <c r="S325" i="1"/>
  <c r="T325" i="1" s="1"/>
  <c r="S321" i="1"/>
  <c r="T321" i="1" s="1"/>
  <c r="S317" i="1"/>
  <c r="T317" i="1" s="1"/>
  <c r="S313" i="1"/>
  <c r="T313" i="1" s="1"/>
  <c r="S309" i="1"/>
  <c r="T309" i="1" s="1"/>
  <c r="S305" i="1"/>
  <c r="T305" i="1" s="1"/>
  <c r="S301" i="1"/>
  <c r="T301" i="1" s="1"/>
  <c r="S297" i="1"/>
  <c r="T297" i="1" s="1"/>
  <c r="S293" i="1"/>
  <c r="T293" i="1" s="1"/>
  <c r="S289" i="1"/>
  <c r="T289" i="1" s="1"/>
  <c r="S285" i="1"/>
  <c r="T285" i="1" s="1"/>
  <c r="S281" i="1"/>
  <c r="T281" i="1" s="1"/>
  <c r="S277" i="1"/>
  <c r="T277" i="1" s="1"/>
  <c r="S273" i="1"/>
  <c r="T273" i="1" s="1"/>
  <c r="S269" i="1"/>
  <c r="T269" i="1" s="1"/>
  <c r="S265" i="1"/>
  <c r="T265" i="1" s="1"/>
  <c r="S261" i="1"/>
  <c r="T261" i="1" s="1"/>
  <c r="S257" i="1"/>
  <c r="T257" i="1" s="1"/>
  <c r="S253" i="1"/>
  <c r="T253" i="1" s="1"/>
  <c r="S249" i="1"/>
  <c r="T249" i="1" s="1"/>
  <c r="S245" i="1"/>
  <c r="T245" i="1" s="1"/>
  <c r="S241" i="1"/>
  <c r="T241" i="1" s="1"/>
  <c r="S237" i="1"/>
  <c r="T237" i="1" s="1"/>
  <c r="S470" i="1"/>
  <c r="T470" i="1" s="1"/>
  <c r="S466" i="1"/>
  <c r="T466" i="1" s="1"/>
  <c r="S462" i="1"/>
  <c r="T462" i="1" s="1"/>
  <c r="S458" i="1"/>
  <c r="T458" i="1" s="1"/>
  <c r="S454" i="1"/>
  <c r="T454" i="1" s="1"/>
  <c r="S450" i="1"/>
  <c r="T450" i="1" s="1"/>
  <c r="S446" i="1"/>
  <c r="T446" i="1" s="1"/>
  <c r="S442" i="1"/>
  <c r="T442" i="1" s="1"/>
  <c r="S471" i="1"/>
  <c r="T471" i="1" s="1"/>
  <c r="S403" i="1"/>
  <c r="T403" i="1" s="1"/>
  <c r="S371" i="1"/>
  <c r="T371" i="1" s="1"/>
  <c r="S339" i="1"/>
  <c r="T339" i="1" s="1"/>
  <c r="S307" i="1"/>
  <c r="T307" i="1" s="1"/>
  <c r="S275" i="1"/>
  <c r="T275" i="1" s="1"/>
  <c r="S243" i="1"/>
  <c r="T243" i="1" s="1"/>
  <c r="S233" i="1"/>
  <c r="T233" i="1" s="1"/>
  <c r="S227" i="1"/>
  <c r="T227" i="1" s="1"/>
  <c r="S204" i="1"/>
  <c r="T204" i="1" s="1"/>
  <c r="S191" i="1"/>
  <c r="T191" i="1" s="1"/>
  <c r="S175" i="1"/>
  <c r="T175" i="1" s="1"/>
  <c r="S159" i="1"/>
  <c r="T159" i="1" s="1"/>
  <c r="S143" i="1"/>
  <c r="T143" i="1" s="1"/>
  <c r="S455" i="1"/>
  <c r="T455" i="1" s="1"/>
  <c r="S439" i="1"/>
  <c r="T439" i="1" s="1"/>
  <c r="S423" i="1"/>
  <c r="T423" i="1" s="1"/>
  <c r="S391" i="1"/>
  <c r="T391" i="1" s="1"/>
  <c r="S359" i="1"/>
  <c r="T359" i="1" s="1"/>
  <c r="S327" i="1"/>
  <c r="T327" i="1" s="1"/>
  <c r="S295" i="1"/>
  <c r="T295" i="1" s="1"/>
  <c r="S263" i="1"/>
  <c r="T263" i="1" s="1"/>
  <c r="S213" i="1"/>
  <c r="T213" i="1" s="1"/>
  <c r="S207" i="1"/>
  <c r="T207" i="1" s="1"/>
  <c r="S201" i="1"/>
  <c r="T201" i="1" s="1"/>
  <c r="S198" i="1"/>
  <c r="T198" i="1" s="1"/>
  <c r="S185" i="1"/>
  <c r="T185" i="1" s="1"/>
  <c r="S182" i="1"/>
  <c r="T182" i="1" s="1"/>
  <c r="S169" i="1"/>
  <c r="T169" i="1" s="1"/>
  <c r="S166" i="1"/>
  <c r="T166" i="1" s="1"/>
  <c r="S153" i="1"/>
  <c r="T153" i="1" s="1"/>
  <c r="S150" i="1"/>
  <c r="T150" i="1" s="1"/>
  <c r="S133" i="1"/>
  <c r="T133" i="1" s="1"/>
  <c r="S129" i="1"/>
  <c r="T129" i="1" s="1"/>
  <c r="S125" i="1"/>
  <c r="T125" i="1" s="1"/>
  <c r="S121" i="1"/>
  <c r="T121" i="1" s="1"/>
  <c r="S117" i="1"/>
  <c r="T117" i="1" s="1"/>
  <c r="S113" i="1"/>
  <c r="T113" i="1" s="1"/>
  <c r="S109" i="1"/>
  <c r="T109" i="1" s="1"/>
  <c r="S105" i="1"/>
  <c r="T105" i="1" s="1"/>
  <c r="S101" i="1"/>
  <c r="T101" i="1" s="1"/>
  <c r="S97" i="1"/>
  <c r="T97" i="1" s="1"/>
  <c r="S93" i="1"/>
  <c r="T93" i="1" s="1"/>
  <c r="S89" i="1"/>
  <c r="T89" i="1" s="1"/>
  <c r="S85" i="1"/>
  <c r="T85" i="1" s="1"/>
  <c r="S411" i="1"/>
  <c r="T411" i="1" s="1"/>
  <c r="S379" i="1"/>
  <c r="T379" i="1" s="1"/>
  <c r="S347" i="1"/>
  <c r="T347" i="1" s="1"/>
  <c r="S315" i="1"/>
  <c r="T315" i="1" s="1"/>
  <c r="S283" i="1"/>
  <c r="T283" i="1" s="1"/>
  <c r="S251" i="1"/>
  <c r="T251" i="1" s="1"/>
  <c r="S225" i="1"/>
  <c r="T225" i="1" s="1"/>
  <c r="S219" i="1"/>
  <c r="T219" i="1" s="1"/>
  <c r="S195" i="1"/>
  <c r="T195" i="1" s="1"/>
  <c r="S179" i="1"/>
  <c r="T179" i="1" s="1"/>
  <c r="S163" i="1"/>
  <c r="T163" i="1" s="1"/>
  <c r="S147" i="1"/>
  <c r="T147" i="1" s="1"/>
  <c r="S463" i="1"/>
  <c r="T463" i="1" s="1"/>
  <c r="S447" i="1"/>
  <c r="T447" i="1" s="1"/>
  <c r="S431" i="1"/>
  <c r="T431" i="1" s="1"/>
  <c r="S407" i="1"/>
  <c r="T407" i="1" s="1"/>
  <c r="S375" i="1"/>
  <c r="T375" i="1" s="1"/>
  <c r="S343" i="1"/>
  <c r="T343" i="1" s="1"/>
  <c r="S311" i="1"/>
  <c r="T311" i="1" s="1"/>
  <c r="S279" i="1"/>
  <c r="T279" i="1" s="1"/>
  <c r="S247" i="1"/>
  <c r="T247" i="1" s="1"/>
  <c r="S229" i="1"/>
  <c r="T229" i="1" s="1"/>
  <c r="S223" i="1"/>
  <c r="T223" i="1" s="1"/>
  <c r="S193" i="1"/>
  <c r="T193" i="1" s="1"/>
  <c r="S177" i="1"/>
  <c r="T177" i="1" s="1"/>
  <c r="S443" i="1"/>
  <c r="T443" i="1" s="1"/>
  <c r="S415" i="1"/>
  <c r="T415" i="1" s="1"/>
  <c r="S351" i="1"/>
  <c r="T351" i="1" s="1"/>
  <c r="S287" i="1"/>
  <c r="T287" i="1" s="1"/>
  <c r="S220" i="1"/>
  <c r="T220" i="1" s="1"/>
  <c r="S215" i="1"/>
  <c r="T215" i="1" s="1"/>
  <c r="S145" i="1"/>
  <c r="T145" i="1" s="1"/>
  <c r="S120" i="1"/>
  <c r="T120" i="1" s="1"/>
  <c r="S88" i="1"/>
  <c r="T88" i="1" s="1"/>
  <c r="S8" i="1"/>
  <c r="T8" i="1" s="1"/>
  <c r="S63" i="1"/>
  <c r="T63" i="1" s="1"/>
  <c r="S57" i="1"/>
  <c r="T57" i="1" s="1"/>
  <c r="S44" i="1"/>
  <c r="T44" i="1" s="1"/>
  <c r="S31" i="1"/>
  <c r="T31" i="1" s="1"/>
  <c r="S25" i="1"/>
  <c r="T25" i="1" s="1"/>
  <c r="S15" i="1"/>
  <c r="T15" i="1" s="1"/>
  <c r="S12" i="1"/>
  <c r="T12" i="1" s="1"/>
  <c r="S61" i="1"/>
  <c r="T61" i="1" s="1"/>
  <c r="S48" i="1"/>
  <c r="T48" i="1" s="1"/>
  <c r="S32" i="1"/>
  <c r="T32" i="1" s="1"/>
  <c r="S104" i="1"/>
  <c r="T104" i="1" s="1"/>
  <c r="S467" i="1"/>
  <c r="T467" i="1" s="1"/>
  <c r="S435" i="1"/>
  <c r="T435" i="1" s="1"/>
  <c r="S367" i="1"/>
  <c r="T367" i="1" s="1"/>
  <c r="S303" i="1"/>
  <c r="T303" i="1" s="1"/>
  <c r="S239" i="1"/>
  <c r="T239" i="1" s="1"/>
  <c r="S208" i="1"/>
  <c r="T208" i="1" s="1"/>
  <c r="S184" i="1"/>
  <c r="T184" i="1" s="1"/>
  <c r="S181" i="1"/>
  <c r="T181" i="1" s="1"/>
  <c r="S161" i="1"/>
  <c r="T161" i="1" s="1"/>
  <c r="S148" i="1"/>
  <c r="T148" i="1" s="1"/>
  <c r="S132" i="1"/>
  <c r="T132" i="1" s="1"/>
  <c r="S126" i="1"/>
  <c r="T126" i="1" s="1"/>
  <c r="S123" i="1"/>
  <c r="T123" i="1" s="1"/>
  <c r="S100" i="1"/>
  <c r="T100" i="1" s="1"/>
  <c r="S94" i="1"/>
  <c r="T94" i="1" s="1"/>
  <c r="S91" i="1"/>
  <c r="T91" i="1" s="1"/>
  <c r="S79" i="1"/>
  <c r="T79" i="1" s="1"/>
  <c r="S76" i="1"/>
  <c r="T76" i="1" s="1"/>
  <c r="S73" i="1"/>
  <c r="T73" i="1" s="1"/>
  <c r="S60" i="1"/>
  <c r="T60" i="1" s="1"/>
  <c r="S47" i="1"/>
  <c r="T47" i="1" s="1"/>
  <c r="S41" i="1"/>
  <c r="T41" i="1" s="1"/>
  <c r="S28" i="1"/>
  <c r="T28" i="1" s="1"/>
  <c r="S5" i="1"/>
  <c r="T5" i="1" s="1"/>
  <c r="S80" i="1"/>
  <c r="T80" i="1" s="1"/>
  <c r="S64" i="1"/>
  <c r="T64" i="1" s="1"/>
  <c r="S45" i="1"/>
  <c r="T45" i="1" s="1"/>
  <c r="S29" i="1"/>
  <c r="T29" i="1" s="1"/>
  <c r="S427" i="1"/>
  <c r="T427" i="1" s="1"/>
  <c r="S451" i="1"/>
  <c r="T451" i="1" s="1"/>
  <c r="S387" i="1"/>
  <c r="T387" i="1" s="1"/>
  <c r="S323" i="1"/>
  <c r="T323" i="1" s="1"/>
  <c r="S259" i="1"/>
  <c r="T259" i="1" s="1"/>
  <c r="S196" i="1"/>
  <c r="T196" i="1" s="1"/>
  <c r="S189" i="1"/>
  <c r="T189" i="1" s="1"/>
  <c r="S164" i="1"/>
  <c r="T164" i="1" s="1"/>
  <c r="S151" i="1"/>
  <c r="T151" i="1" s="1"/>
  <c r="S146" i="1"/>
  <c r="T146" i="1" s="1"/>
  <c r="S112" i="1"/>
  <c r="T112" i="1" s="1"/>
  <c r="S167" i="1"/>
  <c r="T167" i="1" s="1"/>
  <c r="S162" i="1"/>
  <c r="T162" i="1" s="1"/>
  <c r="S141" i="1"/>
  <c r="T141" i="1" s="1"/>
  <c r="S124" i="1"/>
  <c r="T124" i="1" s="1"/>
  <c r="S77" i="1"/>
  <c r="T77" i="1" s="1"/>
  <c r="S16" i="1"/>
  <c r="T16" i="1" s="1"/>
  <c r="S383" i="1"/>
  <c r="T383" i="1" s="1"/>
  <c r="S224" i="1"/>
  <c r="T224" i="1" s="1"/>
  <c r="S157" i="1"/>
  <c r="T157" i="1" s="1"/>
  <c r="S136" i="1"/>
  <c r="T136" i="1" s="1"/>
  <c r="S271" i="1"/>
  <c r="T271" i="1" s="1"/>
  <c r="S363" i="1"/>
  <c r="T363" i="1" s="1"/>
  <c r="S299" i="1"/>
  <c r="T299" i="1" s="1"/>
  <c r="S235" i="1"/>
  <c r="T235" i="1" s="1"/>
  <c r="S221" i="1"/>
  <c r="T221" i="1" s="1"/>
  <c r="S211" i="1"/>
  <c r="T211" i="1" s="1"/>
  <c r="S199" i="1"/>
  <c r="T199" i="1" s="1"/>
  <c r="S194" i="1"/>
  <c r="T194" i="1" s="1"/>
  <c r="S187" i="1"/>
  <c r="T187" i="1" s="1"/>
  <c r="S92" i="1"/>
  <c r="T92" i="1" s="1"/>
  <c r="S13" i="1"/>
  <c r="T13" i="1" s="1"/>
  <c r="S459" i="1"/>
  <c r="T459" i="1" s="1"/>
  <c r="S319" i="1"/>
  <c r="T319" i="1" s="1"/>
  <c r="S255" i="1"/>
  <c r="T255" i="1" s="1"/>
  <c r="S209" i="1"/>
  <c r="T209" i="1" s="1"/>
  <c r="S149" i="1"/>
  <c r="T149" i="1" s="1"/>
  <c r="S399" i="1"/>
  <c r="T399" i="1" s="1"/>
  <c r="S335" i="1"/>
  <c r="T335" i="1" s="1"/>
  <c r="S10" i="1"/>
  <c r="T10" i="1" s="1"/>
  <c r="S17" i="1"/>
  <c r="T17" i="1" s="1"/>
  <c r="S59" i="1"/>
  <c r="T59" i="1" s="1"/>
  <c r="S118" i="1"/>
  <c r="T118" i="1" s="1"/>
  <c r="S188" i="1"/>
  <c r="T188" i="1" s="1"/>
  <c r="S192" i="1"/>
  <c r="T192" i="1" s="1"/>
  <c r="S26" i="1"/>
  <c r="T26" i="1" s="1"/>
  <c r="S33" i="1"/>
  <c r="T33" i="1" s="1"/>
  <c r="S95" i="1"/>
  <c r="T95" i="1" s="1"/>
  <c r="S138" i="1"/>
  <c r="T138" i="1" s="1"/>
  <c r="S419" i="1"/>
  <c r="T419" i="1" s="1"/>
  <c r="S4" i="1"/>
  <c r="T4" i="1" s="1"/>
  <c r="S9" i="1"/>
  <c r="T9" i="1" s="1"/>
  <c r="S37" i="1"/>
  <c r="T37" i="1" s="1"/>
  <c r="S58" i="1"/>
  <c r="T58" i="1" s="1"/>
  <c r="S65" i="1"/>
  <c r="T65" i="1" s="1"/>
  <c r="S67" i="1"/>
  <c r="T67" i="1" s="1"/>
  <c r="S72" i="1"/>
  <c r="T72" i="1" s="1"/>
  <c r="S115" i="1"/>
  <c r="T115" i="1" s="1"/>
  <c r="S131" i="1"/>
  <c r="T131" i="1" s="1"/>
  <c r="S142" i="1"/>
  <c r="T142" i="1" s="1"/>
  <c r="S144" i="1"/>
  <c r="T144" i="1" s="1"/>
  <c r="S183" i="1"/>
  <c r="T183" i="1" s="1"/>
  <c r="S217" i="1"/>
  <c r="T217" i="1" s="1"/>
  <c r="S355" i="1"/>
  <c r="T355" i="1" s="1"/>
  <c r="S22" i="1"/>
  <c r="T22" i="1" s="1"/>
  <c r="S19" i="1"/>
  <c r="T19" i="1" s="1"/>
  <c r="S127" i="1"/>
  <c r="T127" i="1" s="1"/>
  <c r="S186" i="1"/>
  <c r="T186" i="1" s="1"/>
  <c r="S205" i="1"/>
  <c r="T205" i="1" s="1"/>
  <c r="S2" i="1"/>
  <c r="T2" i="1" s="1"/>
  <c r="S35" i="1"/>
  <c r="T35" i="1" s="1"/>
  <c r="S70" i="1"/>
  <c r="T70" i="1" s="1"/>
  <c r="S86" i="1"/>
  <c r="T86" i="1" s="1"/>
  <c r="S134" i="1"/>
  <c r="T134" i="1" s="1"/>
  <c r="S155" i="1"/>
  <c r="T155" i="1" s="1"/>
  <c r="S170" i="1"/>
  <c r="T170" i="1" s="1"/>
  <c r="S6" i="1"/>
  <c r="T6" i="1" s="1"/>
  <c r="S18" i="1"/>
  <c r="T18" i="1" s="1"/>
  <c r="S30" i="1"/>
  <c r="T30" i="1" s="1"/>
  <c r="S39" i="1"/>
  <c r="T39" i="1" s="1"/>
  <c r="S53" i="1"/>
  <c r="T53" i="1" s="1"/>
  <c r="S74" i="1"/>
  <c r="T74" i="1" s="1"/>
  <c r="S81" i="1"/>
  <c r="T81" i="1" s="1"/>
  <c r="S83" i="1"/>
  <c r="T83" i="1" s="1"/>
  <c r="S99" i="1"/>
  <c r="T99" i="1" s="1"/>
  <c r="S108" i="1"/>
  <c r="T108" i="1" s="1"/>
  <c r="S152" i="1"/>
  <c r="T152" i="1" s="1"/>
  <c r="S154" i="1"/>
  <c r="T154" i="1" s="1"/>
  <c r="S165" i="1"/>
  <c r="T165" i="1" s="1"/>
  <c r="S240" i="1"/>
  <c r="T240" i="1" s="1"/>
  <c r="S262" i="1"/>
  <c r="T262" i="1" s="1"/>
  <c r="S282" i="1"/>
  <c r="T282" i="1" s="1"/>
  <c r="S324" i="1"/>
  <c r="T324" i="1" s="1"/>
  <c r="S392" i="1"/>
  <c r="T392" i="1" s="1"/>
  <c r="S410" i="1"/>
  <c r="T410" i="1" s="1"/>
  <c r="S438" i="1"/>
  <c r="T438" i="1" s="1"/>
  <c r="S472" i="1"/>
  <c r="T472" i="1" s="1"/>
  <c r="S266" i="1"/>
  <c r="T266" i="1" s="1"/>
  <c r="S330" i="1"/>
  <c r="T330" i="1" s="1"/>
  <c r="S216" i="1"/>
  <c r="T216" i="1" s="1"/>
  <c r="S228" i="1"/>
  <c r="T228" i="1" s="1"/>
  <c r="S304" i="1"/>
  <c r="T304" i="1" s="1"/>
  <c r="S350" i="1"/>
  <c r="T350" i="1" s="1"/>
  <c r="S388" i="1"/>
  <c r="T388" i="1" s="1"/>
  <c r="S444" i="1"/>
  <c r="T444" i="1" s="1"/>
  <c r="S172" i="1"/>
  <c r="T172" i="1" s="1"/>
  <c r="S174" i="1"/>
  <c r="T174" i="1" s="1"/>
  <c r="S206" i="1"/>
  <c r="T206" i="1" s="1"/>
  <c r="S264" i="1"/>
  <c r="T264" i="1" s="1"/>
  <c r="S328" i="1"/>
  <c r="T328" i="1" s="1"/>
  <c r="S368" i="1"/>
  <c r="T368" i="1" s="1"/>
  <c r="S390" i="1"/>
  <c r="T390" i="1" s="1"/>
  <c r="S414" i="1"/>
  <c r="T414" i="1" s="1"/>
  <c r="S308" i="1"/>
  <c r="T308" i="1" s="1"/>
  <c r="S372" i="1"/>
  <c r="T372" i="1" s="1"/>
  <c r="S156" i="1"/>
  <c r="T156" i="1" s="1"/>
  <c r="S176" i="1"/>
  <c r="T176" i="1" s="1"/>
  <c r="S218" i="1"/>
  <c r="T218" i="1" s="1"/>
  <c r="S232" i="1"/>
  <c r="T232" i="1" s="1"/>
  <c r="S250" i="1"/>
  <c r="T250" i="1" s="1"/>
  <c r="S254" i="1"/>
  <c r="T254" i="1" s="1"/>
  <c r="S272" i="1"/>
  <c r="T272" i="1" s="1"/>
  <c r="S292" i="1"/>
  <c r="T292" i="1" s="1"/>
  <c r="S294" i="1"/>
  <c r="T294" i="1" s="1"/>
  <c r="S296" i="1"/>
  <c r="T296" i="1" s="1"/>
  <c r="S314" i="1"/>
  <c r="T314" i="1" s="1"/>
  <c r="S318" i="1"/>
  <c r="T318" i="1" s="1"/>
  <c r="S336" i="1"/>
  <c r="T336" i="1" s="1"/>
  <c r="S356" i="1"/>
  <c r="T356" i="1" s="1"/>
  <c r="S358" i="1"/>
  <c r="T358" i="1" s="1"/>
  <c r="S360" i="1"/>
  <c r="T360" i="1" s="1"/>
  <c r="S378" i="1"/>
  <c r="T378" i="1" s="1"/>
  <c r="S382" i="1"/>
  <c r="T382" i="1" s="1"/>
  <c r="S400" i="1"/>
  <c r="T400" i="1" s="1"/>
  <c r="S420" i="1"/>
  <c r="T420" i="1" s="1"/>
  <c r="S422" i="1"/>
  <c r="T422" i="1" s="1"/>
  <c r="S426" i="1"/>
  <c r="T426" i="1" s="1"/>
  <c r="S452" i="1"/>
  <c r="T452" i="1" s="1"/>
  <c r="S260" i="1"/>
  <c r="T260" i="1" s="1"/>
  <c r="S286" i="1"/>
  <c r="T286" i="1" s="1"/>
  <c r="S326" i="1"/>
  <c r="T326" i="1" s="1"/>
  <c r="S346" i="1"/>
  <c r="T346" i="1" s="1"/>
  <c r="S436" i="1"/>
  <c r="T436" i="1" s="1"/>
  <c r="S468" i="1"/>
  <c r="T468" i="1" s="1"/>
  <c r="S244" i="1"/>
  <c r="T244" i="1" s="1"/>
  <c r="S394" i="1"/>
  <c r="T394" i="1" s="1"/>
  <c r="S461" i="1"/>
  <c r="T461" i="1" s="1"/>
  <c r="S140" i="1"/>
  <c r="T140" i="1" s="1"/>
  <c r="S234" i="1"/>
  <c r="T234" i="1" s="1"/>
  <c r="S276" i="1"/>
  <c r="T276" i="1" s="1"/>
  <c r="S298" i="1"/>
  <c r="T298" i="1" s="1"/>
  <c r="S340" i="1"/>
  <c r="T340" i="1" s="1"/>
  <c r="S362" i="1"/>
  <c r="T362" i="1" s="1"/>
  <c r="S404" i="1"/>
  <c r="T404" i="1" s="1"/>
  <c r="S428" i="1"/>
  <c r="T428" i="1" s="1"/>
  <c r="S460" i="1"/>
  <c r="T460" i="1" s="1"/>
  <c r="S226" i="1"/>
  <c r="T226" i="1" s="1"/>
  <c r="S242" i="1"/>
  <c r="T242" i="1" s="1"/>
  <c r="S252" i="1"/>
  <c r="T252" i="1" s="1"/>
  <c r="S274" i="1"/>
  <c r="T274" i="1" s="1"/>
  <c r="S284" i="1"/>
  <c r="T284" i="1" s="1"/>
  <c r="S306" i="1"/>
  <c r="T306" i="1" s="1"/>
  <c r="S316" i="1"/>
  <c r="T316" i="1" s="1"/>
  <c r="S338" i="1"/>
  <c r="T338" i="1" s="1"/>
  <c r="S348" i="1"/>
  <c r="T348" i="1" s="1"/>
  <c r="S370" i="1"/>
  <c r="T370" i="1" s="1"/>
  <c r="S380" i="1"/>
  <c r="T380" i="1" s="1"/>
  <c r="S402" i="1"/>
  <c r="T402" i="1" s="1"/>
  <c r="S412" i="1"/>
  <c r="T412" i="1" s="1"/>
  <c r="S424" i="1"/>
  <c r="T424" i="1" s="1"/>
  <c r="S440" i="1"/>
  <c r="T440" i="1" s="1"/>
  <c r="S456" i="1"/>
  <c r="T456" i="1" s="1"/>
  <c r="S465" i="1"/>
  <c r="T465" i="1" s="1"/>
  <c r="S474" i="1"/>
  <c r="T474" i="1" s="1"/>
  <c r="S476" i="1"/>
  <c r="T476" i="1" s="1"/>
  <c r="S222" i="1"/>
  <c r="T222" i="1" s="1"/>
  <c r="S246" i="1"/>
  <c r="T246" i="1" s="1"/>
  <c r="S256" i="1"/>
  <c r="T256" i="1" s="1"/>
  <c r="S278" i="1"/>
  <c r="T278" i="1" s="1"/>
  <c r="S288" i="1"/>
  <c r="T288" i="1" s="1"/>
  <c r="S310" i="1"/>
  <c r="T310" i="1" s="1"/>
  <c r="S320" i="1"/>
  <c r="T320" i="1" s="1"/>
  <c r="S342" i="1"/>
  <c r="T342" i="1" s="1"/>
  <c r="S352" i="1"/>
  <c r="T352" i="1" s="1"/>
  <c r="S374" i="1"/>
  <c r="T374" i="1" s="1"/>
  <c r="S384" i="1"/>
  <c r="T384" i="1" s="1"/>
  <c r="S406" i="1"/>
  <c r="T406" i="1" s="1"/>
  <c r="S416" i="1"/>
  <c r="T416" i="1" s="1"/>
  <c r="S430" i="1"/>
  <c r="T430" i="1" s="1"/>
  <c r="S210" i="1"/>
  <c r="T210" i="1" s="1"/>
  <c r="S236" i="1"/>
  <c r="T236" i="1" s="1"/>
  <c r="S258" i="1"/>
  <c r="T258" i="1" s="1"/>
  <c r="S268" i="1"/>
  <c r="T268" i="1" s="1"/>
  <c r="S290" i="1"/>
  <c r="T290" i="1" s="1"/>
  <c r="S300" i="1"/>
  <c r="T300" i="1" s="1"/>
  <c r="S322" i="1"/>
  <c r="T322" i="1" s="1"/>
  <c r="S332" i="1"/>
  <c r="T332" i="1" s="1"/>
  <c r="S354" i="1"/>
  <c r="T354" i="1" s="1"/>
  <c r="S364" i="1"/>
  <c r="T364" i="1" s="1"/>
  <c r="S386" i="1"/>
  <c r="T386" i="1" s="1"/>
  <c r="S396" i="1"/>
  <c r="T396" i="1" s="1"/>
  <c r="S418" i="1"/>
  <c r="T418" i="1" s="1"/>
  <c r="S432" i="1"/>
  <c r="T432" i="1" s="1"/>
  <c r="S448" i="1"/>
  <c r="T448" i="1" s="1"/>
  <c r="S464" i="1"/>
  <c r="T464" i="1" s="1"/>
  <c r="S475" i="1"/>
  <c r="T475" i="1" s="1"/>
  <c r="S230" i="1"/>
  <c r="T230" i="1" s="1"/>
  <c r="S238" i="1"/>
  <c r="T238" i="1" s="1"/>
  <c r="S248" i="1"/>
  <c r="T248" i="1" s="1"/>
  <c r="S270" i="1"/>
  <c r="T270" i="1" s="1"/>
  <c r="S280" i="1"/>
  <c r="T280" i="1" s="1"/>
  <c r="S302" i="1"/>
  <c r="T302" i="1" s="1"/>
  <c r="S312" i="1"/>
  <c r="T312" i="1" s="1"/>
  <c r="S334" i="1"/>
  <c r="T334" i="1" s="1"/>
  <c r="S344" i="1"/>
  <c r="T344" i="1" s="1"/>
  <c r="S366" i="1"/>
  <c r="T366" i="1" s="1"/>
  <c r="S376" i="1"/>
  <c r="T376" i="1" s="1"/>
  <c r="S398" i="1"/>
  <c r="T398" i="1" s="1"/>
  <c r="S408" i="1"/>
  <c r="T408" i="1" s="1"/>
  <c r="S434" i="1"/>
  <c r="T4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<sst xmlns="http://schemas.openxmlformats.org/spreadsheetml/2006/main" count="2454" uniqueCount="1002">
  <si>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</si>
  <si>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</si>
  <si>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</si>
  <si>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</si>
  <si>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</si>
  <si>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</si>
  <si>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</si>
  <si>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</si>
  <si>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</si>
  <si>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</si>
  <si>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</si>
  <si>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</si>
  <si>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</si>
  <si>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</si>
  <si>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</si>
  <si>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</si>
  <si>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</si>
  <si>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</si>
  <si>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</si>
  <si>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</si>
  <si>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</si>
  <si>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</si>
  <si>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</si>
  <si>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</si>
  <si>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</si>
  <si>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</si>
  <si>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</si>
  <si>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</si>
  <si>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</si>
  <si>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</si>
  <si>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</si>
  <si>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https://fnet.bmfbovespa.com.br/fnet/publico/downloadDocumento?id=577368</t>
  </si>
  <si>
    <t>AEFI11</t>
  </si>
  <si>
    <t>Educacional</t>
  </si>
  <si>
    <t>https://fnet.bmfbovespa.com.br/fnet/publico/downloadDocumento?id=568497</t>
  </si>
  <si>
    <t>AFHI11</t>
  </si>
  <si>
    <t>Papéis</t>
  </si>
  <si>
    <t>Af Invest</t>
  </si>
  <si>
    <t>https://fnet.bmfbovespa.com.br/fnet/publico/downloadDocumento?id=578421</t>
  </si>
  <si>
    <t>AGCX11</t>
  </si>
  <si>
    <t>Agências de Bancos</t>
  </si>
  <si>
    <t>https://fnet.bmfbovespa.com.br/fnet/publico/downloadDocumento?id=575048</t>
  </si>
  <si>
    <t>AIEC11</t>
  </si>
  <si>
    <t>Lajes Corporativas</t>
  </si>
  <si>
    <t>Ai Real Estate</t>
  </si>
  <si>
    <t>https://fnet.bmfbovespa.com.br/fnet/publico/downloadDocumento?id=564662</t>
  </si>
  <si>
    <t>ALMI11</t>
  </si>
  <si>
    <t>Btg Pactual</t>
  </si>
  <si>
    <t>https://fnet.bmfbovespa.com.br/fnet/publico/downloadDocumento?id=578222</t>
  </si>
  <si>
    <t>ALZC11</t>
  </si>
  <si>
    <t>-</t>
  </si>
  <si>
    <t>N/A</t>
  </si>
  <si>
    <t>ALZM11</t>
  </si>
  <si>
    <t>Fundo de Fundos</t>
  </si>
  <si>
    <t>https://fnet.bmfbovespa.com.br/fnet/publico/downloadDocumento?id=570311</t>
  </si>
  <si>
    <t>ALZR11</t>
  </si>
  <si>
    <t>Misto</t>
  </si>
  <si>
    <t>Alianza</t>
  </si>
  <si>
    <t>https://fnet.bmfbovespa.com.br/fnet/publico/downloadDocumento?id=571068</t>
  </si>
  <si>
    <t>ANCR11B</t>
  </si>
  <si>
    <t>Scai Gestora</t>
  </si>
  <si>
    <t>APTO11</t>
  </si>
  <si>
    <t>Imóveis Residenciais</t>
  </si>
  <si>
    <t>Navi</t>
  </si>
  <si>
    <t>https://fnet.bmfbovespa.com.br/fnet/publico/downloadDocumento?id=576277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</si>
  <si>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</si>
  <si>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</si>
  <si>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</si>
  <si>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</si>
  <si>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</si>
  <si>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</si>
  <si>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</si>
  <si>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</si>
  <si>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https://fnet.bmfbovespa.com.br/fnet/publico/downloadDocumento?id=572642</t>
  </si>
  <si>
    <t>ASMT11</t>
  </si>
  <si>
    <t>https://fnet.bmfbovespa.com.br/fnet/publico/downloadDocumento?id=578217</t>
  </si>
  <si>
    <t>ATCR11</t>
  </si>
  <si>
    <t>Tmj Capital</t>
  </si>
  <si>
    <t>ATSA11</t>
  </si>
  <si>
    <t>Hedge Investments</t>
  </si>
  <si>
    <t>https://fnet.bmfbovespa.com.br/fnet/publico/downloadDocumento?id=567228</t>
  </si>
  <si>
    <t>ATWN11</t>
  </si>
  <si>
    <t>Indefinido</t>
  </si>
  <si>
    <t>AURB11</t>
  </si>
  <si>
    <t>Imóveis Comerciais - Outros</t>
  </si>
  <si>
    <t>https://fnet.bmfbovespa.com.br/fnet/publico/downloadDocumento?id=545631</t>
  </si>
  <si>
    <t>BARI11</t>
  </si>
  <si>
    <t>Bari Gestão</t>
  </si>
  <si>
    <t>https://fnet.bmfbovespa.com.br/fnet/publico/downloadDocumento?id=577447</t>
  </si>
  <si>
    <t>BBFI11B</t>
  </si>
  <si>
    <t>Caixa Econômica</t>
  </si>
  <si>
    <t>https://fnet.bmfbovespa.com.br/fnet/publico/downloadDocumento?id=563490</t>
  </si>
  <si>
    <t>BBFO11</t>
  </si>
  <si>
    <t>Bb Gestão</t>
  </si>
  <si>
    <t>https://fnet.bmfbovespa.com.br/fnet/publico/downloadDocumento?id=572191</t>
  </si>
  <si>
    <t>BBIM11</t>
  </si>
  <si>
    <t>BBPO11</t>
  </si>
  <si>
    <t>https://fnet.bmfbovespa.com.br/fnet/publico/downloadDocumento?id=570114</t>
  </si>
  <si>
    <t>BBRC11</t>
  </si>
  <si>
    <t>Votorantim Asset</t>
  </si>
  <si>
    <t>https://fnet.bmfbovespa.com.br/fnet/publico/downloadDocumento?id=570017</t>
  </si>
  <si>
    <t>BCFF11</t>
  </si>
  <si>
    <t>https://fnet.bmfbovespa.com.br/fnet/publico/downloadDocumento?id=563338</t>
  </si>
  <si>
    <t>BCIA11</t>
  </si>
  <si>
    <t>Bradesco</t>
  </si>
  <si>
    <t>https://fnet.bmfbovespa.com.br/fnet/publico/downloadDocumento?id=573128</t>
  </si>
  <si>
    <t>BCRI11</t>
  </si>
  <si>
    <t>Banestes</t>
  </si>
  <si>
    <t>https://fnet.bmfbovespa.com.br/fnet/publico/downloadDocumento?id=572519</t>
  </si>
  <si>
    <t>BICE11</t>
  </si>
  <si>
    <t>BICR11</t>
  </si>
  <si>
    <t>Inter Asset</t>
  </si>
  <si>
    <t>https://fnet.bmfbovespa.com.br/fnet/publico/downloadDocumento?id=569063</t>
  </si>
  <si>
    <t>BIME11</t>
  </si>
  <si>
    <t>Brio Investimentos</t>
  </si>
  <si>
    <t>https://fnet.bmfbovespa.com.br/fnet/publico/downloadDocumento?id=573825</t>
  </si>
  <si>
    <t>BIPD11</t>
  </si>
  <si>
    <t>BLCA11</t>
  </si>
  <si>
    <t>https://fnet.bmfbovespa.com.br/fnet/publico/downloadDocumento?id=577476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</si>
  <si>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</si>
  <si>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</si>
  <si>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</si>
  <si>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</si>
  <si>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</si>
  <si>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https://fnet.bmfbovespa.com.br/fnet/publico/downloadDocumento?id=577390</t>
  </si>
  <si>
    <t>BLMG11</t>
  </si>
  <si>
    <t>https://fnet.bmfbovespa.com.br/fnet/publico/downloadDocumento?id=576366</t>
  </si>
  <si>
    <t>BLMO11</t>
  </si>
  <si>
    <t>https://fnet.bmfbovespa.com.br/fnet/publico/downloadDocumento?id=574646</t>
  </si>
  <si>
    <t>BLMR11</t>
  </si>
  <si>
    <t>https://fnet.bmfbovespa.com.br/fnet/publico/downloadDocumento?id=575768</t>
  </si>
  <si>
    <t>BLUR11</t>
  </si>
  <si>
    <t>https://fnet.bmfbovespa.com.br/fnet/publico/downloadDocumento?id=569252</t>
  </si>
  <si>
    <t>BMII11</t>
  </si>
  <si>
    <t>BMLC11</t>
  </si>
  <si>
    <t>Argucia Capital</t>
  </si>
  <si>
    <t>https://fnet.bmfbovespa.com.br/fnet/publico/downloadDocumento?id=563932</t>
  </si>
  <si>
    <t>BNFS11</t>
  </si>
  <si>
    <t>Oliveira Trust</t>
  </si>
  <si>
    <t>https://fnet.bmfbovespa.com.br/fnet/publico/downloadDocumento?id=569612</t>
  </si>
  <si>
    <t>BPFF11</t>
  </si>
  <si>
    <t>Brasil Plural</t>
  </si>
  <si>
    <t>https://fnet.bmfbovespa.com.br/fnet/publico/downloadDocumento?id=566255</t>
  </si>
  <si>
    <t>BPLC11</t>
  </si>
  <si>
    <t>BPML11</t>
  </si>
  <si>
    <t>https://fnet.bmfbovespa.com.br/fnet/publico/downloadDocumento?id=578665</t>
  </si>
  <si>
    <t>BPRP11</t>
  </si>
  <si>
    <t>BRCO11</t>
  </si>
  <si>
    <t>Bresco Gestão</t>
  </si>
  <si>
    <t>https://fnet.bmfbovespa.com.br/fnet/publico/downloadDocumento?id=570893</t>
  </si>
  <si>
    <t>BRCR11</t>
  </si>
  <si>
    <t>https://fnet.bmfbovespa.com.br/fnet/publico/downloadDocumento?id=578751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</si>
  <si>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</si>
  <si>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</si>
  <si>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</si>
  <si>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</si>
  <si>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</si>
  <si>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</si>
  <si>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</si>
  <si>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</si>
  <si>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</si>
  <si>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</si>
  <si>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</si>
  <si>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</si>
  <si>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</si>
  <si>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https://fnet.bmfbovespa.com.br/fnet/publico/downloadDocumento?id=560834</t>
  </si>
  <si>
    <t>BROF11</t>
  </si>
  <si>
    <t>https://fnet.bmfbovespa.com.br/fnet/publico/downloadDocumento?id=574501</t>
  </si>
  <si>
    <t>BROL11</t>
  </si>
  <si>
    <t>BTAL11</t>
  </si>
  <si>
    <t>https://fnet.bmfbovespa.com.br/fnet/publico/downloadDocumento?id=578776</t>
  </si>
  <si>
    <t>BTCR11</t>
  </si>
  <si>
    <t>https://fnet.bmfbovespa.com.br/fnet/publico/downloadDocumento?id=381427</t>
  </si>
  <si>
    <t>BTLG11</t>
  </si>
  <si>
    <t>https://fnet.bmfbovespa.com.br/fnet/publico/downloadDocumento?id=566614</t>
  </si>
  <si>
    <t>BTRA11</t>
  </si>
  <si>
    <t>https://fnet.bmfbovespa.com.br/fnet/publico/downloadDocumento?id=563203</t>
  </si>
  <si>
    <t>BTSG11</t>
  </si>
  <si>
    <t>https://fnet.bmfbovespa.com.br/fnet/publico/downloadDocumento?id=187691</t>
  </si>
  <si>
    <t>BTSI11</t>
  </si>
  <si>
    <t>https://fnet.bmfbovespa.com.br/fnet/publico/downloadDocumento?id=571691</t>
  </si>
  <si>
    <t>BTWR11</t>
  </si>
  <si>
    <t>https://fnet.bmfbovespa.com.br/fnet/publico/downloadDocumento?id=568063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</si>
  <si>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</si>
  <si>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</si>
  <si>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</si>
  <si>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</si>
  <si>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</si>
  <si>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</si>
  <si>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</si>
  <si>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https://fnet.bmfbovespa.com.br/fnet/publico/downloadDocumento?id=570963</t>
  </si>
  <si>
    <t>CARE11</t>
  </si>
  <si>
    <t>Zion Gestão</t>
  </si>
  <si>
    <t>https://fnet.bmfbovespa.com.br/fnet/publico/downloadDocumento?id=569201</t>
  </si>
  <si>
    <t>CBOP11</t>
  </si>
  <si>
    <t>Cshg</t>
  </si>
  <si>
    <t>https://fnet.bmfbovespa.com.br/fnet/publico/downloadDocumento?id=568591</t>
  </si>
  <si>
    <t>CCME11</t>
  </si>
  <si>
    <t>https://fnet.bmfbovespa.com.br/fnet/publico/downloadDocumento?id=576363</t>
  </si>
  <si>
    <t>CCRF11</t>
  </si>
  <si>
    <t>https://fnet.bmfbovespa.com.br/fnet/publico/downloadDocumento?id=517936</t>
  </si>
  <si>
    <t>CEOC11</t>
  </si>
  <si>
    <t>https://fnet.bmfbovespa.com.br/fnet/publico/downloadDocumento?id=578223</t>
  </si>
  <si>
    <t>CFHI11</t>
  </si>
  <si>
    <t>CFII11</t>
  </si>
  <si>
    <t>CJCT11</t>
  </si>
  <si>
    <t>https://fnet.bmfbovespa.com.br/fnet/publico/downloadDocumento?id=572605</t>
  </si>
  <si>
    <t>CJFI11</t>
  </si>
  <si>
    <t>Brkb</t>
  </si>
  <si>
    <t>CNES11</t>
  </si>
  <si>
    <t>https://fnet.bmfbovespa.com.br/fnet/publico/downloadDocumento?id=546859</t>
  </si>
  <si>
    <t>CPFF11</t>
  </si>
  <si>
    <t>Capitânia</t>
  </si>
  <si>
    <t>https://fnet.bmfbovespa.com.br/fnet/publico/downloadDocumento?id=579078</t>
  </si>
  <si>
    <t>CPTS11</t>
  </si>
  <si>
    <t>https://fnet.bmfbovespa.com.br/fnet/publico/downloadDocumento?id=576390</t>
  </si>
  <si>
    <t>CRFF11</t>
  </si>
  <si>
    <t>https://fnet.bmfbovespa.com.br/fnet/publico/downloadDocumento?id=575930</t>
  </si>
  <si>
    <t>CTNP11</t>
  </si>
  <si>
    <t>CTXT11</t>
  </si>
  <si>
    <t>https://fnet.bmfbovespa.com.br/fnet/publico/downloadDocumento?id=579070</t>
  </si>
  <si>
    <t>CVBI11</t>
  </si>
  <si>
    <t>Vbi Real Estate</t>
  </si>
  <si>
    <t>https://fnet.bmfbovespa.com.br/fnet/publico/downloadDocumento?id=575143</t>
  </si>
  <si>
    <t>CVPR11</t>
  </si>
  <si>
    <t>CXAG11</t>
  </si>
  <si>
    <t>Rb Capital</t>
  </si>
  <si>
    <t>https://fnet.bmfbovespa.com.br/fnet/publico/downloadDocumento?id=573920</t>
  </si>
  <si>
    <t>CXCE11B</t>
  </si>
  <si>
    <t>https://fnet.bmfbovespa.com.br/fnet/publico/downloadDocumento?id=571058</t>
  </si>
  <si>
    <t>CXCI11</t>
  </si>
  <si>
    <t>https://fnet.bmfbovespa.com.br/fnet/publico/downloadDocumento?id=569092</t>
  </si>
  <si>
    <t>CXCO11</t>
  </si>
  <si>
    <t>Vórtx</t>
  </si>
  <si>
    <t>CXRI11</t>
  </si>
  <si>
    <t>https://fnet.bmfbovespa.com.br/fnet/publico/downloadDocumento?id=575926</t>
  </si>
  <si>
    <t>CXTL11</t>
  </si>
  <si>
    <t>https://fnet.bmfbovespa.com.br/fnet/publico/downloadDocumento?id=575155</t>
  </si>
  <si>
    <t>CYCR11</t>
  </si>
  <si>
    <t>Cy Capital</t>
  </si>
  <si>
    <t>CYLD11</t>
  </si>
  <si>
    <t>DAMT11B</t>
  </si>
  <si>
    <t>Modal Adm</t>
  </si>
  <si>
    <t>DEVA11</t>
  </si>
  <si>
    <t>Devant</t>
  </si>
  <si>
    <t>https://fnet.bmfbovespa.com.br/fnet/publico/downloadDocumento?id=563998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</si>
  <si>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</si>
  <si>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</si>
  <si>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</si>
  <si>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</si>
  <si>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</si>
  <si>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</si>
  <si>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https://fnet.bmfbovespa.com.br/fnet/publico/downloadDocumento?id=496143</t>
  </si>
  <si>
    <t>DOVL11B</t>
  </si>
  <si>
    <t>Opportunity Dtvm</t>
  </si>
  <si>
    <t>DPRO11</t>
  </si>
  <si>
    <t>https://fnet.bmfbovespa.com.br/fnet/publico/downloadDocumento?id=560443</t>
  </si>
  <si>
    <t>DRIT11B</t>
  </si>
  <si>
    <t>https://fnet.bmfbovespa.com.br/fnet/publico/downloadDocumento?id=542620</t>
  </si>
  <si>
    <t>DVFF11</t>
  </si>
  <si>
    <t>https://fnet.bmfbovespa.com.br/fnet/publico/downloadDocumento?id=558221</t>
  </si>
  <si>
    <t>EDFO11B</t>
  </si>
  <si>
    <t>https://fnet.bmfbovespa.com.br/fnet/publico/downloadDocumento?id=569083</t>
  </si>
  <si>
    <t>EDGA11</t>
  </si>
  <si>
    <t>https://fnet.bmfbovespa.com.br/fnet/publico/downloadDocumento?id=578224</t>
  </si>
  <si>
    <t>EGYR11</t>
  </si>
  <si>
    <t>ELDO11B</t>
  </si>
  <si>
    <t>https://fnet.bmfbovespa.com.br/fnet/publico/downloadDocumento?id=573949</t>
  </si>
  <si>
    <t>EQIR11</t>
  </si>
  <si>
    <t>Eqi Asset</t>
  </si>
  <si>
    <t>https://fnet.bmfbovespa.com.br/fnet/publico/downloadDocumento?id=574500</t>
  </si>
  <si>
    <t>ERCR11</t>
  </si>
  <si>
    <t>https://fnet.bmfbovespa.com.br/fnet/publico/downloadDocumento?id=572578</t>
  </si>
  <si>
    <t>ERPA11</t>
  </si>
  <si>
    <t>ESTQ11</t>
  </si>
  <si>
    <t>Polo Capital</t>
  </si>
  <si>
    <t>EURO11</t>
  </si>
  <si>
    <t>Coinvalores</t>
  </si>
  <si>
    <t>https://fnet.bmfbovespa.com.br/fnet/publico/downloadDocumento?id=569041</t>
  </si>
  <si>
    <t>EVBI11</t>
  </si>
  <si>
    <t>https://fnet.bmfbovespa.com.br/fnet/publico/downloadDocumento?id=574529</t>
  </si>
  <si>
    <t>EXES11</t>
  </si>
  <si>
    <t>https://fnet.bmfbovespa.com.br/fnet/publico/downloadDocumento?id=577823</t>
  </si>
  <si>
    <t>FAED11</t>
  </si>
  <si>
    <t>https://fnet.bmfbovespa.com.br/fnet/publico/downloadDocumento?id=578225</t>
  </si>
  <si>
    <t>FAGL11</t>
  </si>
  <si>
    <t>FAMB11B</t>
  </si>
  <si>
    <t>https://fnet.bmfbovespa.com.br/fnet/publico/downloadDocumento?id=578221</t>
  </si>
  <si>
    <t>FATN11</t>
  </si>
  <si>
    <t>https://fnet.bmfbovespa.com.br/fnet/publico/downloadDocumento?id=577545</t>
  </si>
  <si>
    <t>FCAS11</t>
  </si>
  <si>
    <t>FCFL11</t>
  </si>
  <si>
    <t>https://fnet.bmfbovespa.com.br/fnet/publico/downloadDocumento?id=578220</t>
  </si>
  <si>
    <t>FEXC11</t>
  </si>
  <si>
    <t>FGPM11</t>
  </si>
  <si>
    <t>FIGS11</t>
  </si>
  <si>
    <t>https://fnet.bmfbovespa.com.br/fnet/publico/downloadDocumento?id=567241</t>
  </si>
  <si>
    <t>FIIB11</t>
  </si>
  <si>
    <t>https://fnet.bmfbovespa.com.br/fnet/publico/downloadDocumento?id=570916</t>
  </si>
  <si>
    <t>FIIP11B</t>
  </si>
  <si>
    <t>https://fnet.bmfbovespa.com.br/fnet/publico/downloadDocumento?id=574123</t>
  </si>
  <si>
    <t>FINF11</t>
  </si>
  <si>
    <t>Infra Asset</t>
  </si>
  <si>
    <t>FISC11</t>
  </si>
  <si>
    <t>Geral Investimentos</t>
  </si>
  <si>
    <t>https://fnet.bmfbovespa.com.br/fnet/publico/downloadDocumento?id=563228</t>
  </si>
  <si>
    <t>FISD11</t>
  </si>
  <si>
    <t>FIVN11</t>
  </si>
  <si>
    <t>FLCR11</t>
  </si>
  <si>
    <t>Faria Lima Capital</t>
  </si>
  <si>
    <t>https://fnet.bmfbovespa.com.br/fnet/publico/downloadDocumento?id=577322</t>
  </si>
  <si>
    <t>FLMA11</t>
  </si>
  <si>
    <t>https://fnet.bmfbovespa.com.br/fnet/publico/downloadDocumento?id=559802</t>
  </si>
  <si>
    <t>FLRP11</t>
  </si>
  <si>
    <t>https://fnet.bmfbovespa.com.br/fnet/publico/downloadDocumento?id=567240</t>
  </si>
  <si>
    <t>FMOF11</t>
  </si>
  <si>
    <t>https://fnet.bmfbovespa.com.br/fnet/publico/downloadDocumento?id=566287</t>
  </si>
  <si>
    <t>FOFT11</t>
  </si>
  <si>
    <t>FPAB11</t>
  </si>
  <si>
    <t>https://fnet.bmfbovespa.com.br/fnet/publico/downloadDocumento?id=568252</t>
  </si>
  <si>
    <t>FPNG11</t>
  </si>
  <si>
    <t>https://fnet.bmfbovespa.com.br/fnet/publico/downloadDocumento?id=559801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</si>
  <si>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</si>
  <si>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</si>
  <si>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</si>
  <si>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</si>
  <si>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</si>
  <si>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https://fnet.bmfbovespa.com.br/fnet/publico/downloadDocumento?id=579565</t>
  </si>
  <si>
    <t>GALG11</t>
  </si>
  <si>
    <t>Guardian Capital Gestora</t>
  </si>
  <si>
    <t>https://fnet.bmfbovespa.com.br/fnet/publico/downloadDocumento?id=575598</t>
  </si>
  <si>
    <t>GAME11</t>
  </si>
  <si>
    <t>Guardian</t>
  </si>
  <si>
    <t>https://fnet.bmfbovespa.com.br/fnet/publico/downloadDocumento?id=563159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</si>
  <si>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</si>
  <si>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</si>
  <si>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</si>
  <si>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</si>
  <si>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https://fnet.bmfbovespa.com.br/fnet/publico/downloadDocumento?id=575222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</si>
  <si>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</si>
  <si>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</si>
  <si>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</si>
  <si>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</si>
  <si>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https://fnet.bmfbovespa.com.br/fnet/publico/downloadDocumento?id=555097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</si>
  <si>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</si>
  <si>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</si>
  <si>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</si>
  <si>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</si>
  <si>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https://fnet.bmfbovespa.com.br/fnet/publico/downloadDocumento?id=568509</t>
  </si>
  <si>
    <t>GTLG11</t>
  </si>
  <si>
    <t>https://fnet.bmfbovespa.com.br/fnet/publico/downloadDocumento?id=492056</t>
  </si>
  <si>
    <t>GTWR11</t>
  </si>
  <si>
    <t>https://fnet.bmfbovespa.com.br/fnet/publico/downloadDocumento?id=570022</t>
  </si>
  <si>
    <t>GURB11</t>
  </si>
  <si>
    <t>https://fnet.bmfbovespa.com.br/fnet/publico/downloadDocumento?id=562749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</si>
  <si>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</si>
  <si>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</si>
  <si>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</si>
  <si>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</si>
  <si>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https://fnet.bmfbovespa.com.br/fnet/publico/downloadDocumento?id=573049</t>
  </si>
  <si>
    <t>HABT11</t>
  </si>
  <si>
    <t>Habitat Capital</t>
  </si>
  <si>
    <t>https://fnet.bmfbovespa.com.br/fnet/publico/downloadDocumento?id=578745</t>
  </si>
  <si>
    <t>HBCR11</t>
  </si>
  <si>
    <t>https://fnet.bmfbovespa.com.br/fnet/publico/downloadDocumento?id=566498</t>
  </si>
  <si>
    <t>HBRH11</t>
  </si>
  <si>
    <t>Brl Trust</t>
  </si>
  <si>
    <t>https://fnet.bmfbovespa.com.br/fnet/publico/downloadDocumento?id=575602</t>
  </si>
  <si>
    <t>HBTT11</t>
  </si>
  <si>
    <t>https://fnet.bmfbovespa.com.br/fnet/publico/downloadDocumento?id=123065</t>
  </si>
  <si>
    <t>HCHG11</t>
  </si>
  <si>
    <t>https://fnet.bmfbovespa.com.br/fnet/publico/downloadDocumento?id=573075</t>
  </si>
  <si>
    <t>HCPR11</t>
  </si>
  <si>
    <t>HCRI11</t>
  </si>
  <si>
    <t>Hospitalar</t>
  </si>
  <si>
    <t>https://fnet.bmfbovespa.com.br/fnet/publico/downloadDocumento?id=578227</t>
  </si>
  <si>
    <t>HCST11</t>
  </si>
  <si>
    <t>Hectare Capital</t>
  </si>
  <si>
    <t>HCTR11</t>
  </si>
  <si>
    <t>https://fnet.bmfbovespa.com.br/fnet/publico/downloadDocumento?id=563594</t>
  </si>
  <si>
    <t>HDEL11</t>
  </si>
  <si>
    <t>https://fnet.bmfbovespa.com.br/fnet/publico/downloadDocumento?id=572607</t>
  </si>
  <si>
    <t>HDOF11</t>
  </si>
  <si>
    <t>HFOF11</t>
  </si>
  <si>
    <t>https://fnet.bmfbovespa.com.br/fnet/publico/downloadDocumento?id=567276</t>
  </si>
  <si>
    <t>HGBS11</t>
  </si>
  <si>
    <t>https://fnet.bmfbovespa.com.br/fnet/publico/downloadDocumento?id=567984</t>
  </si>
  <si>
    <t>HGCR11</t>
  </si>
  <si>
    <t>https://fnet.bmfbovespa.com.br/fnet/publico/downloadDocumento?id=568597</t>
  </si>
  <si>
    <t>HGFF11</t>
  </si>
  <si>
    <t>https://fnet.bmfbovespa.com.br/fnet/publico/downloadDocumento?id=568593</t>
  </si>
  <si>
    <t>HGIC11</t>
  </si>
  <si>
    <t>https://fnet.bmfbovespa.com.br/fnet/publico/downloadDocumento?id=575558</t>
  </si>
  <si>
    <t>HGJH11</t>
  </si>
  <si>
    <t>https://fnet.bmfbovespa.com.br/fnet/publico/downloadDocumento?id=568598</t>
  </si>
  <si>
    <t>HGLG11</t>
  </si>
  <si>
    <t>https://fnet.bmfbovespa.com.br/fnet/publico/downloadDocumento?id=568603</t>
  </si>
  <si>
    <t>HGPO11</t>
  </si>
  <si>
    <t>HGRE11</t>
  </si>
  <si>
    <t>https://fnet.bmfbovespa.com.br/fnet/publico/downloadDocumento?id=568594</t>
  </si>
  <si>
    <t>HGRS11</t>
  </si>
  <si>
    <t>HGRU11</t>
  </si>
  <si>
    <t>https://fnet.bmfbovespa.com.br/fnet/publico/downloadDocumento?id=568602</t>
  </si>
  <si>
    <t>HLOG11</t>
  </si>
  <si>
    <t>https://fnet.bmfbovespa.com.br/fnet/publico/downloadDocumento?id=573048</t>
  </si>
  <si>
    <t>HMOC11</t>
  </si>
  <si>
    <t>HOFC11</t>
  </si>
  <si>
    <t>https://fnet.bmfbovespa.com.br/fnet/publico/downloadDocumento?id=575605</t>
  </si>
  <si>
    <t>HOSI11</t>
  </si>
  <si>
    <t>Housi Gestão</t>
  </si>
  <si>
    <t>https://fnet.bmfbovespa.com.br/fnet/publico/downloadDocumento?id=561303</t>
  </si>
  <si>
    <t>HPDP11</t>
  </si>
  <si>
    <t>https://fnet.bmfbovespa.com.br/fnet/publico/downloadDocumento?id=567249</t>
  </si>
  <si>
    <t>HRDF11</t>
  </si>
  <si>
    <t>https://fnet.bmfbovespa.com.br/fnet/publico/downloadDocumento?id=544514</t>
  </si>
  <si>
    <t>HREC11</t>
  </si>
  <si>
    <t>https://fnet.bmfbovespa.com.br/fnet/publico/downloadDocumento?id=568563</t>
  </si>
  <si>
    <t>HSAF11</t>
  </si>
  <si>
    <t>Hemisfério Sul</t>
  </si>
  <si>
    <t>https://fnet.bmfbovespa.com.br/fnet/publico/downloadDocumento?id=566154</t>
  </si>
  <si>
    <t>HSLG11</t>
  </si>
  <si>
    <t>https://fnet.bmfbovespa.com.br/fnet/publico/downloadDocumento?id=566162</t>
  </si>
  <si>
    <t>HSML11</t>
  </si>
  <si>
    <t>https://fnet.bmfbovespa.com.br/fnet/publico/downloadDocumento?id=566104</t>
  </si>
  <si>
    <t>HSRE11</t>
  </si>
  <si>
    <t>https://fnet.bmfbovespa.com.br/fnet/publico/downloadDocumento?id=566159</t>
  </si>
  <si>
    <t>HTMX11</t>
  </si>
  <si>
    <t>https://fnet.bmfbovespa.com.br/fnet/publico/downloadDocumento?id=526684</t>
  </si>
  <si>
    <t>HUCG11</t>
  </si>
  <si>
    <t>https://fnet.bmfbovespa.com.br/fnet/publico/downloadDocumento?id=576693</t>
  </si>
  <si>
    <t>HUSC11</t>
  </si>
  <si>
    <t>https://fnet.bmfbovespa.com.br/fnet/publico/downloadDocumento?id=578662</t>
  </si>
  <si>
    <t>HUSI11</t>
  </si>
  <si>
    <t>IBCR11</t>
  </si>
  <si>
    <t>https://fnet.bmfbovespa.com.br/fnet/publico/downloadDocumento?id=574964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</si>
  <si>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</si>
  <si>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</si>
  <si>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</si>
  <si>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</si>
  <si>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</si>
  <si>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</si>
  <si>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https://fnet.bmfbovespa.com.br/fnet/publico/downloadDocumento?id=573963</t>
  </si>
  <si>
    <t>IRIM11</t>
  </si>
  <si>
    <t>https://fnet.bmfbovespa.com.br/fnet/publico/downloadDocumento?id=574536</t>
  </si>
  <si>
    <t>ITIP11</t>
  </si>
  <si>
    <t>https://fnet.bmfbovespa.com.br/fnet/publico/downloadDocumento?id=569069</t>
  </si>
  <si>
    <t>ITIT11</t>
  </si>
  <si>
    <t>https://fnet.bmfbovespa.com.br/fnet/publico/downloadDocumento?id=569065</t>
  </si>
  <si>
    <t>JASC11</t>
  </si>
  <si>
    <t>https://fnet.bmfbovespa.com.br/fnet/publico/downloadDocumento?id=572506</t>
  </si>
  <si>
    <t>JBFO11</t>
  </si>
  <si>
    <t>JCDA11</t>
  </si>
  <si>
    <t>JCDB11</t>
  </si>
  <si>
    <t>JFLL11</t>
  </si>
  <si>
    <t>Brpp Gestão</t>
  </si>
  <si>
    <t>https://fnet.bmfbovespa.com.br/fnet/publico/downloadDocumento?id=577739</t>
  </si>
  <si>
    <t>JPPA11</t>
  </si>
  <si>
    <t>Jpp Capital</t>
  </si>
  <si>
    <t>https://fnet.bmfbovespa.com.br/fnet/publico/downloadDocumento?id=566417</t>
  </si>
  <si>
    <t>JPPC11</t>
  </si>
  <si>
    <t>https://fnet.bmfbovespa.com.br/fnet/publico/downloadDocumento?id=540420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</si>
  <si>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</si>
  <si>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</si>
  <si>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</si>
  <si>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</si>
  <si>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https://fnet.bmfbovespa.com.br/fnet/publico/downloadDocumento?id=575673</t>
  </si>
  <si>
    <t>JSRE11</t>
  </si>
  <si>
    <t>https://fnet.bmfbovespa.com.br/fnet/publico/downloadDocumento?id=572583</t>
  </si>
  <si>
    <t>JTPR11</t>
  </si>
  <si>
    <t>Ouro Preto Gestão</t>
  </si>
  <si>
    <t>KCRE11</t>
  </si>
  <si>
    <t>Kinea Investimentos</t>
  </si>
  <si>
    <t>https://fnet.bmfbovespa.com.br/fnet/publico/downloadDocumento?id=564829</t>
  </si>
  <si>
    <t>KEVE11</t>
  </si>
  <si>
    <t>https://fnet.bmfbovespa.com.br/fnet/publico/downloadDocumento?id=573916</t>
  </si>
  <si>
    <t>KFOF11</t>
  </si>
  <si>
    <t>https://fnet.bmfbovespa.com.br/fnet/publico/downloadDocumento?id=578696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</si>
  <si>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</si>
  <si>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</si>
  <si>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</si>
  <si>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</si>
  <si>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https://fnet.bmfbovespa.com.br/fnet/publico/downloadDocumento?id=569222</t>
  </si>
  <si>
    <t>KIVO11</t>
  </si>
  <si>
    <t>Kilima</t>
  </si>
  <si>
    <t>https://fnet.bmfbovespa.com.br/fnet/publico/downloadDocumento?id=572439</t>
  </si>
  <si>
    <t>KNCR11</t>
  </si>
  <si>
    <t>https://fnet.bmfbovespa.com.br/fnet/publico/downloadDocumento?id=564830</t>
  </si>
  <si>
    <t>KNHY11</t>
  </si>
  <si>
    <t>https://fnet.bmfbovespa.com.br/fnet/publico/downloadDocumento?id=564831</t>
  </si>
  <si>
    <t>KNIP11</t>
  </si>
  <si>
    <t>https://fnet.bmfbovespa.com.br/fnet/publico/downloadDocumento?id=564832</t>
  </si>
  <si>
    <t>KNPR11</t>
  </si>
  <si>
    <t>KNRE11</t>
  </si>
  <si>
    <t>https://fnet.bmfbovespa.com.br/fnet/publico/downloadDocumento?id=573912</t>
  </si>
  <si>
    <t>KNRI11</t>
  </si>
  <si>
    <t>https://fnet.bmfbovespa.com.br/fnet/publico/downloadDocumento?id=578658</t>
  </si>
  <si>
    <t>KNSC11</t>
  </si>
  <si>
    <t>https://fnet.bmfbovespa.com.br/fnet/publico/downloadDocumento?id=564833</t>
  </si>
  <si>
    <t>LASC11</t>
  </si>
  <si>
    <t>Legatus</t>
  </si>
  <si>
    <t>https://fnet.bmfbovespa.com.br/fnet/publico/downloadDocumento?id=566758</t>
  </si>
  <si>
    <t>LATR11B</t>
  </si>
  <si>
    <t>Dynamo Vc</t>
  </si>
  <si>
    <t>LAVF11</t>
  </si>
  <si>
    <t>LFTT11</t>
  </si>
  <si>
    <t>LGCP11</t>
  </si>
  <si>
    <t>https://fnet.bmfbovespa.com.br/fnet/publico/downloadDocumento?id=570457</t>
  </si>
  <si>
    <t>LIFE11</t>
  </si>
  <si>
    <t>https://fnet.bmfbovespa.com.br/fnet/publico/downloadDocumento?id=575604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</si>
  <si>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</si>
  <si>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</si>
  <si>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</si>
  <si>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</si>
  <si>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</si>
  <si>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</si>
  <si>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</si>
  <si>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https://fnet.bmfbovespa.com.br/fnet/publico/downloadDocumento?id=569381</t>
  </si>
  <si>
    <t>LVBI11</t>
  </si>
  <si>
    <t>https://fnet.bmfbovespa.com.br/fnet/publico/downloadDocumento?id=575556</t>
  </si>
  <si>
    <t>MADS11</t>
  </si>
  <si>
    <t>MALL11</t>
  </si>
  <si>
    <t>Genial Investimentos</t>
  </si>
  <si>
    <t>https://fnet.bmfbovespa.com.br/fnet/publico/downloadDocumento?id=577740</t>
  </si>
  <si>
    <t>MANA11</t>
  </si>
  <si>
    <t>https://fnet.bmfbovespa.com.br/fnet/publico/downloadDocumento?id=570223</t>
  </si>
  <si>
    <t>MATV11</t>
  </si>
  <si>
    <t>https://fnet.bmfbovespa.com.br/fnet/publico/downloadDocumento?id=437777</t>
  </si>
  <si>
    <t>MAXR11</t>
  </si>
  <si>
    <t>https://fnet.bmfbovespa.com.br/fnet/publico/downloadDocumento?id=578229</t>
  </si>
  <si>
    <t>MCCI11</t>
  </si>
  <si>
    <t>Mauá Capital</t>
  </si>
  <si>
    <t>https://fnet.bmfbovespa.com.br/fnet/publico/downloadDocumento?id=576593</t>
  </si>
  <si>
    <t>MCHF11</t>
  </si>
  <si>
    <t>https://fnet.bmfbovespa.com.br/fnet/publico/downloadDocumento?id=575894</t>
  </si>
  <si>
    <t>MCHY11</t>
  </si>
  <si>
    <t>https://fnet.bmfbovespa.com.br/fnet/publico/downloadDocumento?id=577838</t>
  </si>
  <si>
    <t>MFAI11</t>
  </si>
  <si>
    <t>Mérito Investimentos</t>
  </si>
  <si>
    <t>https://fnet.bmfbovespa.com.br/fnet/publico/downloadDocumento?id=573059</t>
  </si>
  <si>
    <t>MFCR11</t>
  </si>
  <si>
    <t>https://fnet.bmfbovespa.com.br/fnet/publico/downloadDocumento?id=574475</t>
  </si>
  <si>
    <t>MFII11</t>
  </si>
  <si>
    <t>https://fnet.bmfbovespa.com.br/fnet/publico/downloadDocumento?id=574474</t>
  </si>
  <si>
    <t>MGCR11</t>
  </si>
  <si>
    <t>Mogno Capital</t>
  </si>
  <si>
    <t>https://fnet.bmfbovespa.com.br/fnet/publico/downloadDocumento?id=515849</t>
  </si>
  <si>
    <t>MGFF11</t>
  </si>
  <si>
    <t>https://fnet.bmfbovespa.com.br/fnet/publico/downloadDocumento?id=560214</t>
  </si>
  <si>
    <t>MGHT11</t>
  </si>
  <si>
    <t>https://fnet.bmfbovespa.com.br/fnet/publico/downloadDocumento?id=578218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</si>
  <si>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</si>
  <si>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</si>
  <si>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</si>
  <si>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</si>
  <si>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</si>
  <si>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</si>
  <si>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</si>
  <si>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https://fnet.bmfbovespa.com.br/fnet/publico/downloadDocumento?id=492143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</si>
  <si>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</si>
  <si>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</si>
  <si>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</si>
  <si>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</si>
  <si>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</si>
  <si>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</si>
  <si>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</si>
  <si>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</si>
  <si>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</si>
  <si>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</si>
  <si>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</si>
  <si>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</si>
  <si>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</si>
  <si>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</si>
  <si>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https://fnet.bmfbovespa.com.br/fnet/publico/downloadDocumento?id=579069</t>
  </si>
  <si>
    <t>NAVT11</t>
  </si>
  <si>
    <t>Navi Real Estate</t>
  </si>
  <si>
    <t>https://fnet.bmfbovespa.com.br/fnet/publico/downloadDocumento?id=576112</t>
  </si>
  <si>
    <t>NCHB11</t>
  </si>
  <si>
    <t>Nch Capital</t>
  </si>
  <si>
    <t>https://fnet.bmfbovespa.com.br/fnet/publico/downloadDocumento?id=573835</t>
  </si>
  <si>
    <t>NCRI11</t>
  </si>
  <si>
    <t>NEWL11</t>
  </si>
  <si>
    <t>Newport Real State</t>
  </si>
  <si>
    <t>https://fnet.bmfbovespa.com.br/fnet/publico/downloadDocumento?id=572527</t>
  </si>
  <si>
    <t>NEWU11</t>
  </si>
  <si>
    <t>https://fnet.bmfbovespa.com.br/fnet/publico/downloadDocumento?id=571640</t>
  </si>
  <si>
    <t>NPAR11</t>
  </si>
  <si>
    <t>Tc Consultoria</t>
  </si>
  <si>
    <t>NSLU11</t>
  </si>
  <si>
    <t>https://fnet.bmfbovespa.com.br/fnet/publico/downloadDocumento?id=578230</t>
  </si>
  <si>
    <t>NVHO11</t>
  </si>
  <si>
    <t>NVIF11B</t>
  </si>
  <si>
    <t>ONEF11</t>
  </si>
  <si>
    <t>https://fnet.bmfbovespa.com.br/fnet/publico/downloadDocumento?id=575652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</si>
  <si>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</si>
  <si>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</si>
  <si>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</si>
  <si>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</si>
  <si>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https://fnet.bmfbovespa.com.br/fnet/publico/downloadDocumento?id=574144</t>
  </si>
  <si>
    <t>OUJP11</t>
  </si>
  <si>
    <t>https://fnet.bmfbovespa.com.br/fnet/publico/downloadDocumento?id=566418</t>
  </si>
  <si>
    <t>OULG11</t>
  </si>
  <si>
    <t>https://fnet.bmfbovespa.com.br/fnet/publico/downloadDocumento?id=574626</t>
  </si>
  <si>
    <t>OURE11</t>
  </si>
  <si>
    <t>https://fnet.bmfbovespa.com.br/fnet/publico/downloadDocumento?id=574140</t>
  </si>
  <si>
    <t>PABY11</t>
  </si>
  <si>
    <t>PATB11</t>
  </si>
  <si>
    <t>PATC11</t>
  </si>
  <si>
    <t>Pátria Investimentos</t>
  </si>
  <si>
    <t>https://fnet.bmfbovespa.com.br/fnet/publico/downloadDocumento?id=574982</t>
  </si>
  <si>
    <t>PATL11</t>
  </si>
  <si>
    <t>https://fnet.bmfbovespa.com.br/fnet/publico/downloadDocumento?id=574513</t>
  </si>
  <si>
    <t>PBLV11</t>
  </si>
  <si>
    <t>PCAS11</t>
  </si>
  <si>
    <t>PEMA11</t>
  </si>
  <si>
    <t>https://fnet.bmfbovespa.com.br/fnet/publico/downloadDocumento?id=549941</t>
  </si>
  <si>
    <t>PLCR11</t>
  </si>
  <si>
    <t>https://fnet.bmfbovespa.com.br/fnet/publico/downloadDocumento?id=566265</t>
  </si>
  <si>
    <t>PLOG11</t>
  </si>
  <si>
    <t>PLRI11</t>
  </si>
  <si>
    <t>PNDL11</t>
  </si>
  <si>
    <t>https://fnet.bmfbovespa.com.br/fnet/publico/downloadDocumento?id=573062</t>
  </si>
  <si>
    <t>PNLN11</t>
  </si>
  <si>
    <t>PNPR11</t>
  </si>
  <si>
    <t>PORD11</t>
  </si>
  <si>
    <t>https://fnet.bmfbovespa.com.br/fnet/publico/downloadDocumento?id=574827</t>
  </si>
  <si>
    <t>PQAG11</t>
  </si>
  <si>
    <t>Petra Capital</t>
  </si>
  <si>
    <t>https://fnet.bmfbovespa.com.br/fnet/publico/downloadDocumento?id=569186</t>
  </si>
  <si>
    <t>PQDP11</t>
  </si>
  <si>
    <t>https://fnet.bmfbovespa.com.br/fnet/publico/downloadDocumento?id=539049</t>
  </si>
  <si>
    <t>PRSN11B</t>
  </si>
  <si>
    <t>órama Dtvm</t>
  </si>
  <si>
    <t>PRSV11</t>
  </si>
  <si>
    <t>Latour Capital</t>
  </si>
  <si>
    <t>https://fnet.bmfbovespa.com.br/fnet/publico/downloadDocumento?id=569185</t>
  </si>
  <si>
    <t>PRTS11</t>
  </si>
  <si>
    <t>PRZS11</t>
  </si>
  <si>
    <t>PVBI11</t>
  </si>
  <si>
    <t>https://fnet.bmfbovespa.com.br/fnet/publico/downloadDocumento?id=574530</t>
  </si>
  <si>
    <t>QAGR11</t>
  </si>
  <si>
    <t>Quasar Asset</t>
  </si>
  <si>
    <t>https://fnet.bmfbovespa.com.br/fnet/publico/downloadDocumento?id=578148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</si>
  <si>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</si>
  <si>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</si>
  <si>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</si>
  <si>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</si>
  <si>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</si>
  <si>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</si>
  <si>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</si>
  <si>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</si>
  <si>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https://fnet.bmfbovespa.com.br/fnet/publico/downloadDocumento?id=557493</t>
  </si>
  <si>
    <t>RBED11</t>
  </si>
  <si>
    <t>RBFF11</t>
  </si>
  <si>
    <t>https://fnet.bmfbovespa.com.br/fnet/publico/downloadDocumento?id=573051</t>
  </si>
  <si>
    <t>RBGS11</t>
  </si>
  <si>
    <t>https://fnet.bmfbovespa.com.br/fnet/publico/downloadDocumento?id=251218</t>
  </si>
  <si>
    <t>RBHG11</t>
  </si>
  <si>
    <t>https://fnet.bmfbovespa.com.br/fnet/publico/downloadDocumento?id=569922</t>
  </si>
  <si>
    <t>RBHY11</t>
  </si>
  <si>
    <t>https://fnet.bmfbovespa.com.br/fnet/publico/downloadDocumento?id=572472</t>
  </si>
  <si>
    <t>RBIR11</t>
  </si>
  <si>
    <t>https://fnet.bmfbovespa.com.br/fnet/publico/downloadDocumento?id=577465</t>
  </si>
  <si>
    <t>RBLG11</t>
  </si>
  <si>
    <t>https://fnet.bmfbovespa.com.br/fnet/publico/downloadDocumento?id=574497</t>
  </si>
  <si>
    <t>RBOP11</t>
  </si>
  <si>
    <t>https://fnet.bmfbovespa.com.br/fnet/publico/downloadDocumento?id=573056</t>
  </si>
  <si>
    <t>RBRD11</t>
  </si>
  <si>
    <t>https://fnet.bmfbovespa.com.br/fnet/publico/downloadDocumento?id=574145</t>
  </si>
  <si>
    <t>RBRF11</t>
  </si>
  <si>
    <t>Rbr Gestão</t>
  </si>
  <si>
    <t>https://fnet.bmfbovespa.com.br/fnet/publico/downloadDocumento?id=576138</t>
  </si>
  <si>
    <t>RBRI11</t>
  </si>
  <si>
    <t>RBRL11</t>
  </si>
  <si>
    <t>https://fnet.bmfbovespa.com.br/fnet/publico/downloadDocumento?id=574943</t>
  </si>
  <si>
    <t>RBRM11</t>
  </si>
  <si>
    <t>RBRP11</t>
  </si>
  <si>
    <t>https://fnet.bmfbovespa.com.br/fnet/publico/downloadDocumento?id=575596</t>
  </si>
  <si>
    <t>RBRR11</t>
  </si>
  <si>
    <t>https://fnet.bmfbovespa.com.br/fnet/publico/downloadDocumento?id=577731</t>
  </si>
  <si>
    <t>RBRS11</t>
  </si>
  <si>
    <t>https://fnet.bmfbovespa.com.br/fnet/publico/downloadDocumento?id=578250</t>
  </si>
  <si>
    <t>RBRU11</t>
  </si>
  <si>
    <t>RBRX11</t>
  </si>
  <si>
    <t>https://fnet.bmfbovespa.com.br/fnet/publico/downloadDocumento?id=576591</t>
  </si>
  <si>
    <t>RBRY11</t>
  </si>
  <si>
    <t>https://fnet.bmfbovespa.com.br/fnet/publico/downloadDocumento?id=578151</t>
  </si>
  <si>
    <t>RBTS11</t>
  </si>
  <si>
    <t>https://fnet.bmfbovespa.com.br/fnet/publico/downloadDocumento?id=577377</t>
  </si>
  <si>
    <t>RBVA11</t>
  </si>
  <si>
    <t>RBVO11</t>
  </si>
  <si>
    <t>https://fnet.bmfbovespa.com.br/fnet/publico/downloadDocumento?id=515701</t>
  </si>
  <si>
    <t>RCFA11</t>
  </si>
  <si>
    <t>Fram Capital</t>
  </si>
  <si>
    <t>RCFF11</t>
  </si>
  <si>
    <t>RCRB11</t>
  </si>
  <si>
    <t>https://fnet.bmfbovespa.com.br/fnet/publico/downloadDocumento?id=579140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</si>
  <si>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</si>
  <si>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</si>
  <si>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</si>
  <si>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</si>
  <si>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</si>
  <si>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</si>
  <si>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https://fnet.bmfbovespa.com.br/fnet/publico/downloadDocumento?id=566365</t>
  </si>
  <si>
    <t>RECT11</t>
  </si>
  <si>
    <t>https://fnet.bmfbovespa.com.br/fnet/publico/downloadDocumento?id=566227</t>
  </si>
  <si>
    <t>RECX11</t>
  </si>
  <si>
    <t>https://fnet.bmfbovespa.com.br/fnet/publico/downloadDocumento?id=570151</t>
  </si>
  <si>
    <t>REIT11</t>
  </si>
  <si>
    <t>Socopa</t>
  </si>
  <si>
    <t>RELG11</t>
  </si>
  <si>
    <t>https://fnet.bmfbovespa.com.br/fnet/publico/downloadDocumento?id=566187</t>
  </si>
  <si>
    <t>RFOF11</t>
  </si>
  <si>
    <t>https://fnet.bmfbovespa.com.br/fnet/publico/downloadDocumento?id=575765</t>
  </si>
  <si>
    <t>RINV11</t>
  </si>
  <si>
    <t>https://fnet.bmfbovespa.com.br/fnet/publico/downloadDocumento?id=572508</t>
  </si>
  <si>
    <t>RMAI11</t>
  </si>
  <si>
    <t>RNDP11</t>
  </si>
  <si>
    <t>https://fnet.bmfbovespa.com.br/fnet/publico/downloadDocumento?id=544449</t>
  </si>
  <si>
    <t>RNGO11</t>
  </si>
  <si>
    <t>https://fnet.bmfbovespa.com.br/fnet/publico/downloadDocumento?id=572719</t>
  </si>
  <si>
    <t>ROOF11</t>
  </si>
  <si>
    <t>https://fnet.bmfbovespa.com.br/fnet/publico/downloadDocumento?id=573074</t>
  </si>
  <si>
    <t>RPRI11</t>
  </si>
  <si>
    <t>https://fnet.bmfbovespa.com.br/fnet/publico/downloadDocumento?id=570242</t>
  </si>
  <si>
    <t>RRCI11</t>
  </si>
  <si>
    <t>https://fnet.bmfbovespa.com.br/fnet/publico/downloadDocumento?id=575594</t>
  </si>
  <si>
    <t>RSPD11</t>
  </si>
  <si>
    <t>https://fnet.bmfbovespa.com.br/fnet/publico/downloadDocumento?id=577367</t>
  </si>
  <si>
    <t>RVBI11</t>
  </si>
  <si>
    <t>https://fnet.bmfbovespa.com.br/fnet/publico/downloadDocumento?id=575144</t>
  </si>
  <si>
    <t>RZAK11</t>
  </si>
  <si>
    <t>Riza Gestora</t>
  </si>
  <si>
    <t>https://fnet.bmfbovespa.com.br/fnet/publico/downloadDocumento?id=577490</t>
  </si>
  <si>
    <t>RZTR11</t>
  </si>
  <si>
    <t>https://fnet.bmfbovespa.com.br/fnet/publico/downloadDocumento?id=574473</t>
  </si>
  <si>
    <t>SAAG11</t>
  </si>
  <si>
    <t>SACL11</t>
  </si>
  <si>
    <t>SADI11</t>
  </si>
  <si>
    <t>Santander</t>
  </si>
  <si>
    <t>https://fnet.bmfbovespa.com.br/fnet/publico/downloadDocumento?id=573914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</si>
  <si>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</si>
  <si>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</si>
  <si>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</si>
  <si>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</si>
  <si>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</si>
  <si>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https://fnet.bmfbovespa.com.br/fnet/publico/downloadDocumento?id=574977</t>
  </si>
  <si>
    <t>SBCL11</t>
  </si>
  <si>
    <t>SCPF11</t>
  </si>
  <si>
    <t>https://fnet.bmfbovespa.com.br/fnet/publico/downloadDocumento?id=568495</t>
  </si>
  <si>
    <t>SDIL11</t>
  </si>
  <si>
    <t>SEED11</t>
  </si>
  <si>
    <t>https://fnet.bmfbovespa.com.br/fnet/publico/downloadDocumento?id=568565</t>
  </si>
  <si>
    <t>SEQR11</t>
  </si>
  <si>
    <t>Sequóia</t>
  </si>
  <si>
    <t>https://fnet.bmfbovespa.com.br/fnet/publico/downloadDocumento?id=573073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</si>
  <si>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</si>
  <si>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</si>
  <si>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</si>
  <si>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</si>
  <si>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</si>
  <si>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</si>
  <si>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</si>
  <si>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</si>
  <si>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https://fnet.bmfbovespa.com.br/fnet/publico/downloadDocumento?id=579074</t>
  </si>
  <si>
    <t>SHSO11</t>
  </si>
  <si>
    <t>SIGR11</t>
  </si>
  <si>
    <t>https://fnet.bmfbovespa.com.br/fnet/publico/downloadDocumento?id=576125</t>
  </si>
  <si>
    <t>SJAU11</t>
  </si>
  <si>
    <t>SNCI11</t>
  </si>
  <si>
    <t>Suno Gestora</t>
  </si>
  <si>
    <t>https://fnet.bmfbovespa.com.br/fnet/publico/downloadDocumento?id=578173</t>
  </si>
  <si>
    <t>SNEL11</t>
  </si>
  <si>
    <t>https://fnet.bmfbovespa.com.br/fnet/publico/downloadDocumento?id=564123</t>
  </si>
  <si>
    <t>SNFF11</t>
  </si>
  <si>
    <t>https://fnet.bmfbovespa.com.br/fnet/publico/downloadDocumento?id=579321</t>
  </si>
  <si>
    <t>SOLR11</t>
  </si>
  <si>
    <t>SPAF11</t>
  </si>
  <si>
    <t>SPMO11</t>
  </si>
  <si>
    <t>SPTW11</t>
  </si>
  <si>
    <t>https://fnet.bmfbovespa.com.br/fnet/publico/downloadDocumento?id=577737</t>
  </si>
  <si>
    <t>SPVJ11</t>
  </si>
  <si>
    <t>SPXS11</t>
  </si>
  <si>
    <t>https://fnet.bmfbovespa.com.br/fnet/publico/downloadDocumento?id=570231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</si>
  <si>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</si>
  <si>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</si>
  <si>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</si>
  <si>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</si>
  <si>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</si>
  <si>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</si>
  <si>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</si>
  <si>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</si>
  <si>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</si>
  <si>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</si>
  <si>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</si>
  <si>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https://fnet.bmfbovespa.com.br/fnet/publico/downloadDocumento?id=564545</t>
  </si>
  <si>
    <t>TFOF11</t>
  </si>
  <si>
    <t>TGAR11</t>
  </si>
  <si>
    <t>Tg Core Asset</t>
  </si>
  <si>
    <t>https://fnet.bmfbovespa.com.br/fnet/publico/downloadDocumento?id=574981</t>
  </si>
  <si>
    <t>THRA11</t>
  </si>
  <si>
    <t>https://fnet.bmfbovespa.com.br/fnet/publico/downloadDocumento?id=175454</t>
  </si>
  <si>
    <t>TJKB11</t>
  </si>
  <si>
    <t>https://fnet.bmfbovespa.com.br/fnet/publico/downloadDocumento?id=559803</t>
  </si>
  <si>
    <t>TORD11</t>
  </si>
  <si>
    <t>Rcap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</si>
  <si>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</si>
  <si>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</si>
  <si>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</si>
  <si>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</si>
  <si>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https://fnet.bmfbovespa.com.br/fnet/publico/downloadDocumento?id=578365</t>
  </si>
  <si>
    <t>TRXB11</t>
  </si>
  <si>
    <t>Trx Gestora</t>
  </si>
  <si>
    <t>TRXF11</t>
  </si>
  <si>
    <t>https://fnet.bmfbovespa.com.br/fnet/publico/downloadDocumento?id=579446</t>
  </si>
  <si>
    <t>TSER11</t>
  </si>
  <si>
    <t>https://fnet.bmfbovespa.com.br/fnet/publico/downloadDocumento?id=564651</t>
  </si>
  <si>
    <t>TSNC11</t>
  </si>
  <si>
    <t>TSNM11</t>
  </si>
  <si>
    <t>URPR11</t>
  </si>
  <si>
    <t>Urca</t>
  </si>
  <si>
    <t>https://fnet.bmfbovespa.com.br/fnet/publico/downloadDocumento?id=577738</t>
  </si>
  <si>
    <t>VCJR11</t>
  </si>
  <si>
    <t>Vectis Gestão</t>
  </si>
  <si>
    <t>https://fnet.bmfbovespa.com.br/fnet/publico/downloadDocumento?id=566233</t>
  </si>
  <si>
    <t>VCRI11</t>
  </si>
  <si>
    <t>Vinci Real Estate</t>
  </si>
  <si>
    <t>https://fnet.bmfbovespa.com.br/fnet/publico/downloadDocumento?id=566236</t>
  </si>
  <si>
    <t>VCRR11</t>
  </si>
  <si>
    <t>Vectis</t>
  </si>
  <si>
    <t>https://fnet.bmfbovespa.com.br/fnet/publico/downloadDocumento?id=566794</t>
  </si>
  <si>
    <t>VDSV11</t>
  </si>
  <si>
    <t>VERE11</t>
  </si>
  <si>
    <t>VGHF11</t>
  </si>
  <si>
    <t>Valora Gestão</t>
  </si>
  <si>
    <t>https://fnet.bmfbovespa.com.br/fnet/publico/downloadDocumento?id=574503</t>
  </si>
  <si>
    <t>VGIP11</t>
  </si>
  <si>
    <t>https://fnet.bmfbovespa.com.br/fnet/publico/downloadDocumento?id=576134</t>
  </si>
  <si>
    <t>VGIR11</t>
  </si>
  <si>
    <t>https://fnet.bmfbovespa.com.br/fnet/publico/downloadDocumento?id=574524</t>
  </si>
  <si>
    <t>VIDS11</t>
  </si>
  <si>
    <t>VIFI11</t>
  </si>
  <si>
    <t>https://fnet.bmfbovespa.com.br/fnet/publico/downloadDocumento?id=566244</t>
  </si>
  <si>
    <t>VILG11</t>
  </si>
  <si>
    <t>https://fnet.bmfbovespa.com.br/fnet/publico/downloadDocumento?id=566251</t>
  </si>
  <si>
    <t>VINO11</t>
  </si>
  <si>
    <t>https://fnet.bmfbovespa.com.br/fnet/publico/downloadDocumento?id=566260</t>
  </si>
  <si>
    <t>VISC11</t>
  </si>
  <si>
    <t>https://fnet.bmfbovespa.com.br/fnet/publico/downloadDocumento?id=566267</t>
  </si>
  <si>
    <t>VIUR11</t>
  </si>
  <si>
    <t>https://fnet.bmfbovespa.com.br/fnet/publico/downloadDocumento?id=566269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</si>
  <si>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</si>
  <si>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</si>
  <si>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</si>
  <si>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</si>
  <si>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</si>
  <si>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</si>
  <si>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</si>
  <si>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https://fnet.bmfbovespa.com.br/fnet/publico/downloadDocumento?id=571693</t>
  </si>
  <si>
    <t>VPSI11</t>
  </si>
  <si>
    <t>VRTA11</t>
  </si>
  <si>
    <t>Fator Adm</t>
  </si>
  <si>
    <t>https://fnet.bmfbovespa.com.br/fnet/publico/downloadDocumento?id=574372</t>
  </si>
  <si>
    <t>VSEC11</t>
  </si>
  <si>
    <t>https://fnet.bmfbovespa.com.br/fnet/publico/downloadDocumento?id=197549</t>
  </si>
  <si>
    <t>VSHO11</t>
  </si>
  <si>
    <t>https://fnet.bmfbovespa.com.br/fnet/publico/downloadDocumento?id=577648</t>
  </si>
  <si>
    <t>VSLH11</t>
  </si>
  <si>
    <t>https://fnet.bmfbovespa.com.br/fnet/publico/downloadDocumento?id=563986</t>
  </si>
  <si>
    <t>VTLT11</t>
  </si>
  <si>
    <t>https://fnet.bmfbovespa.com.br/fnet/publico/downloadDocumento?id=570026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</si>
  <si>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</si>
  <si>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</si>
  <si>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</si>
  <si>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</si>
  <si>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</si>
  <si>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</si>
  <si>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</si>
  <si>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</si>
  <si>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</si>
  <si>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</si>
  <si>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</si>
  <si>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</si>
  <si>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https://fnet.bmfbovespa.com.br/fnet/publico/downloadDocumento?id=570923</t>
  </si>
  <si>
    <t>WPLZ11</t>
  </si>
  <si>
    <t>https://fnet.bmfbovespa.com.br/fnet/publico/downloadDocumento?id=567229</t>
  </si>
  <si>
    <t>WSEC11</t>
  </si>
  <si>
    <t>https://fnet.bmfbovespa.com.br/fnet/publico/downloadDocumento?id=569202</t>
  </si>
  <si>
    <t>WTSP11B</t>
  </si>
  <si>
    <t>https://fnet.bmfbovespa.com.br/fnet/publico/downloadDocumento?id=574143</t>
  </si>
  <si>
    <t>XBXO11</t>
  </si>
  <si>
    <t>XPCI11</t>
  </si>
  <si>
    <t>https://fnet.bmfbovespa.com.br/fnet/publico/downloadDocumento?id=575887</t>
  </si>
  <si>
    <t>XPCM11</t>
  </si>
  <si>
    <t>https://fnet.bmfbovespa.com.br/fnet/publico/downloadDocumento?id=575552</t>
  </si>
  <si>
    <t>XPHT11</t>
  </si>
  <si>
    <t>https://fnet.bmfbovespa.com.br/fnet/publico/downloadDocumento?id=511983</t>
  </si>
  <si>
    <t>XPHT12</t>
  </si>
  <si>
    <t>XPIN11</t>
  </si>
  <si>
    <t>https://fnet.bmfbovespa.com.br/fnet/publico/downloadDocumento?id=575667</t>
  </si>
  <si>
    <t>XPLG11</t>
  </si>
  <si>
    <t>https://fnet.bmfbovespa.com.br/fnet/publico/downloadDocumento?id=566345</t>
  </si>
  <si>
    <t>XPML11</t>
  </si>
  <si>
    <t>https://fnet.bmfbovespa.com.br/fnet/publico/downloadDocumento?id=566274</t>
  </si>
  <si>
    <t>XPPR11</t>
  </si>
  <si>
    <t>https://fnet.bmfbovespa.com.br/fnet/publico/downloadDocumento?id=566286</t>
  </si>
  <si>
    <t>XPSF11</t>
  </si>
  <si>
    <t>https://fnet.bmfbovespa.com.br/fnet/publico/downloadDocumento?id=574533</t>
  </si>
  <si>
    <t>YUFI11</t>
  </si>
  <si>
    <t>https://fnet.bmfbovespa.com.br/fnet/publico/downloadDocumento?id=471633</t>
  </si>
  <si>
    <t>ZAVI11</t>
  </si>
  <si>
    <t>https://fnet.bmfbovespa.com.br/fnet/publico/downloadDocumento?id=575554</t>
  </si>
  <si>
    <t>ZIFI11</t>
  </si>
  <si>
    <t>https://fnet.bmfbovespa.com.br/fnet/publico/downloadDocumento?id=569204</t>
  </si>
  <si>
    <t>AGRX11</t>
  </si>
  <si>
    <t>FIAGRO</t>
  </si>
  <si>
    <t>Exes</t>
  </si>
  <si>
    <t>10,15</t>
  </si>
  <si>
    <t>https://fnet.bmfbovespa.com.br/fnet/publico/downloadDocumento?id=572807</t>
  </si>
  <si>
    <t>BBGO11</t>
  </si>
  <si>
    <t>97,61</t>
  </si>
  <si>
    <t>https://fnet.bmfbovespa.com.br/fnet/publico/downloadDocumento?id=573730</t>
  </si>
  <si>
    <t>CCFA11</t>
  </si>
  <si>
    <t>CPTR11</t>
  </si>
  <si>
    <t>9,78</t>
  </si>
  <si>
    <t>https://fnet.bmfbovespa.com.br/fnet/publico/downloadDocumento?id=568788</t>
  </si>
  <si>
    <t>DCRA11</t>
  </si>
  <si>
    <t>9,59</t>
  </si>
  <si>
    <t>https://fnet.bmfbovespa.com.br/fnet/publico/downloadDocumento?id=559130</t>
  </si>
  <si>
    <t>EGAF11</t>
  </si>
  <si>
    <t>Eco Gestão</t>
  </si>
  <si>
    <t>98,73</t>
  </si>
  <si>
    <t>https://fnet.bmfbovespa.com.br/fnet/publico/downloadDocumento?id=578741</t>
  </si>
  <si>
    <t>FARM11</t>
  </si>
  <si>
    <t>FGAA11</t>
  </si>
  <si>
    <t>Fg/a</t>
  </si>
  <si>
    <t>9,58</t>
  </si>
  <si>
    <t>https://fnet.bmfbovespa.com.br/fnet/publico/downloadDocumento?id=567936</t>
  </si>
  <si>
    <t>FZDA11</t>
  </si>
  <si>
    <t>222,70</t>
  </si>
  <si>
    <t>https://fnet.bmfbovespa.com.br/fnet/publico/downloadDocumento?id=493312</t>
  </si>
  <si>
    <t>GCRA11</t>
  </si>
  <si>
    <t>98,28</t>
  </si>
  <si>
    <t>https://fnet.bmfbovespa.com.br/fnet/publico/downloadDocumento?id=574750</t>
  </si>
  <si>
    <t>HGAG11</t>
  </si>
  <si>
    <t>Hgi Capital</t>
  </si>
  <si>
    <t>23,69</t>
  </si>
  <si>
    <t>https://fnet.bmfbovespa.com.br/fnet/publico/downloadDocumento?id=573085</t>
  </si>
  <si>
    <t>JGPX11</t>
  </si>
  <si>
    <t>Jgp Asset</t>
  </si>
  <si>
    <t>95,36</t>
  </si>
  <si>
    <t>https://fnet.bmfbovespa.com.br/fnet/publico/downloadDocumento?id=569248</t>
  </si>
  <si>
    <t>KNCA11</t>
  </si>
  <si>
    <t>103,07</t>
  </si>
  <si>
    <t>https://fnet.bmfbovespa.com.br/fnet/publico/downloadDocumento?id=563246</t>
  </si>
  <si>
    <t>LSAG11</t>
  </si>
  <si>
    <t>Leste Credit</t>
  </si>
  <si>
    <t>97,63</t>
  </si>
  <si>
    <t>https://fnet.bmfbovespa.com.br/fnet/publico/downloadDocumento?id=574470</t>
  </si>
  <si>
    <t>MAVC11</t>
  </si>
  <si>
    <t>NCRA11</t>
  </si>
  <si>
    <t>Nch Brasil</t>
  </si>
  <si>
    <t>10,56</t>
  </si>
  <si>
    <t>https://fnet.bmfbovespa.com.br/fnet/publico/downloadDocumento?id=575432</t>
  </si>
  <si>
    <t>OIAG11</t>
  </si>
  <si>
    <t>Fator Ore</t>
  </si>
  <si>
    <t>9,74</t>
  </si>
  <si>
    <t>https://fnet.bmfbovespa.com.br/fnet/publico/downloadDocumento?id=574434</t>
  </si>
  <si>
    <t>PLCA11</t>
  </si>
  <si>
    <t>Plural</t>
  </si>
  <si>
    <t>94,76</t>
  </si>
  <si>
    <t>https://fnet.bmfbovespa.com.br/fnet/publico/downloadDocumento?id=566245</t>
  </si>
  <si>
    <t>RURA11</t>
  </si>
  <si>
    <t>Itaú Asset</t>
  </si>
  <si>
    <t>10,01</t>
  </si>
  <si>
    <t>https://fnet.bmfbovespa.com.br/fnet/publico/downloadDocumento?id=568460</t>
  </si>
  <si>
    <t>RZAG11</t>
  </si>
  <si>
    <t>9,75</t>
  </si>
  <si>
    <t>https://fnet.bmfbovespa.com.br/fnet/publico/downloadDocumento?id=574476</t>
  </si>
  <si>
    <t>SNAG11</t>
  </si>
  <si>
    <t>10,09</t>
  </si>
  <si>
    <t>https://fnet.bmfbovespa.com.br/fnet/publico/downloadDocumento?id=577461</t>
  </si>
  <si>
    <t>VCRA11</t>
  </si>
  <si>
    <t>102,96</t>
  </si>
  <si>
    <t>https://fnet.bmfbovespa.com.br/fnet/publico/downloadDocumento?id=579518</t>
  </si>
  <si>
    <t>VGIA11</t>
  </si>
  <si>
    <t>9,63</t>
  </si>
  <si>
    <t>https://fnet.bmfbovespa.com.br/fnet/publico/downloadDocumento?id=574522</t>
  </si>
  <si>
    <t>XPCA11</t>
  </si>
  <si>
    <t>9,50</t>
  </si>
  <si>
    <t>https://fnet.bmfbovespa.com.br/fnet/publico/downloadDocumento?id=575421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</si>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</sst>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topLeftCell="A27" workbookViewId="0">
      <pane xSplit="1" topLeftCell="B1" activePane="topRight" state="frozen"/>
      <selection pane="topRight" activeCell="V58" sqref="V58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72.19</v>
      </c>
      <c r="F2" s="16">
        <v>0.6</v>
      </c>
      <c r="G2" s="14">
        <f>Tabela1[[#This Row],[Divid.]]*12/Tabela1[[#This Row],[Preço atual]]</f>
        <v>9.9736805651752317E-2</v>
      </c>
      <c r="H2" s="16">
        <v>6.45</v>
      </c>
      <c r="I2" s="16">
        <v>91.88</v>
      </c>
      <c r="J2" s="15">
        <f>Tabela1[[#This Row],[Preço atual]]/Tabela1[[#This Row],[VP]]</f>
        <v>0.78569873748367436</v>
      </c>
      <c r="K2" s="14">
        <v>2.1000000000000001E-2</v>
      </c>
      <c r="L2" s="14">
        <v>3.7000000000000012E-2</v>
      </c>
      <c r="M2" s="13">
        <v>1.68</v>
      </c>
      <c r="N2" s="13">
        <v>17274</v>
      </c>
      <c r="O2" s="13">
        <v>4761</v>
      </c>
      <c r="P2" s="13">
        <v>747</v>
      </c>
      <c r="Q2" s="30">
        <f>Tabela1[[#This Row],[Divid.]]</f>
        <v>0.6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" s="17">
        <f>Tabela1[[#This Row],[Preço Calculado]]/Tabela1[[#This Row],[Preço atual]]-1</f>
        <v>-0.26393501364020433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143.44</v>
      </c>
      <c r="J3" s="15">
        <f>Tabela1[[#This Row],[Preço atual]]/Tabela1[[#This Row],[VP]]</f>
        <v>1.2193251533742331</v>
      </c>
      <c r="K3" s="14"/>
      <c r="L3" s="14"/>
      <c r="M3" s="13">
        <v>7.41</v>
      </c>
      <c r="N3" s="13">
        <v>13154</v>
      </c>
      <c r="O3" s="13">
        <v>4305</v>
      </c>
      <c r="P3" s="13">
        <v>381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100.98</v>
      </c>
      <c r="F4" s="16">
        <v>1</v>
      </c>
      <c r="G4" s="14">
        <f>Tabela1[[#This Row],[Divid.]]*12/Tabela1[[#This Row],[Preço atual]]</f>
        <v>0.11883541295306001</v>
      </c>
      <c r="H4" s="16">
        <v>12.68</v>
      </c>
      <c r="I4" s="16">
        <v>96.43</v>
      </c>
      <c r="J4" s="15">
        <f>Tabela1[[#This Row],[Preço atual]]/Tabela1[[#This Row],[VP]]</f>
        <v>1.0471844861557607</v>
      </c>
      <c r="K4" s="14"/>
      <c r="L4" s="14"/>
      <c r="M4" s="13">
        <v>3.69</v>
      </c>
      <c r="N4" s="13">
        <v>26665</v>
      </c>
      <c r="O4" s="13"/>
      <c r="P4" s="13"/>
      <c r="Q4" s="30">
        <f>Tabela1[[#This Row],[Divid.]]</f>
        <v>1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" s="17">
        <f>Tabela1[[#This Row],[Preço Calculado]]/Tabela1[[#This Row],[Preço atual]]-1</f>
        <v>-0.12298588226523988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107.52</v>
      </c>
      <c r="J5" s="15">
        <f>Tabela1[[#This Row],[Preço atual]]/Tabela1[[#This Row],[VP]]</f>
        <v>11.490885416666668</v>
      </c>
      <c r="K5" s="14"/>
      <c r="L5" s="14"/>
      <c r="M5" s="13">
        <v>0.52</v>
      </c>
      <c r="N5" s="13">
        <v>47973</v>
      </c>
      <c r="O5" s="13">
        <v>190439</v>
      </c>
      <c r="P5" s="13">
        <v>1930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55.8</v>
      </c>
      <c r="F6" s="16">
        <v>0.78</v>
      </c>
      <c r="G6" s="25">
        <f>Tabela1[[#This Row],[Divid.]]*12/Tabela1[[#This Row],[Preço atual]]</f>
        <v>0.16774193548387098</v>
      </c>
      <c r="H6" s="16">
        <v>9.17</v>
      </c>
      <c r="I6" s="16">
        <v>95.16</v>
      </c>
      <c r="J6" s="15">
        <f>Tabela1[[#This Row],[Preço atual]]/Tabela1[[#This Row],[VP]]</f>
        <v>0.58638083228247162</v>
      </c>
      <c r="K6" s="14">
        <v>0</v>
      </c>
      <c r="L6" s="14">
        <v>0</v>
      </c>
      <c r="M6" s="13">
        <v>2.65</v>
      </c>
      <c r="N6" s="13">
        <v>16416</v>
      </c>
      <c r="O6" s="13">
        <v>11217</v>
      </c>
      <c r="P6" s="13">
        <v>2359</v>
      </c>
      <c r="Q6" s="30">
        <f>Tabela1[[#This Row],[Divid.]]</f>
        <v>0.78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6" s="17">
        <f>Tabela1[[#This Row],[Preço Calculado]]/Tabela1[[#This Row],[Preço atual]]-1</f>
        <v>0.23794786334960127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690</v>
      </c>
      <c r="F7" s="16">
        <v>0.37109999999999999</v>
      </c>
      <c r="G7" s="14">
        <f>Tabela1[[#This Row],[Divid.]]*12/Tabela1[[#This Row],[Preço atual]]</f>
        <v>6.4539130434782604E-3</v>
      </c>
      <c r="H7" s="16">
        <v>0</v>
      </c>
      <c r="I7" s="16">
        <v>2039.72</v>
      </c>
      <c r="J7" s="15">
        <f>Tabela1[[#This Row],[Preço atual]]/Tabela1[[#This Row],[VP]]</f>
        <v>0.33828172494263919</v>
      </c>
      <c r="K7" s="14">
        <v>0.95599999999999996</v>
      </c>
      <c r="L7" s="14">
        <v>0</v>
      </c>
      <c r="M7" s="13">
        <v>3.34</v>
      </c>
      <c r="N7" s="13">
        <v>2260</v>
      </c>
      <c r="O7" s="13">
        <v>4291198</v>
      </c>
      <c r="P7" s="13">
        <v>499325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-0.95236964543558478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/>
      <c r="E9" s="16">
        <v>8.74</v>
      </c>
      <c r="F9" s="16">
        <v>0.9</v>
      </c>
      <c r="G9" s="14">
        <f>Tabela1[[#This Row],[Divid.]]*12/Tabela1[[#This Row],[Preço atual]]</f>
        <v>1.2356979405034325</v>
      </c>
      <c r="H9" s="16">
        <v>10.279</v>
      </c>
      <c r="I9" s="16">
        <v>87.42</v>
      </c>
      <c r="J9" s="15">
        <f>Tabela1[[#This Row],[Preço atual]]/Tabela1[[#This Row],[VP]]</f>
        <v>9.9977121940059477E-2</v>
      </c>
      <c r="K9" s="14"/>
      <c r="L9" s="14"/>
      <c r="M9" s="13">
        <v>6.45</v>
      </c>
      <c r="N9" s="13">
        <v>5416</v>
      </c>
      <c r="O9" s="13"/>
      <c r="P9" s="13"/>
      <c r="Q9" s="30">
        <f>Tabela1[[#This Row],[Divid.]]</f>
        <v>0.9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9" s="17">
        <f>Tabela1[[#This Row],[Preço Calculado]]/Tabela1[[#This Row],[Preço atual]]-1</f>
        <v>8.1195419963352951</v>
      </c>
      <c r="U9" s="29" t="str">
        <f>HYPERLINK("https://statusinvest.com.br/fundos-imobiliarios/"&amp;Tabela1[[#This Row],[Ticker]],"Link")</f>
        <v>Link</v>
      </c>
      <c r="V9" s="38" t="s">
        <v>54</v>
      </c>
    </row>
    <row r="10" spans="1:32" x14ac:dyDescent="0.25">
      <c r="A10" s="12" t="s">
        <v>55</v>
      </c>
      <c r="B10" s="12" t="s">
        <v>28</v>
      </c>
      <c r="C10" s="13" t="s">
        <v>56</v>
      </c>
      <c r="D10" s="13" t="s">
        <v>57</v>
      </c>
      <c r="E10" s="16">
        <v>119.54</v>
      </c>
      <c r="F10" s="16">
        <v>0.82499999999999996</v>
      </c>
      <c r="G10" s="25">
        <f>Tabela1[[#This Row],[Divid.]]*12/Tabela1[[#This Row],[Preço atual]]</f>
        <v>8.281746695666721E-2</v>
      </c>
      <c r="H10" s="16">
        <v>9.8023000000000007</v>
      </c>
      <c r="I10" s="16">
        <v>106.95</v>
      </c>
      <c r="J10" s="15">
        <f>Tabela1[[#This Row],[Preço atual]]/Tabela1[[#This Row],[VP]]</f>
        <v>1.1177185600748014</v>
      </c>
      <c r="K10" s="14">
        <v>3.2000000000000001E-2</v>
      </c>
      <c r="L10" s="14">
        <v>0</v>
      </c>
      <c r="M10" s="13">
        <v>21.34</v>
      </c>
      <c r="N10" s="13">
        <v>148351</v>
      </c>
      <c r="O10" s="13">
        <v>5927</v>
      </c>
      <c r="P10" s="13">
        <v>377</v>
      </c>
      <c r="Q10" s="30">
        <f>Tabela1[[#This Row],[Divid.]]</f>
        <v>0.82499999999999996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73.062730627306252</v>
      </c>
      <c r="T10" s="17">
        <f>Tabela1[[#This Row],[Preço Calculado]]/Tabela1[[#This Row],[Preço atual]]-1</f>
        <v>-0.38880098186961476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3221</v>
      </c>
      <c r="F11" s="16">
        <v>42.077199999999998</v>
      </c>
      <c r="G11" s="25">
        <f>Tabela1[[#This Row],[Divid.]]*12/Tabela1[[#This Row],[Preço atual]]</f>
        <v>0.15676075752871776</v>
      </c>
      <c r="H11" s="16">
        <v>63.115900000000003</v>
      </c>
      <c r="I11" s="16">
        <v>3941.72</v>
      </c>
      <c r="J11" s="15">
        <f>Tabela1[[#This Row],[Preço atual]]/Tabela1[[#This Row],[VP]]</f>
        <v>0.81715596237175658</v>
      </c>
      <c r="K11" s="14">
        <v>4.3999999999999997E-2</v>
      </c>
      <c r="L11" s="14">
        <v>0.313</v>
      </c>
      <c r="M11" s="13">
        <v>0.84</v>
      </c>
      <c r="N11" s="13">
        <v>62</v>
      </c>
      <c r="O11" s="13">
        <v>7540</v>
      </c>
      <c r="P11" s="13">
        <v>1268</v>
      </c>
      <c r="Q11" s="30">
        <f>Tabela1[[#This Row],[Divid.]]</f>
        <v>42.077199999999998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3726.3940959409588</v>
      </c>
      <c r="T11" s="17">
        <f>Tabela1[[#This Row],[Preço Calculado]]/Tabela1[[#This Row],[Preço atual]]-1</f>
        <v>0.1569059596215332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9.75</v>
      </c>
      <c r="F12" s="16">
        <v>0.09</v>
      </c>
      <c r="G12" s="25">
        <f>Tabela1[[#This Row],[Divid.]]*12/Tabela1[[#This Row],[Preço atual]]</f>
        <v>0.11076923076923077</v>
      </c>
      <c r="H12" s="16">
        <v>1.204</v>
      </c>
      <c r="I12" s="16">
        <v>10.32</v>
      </c>
      <c r="J12" s="15">
        <f>Tabela1[[#This Row],[Preço atual]]/Tabela1[[#This Row],[VP]]</f>
        <v>0.94476744186046513</v>
      </c>
      <c r="K12" s="14">
        <v>0</v>
      </c>
      <c r="L12" s="14">
        <v>0</v>
      </c>
      <c r="M12" s="13">
        <v>15.2</v>
      </c>
      <c r="N12" s="13">
        <v>9874</v>
      </c>
      <c r="O12" s="13">
        <v>17642</v>
      </c>
      <c r="P12" s="13">
        <v>1322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-0.18251490207209764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100.49</v>
      </c>
      <c r="F13" s="16">
        <v>0.60060000000000002</v>
      </c>
      <c r="G13" s="25">
        <f>Tabela1[[#This Row],[Divid.]]*12/Tabela1[[#This Row],[Preço atual]]</f>
        <v>7.1720569210866753E-2</v>
      </c>
      <c r="H13" s="16">
        <v>1.9735</v>
      </c>
      <c r="I13" s="16">
        <v>95.98</v>
      </c>
      <c r="J13" s="15">
        <f>Tabela1[[#This Row],[Preço atual]]/Tabela1[[#This Row],[VP]]</f>
        <v>1.0469889560325067</v>
      </c>
      <c r="K13" s="14"/>
      <c r="L13" s="14"/>
      <c r="M13" s="13">
        <v>15.47</v>
      </c>
      <c r="N13" s="13">
        <v>321</v>
      </c>
      <c r="O13" s="13">
        <v>1704</v>
      </c>
      <c r="P13" s="13">
        <v>37</v>
      </c>
      <c r="Q13" s="30">
        <f>Tabela1[[#This Row],[Divid.]]</f>
        <v>0.60060000000000002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53.189667896678962</v>
      </c>
      <c r="T13" s="17">
        <f>Tabela1[[#This Row],[Preço Calculado]]/Tabela1[[#This Row],[Preço atual]]-1</f>
        <v>-0.47069690619286531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976.22</v>
      </c>
      <c r="J14" s="15">
        <f>Tabela1[[#This Row],[Preço atual]]/Tabela1[[#This Row],[VP]]</f>
        <v>0.39440904714101327</v>
      </c>
      <c r="K14" s="14"/>
      <c r="L14" s="14"/>
      <c r="M14" s="13">
        <v>0</v>
      </c>
      <c r="N14" s="13">
        <v>84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8.98</v>
      </c>
      <c r="F17" s="16">
        <v>0.1</v>
      </c>
      <c r="G17" s="14">
        <f>Tabela1[[#This Row],[Divid.]]*12/Tabela1[[#This Row],[Preço atual]]</f>
        <v>0.133630289532294</v>
      </c>
      <c r="H17" s="16">
        <v>1.2301</v>
      </c>
      <c r="I17" s="16">
        <v>8.9700000000000006</v>
      </c>
      <c r="J17" s="15">
        <f>Tabela1[[#This Row],[Preço atual]]/Tabela1[[#This Row],[VP]]</f>
        <v>1.0011148272017838</v>
      </c>
      <c r="K17" s="14"/>
      <c r="L17" s="14"/>
      <c r="M17" s="13">
        <v>1.45</v>
      </c>
      <c r="N17" s="13">
        <v>27852</v>
      </c>
      <c r="O17" s="13"/>
      <c r="P17" s="13"/>
      <c r="Q17" s="30">
        <f>Tabela1[[#This Row],[Divid.]]</f>
        <v>0.1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7" s="17">
        <f>Tabela1[[#This Row],[Preço Calculado]]/Tabela1[[#This Row],[Preço atual]]-1</f>
        <v>-1.3798601237682728E-2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57</v>
      </c>
      <c r="F18" s="16">
        <v>0.77</v>
      </c>
      <c r="G18" s="14">
        <f>Tabela1[[#This Row],[Divid.]]*12/Tabela1[[#This Row],[Preço atual]]</f>
        <v>0.16210526315789475</v>
      </c>
      <c r="H18" s="16">
        <v>1.54</v>
      </c>
      <c r="I18" s="16">
        <v>84.91</v>
      </c>
      <c r="J18" s="15">
        <f>Tabela1[[#This Row],[Preço atual]]/Tabela1[[#This Row],[VP]]</f>
        <v>0.67129902249440587</v>
      </c>
      <c r="K18" s="14">
        <v>0</v>
      </c>
      <c r="L18" s="14">
        <v>0</v>
      </c>
      <c r="M18" s="13">
        <v>0.75</v>
      </c>
      <c r="N18" s="13">
        <v>509</v>
      </c>
      <c r="O18" s="13">
        <v>5276</v>
      </c>
      <c r="P18" s="13">
        <v>751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0.19634880559331913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9.1899999999999996E-2</v>
      </c>
      <c r="G19" s="14" t="e">
        <f>Tabela1[[#This Row],[Divid.]]*12/Tabela1[[#This Row],[Preço atual]]</f>
        <v>#DIV/0!</v>
      </c>
      <c r="H19" s="16">
        <v>6.0740999999999996</v>
      </c>
      <c r="I19" s="16">
        <v>82.42</v>
      </c>
      <c r="J19" s="15">
        <f>Tabela1[[#This Row],[Preço atual]]/Tabela1[[#This Row],[VP]]</f>
        <v>0</v>
      </c>
      <c r="K19" s="14">
        <v>0.114</v>
      </c>
      <c r="L19" s="14">
        <v>0</v>
      </c>
      <c r="M19" s="13">
        <v>7.52</v>
      </c>
      <c r="N19" s="13">
        <v>33</v>
      </c>
      <c r="O19" s="13"/>
      <c r="P19" s="13"/>
      <c r="Q19" s="30">
        <f>Tabela1[[#This Row],[Divid.]]</f>
        <v>9.1899999999999996E-2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8.1387453874538735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54.42</v>
      </c>
      <c r="F20" s="16">
        <v>0.05</v>
      </c>
      <c r="G20" s="14">
        <f>Tabela1[[#This Row],[Divid.]]*12/Tabela1[[#This Row],[Preço atual]]</f>
        <v>1.1025358324145536E-2</v>
      </c>
      <c r="H20" s="16">
        <v>0.1</v>
      </c>
      <c r="I20" s="16">
        <v>81.790000000000006</v>
      </c>
      <c r="J20" s="15">
        <f>Tabela1[[#This Row],[Preço atual]]/Tabela1[[#This Row],[VP]]</f>
        <v>0.66536251375473776</v>
      </c>
      <c r="K20" s="14">
        <v>0.20200000000000001</v>
      </c>
      <c r="L20" s="14">
        <v>0.21299999999999999</v>
      </c>
      <c r="M20" s="13">
        <v>1.39</v>
      </c>
      <c r="N20" s="13">
        <v>283</v>
      </c>
      <c r="O20" s="13">
        <v>2787</v>
      </c>
      <c r="P20" s="13">
        <v>24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-0.91863204188822478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1325.79</v>
      </c>
      <c r="J21" s="15">
        <f>Tabela1[[#This Row],[Preço atual]]/Tabela1[[#This Row],[VP]]</f>
        <v>0</v>
      </c>
      <c r="K21" s="14"/>
      <c r="L21" s="14"/>
      <c r="M21" s="13">
        <v>0.41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0</v>
      </c>
      <c r="F22" s="16">
        <v>0.2</v>
      </c>
      <c r="G22" s="14" t="e">
        <f>Tabela1[[#This Row],[Divid.]]*12/Tabela1[[#This Row],[Preço atual]]</f>
        <v>#DIV/0!</v>
      </c>
      <c r="H22" s="16">
        <v>5.3051000000000004</v>
      </c>
      <c r="I22" s="16">
        <v>82.9</v>
      </c>
      <c r="J22" s="15">
        <f>Tabela1[[#This Row],[Preço atual]]/Tabela1[[#This Row],[VP]]</f>
        <v>0</v>
      </c>
      <c r="K22" s="14">
        <v>0.104</v>
      </c>
      <c r="L22" s="14">
        <v>2.5999999999999999E-2</v>
      </c>
      <c r="M22" s="13">
        <v>0.77</v>
      </c>
      <c r="N22" s="13">
        <v>5</v>
      </c>
      <c r="O22" s="13">
        <v>2385</v>
      </c>
      <c r="P22" s="13">
        <v>160</v>
      </c>
      <c r="Q22" s="30">
        <f>Tabela1[[#This Row],[Divid.]]</f>
        <v>0.2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85</v>
      </c>
    </row>
    <row r="23" spans="1:22" x14ac:dyDescent="0.25">
      <c r="A23" s="12" t="s">
        <v>86</v>
      </c>
      <c r="B23" s="12" t="s">
        <v>28</v>
      </c>
      <c r="C23" s="13" t="s">
        <v>36</v>
      </c>
      <c r="D23" s="13" t="s">
        <v>87</v>
      </c>
      <c r="E23" s="16">
        <v>83.96</v>
      </c>
      <c r="F23" s="16">
        <v>0.67</v>
      </c>
      <c r="G23" s="14">
        <f>Tabela1[[#This Row],[Divid.]]*12/Tabela1[[#This Row],[Preço atual]]</f>
        <v>9.5759885659838034E-2</v>
      </c>
      <c r="H23" s="16">
        <v>9.3591999999999995</v>
      </c>
      <c r="I23" s="16">
        <v>96.23</v>
      </c>
      <c r="J23" s="15">
        <f>Tabela1[[#This Row],[Preço atual]]/Tabela1[[#This Row],[VP]]</f>
        <v>0.87249298555543997</v>
      </c>
      <c r="K23" s="14"/>
      <c r="L23" s="14"/>
      <c r="M23" s="13">
        <v>9.74</v>
      </c>
      <c r="N23" s="13">
        <v>37979</v>
      </c>
      <c r="O23" s="13"/>
      <c r="P23" s="13"/>
      <c r="Q23" s="30">
        <f>Tabela1[[#This Row],[Divid.]]</f>
        <v>0.67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23" s="17">
        <f>Tabela1[[#This Row],[Preço Calculado]]/Tabela1[[#This Row],[Preço atual]]-1</f>
        <v>-0.29328497668016218</v>
      </c>
      <c r="U23" s="29" t="str">
        <f>HYPERLINK("https://statusinvest.com.br/fundos-imobiliarios/"&amp;Tabela1[[#This Row],[Ticker]],"Link")</f>
        <v>Link</v>
      </c>
      <c r="V23" s="38" t="s">
        <v>88</v>
      </c>
    </row>
    <row r="24" spans="1:22" x14ac:dyDescent="0.25">
      <c r="A24" s="12" t="s">
        <v>89</v>
      </c>
      <c r="B24" s="12" t="s">
        <v>28</v>
      </c>
      <c r="C24" s="13" t="s">
        <v>43</v>
      </c>
      <c r="D24" s="13" t="s">
        <v>90</v>
      </c>
      <c r="E24" s="16">
        <v>1203</v>
      </c>
      <c r="F24" s="16">
        <v>7.2111000000000001</v>
      </c>
      <c r="G24" s="14">
        <f>Tabela1[[#This Row],[Divid.]]*12/Tabela1[[#This Row],[Preço atual]]</f>
        <v>7.1931172069825425E-2</v>
      </c>
      <c r="H24" s="16">
        <v>161.48320000000001</v>
      </c>
      <c r="I24" s="16">
        <v>2147.98</v>
      </c>
      <c r="J24" s="15">
        <f>Tabela1[[#This Row],[Preço atual]]/Tabela1[[#This Row],[VP]]</f>
        <v>0.56006108064320892</v>
      </c>
      <c r="K24" s="14">
        <v>0.39300000000000002</v>
      </c>
      <c r="L24" s="14">
        <v>0.46500000000000002</v>
      </c>
      <c r="M24" s="13">
        <v>8.1</v>
      </c>
      <c r="N24" s="13">
        <v>17393</v>
      </c>
      <c r="O24" s="13">
        <v>1700</v>
      </c>
      <c r="P24" s="13">
        <v>373</v>
      </c>
      <c r="Q24" s="30">
        <f>Tabela1[[#This Row],[Divid.]]</f>
        <v>7.2111000000000001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638.62140221402205</v>
      </c>
      <c r="T24" s="17">
        <f>Tabela1[[#This Row],[Preço Calculado]]/Tabela1[[#This Row],[Preço atual]]-1</f>
        <v>-0.46914264155110386</v>
      </c>
      <c r="U24" s="29" t="str">
        <f>HYPERLINK("https://statusinvest.com.br/fundos-imobiliarios/"&amp;Tabela1[[#This Row],[Ticker]],"Link")</f>
        <v>Link</v>
      </c>
      <c r="V24" s="38" t="s">
        <v>91</v>
      </c>
    </row>
    <row r="25" spans="1:22" x14ac:dyDescent="0.25">
      <c r="A25" s="12" t="s">
        <v>92</v>
      </c>
      <c r="B25" s="12" t="s">
        <v>28</v>
      </c>
      <c r="C25" s="13" t="s">
        <v>53</v>
      </c>
      <c r="D25" s="13" t="s">
        <v>93</v>
      </c>
      <c r="E25" s="16">
        <v>73.89</v>
      </c>
      <c r="F25" s="16">
        <v>0.64</v>
      </c>
      <c r="G25" s="14">
        <f>Tabela1[[#This Row],[Divid.]]*12/Tabela1[[#This Row],[Preço atual]]</f>
        <v>0.10393828664230613</v>
      </c>
      <c r="H25" s="16">
        <v>8.1</v>
      </c>
      <c r="I25" s="16">
        <v>80.760000000000005</v>
      </c>
      <c r="J25" s="15">
        <f>Tabela1[[#This Row],[Preço atual]]/Tabela1[[#This Row],[VP]]</f>
        <v>0.91493313521545316</v>
      </c>
      <c r="K25" s="14"/>
      <c r="L25" s="14"/>
      <c r="M25" s="13">
        <v>0.38</v>
      </c>
      <c r="N25" s="13">
        <v>5783</v>
      </c>
      <c r="O25" s="13"/>
      <c r="P25" s="13"/>
      <c r="Q25" s="30">
        <f>Tabela1[[#This Row],[Divid.]]</f>
        <v>0.64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5" s="17">
        <f>Tabela1[[#This Row],[Preço Calculado]]/Tabela1[[#This Row],[Preço atual]]-1</f>
        <v>-0.23292777385751939</v>
      </c>
      <c r="U25" s="29" t="str">
        <f>HYPERLINK("https://statusinvest.com.br/fundos-imobiliarios/"&amp;Tabela1[[#This Row],[Ticker]],"Link")</f>
        <v>Link</v>
      </c>
      <c r="V25" s="38" t="s">
        <v>94</v>
      </c>
    </row>
    <row r="26" spans="1:22" x14ac:dyDescent="0.25">
      <c r="A26" s="12" t="s">
        <v>95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0.63</v>
      </c>
      <c r="G26" s="14" t="e">
        <f>Tabela1[[#This Row],[Divid.]]*12/Tabela1[[#This Row],[Preço atual]]</f>
        <v>#DIV/0!</v>
      </c>
      <c r="H26" s="16">
        <v>2.84</v>
      </c>
      <c r="I26" s="16">
        <v>13.2</v>
      </c>
      <c r="J26" s="15">
        <f>Tabela1[[#This Row],[Preço atual]]/Tabela1[[#This Row],[VP]]</f>
        <v>0</v>
      </c>
      <c r="K26" s="14"/>
      <c r="L26" s="14"/>
      <c r="M26" s="13">
        <v>12.81</v>
      </c>
      <c r="N26" s="13">
        <v>20</v>
      </c>
      <c r="O26" s="13"/>
      <c r="P26" s="13"/>
      <c r="Q26" s="30">
        <f>Tabela1[[#This Row],[Divid.]]</f>
        <v>0.63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96</v>
      </c>
      <c r="B27" s="12" t="s">
        <v>28</v>
      </c>
      <c r="C27" s="13" t="s">
        <v>40</v>
      </c>
      <c r="D27" s="13"/>
      <c r="E27" s="16">
        <v>96.75</v>
      </c>
      <c r="F27" s="16">
        <v>0.91</v>
      </c>
      <c r="G27" s="25">
        <f>Tabela1[[#This Row],[Divid.]]*12/Tabela1[[#This Row],[Preço atual]]</f>
        <v>0.11286821705426356</v>
      </c>
      <c r="H27" s="16">
        <v>10.83</v>
      </c>
      <c r="I27" s="16">
        <v>99.05</v>
      </c>
      <c r="J27" s="15">
        <f>Tabela1[[#This Row],[Preço atual]]/Tabela1[[#This Row],[VP]]</f>
        <v>0.97677940434124177</v>
      </c>
      <c r="K27" s="14"/>
      <c r="L27" s="14"/>
      <c r="M27" s="13">
        <v>3.43</v>
      </c>
      <c r="N27" s="13">
        <v>72157</v>
      </c>
      <c r="O27" s="13">
        <v>3986</v>
      </c>
      <c r="P27" s="13">
        <v>457</v>
      </c>
      <c r="Q27" s="30">
        <f>Tabela1[[#This Row],[Divid.]]</f>
        <v>0.91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7" s="17">
        <f>Tabela1[[#This Row],[Preço Calculado]]/Tabela1[[#This Row],[Preço atual]]-1</f>
        <v>-0.16702422838181874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99</v>
      </c>
      <c r="E28" s="16">
        <v>115.78</v>
      </c>
      <c r="F28" s="16">
        <v>1.1299999999999999</v>
      </c>
      <c r="G28" s="14">
        <f>Tabela1[[#This Row],[Divid.]]*12/Tabela1[[#This Row],[Preço atual]]</f>
        <v>0.11711867334600103</v>
      </c>
      <c r="H28" s="16">
        <v>14.09</v>
      </c>
      <c r="I28" s="16">
        <v>107.25</v>
      </c>
      <c r="J28" s="15">
        <f>Tabela1[[#This Row],[Preço atual]]/Tabela1[[#This Row],[VP]]</f>
        <v>1.0795337995337995</v>
      </c>
      <c r="K28" s="14">
        <v>0</v>
      </c>
      <c r="L28" s="14">
        <v>0</v>
      </c>
      <c r="M28" s="13">
        <v>5.24</v>
      </c>
      <c r="N28" s="13">
        <v>9456</v>
      </c>
      <c r="O28" s="13">
        <v>11522</v>
      </c>
      <c r="P28" s="13">
        <v>1443</v>
      </c>
      <c r="Q28" s="30">
        <f>Tabela1[[#This Row],[Divid.]]</f>
        <v>1.1299999999999999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28" s="17">
        <f>Tabela1[[#This Row],[Preço Calculado]]/Tabela1[[#This Row],[Preço atual]]-1</f>
        <v>-0.13565554726198514</v>
      </c>
      <c r="U28" s="29" t="str">
        <f>HYPERLINK("https://statusinvest.com.br/fundos-imobiliarios/"&amp;Tabela1[[#This Row],[Ticker]],"Link")</f>
        <v>Link</v>
      </c>
      <c r="V28" s="38" t="s">
        <v>100</v>
      </c>
    </row>
    <row r="29" spans="1:22" x14ac:dyDescent="0.25">
      <c r="A29" s="12" t="s">
        <v>101</v>
      </c>
      <c r="B29" s="12" t="s">
        <v>28</v>
      </c>
      <c r="C29" s="13" t="s">
        <v>53</v>
      </c>
      <c r="D29" s="13" t="s">
        <v>47</v>
      </c>
      <c r="E29" s="16">
        <v>9.31</v>
      </c>
      <c r="F29" s="16">
        <v>7.0000000000000007E-2</v>
      </c>
      <c r="G29" s="14">
        <f>Tabela1[[#This Row],[Divid.]]*12/Tabela1[[#This Row],[Preço atual]]</f>
        <v>9.0225563909774445E-2</v>
      </c>
      <c r="H29" s="16">
        <v>0.84</v>
      </c>
      <c r="I29" s="16">
        <v>9.85</v>
      </c>
      <c r="J29" s="15">
        <f>Tabela1[[#This Row],[Preço atual]]/Tabela1[[#This Row],[VP]]</f>
        <v>0.94517766497461941</v>
      </c>
      <c r="K29" s="14"/>
      <c r="L29" s="14"/>
      <c r="M29" s="13">
        <v>2.85</v>
      </c>
      <c r="N29" s="13">
        <v>301309</v>
      </c>
      <c r="O29" s="13"/>
      <c r="P29" s="13"/>
      <c r="Q29" s="30">
        <f>Tabela1[[#This Row],[Divid.]]</f>
        <v>7.0000000000000007E-2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9" s="17">
        <f>Tabela1[[#This Row],[Preço Calculado]]/Tabela1[[#This Row],[Preço atual]]-1</f>
        <v>-0.33412867963266102</v>
      </c>
      <c r="U29" s="29" t="str">
        <f>HYPERLINK("https://statusinvest.com.br/fundos-imobiliarios/"&amp;Tabela1[[#This Row],[Ticker]],"Link")</f>
        <v>Link</v>
      </c>
      <c r="V29" s="38" t="s">
        <v>102</v>
      </c>
    </row>
    <row r="30" spans="1:22" x14ac:dyDescent="0.25">
      <c r="A30" s="12" t="s">
        <v>103</v>
      </c>
      <c r="B30" s="12" t="s">
        <v>28</v>
      </c>
      <c r="C30" s="13" t="s">
        <v>53</v>
      </c>
      <c r="D30" s="13" t="s">
        <v>104</v>
      </c>
      <c r="E30" s="16">
        <v>105.49</v>
      </c>
      <c r="F30" s="16">
        <v>0.85</v>
      </c>
      <c r="G30" s="14">
        <f>Tabela1[[#This Row],[Divid.]]*12/Tabela1[[#This Row],[Preço atual]]</f>
        <v>9.669162953834487E-2</v>
      </c>
      <c r="H30" s="16">
        <v>9.75</v>
      </c>
      <c r="I30" s="16">
        <v>107.13</v>
      </c>
      <c r="J30" s="15">
        <f>Tabela1[[#This Row],[Preço atual]]/Tabela1[[#This Row],[VP]]</f>
        <v>0.98469149631289088</v>
      </c>
      <c r="K30" s="14"/>
      <c r="L30" s="14"/>
      <c r="M30" s="13">
        <v>0.51</v>
      </c>
      <c r="N30" s="13">
        <v>20209</v>
      </c>
      <c r="O30" s="13"/>
      <c r="P30" s="13"/>
      <c r="Q30" s="30">
        <f>Tabela1[[#This Row],[Divid.]]</f>
        <v>0.85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0" s="17">
        <f>Tabela1[[#This Row],[Preço Calculado]]/Tabela1[[#This Row],[Preço atual]]-1</f>
        <v>-0.2864086380933959</v>
      </c>
      <c r="U30" s="29" t="str">
        <f>HYPERLINK("https://statusinvest.com.br/fundos-imobiliarios/"&amp;Tabela1[[#This Row],[Ticker]],"Link")</f>
        <v>Link</v>
      </c>
      <c r="V30" s="38" t="s">
        <v>105</v>
      </c>
    </row>
    <row r="31" spans="1:22" x14ac:dyDescent="0.25">
      <c r="A31" s="12" t="s">
        <v>106</v>
      </c>
      <c r="B31" s="12" t="s">
        <v>28</v>
      </c>
      <c r="C31" s="13" t="s">
        <v>36</v>
      </c>
      <c r="D31" s="13" t="s">
        <v>107</v>
      </c>
      <c r="E31" s="16">
        <v>75.37</v>
      </c>
      <c r="F31" s="16">
        <v>0.75</v>
      </c>
      <c r="G31" s="14">
        <f>Tabela1[[#This Row],[Divid.]]*12/Tabela1[[#This Row],[Preço atual]]</f>
        <v>0.11941090619609923</v>
      </c>
      <c r="H31" s="16">
        <v>9.36</v>
      </c>
      <c r="I31" s="16">
        <v>95.95</v>
      </c>
      <c r="J31" s="15">
        <f>Tabela1[[#This Row],[Preço atual]]/Tabela1[[#This Row],[VP]]</f>
        <v>0.78551328817092236</v>
      </c>
      <c r="K31" s="14"/>
      <c r="L31" s="14"/>
      <c r="M31" s="13">
        <v>8.01</v>
      </c>
      <c r="N31" s="13">
        <v>46968</v>
      </c>
      <c r="O31" s="13"/>
      <c r="P31" s="13"/>
      <c r="Q31" s="30">
        <f>Tabela1[[#This Row],[Divid.]]</f>
        <v>0.75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1" s="17">
        <f>Tabela1[[#This Row],[Preço Calculado]]/Tabela1[[#This Row],[Preço atual]]-1</f>
        <v>-0.11873869965978434</v>
      </c>
      <c r="U31" s="29" t="str">
        <f>HYPERLINK("https://statusinvest.com.br/fundos-imobiliarios/"&amp;Tabela1[[#This Row],[Ticker]],"Link")</f>
        <v>Link</v>
      </c>
      <c r="V31" s="38" t="s">
        <v>108</v>
      </c>
    </row>
    <row r="32" spans="1:22" x14ac:dyDescent="0.25">
      <c r="A32" s="12" t="s">
        <v>109</v>
      </c>
      <c r="B32" s="12" t="s">
        <v>28</v>
      </c>
      <c r="C32" s="13" t="s">
        <v>53</v>
      </c>
      <c r="D32" s="13" t="s">
        <v>50</v>
      </c>
      <c r="E32" s="16">
        <v>900.01</v>
      </c>
      <c r="F32" s="16">
        <v>6.27</v>
      </c>
      <c r="G32" s="25">
        <f>Tabela1[[#This Row],[Divid.]]*12/Tabela1[[#This Row],[Preço atual]]</f>
        <v>8.3599071121431973E-2</v>
      </c>
      <c r="H32" s="16">
        <v>113.97</v>
      </c>
      <c r="I32" s="16">
        <v>991.06</v>
      </c>
      <c r="J32" s="15">
        <f>Tabela1[[#This Row],[Preço atual]]/Tabela1[[#This Row],[VP]]</f>
        <v>0.90812867031259459</v>
      </c>
      <c r="K32" s="14"/>
      <c r="L32" s="14"/>
      <c r="M32" s="13">
        <v>10.25</v>
      </c>
      <c r="N32" s="13">
        <v>110</v>
      </c>
      <c r="O32" s="13"/>
      <c r="P32" s="13"/>
      <c r="Q32" s="30">
        <f>Tabela1[[#This Row],[Divid.]]</f>
        <v>6.27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555.27675276752757</v>
      </c>
      <c r="T32" s="17">
        <f>Tabela1[[#This Row],[Preço Calculado]]/Tabela1[[#This Row],[Preço atual]]-1</f>
        <v>-0.38303268545068658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110</v>
      </c>
      <c r="B33" s="12" t="s">
        <v>28</v>
      </c>
      <c r="C33" s="13" t="s">
        <v>36</v>
      </c>
      <c r="D33" s="13" t="s">
        <v>111</v>
      </c>
      <c r="E33" s="16">
        <v>73.84</v>
      </c>
      <c r="F33" s="16">
        <v>0.5</v>
      </c>
      <c r="G33" s="14">
        <f>Tabela1[[#This Row],[Divid.]]*12/Tabela1[[#This Row],[Preço atual]]</f>
        <v>8.1256771397616459E-2</v>
      </c>
      <c r="H33" s="16">
        <v>7.63</v>
      </c>
      <c r="I33" s="16">
        <v>43.81</v>
      </c>
      <c r="J33" s="15">
        <f>Tabela1[[#This Row],[Preço atual]]/Tabela1[[#This Row],[VP]]</f>
        <v>1.685459940652819</v>
      </c>
      <c r="K33" s="14"/>
      <c r="L33" s="14"/>
      <c r="M33" s="13">
        <v>69.39</v>
      </c>
      <c r="N33" s="13">
        <v>570</v>
      </c>
      <c r="O33" s="13"/>
      <c r="P33" s="13"/>
      <c r="Q33" s="30">
        <f>Tabela1[[#This Row],[Divid.]]</f>
        <v>0.5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3" s="17">
        <f>Tabela1[[#This Row],[Preço Calculado]]/Tabela1[[#This Row],[Preço atual]]-1</f>
        <v>-0.40031903027589333</v>
      </c>
      <c r="U33" s="29" t="str">
        <f>HYPERLINK("https://statusinvest.com.br/fundos-imobiliarios/"&amp;Tabela1[[#This Row],[Ticker]],"Link")</f>
        <v>Link</v>
      </c>
      <c r="V33" s="38" t="s">
        <v>112</v>
      </c>
    </row>
    <row r="34" spans="1:22" x14ac:dyDescent="0.25">
      <c r="A34" s="12" t="s">
        <v>113</v>
      </c>
      <c r="B34" s="12" t="s">
        <v>28</v>
      </c>
      <c r="C34" s="13" t="s">
        <v>82</v>
      </c>
      <c r="D34" s="13" t="s">
        <v>114</v>
      </c>
      <c r="E34" s="16">
        <v>7.57</v>
      </c>
      <c r="F34" s="16">
        <v>0.08</v>
      </c>
      <c r="G34" s="14">
        <f>Tabela1[[#This Row],[Divid.]]*12/Tabela1[[#This Row],[Preço atual]]</f>
        <v>0.12681638044914134</v>
      </c>
      <c r="H34" s="16">
        <v>0.99</v>
      </c>
      <c r="I34" s="16">
        <v>8.7200000000000006</v>
      </c>
      <c r="J34" s="15">
        <f>Tabela1[[#This Row],[Preço atual]]/Tabela1[[#This Row],[VP]]</f>
        <v>0.86811926605504586</v>
      </c>
      <c r="K34" s="14"/>
      <c r="L34" s="14"/>
      <c r="M34" s="13">
        <v>3.5</v>
      </c>
      <c r="N34" s="13">
        <v>8696</v>
      </c>
      <c r="O34" s="13">
        <v>318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-6.4085753142868462E-2</v>
      </c>
      <c r="U34" s="29" t="str">
        <f>HYPERLINK("https://statusinvest.com.br/fundos-imobiliarios/"&amp;Tabela1[[#This Row],[Ticker]],"Link")</f>
        <v>Link</v>
      </c>
      <c r="V34" s="38" t="s">
        <v>115</v>
      </c>
    </row>
    <row r="35" spans="1:22" x14ac:dyDescent="0.25">
      <c r="A35" s="12" t="s">
        <v>116</v>
      </c>
      <c r="B35" s="12" t="s">
        <v>28</v>
      </c>
      <c r="C35" s="13" t="s">
        <v>82</v>
      </c>
      <c r="D35" s="13"/>
      <c r="E35" s="16">
        <v>0</v>
      </c>
      <c r="F35" s="16">
        <v>10.38</v>
      </c>
      <c r="G35" s="14" t="e">
        <f>Tabela1[[#This Row],[Divid.]]*12/Tabela1[[#This Row],[Preço atual]]</f>
        <v>#DIV/0!</v>
      </c>
      <c r="H35" s="16">
        <v>10.38</v>
      </c>
      <c r="I35" s="16">
        <v>990.32</v>
      </c>
      <c r="J35" s="15">
        <f>Tabela1[[#This Row],[Preço atual]]/Tabela1[[#This Row],[VP]]</f>
        <v>0</v>
      </c>
      <c r="K35" s="14"/>
      <c r="L35" s="14"/>
      <c r="M35" s="13">
        <v>17.62</v>
      </c>
      <c r="N35" s="13">
        <v>112</v>
      </c>
      <c r="O35" s="13">
        <v>14523</v>
      </c>
      <c r="P35" s="13">
        <v>0</v>
      </c>
      <c r="Q35" s="30">
        <f>Tabela1[[#This Row],[Divid.]]</f>
        <v>10.38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919.2619926199261</v>
      </c>
      <c r="T35" s="17" t="e">
        <f>Tabela1[[#This Row],[Preço Calculado]]/Tabela1[[#This Row],[Preço atual]]-1</f>
        <v>#DIV/0!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117</v>
      </c>
      <c r="B36" s="12" t="s">
        <v>28</v>
      </c>
      <c r="C36" s="13" t="s">
        <v>82</v>
      </c>
      <c r="D36" s="13" t="s">
        <v>50</v>
      </c>
      <c r="E36" s="16">
        <v>130</v>
      </c>
      <c r="F36" s="16">
        <v>12.6</v>
      </c>
      <c r="G36" s="25">
        <f>Tabela1[[#This Row],[Divid.]]*12/Tabela1[[#This Row],[Preço atual]]</f>
        <v>1.1630769230769229</v>
      </c>
      <c r="H36" s="16">
        <v>19.329999999999998</v>
      </c>
      <c r="I36" s="16">
        <v>139.19</v>
      </c>
      <c r="J36" s="15">
        <f>Tabela1[[#This Row],[Preço atual]]/Tabela1[[#This Row],[VP]]</f>
        <v>0.93397514189237729</v>
      </c>
      <c r="K36" s="14">
        <v>0</v>
      </c>
      <c r="L36" s="14">
        <v>0</v>
      </c>
      <c r="M36" s="13">
        <v>3.44</v>
      </c>
      <c r="N36" s="13">
        <v>243</v>
      </c>
      <c r="O36" s="13">
        <v>41720</v>
      </c>
      <c r="P36" s="13">
        <v>3216</v>
      </c>
      <c r="Q36" s="30">
        <f>Tabela1[[#This Row],[Divid.]]</f>
        <v>12.6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1115.8671586715866</v>
      </c>
      <c r="T36" s="17">
        <f>Tabela1[[#This Row],[Preço Calculado]]/Tabela1[[#This Row],[Preço atual]]-1</f>
        <v>7.5835935282429734</v>
      </c>
      <c r="U36" s="29" t="str">
        <f>HYPERLINK("https://statusinvest.com.br/fundos-imobiliarios/"&amp;Tabela1[[#This Row],[Ticker]],"Link")</f>
        <v>Link</v>
      </c>
      <c r="V36" s="38" t="s">
        <v>118</v>
      </c>
    </row>
    <row r="37" spans="1:22" x14ac:dyDescent="0.25">
      <c r="A37" s="12" t="s">
        <v>119</v>
      </c>
      <c r="B37" s="12" t="s">
        <v>28</v>
      </c>
      <c r="C37" s="13" t="s">
        <v>70</v>
      </c>
      <c r="D37" s="13" t="s">
        <v>120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121</v>
      </c>
    </row>
    <row r="38" spans="1:22" x14ac:dyDescent="0.25">
      <c r="A38" s="12" t="s">
        <v>122</v>
      </c>
      <c r="B38" s="12" t="s">
        <v>28</v>
      </c>
      <c r="C38" s="13" t="s">
        <v>36</v>
      </c>
      <c r="D38" s="13" t="s">
        <v>123</v>
      </c>
      <c r="E38" s="16">
        <v>86.79</v>
      </c>
      <c r="F38" s="16">
        <v>0.67369999999999997</v>
      </c>
      <c r="G38" s="14">
        <f>Tabela1[[#This Row],[Divid.]]*12/Tabela1[[#This Row],[Preço atual]]</f>
        <v>9.3148980297269243E-2</v>
      </c>
      <c r="H38" s="16">
        <v>9.7075999999999993</v>
      </c>
      <c r="I38" s="16">
        <v>96.56</v>
      </c>
      <c r="J38" s="15">
        <f>Tabela1[[#This Row],[Preço atual]]/Tabela1[[#This Row],[VP]]</f>
        <v>0.89881938690969354</v>
      </c>
      <c r="K38" s="14"/>
      <c r="L38" s="14"/>
      <c r="M38" s="13">
        <v>16.149999999999999</v>
      </c>
      <c r="N38" s="13">
        <v>463</v>
      </c>
      <c r="O38" s="13"/>
      <c r="P38" s="13"/>
      <c r="Q38" s="30">
        <f>Tabela1[[#This Row],[Divid.]]</f>
        <v>0.67369999999999997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59.663468634686332</v>
      </c>
      <c r="T38" s="17">
        <f>Tabela1[[#This Row],[Preço Calculado]]/Tabela1[[#This Row],[Preço atual]]-1</f>
        <v>-0.31255365094266241</v>
      </c>
      <c r="U38" s="29" t="str">
        <f>HYPERLINK("https://statusinvest.com.br/fundos-imobiliarios/"&amp;Tabela1[[#This Row],[Ticker]],"Link")</f>
        <v>Link</v>
      </c>
      <c r="V38" s="38" t="s">
        <v>124</v>
      </c>
    </row>
    <row r="39" spans="1:22" x14ac:dyDescent="0.25">
      <c r="A39" s="12" t="s">
        <v>125</v>
      </c>
      <c r="B39" s="12" t="s">
        <v>28</v>
      </c>
      <c r="C39" s="13" t="s">
        <v>70</v>
      </c>
      <c r="D39" s="13" t="s">
        <v>123</v>
      </c>
      <c r="E39" s="16">
        <v>41.26</v>
      </c>
      <c r="F39" s="16">
        <v>0.3</v>
      </c>
      <c r="G39" s="14">
        <f>Tabela1[[#This Row],[Divid.]]*12/Tabela1[[#This Row],[Preço atual]]</f>
        <v>8.7251575375666496E-2</v>
      </c>
      <c r="H39" s="16">
        <v>8.34</v>
      </c>
      <c r="I39" s="16">
        <v>84.22</v>
      </c>
      <c r="J39" s="15">
        <f>Tabela1[[#This Row],[Preço atual]]/Tabela1[[#This Row],[VP]]</f>
        <v>0.48990738541914031</v>
      </c>
      <c r="K39" s="14">
        <v>0</v>
      </c>
      <c r="L39" s="14">
        <v>0</v>
      </c>
      <c r="M39" s="13">
        <v>0.79</v>
      </c>
      <c r="N39" s="13">
        <v>13774</v>
      </c>
      <c r="O39" s="13">
        <v>208</v>
      </c>
      <c r="P39" s="13">
        <v>34</v>
      </c>
      <c r="Q39" s="30">
        <f>Tabela1[[#This Row],[Divid.]]</f>
        <v>0.3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9" s="17">
        <f>Tabela1[[#This Row],[Preço Calculado]]/Tabela1[[#This Row],[Preço atual]]-1</f>
        <v>-0.35607693449692623</v>
      </c>
      <c r="U39" s="29" t="str">
        <f>HYPERLINK("https://statusinvest.com.br/fundos-imobiliarios/"&amp;Tabela1[[#This Row],[Ticker]],"Link")</f>
        <v>Link</v>
      </c>
      <c r="V39" s="38" t="s">
        <v>126</v>
      </c>
    </row>
    <row r="40" spans="1:22" x14ac:dyDescent="0.25">
      <c r="A40" s="12" t="s">
        <v>127</v>
      </c>
      <c r="B40" s="12" t="s">
        <v>28</v>
      </c>
      <c r="C40" s="13" t="s">
        <v>43</v>
      </c>
      <c r="D40" s="13" t="s">
        <v>123</v>
      </c>
      <c r="E40" s="16">
        <v>89.99</v>
      </c>
      <c r="F40" s="16">
        <v>108</v>
      </c>
      <c r="G40" s="14">
        <f>Tabela1[[#This Row],[Divid.]]*12/Tabela1[[#This Row],[Preço atual]]</f>
        <v>14.401600177797533</v>
      </c>
      <c r="H40" s="16">
        <v>969.43</v>
      </c>
      <c r="I40" s="16">
        <v>33347.26</v>
      </c>
      <c r="J40" s="15">
        <f>Tabela1[[#This Row],[Preço atual]]/Tabela1[[#This Row],[VP]]</f>
        <v>2.6985725363942942E-3</v>
      </c>
      <c r="K40" s="14">
        <v>0</v>
      </c>
      <c r="L40" s="14">
        <v>0</v>
      </c>
      <c r="M40" s="13">
        <v>2.3199999999999998</v>
      </c>
      <c r="N40" s="13">
        <v>88</v>
      </c>
      <c r="O40" s="13">
        <v>44</v>
      </c>
      <c r="P40" s="13">
        <v>693</v>
      </c>
      <c r="Q40" s="30">
        <f>Tabela1[[#This Row],[Divid.]]</f>
        <v>108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9564.5756457564567</v>
      </c>
      <c r="T40" s="17">
        <f>Tabela1[[#This Row],[Preço Calculado]]/Tabela1[[#This Row],[Preço atual]]-1</f>
        <v>105.28487216086739</v>
      </c>
      <c r="U40" s="29" t="str">
        <f>HYPERLINK("https://statusinvest.com.br/fundos-imobiliarios/"&amp;Tabela1[[#This Row],[Ticker]],"Link")</f>
        <v>Link</v>
      </c>
      <c r="V40" s="38" t="s">
        <v>128</v>
      </c>
    </row>
    <row r="41" spans="1:22" x14ac:dyDescent="0.25">
      <c r="A41" s="12" t="s">
        <v>129</v>
      </c>
      <c r="B41" s="12" t="s">
        <v>28</v>
      </c>
      <c r="C41" s="13" t="s">
        <v>53</v>
      </c>
      <c r="D41" s="13" t="s">
        <v>123</v>
      </c>
      <c r="E41" s="16">
        <v>6.83</v>
      </c>
      <c r="F41" s="16">
        <v>5.2999999999999999E-2</v>
      </c>
      <c r="G41" s="14">
        <f>Tabela1[[#This Row],[Divid.]]*12/Tabela1[[#This Row],[Preço atual]]</f>
        <v>9.311859443631039E-2</v>
      </c>
      <c r="H41" s="16">
        <v>0.60099999999999998</v>
      </c>
      <c r="I41" s="16">
        <v>7.61</v>
      </c>
      <c r="J41" s="15">
        <f>Tabela1[[#This Row],[Preço atual]]/Tabela1[[#This Row],[VP]]</f>
        <v>0.89750328515111688</v>
      </c>
      <c r="K41" s="14"/>
      <c r="L41" s="14"/>
      <c r="M41" s="13">
        <v>6.49</v>
      </c>
      <c r="N41" s="13">
        <v>18558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-0.31277790083903778</v>
      </c>
      <c r="U41" s="29" t="str">
        <f>HYPERLINK("https://statusinvest.com.br/fundos-imobiliarios/"&amp;Tabela1[[#This Row],[Ticker]],"Link")</f>
        <v>Link</v>
      </c>
      <c r="V41" s="38" t="s">
        <v>130</v>
      </c>
    </row>
    <row r="42" spans="1:22" x14ac:dyDescent="0.25">
      <c r="A42" s="12" t="s">
        <v>131</v>
      </c>
      <c r="B42" s="12" t="s">
        <v>28</v>
      </c>
      <c r="C42" s="13" t="s">
        <v>36</v>
      </c>
      <c r="D42" s="13" t="s">
        <v>50</v>
      </c>
      <c r="E42" s="16">
        <v>98.49</v>
      </c>
      <c r="F42" s="16">
        <v>0.52</v>
      </c>
      <c r="G42" s="14">
        <f>Tabela1[[#This Row],[Divid.]]*12/Tabela1[[#This Row],[Preço atual]]</f>
        <v>6.3356685957965286E-2</v>
      </c>
      <c r="H42" s="16">
        <v>11.65</v>
      </c>
      <c r="I42" s="16">
        <v>89.61</v>
      </c>
      <c r="J42" s="15">
        <f>Tabela1[[#This Row],[Preço atual]]/Tabela1[[#This Row],[VP]]</f>
        <v>1.0990960830264478</v>
      </c>
      <c r="K42" s="14"/>
      <c r="L42" s="14"/>
      <c r="M42" s="13">
        <v>2.21</v>
      </c>
      <c r="N42" s="13">
        <v>135</v>
      </c>
      <c r="O42" s="13"/>
      <c r="P42" s="13"/>
      <c r="Q42" s="30">
        <f>Tabela1[[#This Row],[Divid.]]</f>
        <v>0.52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42" s="17">
        <f>Tabela1[[#This Row],[Preço Calculado]]/Tabela1[[#This Row],[Preço atual]]-1</f>
        <v>-0.53242298186003478</v>
      </c>
      <c r="U42" s="29" t="str">
        <f>HYPERLINK("https://statusinvest.com.br/fundos-imobiliarios/"&amp;Tabela1[[#This Row],[Ticker]],"Link")</f>
        <v>Link</v>
      </c>
      <c r="V42" s="38" t="s">
        <v>132</v>
      </c>
    </row>
    <row r="43" spans="1:22" x14ac:dyDescent="0.25">
      <c r="A43" s="12" t="s">
        <v>133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467.93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1.18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134</v>
      </c>
      <c r="B44" s="12" t="s">
        <v>28</v>
      </c>
      <c r="C44" s="13" t="s">
        <v>43</v>
      </c>
      <c r="D44" s="13" t="s">
        <v>135</v>
      </c>
      <c r="E44" s="16">
        <v>107</v>
      </c>
      <c r="F44" s="16">
        <v>0.76</v>
      </c>
      <c r="G44" s="14">
        <f>Tabela1[[#This Row],[Divid.]]*12/Tabela1[[#This Row],[Preço atual]]</f>
        <v>8.5233644859813093E-2</v>
      </c>
      <c r="H44" s="16">
        <v>12</v>
      </c>
      <c r="I44" s="16">
        <v>111.79</v>
      </c>
      <c r="J44" s="15">
        <f>Tabela1[[#This Row],[Preço atual]]/Tabela1[[#This Row],[VP]]</f>
        <v>0.95715180248680554</v>
      </c>
      <c r="K44" s="14">
        <v>0</v>
      </c>
      <c r="L44" s="14">
        <v>0</v>
      </c>
      <c r="M44" s="13">
        <v>17.2</v>
      </c>
      <c r="N44" s="13">
        <v>1326</v>
      </c>
      <c r="O44" s="13">
        <v>12275</v>
      </c>
      <c r="P44" s="13">
        <v>1273</v>
      </c>
      <c r="Q44" s="30">
        <f>Tabela1[[#This Row],[Divid.]]</f>
        <v>0.76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44" s="17">
        <f>Tabela1[[#This Row],[Preço Calculado]]/Tabela1[[#This Row],[Preço atual]]-1</f>
        <v>-0.37096941062868571</v>
      </c>
      <c r="U44" s="29" t="str">
        <f>HYPERLINK("https://statusinvest.com.br/fundos-imobiliarios/"&amp;Tabela1[[#This Row],[Ticker]],"Link")</f>
        <v>Link</v>
      </c>
      <c r="V44" s="38" t="s">
        <v>136</v>
      </c>
    </row>
    <row r="45" spans="1:22" x14ac:dyDescent="0.25">
      <c r="A45" s="12" t="s">
        <v>137</v>
      </c>
      <c r="B45" s="12" t="s">
        <v>28</v>
      </c>
      <c r="C45" s="13" t="s">
        <v>40</v>
      </c>
      <c r="D45" s="13" t="s">
        <v>138</v>
      </c>
      <c r="E45" s="16">
        <v>120.51</v>
      </c>
      <c r="F45" s="16">
        <v>1.3654999999999999</v>
      </c>
      <c r="G45" s="14">
        <f>Tabela1[[#This Row],[Divid.]]*12/Tabela1[[#This Row],[Preço atual]]</f>
        <v>0.13597211849639032</v>
      </c>
      <c r="H45" s="16">
        <v>17.127300000000002</v>
      </c>
      <c r="I45" s="16">
        <v>91.89</v>
      </c>
      <c r="J45" s="15">
        <f>Tabela1[[#This Row],[Preço atual]]/Tabela1[[#This Row],[VP]]</f>
        <v>1.3114593535749266</v>
      </c>
      <c r="K45" s="14">
        <v>0</v>
      </c>
      <c r="L45" s="14">
        <v>0</v>
      </c>
      <c r="M45" s="13">
        <v>6.3</v>
      </c>
      <c r="N45" s="13">
        <v>5119</v>
      </c>
      <c r="O45" s="13">
        <v>7780</v>
      </c>
      <c r="P45" s="13">
        <v>1361</v>
      </c>
      <c r="Q45" s="30">
        <f>Tabela1[[#This Row],[Divid.]]</f>
        <v>1.3654999999999999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120.92988929889297</v>
      </c>
      <c r="T45" s="17">
        <f>Tabela1[[#This Row],[Preço Calculado]]/Tabela1[[#This Row],[Preço atual]]-1</f>
        <v>3.4842693460539476E-3</v>
      </c>
      <c r="U45" s="29" t="str">
        <f>HYPERLINK("https://statusinvest.com.br/fundos-imobiliarios/"&amp;Tabela1[[#This Row],[Ticker]],"Link")</f>
        <v>Link</v>
      </c>
      <c r="V45" s="38" t="s">
        <v>139</v>
      </c>
    </row>
    <row r="46" spans="1:22" x14ac:dyDescent="0.25">
      <c r="A46" s="12" t="s">
        <v>140</v>
      </c>
      <c r="B46" s="12" t="s">
        <v>28</v>
      </c>
      <c r="C46" s="13" t="s">
        <v>53</v>
      </c>
      <c r="D46" s="13" t="s">
        <v>141</v>
      </c>
      <c r="E46" s="16">
        <v>71.09</v>
      </c>
      <c r="F46" s="16">
        <v>0.62</v>
      </c>
      <c r="G46" s="14">
        <f>Tabela1[[#This Row],[Divid.]]*12/Tabela1[[#This Row],[Preço atual]]</f>
        <v>0.10465606977071316</v>
      </c>
      <c r="H46" s="16">
        <v>7.44</v>
      </c>
      <c r="I46" s="16">
        <v>76.260000000000005</v>
      </c>
      <c r="J46" s="15">
        <f>Tabela1[[#This Row],[Preço atual]]/Tabela1[[#This Row],[VP]]</f>
        <v>0.93220561237870436</v>
      </c>
      <c r="K46" s="14"/>
      <c r="L46" s="14"/>
      <c r="M46" s="13">
        <v>5.63</v>
      </c>
      <c r="N46" s="13">
        <v>17859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-0.22763048139695086</v>
      </c>
      <c r="U46" s="29" t="str">
        <f>HYPERLINK("https://statusinvest.com.br/fundos-imobiliarios/"&amp;Tabela1[[#This Row],[Ticker]],"Link")</f>
        <v>Link</v>
      </c>
      <c r="V46" s="38" t="s">
        <v>142</v>
      </c>
    </row>
    <row r="47" spans="1:22" x14ac:dyDescent="0.25">
      <c r="A47" s="12" t="s">
        <v>143</v>
      </c>
      <c r="B47" s="12" t="s">
        <v>28</v>
      </c>
      <c r="C47" s="13" t="s">
        <v>56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43.280900000000003</v>
      </c>
      <c r="I47" s="16">
        <v>10084.540000000001</v>
      </c>
      <c r="J47" s="15">
        <f>Tabela1[[#This Row],[Preço atual]]/Tabela1[[#This Row],[VP]]</f>
        <v>0</v>
      </c>
      <c r="K47" s="14">
        <v>0.5</v>
      </c>
      <c r="L47" s="14">
        <v>0</v>
      </c>
      <c r="M47" s="13">
        <v>3.45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144</v>
      </c>
      <c r="B48" s="12" t="s">
        <v>28</v>
      </c>
      <c r="C48" s="13" t="s">
        <v>29</v>
      </c>
      <c r="D48" s="13" t="s">
        <v>47</v>
      </c>
      <c r="E48" s="16">
        <v>96</v>
      </c>
      <c r="F48" s="16">
        <v>0.27050000000000002</v>
      </c>
      <c r="G48" s="14">
        <f>Tabela1[[#This Row],[Divid.]]*12/Tabela1[[#This Row],[Preço atual]]</f>
        <v>3.3812500000000002E-2</v>
      </c>
      <c r="H48" s="16">
        <v>0.54090000000000005</v>
      </c>
      <c r="I48" s="16">
        <v>133.41999999999999</v>
      </c>
      <c r="J48" s="15">
        <f>Tabela1[[#This Row],[Preço atual]]/Tabela1[[#This Row],[VP]]</f>
        <v>0.71953230400239854</v>
      </c>
      <c r="K48" s="14">
        <v>6.3E-2</v>
      </c>
      <c r="L48" s="14">
        <v>-3.0000000000000001E-3</v>
      </c>
      <c r="M48" s="13">
        <v>11.37</v>
      </c>
      <c r="N48" s="13">
        <v>1344</v>
      </c>
      <c r="O48" s="13">
        <v>4055196</v>
      </c>
      <c r="P48" s="13">
        <v>726071</v>
      </c>
      <c r="Q48" s="30">
        <f>Tabela1[[#This Row],[Divid.]]</f>
        <v>0.27050000000000002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23.955719557195575</v>
      </c>
      <c r="T48" s="17">
        <f>Tabela1[[#This Row],[Preço Calculado]]/Tabela1[[#This Row],[Preço atual]]-1</f>
        <v>-0.75046125461254609</v>
      </c>
      <c r="U48" s="29" t="str">
        <f>HYPERLINK("https://statusinvest.com.br/fundos-imobiliarios/"&amp;Tabela1[[#This Row],[Ticker]],"Link")</f>
        <v>Link</v>
      </c>
      <c r="V48" s="38" t="s">
        <v>145</v>
      </c>
    </row>
    <row r="49" spans="1:22" x14ac:dyDescent="0.25">
      <c r="A49" s="12" t="s">
        <v>146</v>
      </c>
      <c r="B49" s="12" t="s">
        <v>28</v>
      </c>
      <c r="C49" s="13" t="s">
        <v>70</v>
      </c>
      <c r="D49" s="13" t="s">
        <v>47</v>
      </c>
      <c r="E49" s="16">
        <v>108.99</v>
      </c>
      <c r="F49" s="16">
        <v>0.9</v>
      </c>
      <c r="G49" s="14">
        <f>Tabela1[[#This Row],[Divid.]]*12/Tabela1[[#This Row],[Preço atual]]</f>
        <v>9.909165978530142E-2</v>
      </c>
      <c r="H49" s="16">
        <v>10.829800000000001</v>
      </c>
      <c r="I49" s="16">
        <v>110.3</v>
      </c>
      <c r="J49" s="15">
        <f>Tabela1[[#This Row],[Preço atual]]/Tabela1[[#This Row],[VP]]</f>
        <v>0.98812330009066185</v>
      </c>
      <c r="K49" s="14">
        <v>0</v>
      </c>
      <c r="L49" s="14">
        <v>0</v>
      </c>
      <c r="M49" s="13">
        <v>0.15</v>
      </c>
      <c r="N49" s="13">
        <v>170</v>
      </c>
      <c r="O49" s="13">
        <v>6316</v>
      </c>
      <c r="P49" s="13">
        <v>667</v>
      </c>
      <c r="Q49" s="30">
        <f>Tabela1[[#This Row],[Divid.]]</f>
        <v>0.9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9" s="17">
        <f>Tabela1[[#This Row],[Preço Calculado]]/Tabela1[[#This Row],[Preço atual]]-1</f>
        <v>-0.26869623774685314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147</v>
      </c>
      <c r="B50" s="12" t="s">
        <v>28</v>
      </c>
      <c r="C50" s="13" t="s">
        <v>70</v>
      </c>
      <c r="D50" s="13" t="s">
        <v>148</v>
      </c>
      <c r="E50" s="16">
        <v>125</v>
      </c>
      <c r="F50" s="16">
        <v>0.95</v>
      </c>
      <c r="G50" s="14">
        <f>Tabela1[[#This Row],[Divid.]]*12/Tabela1[[#This Row],[Preço atual]]</f>
        <v>9.1199999999999989E-2</v>
      </c>
      <c r="H50" s="16">
        <v>10.199999999999999</v>
      </c>
      <c r="I50" s="16">
        <v>120.6</v>
      </c>
      <c r="J50" s="15">
        <f>Tabela1[[#This Row],[Preço atual]]/Tabela1[[#This Row],[VP]]</f>
        <v>1.0364842454394694</v>
      </c>
      <c r="K50" s="14">
        <v>0</v>
      </c>
      <c r="L50" s="14">
        <v>0</v>
      </c>
      <c r="M50" s="13">
        <v>2.11</v>
      </c>
      <c r="N50" s="13">
        <v>119131</v>
      </c>
      <c r="O50" s="13">
        <v>3883</v>
      </c>
      <c r="P50" s="13">
        <v>374</v>
      </c>
      <c r="Q50" s="30">
        <f>Tabela1[[#This Row],[Divid.]]</f>
        <v>0.95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50" s="17">
        <f>Tabela1[[#This Row],[Preço Calculado]]/Tabela1[[#This Row],[Preço atual]]-1</f>
        <v>-0.32693726937269385</v>
      </c>
      <c r="U50" s="29" t="str">
        <f>HYPERLINK("https://statusinvest.com.br/fundos-imobiliarios/"&amp;Tabela1[[#This Row],[Ticker]],"Link")</f>
        <v>Link</v>
      </c>
      <c r="V50" s="38" t="s">
        <v>149</v>
      </c>
    </row>
    <row r="51" spans="1:22" x14ac:dyDescent="0.25">
      <c r="A51" s="12" t="s">
        <v>150</v>
      </c>
      <c r="B51" s="12" t="s">
        <v>28</v>
      </c>
      <c r="C51" s="13" t="s">
        <v>43</v>
      </c>
      <c r="D51" s="13" t="s">
        <v>47</v>
      </c>
      <c r="E51" s="16">
        <v>60.5</v>
      </c>
      <c r="F51" s="16">
        <v>0.41</v>
      </c>
      <c r="G51" s="25">
        <f>Tabela1[[#This Row],[Divid.]]*12/Tabela1[[#This Row],[Preço atual]]</f>
        <v>8.1322314049586772E-2</v>
      </c>
      <c r="H51" s="16">
        <v>5.3</v>
      </c>
      <c r="I51" s="16">
        <v>99.92</v>
      </c>
      <c r="J51" s="15">
        <f>Tabela1[[#This Row],[Preço atual]]/Tabela1[[#This Row],[VP]]</f>
        <v>0.60548438751000799</v>
      </c>
      <c r="K51" s="14">
        <v>6.2E-2</v>
      </c>
      <c r="L51" s="14">
        <v>0</v>
      </c>
      <c r="M51" s="13">
        <v>0.53</v>
      </c>
      <c r="N51" s="13">
        <v>149874</v>
      </c>
      <c r="O51" s="13">
        <v>10834</v>
      </c>
      <c r="P51" s="13">
        <v>1258</v>
      </c>
      <c r="Q51" s="30">
        <f>Tabela1[[#This Row],[Divid.]]</f>
        <v>0.41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51" s="17">
        <f>Tabela1[[#This Row],[Preço Calculado]]/Tabela1[[#This Row],[Preço atual]]-1</f>
        <v>-0.39983532066725636</v>
      </c>
      <c r="U51" s="29" t="str">
        <f>HYPERLINK("https://statusinvest.com.br/fundos-imobiliarios/"&amp;Tabela1[[#This Row],[Ticker]],"Link")</f>
        <v>Link</v>
      </c>
      <c r="V51" s="38" t="s">
        <v>151</v>
      </c>
    </row>
    <row r="52" spans="1:22" x14ac:dyDescent="0.25">
      <c r="A52" s="12" t="s">
        <v>152</v>
      </c>
      <c r="B52" s="12" t="s">
        <v>28</v>
      </c>
      <c r="C52" s="13" t="s">
        <v>43</v>
      </c>
      <c r="D52" s="13" t="s">
        <v>153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5.24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1438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154</v>
      </c>
    </row>
    <row r="53" spans="1:22" x14ac:dyDescent="0.25">
      <c r="A53" s="12" t="s">
        <v>155</v>
      </c>
      <c r="B53" s="12" t="s">
        <v>28</v>
      </c>
      <c r="C53" s="13" t="s">
        <v>156</v>
      </c>
      <c r="D53" s="13" t="s">
        <v>157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68.599999999999994</v>
      </c>
      <c r="J53" s="15">
        <f>Tabela1[[#This Row],[Preço atual]]/Tabela1[[#This Row],[VP]]</f>
        <v>1.2653061224489797</v>
      </c>
      <c r="K53" s="14"/>
      <c r="L53" s="14"/>
      <c r="M53" s="13">
        <v>13.89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158</v>
      </c>
      <c r="B54" s="12" t="s">
        <v>28</v>
      </c>
      <c r="C54" s="13" t="s">
        <v>159</v>
      </c>
      <c r="D54" s="13" t="s">
        <v>160</v>
      </c>
      <c r="E54" s="16">
        <v>1014</v>
      </c>
      <c r="F54" s="16">
        <v>28.42</v>
      </c>
      <c r="G54" s="14">
        <f>Tabela1[[#This Row],[Divid.]]*12/Tabela1[[#This Row],[Preço atual]]</f>
        <v>0.33633136094674559</v>
      </c>
      <c r="H54" s="16">
        <v>242.1</v>
      </c>
      <c r="I54" s="16">
        <v>1070.17</v>
      </c>
      <c r="J54" s="15">
        <f>Tabela1[[#This Row],[Preço atual]]/Tabela1[[#This Row],[VP]]</f>
        <v>0.94751301195137216</v>
      </c>
      <c r="K54" s="14"/>
      <c r="L54" s="14"/>
      <c r="M54" s="13">
        <v>3.16</v>
      </c>
      <c r="N54" s="13">
        <v>222</v>
      </c>
      <c r="O54" s="13"/>
      <c r="P54" s="13"/>
      <c r="Q54" s="30">
        <f>Tabela1[[#This Row],[Divid.]]</f>
        <v>28.42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2516.9003690036902</v>
      </c>
      <c r="T54" s="17">
        <f>Tabela1[[#This Row],[Preço Calculado]]/Tabela1[[#This Row],[Preço atual]]-1</f>
        <v>1.4821502652896354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161</v>
      </c>
      <c r="B55" s="12" t="s">
        <v>28</v>
      </c>
      <c r="C55" s="13" t="s">
        <v>159</v>
      </c>
      <c r="D55" s="13" t="s">
        <v>50</v>
      </c>
      <c r="E55" s="16">
        <v>1000</v>
      </c>
      <c r="F55" s="16">
        <v>13.93</v>
      </c>
      <c r="G55" s="14">
        <f>Tabela1[[#This Row],[Divid.]]*12/Tabela1[[#This Row],[Preço atual]]</f>
        <v>0.16716</v>
      </c>
      <c r="H55" s="16">
        <v>164.96</v>
      </c>
      <c r="I55" s="16">
        <v>1134.48</v>
      </c>
      <c r="J55" s="15">
        <f>Tabela1[[#This Row],[Preço atual]]/Tabela1[[#This Row],[VP]]</f>
        <v>0.8814611099358296</v>
      </c>
      <c r="K55" s="14"/>
      <c r="L55" s="14"/>
      <c r="M55" s="13">
        <v>1.78</v>
      </c>
      <c r="N55" s="13">
        <v>253</v>
      </c>
      <c r="O55" s="13">
        <v>6089</v>
      </c>
      <c r="P55" s="13">
        <v>0</v>
      </c>
      <c r="Q55" s="30">
        <f>Tabela1[[#This Row],[Divid.]]</f>
        <v>13.93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1233.6531365313651</v>
      </c>
      <c r="T55" s="17">
        <f>Tabela1[[#This Row],[Preço Calculado]]/Tabela1[[#This Row],[Preço atual]]-1</f>
        <v>0.23365313653136521</v>
      </c>
      <c r="U55" s="29" t="str">
        <f>HYPERLINK("https://statusinvest.com.br/fundos-imobiliarios/"&amp;Tabela1[[#This Row],[Ticker]],"Link")</f>
        <v>Link</v>
      </c>
      <c r="V55" s="38" t="s">
        <v>162</v>
      </c>
    </row>
    <row r="56" spans="1:22" x14ac:dyDescent="0.25">
      <c r="A56" s="12" t="s">
        <v>163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1011.79</v>
      </c>
      <c r="J56" s="15">
        <f>Tabela1[[#This Row],[Preço atual]]/Tabela1[[#This Row],[VP]]</f>
        <v>0</v>
      </c>
      <c r="K56" s="14"/>
      <c r="L56" s="14"/>
      <c r="M56" s="13">
        <v>4.3899999999999997</v>
      </c>
      <c r="N56" s="13">
        <v>54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164</v>
      </c>
      <c r="B57" s="12" t="s">
        <v>28</v>
      </c>
      <c r="C57" s="13" t="s">
        <v>70</v>
      </c>
      <c r="D57" s="13" t="s">
        <v>50</v>
      </c>
      <c r="E57" s="16">
        <v>143</v>
      </c>
      <c r="F57" s="16">
        <v>1.1200000000000001</v>
      </c>
      <c r="G57" s="14">
        <f>Tabela1[[#This Row],[Divid.]]*12/Tabela1[[#This Row],[Preço atual]]</f>
        <v>9.3986013986014E-2</v>
      </c>
      <c r="H57" s="16">
        <v>13.338699999999999</v>
      </c>
      <c r="I57" s="16">
        <v>158.26</v>
      </c>
      <c r="J57" s="15">
        <f>Tabela1[[#This Row],[Preço atual]]/Tabela1[[#This Row],[VP]]</f>
        <v>0.90357639327688621</v>
      </c>
      <c r="K57" s="14">
        <v>0</v>
      </c>
      <c r="L57" s="14">
        <v>0</v>
      </c>
      <c r="M57" s="13">
        <v>0.17</v>
      </c>
      <c r="N57" s="13">
        <v>277</v>
      </c>
      <c r="O57" s="13">
        <v>1479</v>
      </c>
      <c r="P57" s="13">
        <v>110</v>
      </c>
      <c r="Q57" s="30">
        <f>Tabela1[[#This Row],[Divid.]]</f>
        <v>1.1200000000000001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57" s="17">
        <f>Tabela1[[#This Row],[Preço Calculado]]/Tabela1[[#This Row],[Preço atual]]-1</f>
        <v>-0.30637628054602217</v>
      </c>
      <c r="U57" s="29" t="str">
        <f>HYPERLINK("https://statusinvest.com.br/fundos-imobiliarios/"&amp;Tabela1[[#This Row],[Ticker]],"Link")</f>
        <v>Link</v>
      </c>
      <c r="V57" s="38" t="s">
        <v>165</v>
      </c>
    </row>
    <row r="58" spans="1:22" x14ac:dyDescent="0.25">
      <c r="A58" s="12" t="s">
        <v>166</v>
      </c>
      <c r="B58" s="12" t="s">
        <v>28</v>
      </c>
      <c r="C58" s="13" t="s">
        <v>43</v>
      </c>
      <c r="D58" s="13"/>
      <c r="E58" s="16">
        <v>58</v>
      </c>
      <c r="F58" s="16">
        <v>0.56000000000000005</v>
      </c>
      <c r="G58" s="14">
        <f>Tabela1[[#This Row],[Divid.]]*12/Tabela1[[#This Row],[Preço atual]]</f>
        <v>0.11586206896551725</v>
      </c>
      <c r="H58" s="16">
        <v>4.6204999999999998</v>
      </c>
      <c r="I58" s="16">
        <v>107.25</v>
      </c>
      <c r="J58" s="15">
        <f>Tabela1[[#This Row],[Preço atual]]/Tabela1[[#This Row],[VP]]</f>
        <v>0.5407925407925408</v>
      </c>
      <c r="K58" s="14"/>
      <c r="L58" s="14"/>
      <c r="M58" s="13">
        <v>0.4</v>
      </c>
      <c r="N58" s="13">
        <v>7786</v>
      </c>
      <c r="O58" s="13">
        <v>7262</v>
      </c>
      <c r="P58" s="13">
        <v>547</v>
      </c>
      <c r="Q58" s="30">
        <f>Tabela1[[#This Row],[Divid.]]</f>
        <v>0.56000000000000005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58" s="17">
        <f>Tabela1[[#This Row],[Preço Calculado]]/Tabela1[[#This Row],[Preço atual]]-1</f>
        <v>-0.14492938032828595</v>
      </c>
      <c r="U58" s="29" t="str">
        <f>HYPERLINK("https://statusinvest.com.br/fundos-imobiliarios/"&amp;Tabela1[[#This Row],[Ticker]],"Link")</f>
        <v>Link</v>
      </c>
      <c r="V58" s="38" t="s">
        <v>167</v>
      </c>
    </row>
    <row r="59" spans="1:22" x14ac:dyDescent="0.25">
      <c r="A59" s="12" t="s">
        <v>168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169</v>
      </c>
      <c r="B60" s="12" t="s">
        <v>28</v>
      </c>
      <c r="C60" s="13" t="s">
        <v>70</v>
      </c>
      <c r="D60" s="13" t="s">
        <v>47</v>
      </c>
      <c r="E60" s="16">
        <v>76.95</v>
      </c>
      <c r="F60" s="16">
        <v>0.64</v>
      </c>
      <c r="G60" s="14">
        <f>Tabela1[[#This Row],[Divid.]]*12/Tabela1[[#This Row],[Preço atual]]</f>
        <v>9.9805068226120855E-2</v>
      </c>
      <c r="H60" s="16">
        <v>9.08</v>
      </c>
      <c r="I60" s="16">
        <v>104.91</v>
      </c>
      <c r="J60" s="15">
        <f>Tabela1[[#This Row],[Preço atual]]/Tabela1[[#This Row],[VP]]</f>
        <v>0.73348584501000857</v>
      </c>
      <c r="K60" s="14">
        <v>0</v>
      </c>
      <c r="L60" s="14">
        <v>0</v>
      </c>
      <c r="M60" s="13">
        <v>2.58</v>
      </c>
      <c r="N60" s="13">
        <v>45547</v>
      </c>
      <c r="O60" s="13">
        <v>1418</v>
      </c>
      <c r="P60" s="13">
        <v>168</v>
      </c>
      <c r="Q60" s="30">
        <f>Tabela1[[#This Row],[Divid.]]</f>
        <v>0.64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60" s="17">
        <f>Tabela1[[#This Row],[Preço Calculado]]/Tabela1[[#This Row],[Preço atual]]-1</f>
        <v>-0.26343123080353625</v>
      </c>
      <c r="U60" s="29" t="str">
        <f>HYPERLINK("https://statusinvest.com.br/fundos-imobiliarios/"&amp;Tabela1[[#This Row],[Ticker]],"Link")</f>
        <v>Link</v>
      </c>
      <c r="V60" s="38" t="s">
        <v>170</v>
      </c>
    </row>
    <row r="61" spans="1:22" x14ac:dyDescent="0.25">
      <c r="A61" s="12" t="s">
        <v>171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172</v>
      </c>
    </row>
    <row r="62" spans="1:22" x14ac:dyDescent="0.25">
      <c r="A62" s="12" t="s">
        <v>173</v>
      </c>
      <c r="B62" s="12" t="s">
        <v>28</v>
      </c>
      <c r="C62" s="13" t="s">
        <v>70</v>
      </c>
      <c r="D62" s="13" t="s">
        <v>47</v>
      </c>
      <c r="E62" s="16">
        <v>103.89</v>
      </c>
      <c r="F62" s="16">
        <v>0.76</v>
      </c>
      <c r="G62" s="14">
        <f>Tabela1[[#This Row],[Divid.]]*12/Tabela1[[#This Row],[Preço atual]]</f>
        <v>8.778515737799597E-2</v>
      </c>
      <c r="H62" s="16">
        <v>9</v>
      </c>
      <c r="I62" s="16">
        <v>99.06</v>
      </c>
      <c r="J62" s="15">
        <f>Tabela1[[#This Row],[Preço atual]]/Tabela1[[#This Row],[VP]]</f>
        <v>1.0487583282858872</v>
      </c>
      <c r="K62" s="14">
        <v>4.3999999999999997E-2</v>
      </c>
      <c r="L62" s="14">
        <v>0.156</v>
      </c>
      <c r="M62" s="13">
        <v>30.16</v>
      </c>
      <c r="N62" s="13">
        <v>260030</v>
      </c>
      <c r="O62" s="13">
        <v>4297</v>
      </c>
      <c r="P62" s="13">
        <v>305</v>
      </c>
      <c r="Q62" s="30">
        <f>Tabela1[[#This Row],[Divid.]]</f>
        <v>0.76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2" s="17">
        <f>Tabela1[[#This Row],[Preço Calculado]]/Tabela1[[#This Row],[Preço atual]]-1</f>
        <v>-0.35213905994098926</v>
      </c>
      <c r="U62" s="29" t="str">
        <f>HYPERLINK("https://statusinvest.com.br/fundos-imobiliarios/"&amp;Tabela1[[#This Row],[Ticker]],"Link")</f>
        <v>Link</v>
      </c>
      <c r="V62" s="38" t="s">
        <v>174</v>
      </c>
    </row>
    <row r="63" spans="1:22" x14ac:dyDescent="0.25">
      <c r="A63" s="12" t="s">
        <v>175</v>
      </c>
      <c r="B63" s="12" t="s">
        <v>28</v>
      </c>
      <c r="C63" s="13" t="s">
        <v>82</v>
      </c>
      <c r="D63" s="13" t="s">
        <v>47</v>
      </c>
      <c r="E63" s="16">
        <v>61.76</v>
      </c>
      <c r="F63" s="16">
        <v>0.56000000000000005</v>
      </c>
      <c r="G63" s="14">
        <f>Tabela1[[#This Row],[Divid.]]*12/Tabela1[[#This Row],[Preço atual]]</f>
        <v>0.10880829015544043</v>
      </c>
      <c r="H63" s="16">
        <v>8.5850000000000009</v>
      </c>
      <c r="I63" s="16">
        <v>125.05</v>
      </c>
      <c r="J63" s="15">
        <f>Tabela1[[#This Row],[Preço atual]]/Tabela1[[#This Row],[VP]]</f>
        <v>0.4938824470211915</v>
      </c>
      <c r="K63" s="14">
        <v>0</v>
      </c>
      <c r="L63" s="14">
        <v>0</v>
      </c>
      <c r="M63" s="13">
        <v>7.56</v>
      </c>
      <c r="N63" s="13">
        <v>21146</v>
      </c>
      <c r="O63" s="13">
        <v>4</v>
      </c>
      <c r="P63" s="13">
        <v>1</v>
      </c>
      <c r="Q63" s="30">
        <f>Tabela1[[#This Row],[Divid.]]</f>
        <v>0.56000000000000005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63" s="17">
        <f>Tabela1[[#This Row],[Preço Calculado]]/Tabela1[[#This Row],[Preço atual]]-1</f>
        <v>-0.19698678852073492</v>
      </c>
      <c r="U63" s="29" t="str">
        <f>HYPERLINK("https://statusinvest.com.br/fundos-imobiliarios/"&amp;Tabela1[[#This Row],[Ticker]],"Link")</f>
        <v>Link</v>
      </c>
      <c r="V63" s="38" t="s">
        <v>176</v>
      </c>
    </row>
    <row r="64" spans="1:22" x14ac:dyDescent="0.25">
      <c r="A64" s="12" t="s">
        <v>177</v>
      </c>
      <c r="B64" s="12" t="s">
        <v>28</v>
      </c>
      <c r="C64" s="13" t="s">
        <v>70</v>
      </c>
      <c r="D64" s="13" t="s">
        <v>50</v>
      </c>
      <c r="E64" s="16">
        <v>139</v>
      </c>
      <c r="F64" s="16">
        <v>0.91</v>
      </c>
      <c r="G64" s="14">
        <f>Tabela1[[#This Row],[Divid.]]*12/Tabela1[[#This Row],[Preço atual]]</f>
        <v>7.8561151079136693E-2</v>
      </c>
      <c r="H64" s="16">
        <v>10.71</v>
      </c>
      <c r="I64" s="16">
        <v>145.24</v>
      </c>
      <c r="J64" s="15">
        <f>Tabela1[[#This Row],[Preço atual]]/Tabela1[[#This Row],[VP]]</f>
        <v>0.95703662902781594</v>
      </c>
      <c r="K64" s="14">
        <v>0</v>
      </c>
      <c r="L64" s="14">
        <v>0</v>
      </c>
      <c r="M64" s="13">
        <v>0.78</v>
      </c>
      <c r="N64" s="13">
        <v>94</v>
      </c>
      <c r="O64" s="13">
        <v>5712</v>
      </c>
      <c r="P64" s="13">
        <v>712</v>
      </c>
      <c r="Q64" s="30">
        <f>Tabela1[[#This Row],[Divid.]]</f>
        <v>0.91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64" s="17">
        <f>Tabela1[[#This Row],[Preço Calculado]]/Tabela1[[#This Row],[Preço atual]]-1</f>
        <v>-0.42021290716504289</v>
      </c>
      <c r="U64" s="29" t="str">
        <f>HYPERLINK("https://statusinvest.com.br/fundos-imobiliarios/"&amp;Tabela1[[#This Row],[Ticker]],"Link")</f>
        <v>Link</v>
      </c>
      <c r="V64" s="38" t="s">
        <v>178</v>
      </c>
    </row>
    <row r="65" spans="1:22" x14ac:dyDescent="0.25">
      <c r="A65" s="12" t="s">
        <v>179</v>
      </c>
      <c r="B65" s="12" t="s">
        <v>28</v>
      </c>
      <c r="C65" s="13" t="s">
        <v>56</v>
      </c>
      <c r="D65" s="13" t="s">
        <v>50</v>
      </c>
      <c r="E65" s="16">
        <v>97.5</v>
      </c>
      <c r="F65" s="16">
        <v>0.74</v>
      </c>
      <c r="G65" s="14">
        <f>Tabela1[[#This Row],[Divid.]]*12/Tabela1[[#This Row],[Preço atual]]</f>
        <v>9.1076923076923069E-2</v>
      </c>
      <c r="H65" s="16">
        <v>8.66</v>
      </c>
      <c r="I65" s="16">
        <v>114.5</v>
      </c>
      <c r="J65" s="15">
        <f>Tabela1[[#This Row],[Preço atual]]/Tabela1[[#This Row],[VP]]</f>
        <v>0.85152838427947597</v>
      </c>
      <c r="K65" s="14">
        <v>6.5000000000000002E-2</v>
      </c>
      <c r="L65" s="14">
        <v>0</v>
      </c>
      <c r="M65" s="13">
        <v>0.06</v>
      </c>
      <c r="N65" s="13">
        <v>114</v>
      </c>
      <c r="O65" s="13">
        <v>1096</v>
      </c>
      <c r="P65" s="13">
        <v>78</v>
      </c>
      <c r="Q65" s="30">
        <f>Tabela1[[#This Row],[Divid.]]</f>
        <v>0.74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5" s="17">
        <f>Tabela1[[#This Row],[Preço Calculado]]/Tabela1[[#This Row],[Preço atual]]-1</f>
        <v>-0.32784558614816928</v>
      </c>
      <c r="U65" s="29" t="str">
        <f>HYPERLINK("https://statusinvest.com.br/fundos-imobiliarios/"&amp;Tabela1[[#This Row],[Ticker]],"Link")</f>
        <v>Link</v>
      </c>
      <c r="V65" s="38" t="s">
        <v>180</v>
      </c>
    </row>
    <row r="66" spans="1:22" x14ac:dyDescent="0.25">
      <c r="A66" s="12" t="s">
        <v>181</v>
      </c>
      <c r="B66" s="12" t="s">
        <v>28</v>
      </c>
      <c r="C66" s="13" t="s">
        <v>159</v>
      </c>
      <c r="D66" s="13" t="s">
        <v>50</v>
      </c>
      <c r="E66" s="16">
        <v>109.4</v>
      </c>
      <c r="F66" s="16">
        <v>0.6</v>
      </c>
      <c r="G66" s="14">
        <f>Tabela1[[#This Row],[Divid.]]*12/Tabela1[[#This Row],[Preço atual]]</f>
        <v>6.5813528336380239E-2</v>
      </c>
      <c r="H66" s="16">
        <v>6.65</v>
      </c>
      <c r="I66" s="16">
        <v>111.8</v>
      </c>
      <c r="J66" s="15">
        <f>Tabela1[[#This Row],[Preço atual]]/Tabela1[[#This Row],[VP]]</f>
        <v>0.97853309481216466</v>
      </c>
      <c r="K66" s="14">
        <v>0</v>
      </c>
      <c r="L66" s="14">
        <v>0</v>
      </c>
      <c r="M66" s="13">
        <v>1.1399999999999999</v>
      </c>
      <c r="N66" s="13">
        <v>69</v>
      </c>
      <c r="O66" s="13">
        <v>4471</v>
      </c>
      <c r="P66" s="13">
        <v>380</v>
      </c>
      <c r="Q66" s="30">
        <f>Tabela1[[#This Row],[Divid.]]</f>
        <v>0.6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66" s="17">
        <f>Tabela1[[#This Row],[Preço Calculado]]/Tabela1[[#This Row],[Preço atual]]-1</f>
        <v>-0.51429130379055166</v>
      </c>
      <c r="U66" s="29" t="str">
        <f>HYPERLINK("https://statusinvest.com.br/fundos-imobiliarios/"&amp;Tabela1[[#This Row],[Ticker]],"Link")</f>
        <v>Link</v>
      </c>
      <c r="V66" s="38" t="s">
        <v>182</v>
      </c>
    </row>
    <row r="67" spans="1:22" x14ac:dyDescent="0.25">
      <c r="A67" s="12" t="s">
        <v>183</v>
      </c>
      <c r="B67" s="12" t="s">
        <v>28</v>
      </c>
      <c r="C67" s="13" t="s">
        <v>184</v>
      </c>
      <c r="D67" s="13"/>
      <c r="E67" s="16">
        <v>0</v>
      </c>
      <c r="F67" s="16">
        <v>19</v>
      </c>
      <c r="G67" s="25" t="e">
        <f>Tabela1[[#This Row],[Divid.]]*12/Tabela1[[#This Row],[Preço atual]]</f>
        <v>#DIV/0!</v>
      </c>
      <c r="H67" s="16">
        <v>193.28</v>
      </c>
      <c r="I67" s="16">
        <v>946.11</v>
      </c>
      <c r="J67" s="15">
        <f>Tabela1[[#This Row],[Preço atual]]/Tabela1[[#This Row],[VP]]</f>
        <v>0</v>
      </c>
      <c r="K67" s="14"/>
      <c r="L67" s="14"/>
      <c r="M67" s="13">
        <v>1.31</v>
      </c>
      <c r="N67" s="13">
        <v>69</v>
      </c>
      <c r="O67" s="13">
        <v>1</v>
      </c>
      <c r="P67" s="13">
        <v>400</v>
      </c>
      <c r="Q67" s="30">
        <f>Tabela1[[#This Row],[Divid.]]</f>
        <v>19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1682.6568265682656</v>
      </c>
      <c r="T67" s="17" t="e">
        <f>Tabela1[[#This Row],[Preço Calculado]]/Tabela1[[#This Row],[Preço atual]]-1</f>
        <v>#DIV/0!</v>
      </c>
      <c r="U67" s="29" t="str">
        <f>HYPERLINK("https://statusinvest.com.br/fundos-imobiliarios/"&amp;Tabela1[[#This Row],[Ticker]],"Link")</f>
        <v>Link</v>
      </c>
      <c r="V67" s="38" t="s">
        <v>185</v>
      </c>
    </row>
    <row r="68" spans="1:22" x14ac:dyDescent="0.25">
      <c r="A68" s="12" t="s">
        <v>186</v>
      </c>
      <c r="B68" s="12" t="s">
        <v>28</v>
      </c>
      <c r="C68" s="13" t="s">
        <v>56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5.0923999999999996</v>
      </c>
      <c r="I68" s="16">
        <v>117.42</v>
      </c>
      <c r="J68" s="15">
        <f>Tabela1[[#This Row],[Preço atual]]/Tabela1[[#This Row],[VP]]</f>
        <v>0</v>
      </c>
      <c r="K68" s="14"/>
      <c r="L68" s="14"/>
      <c r="M68" s="13">
        <v>0.05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187</v>
      </c>
      <c r="B69" s="12" t="s">
        <v>28</v>
      </c>
      <c r="C69" s="13" t="s">
        <v>56</v>
      </c>
      <c r="D69" s="13" t="s">
        <v>188</v>
      </c>
      <c r="E69" s="16">
        <v>17.010000000000002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10.43</v>
      </c>
      <c r="J69" s="15">
        <f>Tabela1[[#This Row],[Preço atual]]/Tabela1[[#This Row],[VP]]</f>
        <v>1.6308724832214767</v>
      </c>
      <c r="K69" s="14"/>
      <c r="L69" s="14"/>
      <c r="M69" s="13">
        <v>0.22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189</v>
      </c>
      <c r="B70" s="12" t="s">
        <v>28</v>
      </c>
      <c r="C70" s="13" t="s">
        <v>36</v>
      </c>
      <c r="D70" s="13" t="s">
        <v>37</v>
      </c>
      <c r="E70" s="16">
        <v>102.05</v>
      </c>
      <c r="F70" s="16">
        <v>1.42</v>
      </c>
      <c r="G70" s="14">
        <f>Tabela1[[#This Row],[Divid.]]*12/Tabela1[[#This Row],[Preço atual]]</f>
        <v>0.16697697207251347</v>
      </c>
      <c r="H70" s="16">
        <v>17.47</v>
      </c>
      <c r="I70" s="16">
        <v>100.82</v>
      </c>
      <c r="J70" s="15">
        <f>Tabela1[[#This Row],[Preço atual]]/Tabela1[[#This Row],[VP]]</f>
        <v>1.0121999603253322</v>
      </c>
      <c r="K70" s="14"/>
      <c r="L70" s="14"/>
      <c r="M70" s="13">
        <v>24.96</v>
      </c>
      <c r="N70" s="13">
        <v>18870</v>
      </c>
      <c r="O70" s="13"/>
      <c r="P70" s="13"/>
      <c r="Q70" s="30">
        <f>Tabela1[[#This Row],[Divid.]]</f>
        <v>1.42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125.75645756457563</v>
      </c>
      <c r="T70" s="17">
        <f>Tabela1[[#This Row],[Preço Calculado]]/Tabela1[[#This Row],[Preço atual]]-1</f>
        <v>0.23230237691891853</v>
      </c>
      <c r="U70" s="29" t="str">
        <f>HYPERLINK("https://statusinvest.com.br/fundos-imobiliarios/"&amp;Tabela1[[#This Row],[Ticker]],"Link")</f>
        <v>Link</v>
      </c>
      <c r="V70" s="38" t="s">
        <v>190</v>
      </c>
    </row>
    <row r="71" spans="1:22" x14ac:dyDescent="0.25">
      <c r="A71" s="12" t="s">
        <v>191</v>
      </c>
      <c r="B71" s="12" t="s">
        <v>28</v>
      </c>
      <c r="C71" s="13" t="s">
        <v>56</v>
      </c>
      <c r="D71" s="13" t="s">
        <v>192</v>
      </c>
      <c r="E71" s="16">
        <v>1.39</v>
      </c>
      <c r="F71" s="16">
        <v>8.3999999999999995E-3</v>
      </c>
      <c r="G71" s="14">
        <f>Tabela1[[#This Row],[Divid.]]*12/Tabela1[[#This Row],[Preço atual]]</f>
        <v>7.2517985611510793E-2</v>
      </c>
      <c r="H71" s="16">
        <v>0</v>
      </c>
      <c r="I71" s="16">
        <v>8.2899999999999991</v>
      </c>
      <c r="J71" s="15">
        <f>Tabela1[[#This Row],[Preço atual]]/Tabela1[[#This Row],[VP]]</f>
        <v>0.16767189384800965</v>
      </c>
      <c r="K71" s="14"/>
      <c r="L71" s="14"/>
      <c r="M71" s="13">
        <v>0.04</v>
      </c>
      <c r="N71" s="13">
        <v>11772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-0.4648119143061934</v>
      </c>
      <c r="U71" s="29" t="str">
        <f>HYPERLINK("https://statusinvest.com.br/fundos-imobiliarios/"&amp;Tabela1[[#This Row],[Ticker]],"Link")</f>
        <v>Link</v>
      </c>
      <c r="V71" s="38" t="s">
        <v>193</v>
      </c>
    </row>
    <row r="72" spans="1:22" x14ac:dyDescent="0.25">
      <c r="A72" s="12" t="s">
        <v>194</v>
      </c>
      <c r="B72" s="12" t="s">
        <v>28</v>
      </c>
      <c r="C72" s="13" t="s">
        <v>43</v>
      </c>
      <c r="D72" s="13" t="s">
        <v>195</v>
      </c>
      <c r="E72" s="16">
        <v>30.18</v>
      </c>
      <c r="F72" s="16">
        <v>0.12</v>
      </c>
      <c r="G72" s="14">
        <f>Tabela1[[#This Row],[Divid.]]*12/Tabela1[[#This Row],[Preço atual]]</f>
        <v>4.7713717693836977E-2</v>
      </c>
      <c r="H72" s="16">
        <v>1.44</v>
      </c>
      <c r="I72" s="16">
        <v>73.790000000000006</v>
      </c>
      <c r="J72" s="15">
        <f>Tabela1[[#This Row],[Preço atual]]/Tabela1[[#This Row],[VP]]</f>
        <v>0.40899850928310066</v>
      </c>
      <c r="K72" s="14">
        <v>0.46500000000000002</v>
      </c>
      <c r="L72" s="14">
        <v>0</v>
      </c>
      <c r="M72" s="13">
        <v>1.35</v>
      </c>
      <c r="N72" s="13">
        <v>3178</v>
      </c>
      <c r="O72" s="13">
        <v>2622</v>
      </c>
      <c r="P72" s="13">
        <v>321</v>
      </c>
      <c r="Q72" s="30">
        <f>Tabela1[[#This Row],[Divid.]]</f>
        <v>0.12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2" s="17">
        <f>Tabela1[[#This Row],[Preço Calculado]]/Tabela1[[#This Row],[Preço atual]]-1</f>
        <v>-0.64786924211190433</v>
      </c>
      <c r="U72" s="29" t="str">
        <f>HYPERLINK("https://statusinvest.com.br/fundos-imobiliarios/"&amp;Tabela1[[#This Row],[Ticker]],"Link")</f>
        <v>Link</v>
      </c>
      <c r="V72" s="38" t="s">
        <v>196</v>
      </c>
    </row>
    <row r="73" spans="1:22" x14ac:dyDescent="0.25">
      <c r="A73" s="12" t="s">
        <v>197</v>
      </c>
      <c r="B73" s="12" t="s">
        <v>28</v>
      </c>
      <c r="C73" s="13" t="s">
        <v>82</v>
      </c>
      <c r="D73" s="13" t="s">
        <v>50</v>
      </c>
      <c r="E73" s="16">
        <v>107.21</v>
      </c>
      <c r="F73" s="16">
        <v>0.9</v>
      </c>
      <c r="G73" s="14">
        <f>Tabela1[[#This Row],[Divid.]]*12/Tabela1[[#This Row],[Preço atual]]</f>
        <v>0.10073687156048877</v>
      </c>
      <c r="H73" s="16">
        <v>10.933400000000001</v>
      </c>
      <c r="I73" s="16">
        <v>103.07</v>
      </c>
      <c r="J73" s="15">
        <f>Tabela1[[#This Row],[Preço atual]]/Tabela1[[#This Row],[VP]]</f>
        <v>1.0401668768797905</v>
      </c>
      <c r="K73" s="14">
        <v>0.56000000000000005</v>
      </c>
      <c r="L73" s="14">
        <v>0</v>
      </c>
      <c r="M73" s="13">
        <v>29.32</v>
      </c>
      <c r="N73" s="13">
        <v>155</v>
      </c>
      <c r="O73" s="13">
        <v>7881</v>
      </c>
      <c r="P73" s="13">
        <v>281</v>
      </c>
      <c r="Q73" s="30">
        <f>Tabela1[[#This Row],[Divid.]]</f>
        <v>0.9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73" s="17">
        <f>Tabela1[[#This Row],[Preço Calculado]]/Tabela1[[#This Row],[Preço atual]]-1</f>
        <v>-0.25655445342812722</v>
      </c>
      <c r="U73" s="29" t="str">
        <f>HYPERLINK("https://statusinvest.com.br/fundos-imobiliarios/"&amp;Tabela1[[#This Row],[Ticker]],"Link")</f>
        <v>Link</v>
      </c>
      <c r="V73" s="38" t="s">
        <v>198</v>
      </c>
    </row>
    <row r="74" spans="1:22" x14ac:dyDescent="0.25">
      <c r="A74" s="12" t="s">
        <v>199</v>
      </c>
      <c r="B74" s="12" t="s">
        <v>28</v>
      </c>
      <c r="C74" s="13" t="s">
        <v>36</v>
      </c>
      <c r="D74" s="13" t="s">
        <v>50</v>
      </c>
      <c r="E74" s="16">
        <v>92.5</v>
      </c>
      <c r="F74" s="16">
        <v>0.63249999999999995</v>
      </c>
      <c r="G74" s="14">
        <f>Tabela1[[#This Row],[Divid.]]*12/Tabela1[[#This Row],[Preço atual]]</f>
        <v>8.2054054054054054E-2</v>
      </c>
      <c r="H74" s="16">
        <v>8.0460999999999991</v>
      </c>
      <c r="I74" s="16">
        <v>91</v>
      </c>
      <c r="J74" s="15">
        <f>Tabela1[[#This Row],[Preço atual]]/Tabela1[[#This Row],[VP]]</f>
        <v>1.0164835164835164</v>
      </c>
      <c r="K74" s="14"/>
      <c r="L74" s="14"/>
      <c r="M74" s="13">
        <v>1.57</v>
      </c>
      <c r="N74" s="13">
        <v>317</v>
      </c>
      <c r="O74" s="13"/>
      <c r="P74" s="13"/>
      <c r="Q74" s="30">
        <f>Tabela1[[#This Row],[Divid.]]</f>
        <v>0.63249999999999995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74" s="17">
        <f>Tabela1[[#This Row],[Preço Calculado]]/Tabela1[[#This Row],[Preço atual]]-1</f>
        <v>-0.39443502543133546</v>
      </c>
      <c r="U74" s="29" t="str">
        <f>HYPERLINK("https://statusinvest.com.br/fundos-imobiliarios/"&amp;Tabela1[[#This Row],[Ticker]],"Link")</f>
        <v>Link</v>
      </c>
      <c r="V74" s="38" t="s">
        <v>200</v>
      </c>
    </row>
    <row r="75" spans="1:22" x14ac:dyDescent="0.25">
      <c r="A75" s="12" t="s">
        <v>201</v>
      </c>
      <c r="B75" s="12" t="s">
        <v>28</v>
      </c>
      <c r="C75" s="13" t="s">
        <v>43</v>
      </c>
      <c r="D75" s="13" t="s">
        <v>47</v>
      </c>
      <c r="E75" s="16">
        <v>47.49</v>
      </c>
      <c r="F75" s="16">
        <v>0.434</v>
      </c>
      <c r="G75" s="14">
        <f>Tabela1[[#This Row],[Divid.]]*12/Tabela1[[#This Row],[Preço atual]]</f>
        <v>0.1096651926721415</v>
      </c>
      <c r="H75" s="16">
        <v>6.8414999999999999</v>
      </c>
      <c r="I75" s="16">
        <v>78.459999999999994</v>
      </c>
      <c r="J75" s="15">
        <f>Tabela1[[#This Row],[Preço atual]]/Tabela1[[#This Row],[VP]]</f>
        <v>0.60527657405047164</v>
      </c>
      <c r="K75" s="14">
        <v>0</v>
      </c>
      <c r="L75" s="14">
        <v>0</v>
      </c>
      <c r="M75" s="13">
        <v>2.33</v>
      </c>
      <c r="N75" s="13">
        <v>4972</v>
      </c>
      <c r="O75" s="13">
        <v>5401</v>
      </c>
      <c r="P75" s="13">
        <v>921</v>
      </c>
      <c r="Q75" s="30">
        <f>Tabela1[[#This Row],[Divid.]]</f>
        <v>0.434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38.435424354243544</v>
      </c>
      <c r="T75" s="17">
        <f>Tabela1[[#This Row],[Preço Calculado]]/Tabela1[[#This Row],[Preço atual]]-1</f>
        <v>-0.1906627847074428</v>
      </c>
      <c r="U75" s="29" t="str">
        <f>HYPERLINK("https://statusinvest.com.br/fundos-imobiliarios/"&amp;Tabela1[[#This Row],[Ticker]],"Link")</f>
        <v>Link</v>
      </c>
      <c r="V75" s="38" t="s">
        <v>202</v>
      </c>
    </row>
    <row r="76" spans="1:22" x14ac:dyDescent="0.25">
      <c r="A76" s="12" t="s">
        <v>203</v>
      </c>
      <c r="B76" s="12" t="s">
        <v>28</v>
      </c>
      <c r="C76" s="13" t="s">
        <v>159</v>
      </c>
      <c r="D76" s="13" t="s">
        <v>50</v>
      </c>
      <c r="E76" s="16">
        <v>610</v>
      </c>
      <c r="F76" s="16">
        <v>36.511400000000002</v>
      </c>
      <c r="G76" s="14">
        <f>Tabela1[[#This Row],[Divid.]]*12/Tabela1[[#This Row],[Preço atual]]</f>
        <v>0.71825704918032784</v>
      </c>
      <c r="H76" s="16">
        <v>3.6469</v>
      </c>
      <c r="I76" s="16">
        <v>622.62</v>
      </c>
      <c r="J76" s="15">
        <f>Tabela1[[#This Row],[Preço atual]]/Tabela1[[#This Row],[VP]]</f>
        <v>0.97973081494330405</v>
      </c>
      <c r="K76" s="14"/>
      <c r="L76" s="14"/>
      <c r="M76" s="13">
        <v>2.23</v>
      </c>
      <c r="N76" s="13">
        <v>54</v>
      </c>
      <c r="O76" s="13">
        <v>4552</v>
      </c>
      <c r="P76" s="13">
        <v>0</v>
      </c>
      <c r="Q76" s="30">
        <f>Tabela1[[#This Row],[Divid.]]</f>
        <v>36.511400000000002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6" s="17">
        <f>Tabela1[[#This Row],[Preço Calculado]]/Tabela1[[#This Row],[Preço atual]]-1</f>
        <v>4.3007900308511271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204</v>
      </c>
      <c r="B77" s="12" t="s">
        <v>28</v>
      </c>
      <c r="C77" s="13" t="s">
        <v>82</v>
      </c>
      <c r="D77" s="13"/>
      <c r="E77" s="16">
        <v>0</v>
      </c>
      <c r="F77" s="16" t="s">
        <v>50</v>
      </c>
      <c r="G77" s="14" t="e">
        <f>Tabela1[[#This Row],[Divid.]]*12/Tabela1[[#This Row],[Preço atual]]</f>
        <v>#VALUE!</v>
      </c>
      <c r="H77" s="16">
        <v>0</v>
      </c>
      <c r="I77" s="16">
        <v>1034.5899999999999</v>
      </c>
      <c r="J77" s="15">
        <f>Tabela1[[#This Row],[Preço atual]]/Tabela1[[#This Row],[VP]]</f>
        <v>0</v>
      </c>
      <c r="K77" s="14"/>
      <c r="L77" s="14"/>
      <c r="M77" s="13">
        <v>15.44</v>
      </c>
      <c r="N77" s="13">
        <v>59</v>
      </c>
      <c r="O77" s="13"/>
      <c r="P77" s="13"/>
      <c r="Q77" s="30" t="str">
        <f>Tabela1[[#This Row],[Divid.]]</f>
        <v>-</v>
      </c>
      <c r="R77" s="31">
        <v>0</v>
      </c>
      <c r="S7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7" s="17" t="e">
        <f>Tabela1[[#This Row],[Preço Calculado]]/Tabela1[[#This Row],[Preço atual]]-1</f>
        <v>#VALUE!</v>
      </c>
      <c r="U77" s="29" t="str">
        <f>HYPERLINK("https://statusinvest.com.br/fundos-imobiliarios/"&amp;Tabela1[[#This Row],[Ticker]],"Link")</f>
        <v>Link</v>
      </c>
      <c r="V77" s="38" t="s">
        <v>51</v>
      </c>
    </row>
    <row r="78" spans="1:22" x14ac:dyDescent="0.25">
      <c r="A78" s="12" t="s">
        <v>205</v>
      </c>
      <c r="B78" s="12" t="s">
        <v>28</v>
      </c>
      <c r="C78" s="13" t="s">
        <v>43</v>
      </c>
      <c r="D78" s="13" t="s">
        <v>99</v>
      </c>
      <c r="E78" s="16">
        <v>69.010000000000005</v>
      </c>
      <c r="F78" s="16">
        <v>0.12</v>
      </c>
      <c r="G78" s="14">
        <f>Tabela1[[#This Row],[Divid.]]*12/Tabela1[[#This Row],[Preço atual]]</f>
        <v>2.0866541081002752E-2</v>
      </c>
      <c r="H78" s="16">
        <v>1.37</v>
      </c>
      <c r="I78" s="16">
        <v>66.05</v>
      </c>
      <c r="J78" s="15">
        <f>Tabela1[[#This Row],[Preço atual]]/Tabela1[[#This Row],[VP]]</f>
        <v>1.0448145344436035</v>
      </c>
      <c r="K78" s="14">
        <v>0.51500000000000001</v>
      </c>
      <c r="L78" s="14">
        <v>0</v>
      </c>
      <c r="M78" s="13">
        <v>4.18</v>
      </c>
      <c r="N78" s="13">
        <v>1085</v>
      </c>
      <c r="O78" s="13">
        <v>10856</v>
      </c>
      <c r="P78" s="13">
        <v>623</v>
      </c>
      <c r="Q78" s="30">
        <f>Tabela1[[#This Row],[Divid.]]</f>
        <v>0.12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8" s="17">
        <f>Tabela1[[#This Row],[Preço Calculado]]/Tabela1[[#This Row],[Preço atual]]-1</f>
        <v>-0.84600338685606824</v>
      </c>
      <c r="U78" s="29" t="str">
        <f>HYPERLINK("https://statusinvest.com.br/fundos-imobiliarios/"&amp;Tabela1[[#This Row],[Ticker]],"Link")</f>
        <v>Link</v>
      </c>
      <c r="V78" s="38" t="s">
        <v>206</v>
      </c>
    </row>
    <row r="79" spans="1:22" x14ac:dyDescent="0.25">
      <c r="A79" s="12" t="s">
        <v>207</v>
      </c>
      <c r="B79" s="12" t="s">
        <v>28</v>
      </c>
      <c r="C79" s="13" t="s">
        <v>56</v>
      </c>
      <c r="D79" s="13" t="s">
        <v>208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2.88</v>
      </c>
      <c r="J79" s="15">
        <f>Tabela1[[#This Row],[Preço atual]]/Tabela1[[#This Row],[VP]]</f>
        <v>0</v>
      </c>
      <c r="K79" s="14">
        <v>0</v>
      </c>
      <c r="L79" s="14">
        <v>0</v>
      </c>
      <c r="M79" s="13">
        <v>0.19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209</v>
      </c>
      <c r="B80" s="12" t="s">
        <v>28</v>
      </c>
      <c r="C80" s="13" t="s">
        <v>43</v>
      </c>
      <c r="D80" s="13" t="s">
        <v>47</v>
      </c>
      <c r="E80" s="16">
        <v>22.6</v>
      </c>
      <c r="F80" s="16">
        <v>7.51E-2</v>
      </c>
      <c r="G80" s="25">
        <f>Tabela1[[#This Row],[Divid.]]*12/Tabela1[[#This Row],[Preço atual]]</f>
        <v>3.9876106194690265E-2</v>
      </c>
      <c r="H80" s="16">
        <v>1.0987</v>
      </c>
      <c r="I80" s="16">
        <v>89.6</v>
      </c>
      <c r="J80" s="15">
        <f>Tabela1[[#This Row],[Preço atual]]/Tabela1[[#This Row],[VP]]</f>
        <v>0.2522321428571429</v>
      </c>
      <c r="K80" s="14">
        <v>0.54600000000000004</v>
      </c>
      <c r="L80" s="14">
        <v>0</v>
      </c>
      <c r="M80" s="13">
        <v>5.17</v>
      </c>
      <c r="N80" s="13">
        <v>1675</v>
      </c>
      <c r="O80" s="13">
        <v>965721</v>
      </c>
      <c r="P80" s="13">
        <v>179345</v>
      </c>
      <c r="Q80" s="30">
        <f>Tabela1[[#This Row],[Divid.]]</f>
        <v>7.51E-2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6.6509225092250919</v>
      </c>
      <c r="T80" s="17">
        <f>Tabela1[[#This Row],[Preço Calculado]]/Tabela1[[#This Row],[Preço atual]]-1</f>
        <v>-0.70571139339711986</v>
      </c>
      <c r="U80" s="29" t="str">
        <f>HYPERLINK("https://statusinvest.com.br/fundos-imobiliarios/"&amp;Tabela1[[#This Row],[Ticker]],"Link")</f>
        <v>Link</v>
      </c>
      <c r="V80" s="38" t="s">
        <v>210</v>
      </c>
    </row>
    <row r="81" spans="1:22" x14ac:dyDescent="0.25">
      <c r="A81" s="12" t="s">
        <v>211</v>
      </c>
      <c r="B81" s="12" t="s">
        <v>28</v>
      </c>
      <c r="C81" s="13" t="s">
        <v>53</v>
      </c>
      <c r="D81" s="13" t="s">
        <v>212</v>
      </c>
      <c r="E81" s="16">
        <v>75.099999999999994</v>
      </c>
      <c r="F81" s="16">
        <v>0.68</v>
      </c>
      <c r="G81" s="14">
        <f>Tabela1[[#This Row],[Divid.]]*12/Tabela1[[#This Row],[Preço atual]]</f>
        <v>0.10865512649800267</v>
      </c>
      <c r="H81" s="16">
        <v>6.79</v>
      </c>
      <c r="I81" s="16">
        <v>82.37</v>
      </c>
      <c r="J81" s="15">
        <f>Tabela1[[#This Row],[Preço atual]]/Tabela1[[#This Row],[VP]]</f>
        <v>0.91173971105985174</v>
      </c>
      <c r="K81" s="14"/>
      <c r="L81" s="14"/>
      <c r="M81" s="13">
        <v>0.54</v>
      </c>
      <c r="N81" s="13">
        <v>9698</v>
      </c>
      <c r="O81" s="13"/>
      <c r="P81" s="13"/>
      <c r="Q81" s="30">
        <f>Tabela1[[#This Row],[Divid.]]</f>
        <v>0.68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81" s="17">
        <f>Tabela1[[#This Row],[Preço Calculado]]/Tabela1[[#This Row],[Preço atual]]-1</f>
        <v>-0.19811714761621657</v>
      </c>
      <c r="U81" s="29" t="str">
        <f>HYPERLINK("https://statusinvest.com.br/fundos-imobiliarios/"&amp;Tabela1[[#This Row],[Ticker]],"Link")</f>
        <v>Link</v>
      </c>
      <c r="V81" s="38" t="s">
        <v>213</v>
      </c>
    </row>
    <row r="82" spans="1:22" x14ac:dyDescent="0.25">
      <c r="A82" s="12" t="s">
        <v>214</v>
      </c>
      <c r="B82" s="12" t="s">
        <v>28</v>
      </c>
      <c r="C82" s="13" t="s">
        <v>36</v>
      </c>
      <c r="D82" s="13" t="s">
        <v>212</v>
      </c>
      <c r="E82" s="16">
        <v>8.56</v>
      </c>
      <c r="F82" s="16">
        <v>6.0999999999999999E-2</v>
      </c>
      <c r="G82" s="25">
        <f>Tabela1[[#This Row],[Divid.]]*12/Tabela1[[#This Row],[Preço atual]]</f>
        <v>8.5514018691588783E-2</v>
      </c>
      <c r="H82" s="16">
        <v>0.878</v>
      </c>
      <c r="I82" s="16">
        <v>9.0399999999999991</v>
      </c>
      <c r="J82" s="15">
        <f>Tabela1[[#This Row],[Preço atual]]/Tabela1[[#This Row],[VP]]</f>
        <v>0.94690265486725678</v>
      </c>
      <c r="K82" s="14"/>
      <c r="L82" s="14"/>
      <c r="M82" s="13">
        <v>2.41</v>
      </c>
      <c r="N82" s="13">
        <v>295246</v>
      </c>
      <c r="O82" s="13"/>
      <c r="P82" s="13"/>
      <c r="Q82" s="30">
        <f>Tabela1[[#This Row],[Divid.]]</f>
        <v>6.0999999999999999E-2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5.4022140221402211</v>
      </c>
      <c r="T82" s="17">
        <f>Tabela1[[#This Row],[Preço Calculado]]/Tabela1[[#This Row],[Preço atual]]-1</f>
        <v>-0.36890023105838543</v>
      </c>
      <c r="U82" s="29" t="str">
        <f>HYPERLINK("https://statusinvest.com.br/fundos-imobiliarios/"&amp;Tabela1[[#This Row],[Ticker]],"Link")</f>
        <v>Link</v>
      </c>
      <c r="V82" s="38" t="s">
        <v>215</v>
      </c>
    </row>
    <row r="83" spans="1:22" x14ac:dyDescent="0.25">
      <c r="A83" s="12" t="s">
        <v>216</v>
      </c>
      <c r="B83" s="12" t="s">
        <v>28</v>
      </c>
      <c r="C83" s="13" t="s">
        <v>53</v>
      </c>
      <c r="D83" s="13" t="s">
        <v>30</v>
      </c>
      <c r="E83" s="16">
        <v>76.680000000000007</v>
      </c>
      <c r="F83" s="16">
        <v>0.64</v>
      </c>
      <c r="G83" s="14">
        <f>Tabela1[[#This Row],[Divid.]]*12/Tabela1[[#This Row],[Preço atual]]</f>
        <v>0.10015649452269169</v>
      </c>
      <c r="H83" s="16">
        <v>7.5</v>
      </c>
      <c r="I83" s="16">
        <v>88.58</v>
      </c>
      <c r="J83" s="15">
        <f>Tabela1[[#This Row],[Preço atual]]/Tabela1[[#This Row],[VP]]</f>
        <v>0.86565816211334401</v>
      </c>
      <c r="K83" s="14"/>
      <c r="L83" s="14"/>
      <c r="M83" s="13">
        <v>5</v>
      </c>
      <c r="N83" s="13">
        <v>1483</v>
      </c>
      <c r="O83" s="13"/>
      <c r="P83" s="13"/>
      <c r="Q83" s="30">
        <f>Tabela1[[#This Row],[Divid.]]</f>
        <v>0.64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83" s="17">
        <f>Tabela1[[#This Row],[Preço Calculado]]/Tabela1[[#This Row],[Preço atual]]-1</f>
        <v>-0.2608376787993234</v>
      </c>
      <c r="U83" s="29" t="str">
        <f>HYPERLINK("https://statusinvest.com.br/fundos-imobiliarios/"&amp;Tabela1[[#This Row],[Ticker]],"Link")</f>
        <v>Link</v>
      </c>
      <c r="V83" s="38" t="s">
        <v>217</v>
      </c>
    </row>
    <row r="84" spans="1:22" x14ac:dyDescent="0.25">
      <c r="A84" s="12" t="s">
        <v>218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219</v>
      </c>
      <c r="B85" s="12" t="s">
        <v>28</v>
      </c>
      <c r="C85" s="13" t="s">
        <v>43</v>
      </c>
      <c r="D85" s="13" t="s">
        <v>30</v>
      </c>
      <c r="E85" s="16">
        <v>11.6</v>
      </c>
      <c r="F85" s="16">
        <v>0.01</v>
      </c>
      <c r="G85" s="25">
        <f>Tabela1[[#This Row],[Divid.]]*12/Tabela1[[#This Row],[Preço atual]]</f>
        <v>1.0344827586206896E-2</v>
      </c>
      <c r="H85" s="16">
        <v>0</v>
      </c>
      <c r="I85" s="16">
        <v>31.05</v>
      </c>
      <c r="J85" s="15">
        <f>Tabela1[[#This Row],[Preço atual]]/Tabela1[[#This Row],[VP]]</f>
        <v>0.37359098228663445</v>
      </c>
      <c r="K85" s="14">
        <v>0.9890000000000001</v>
      </c>
      <c r="L85" s="14">
        <v>0</v>
      </c>
      <c r="M85" s="13">
        <v>0.55000000000000004</v>
      </c>
      <c r="N85" s="13">
        <v>2798</v>
      </c>
      <c r="O85" s="13">
        <v>853</v>
      </c>
      <c r="P85" s="13">
        <v>5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-0.92365440895788264</v>
      </c>
      <c r="U85" s="29" t="str">
        <f>HYPERLINK("https://statusinvest.com.br/fundos-imobiliarios/"&amp;Tabela1[[#This Row],[Ticker]],"Link")</f>
        <v>Link</v>
      </c>
      <c r="V85" s="38" t="s">
        <v>220</v>
      </c>
    </row>
    <row r="86" spans="1:22" x14ac:dyDescent="0.25">
      <c r="A86" s="12" t="s">
        <v>221</v>
      </c>
      <c r="B86" s="12" t="s">
        <v>28</v>
      </c>
      <c r="C86" s="13" t="s">
        <v>36</v>
      </c>
      <c r="D86" s="13" t="s">
        <v>222</v>
      </c>
      <c r="E86" s="16">
        <v>93.34</v>
      </c>
      <c r="F86" s="16">
        <v>0.8</v>
      </c>
      <c r="G86" s="14">
        <f>Tabela1[[#This Row],[Divid.]]*12/Tabela1[[#This Row],[Preço atual]]</f>
        <v>0.10284979644311122</v>
      </c>
      <c r="H86" s="16">
        <v>11.45</v>
      </c>
      <c r="I86" s="16">
        <v>95.9</v>
      </c>
      <c r="J86" s="15">
        <f>Tabela1[[#This Row],[Preço atual]]/Tabela1[[#This Row],[VP]]</f>
        <v>0.97330552659019809</v>
      </c>
      <c r="K86" s="14"/>
      <c r="L86" s="14"/>
      <c r="M86" s="13">
        <v>4.97</v>
      </c>
      <c r="N86" s="13">
        <v>88084</v>
      </c>
      <c r="O86" s="13"/>
      <c r="P86" s="13"/>
      <c r="Q86" s="30">
        <f>Tabela1[[#This Row],[Divid.]]</f>
        <v>0.8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86" s="17">
        <f>Tabela1[[#This Row],[Preço Calculado]]/Tabela1[[#This Row],[Preço atual]]-1</f>
        <v>-0.24096091185895785</v>
      </c>
      <c r="U86" s="29" t="str">
        <f>HYPERLINK("https://statusinvest.com.br/fundos-imobiliarios/"&amp;Tabela1[[#This Row],[Ticker]],"Link")</f>
        <v>Link</v>
      </c>
      <c r="V86" s="38" t="s">
        <v>223</v>
      </c>
    </row>
    <row r="87" spans="1:22" x14ac:dyDescent="0.25">
      <c r="A87" s="12" t="s">
        <v>224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0.85</v>
      </c>
      <c r="G87" s="14" t="e">
        <f>Tabela1[[#This Row],[Divid.]]*12/Tabela1[[#This Row],[Preço atual]]</f>
        <v>#DIV/0!</v>
      </c>
      <c r="H87" s="16">
        <v>13.2</v>
      </c>
      <c r="I87" s="16">
        <v>100.39</v>
      </c>
      <c r="J87" s="15">
        <f>Tabela1[[#This Row],[Preço atual]]/Tabela1[[#This Row],[VP]]</f>
        <v>0</v>
      </c>
      <c r="K87" s="14"/>
      <c r="L87" s="14"/>
      <c r="M87" s="13">
        <v>2.58</v>
      </c>
      <c r="N87" s="13">
        <v>2</v>
      </c>
      <c r="O87" s="13"/>
      <c r="P87" s="13"/>
      <c r="Q87" s="30">
        <f>Tabela1[[#This Row],[Divid.]]</f>
        <v>0.85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225</v>
      </c>
      <c r="B88" s="12" t="s">
        <v>28</v>
      </c>
      <c r="C88" s="13" t="s">
        <v>40</v>
      </c>
      <c r="D88" s="13" t="s">
        <v>226</v>
      </c>
      <c r="E88" s="16">
        <v>82.1</v>
      </c>
      <c r="F88" s="16">
        <v>0.71</v>
      </c>
      <c r="G88" s="14">
        <f>Tabela1[[#This Row],[Divid.]]*12/Tabela1[[#This Row],[Preço atual]]</f>
        <v>0.10377588306942753</v>
      </c>
      <c r="H88" s="16">
        <v>8.89</v>
      </c>
      <c r="I88" s="16">
        <v>115.65</v>
      </c>
      <c r="J88" s="15">
        <f>Tabela1[[#This Row],[Preço atual]]/Tabela1[[#This Row],[VP]]</f>
        <v>0.70990056204063978</v>
      </c>
      <c r="K88" s="14">
        <v>0</v>
      </c>
      <c r="L88" s="14">
        <v>0</v>
      </c>
      <c r="M88" s="13">
        <v>0.14000000000000001</v>
      </c>
      <c r="N88" s="13">
        <v>12103</v>
      </c>
      <c r="O88" s="13">
        <v>2957</v>
      </c>
      <c r="P88" s="13">
        <v>359</v>
      </c>
      <c r="Q88" s="30">
        <f>Tabela1[[#This Row],[Divid.]]</f>
        <v>0.71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88" s="17">
        <f>Tabela1[[#This Row],[Preço Calculado]]/Tabela1[[#This Row],[Preço atual]]-1</f>
        <v>-0.23412632421086699</v>
      </c>
      <c r="U88" s="29" t="str">
        <f>HYPERLINK("https://statusinvest.com.br/fundos-imobiliarios/"&amp;Tabela1[[#This Row],[Ticker]],"Link")</f>
        <v>Link</v>
      </c>
      <c r="V88" s="38" t="s">
        <v>227</v>
      </c>
    </row>
    <row r="89" spans="1:22" x14ac:dyDescent="0.25">
      <c r="A89" s="12" t="s">
        <v>228</v>
      </c>
      <c r="B89" s="12" t="s">
        <v>28</v>
      </c>
      <c r="C89" s="13" t="s">
        <v>43</v>
      </c>
      <c r="D89" s="13" t="s">
        <v>90</v>
      </c>
      <c r="E89" s="16">
        <v>44.02</v>
      </c>
      <c r="F89" s="16">
        <v>0.4279</v>
      </c>
      <c r="G89" s="14">
        <f>Tabela1[[#This Row],[Divid.]]*12/Tabela1[[#This Row],[Preço atual]]</f>
        <v>0.11664697864606996</v>
      </c>
      <c r="H89" s="16">
        <v>4.9085999999999999</v>
      </c>
      <c r="I89" s="16">
        <v>64.3</v>
      </c>
      <c r="J89" s="15">
        <f>Tabela1[[#This Row],[Preço atual]]/Tabela1[[#This Row],[VP]]</f>
        <v>0.68460342146189745</v>
      </c>
      <c r="K89" s="14">
        <v>0</v>
      </c>
      <c r="L89" s="14">
        <v>0</v>
      </c>
      <c r="M89" s="13">
        <v>6.39</v>
      </c>
      <c r="N89" s="13">
        <v>3650</v>
      </c>
      <c r="O89" s="13">
        <v>3578</v>
      </c>
      <c r="P89" s="13">
        <v>452</v>
      </c>
      <c r="Q89" s="30">
        <f>Tabela1[[#This Row],[Divid.]]</f>
        <v>0.4279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37.895202952029521</v>
      </c>
      <c r="T89" s="17">
        <f>Tabela1[[#This Row],[Preço Calculado]]/Tabela1[[#This Row],[Preço atual]]-1</f>
        <v>-0.13913668895889331</v>
      </c>
      <c r="U89" s="29" t="str">
        <f>HYPERLINK("https://statusinvest.com.br/fundos-imobiliarios/"&amp;Tabela1[[#This Row],[Ticker]],"Link")</f>
        <v>Link</v>
      </c>
      <c r="V89" s="38" t="s">
        <v>229</v>
      </c>
    </row>
    <row r="90" spans="1:22" x14ac:dyDescent="0.25">
      <c r="A90" s="12" t="s">
        <v>230</v>
      </c>
      <c r="B90" s="12" t="s">
        <v>28</v>
      </c>
      <c r="C90" s="13" t="s">
        <v>82</v>
      </c>
      <c r="D90" s="13" t="s">
        <v>50</v>
      </c>
      <c r="E90" s="16">
        <v>86.16</v>
      </c>
      <c r="F90" s="16">
        <v>0.85</v>
      </c>
      <c r="G90" s="14">
        <f>Tabela1[[#This Row],[Divid.]]*12/Tabela1[[#This Row],[Preço atual]]</f>
        <v>0.11838440111420613</v>
      </c>
      <c r="H90" s="16">
        <v>10.09</v>
      </c>
      <c r="I90" s="16">
        <v>93.69</v>
      </c>
      <c r="J90" s="15">
        <f>Tabela1[[#This Row],[Preço atual]]/Tabela1[[#This Row],[VP]]</f>
        <v>0.91962856227985912</v>
      </c>
      <c r="K90" s="14"/>
      <c r="L90" s="14"/>
      <c r="M90" s="13">
        <v>5.05</v>
      </c>
      <c r="N90" s="13">
        <v>5341</v>
      </c>
      <c r="O90" s="13"/>
      <c r="P90" s="13"/>
      <c r="Q90" s="30">
        <f>Tabela1[[#This Row],[Divid.]]</f>
        <v>0.85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90" s="17">
        <f>Tabela1[[#This Row],[Preço Calculado]]/Tabela1[[#This Row],[Preço atual]]-1</f>
        <v>-0.12631438292098807</v>
      </c>
      <c r="U90" s="29" t="str">
        <f>HYPERLINK("https://statusinvest.com.br/fundos-imobiliarios/"&amp;Tabela1[[#This Row],[Ticker]],"Link")</f>
        <v>Link</v>
      </c>
      <c r="V90" s="38" t="s">
        <v>231</v>
      </c>
    </row>
    <row r="91" spans="1:22" x14ac:dyDescent="0.25">
      <c r="A91" s="12" t="s">
        <v>232</v>
      </c>
      <c r="B91" s="12" t="s">
        <v>28</v>
      </c>
      <c r="C91" s="13" t="s">
        <v>43</v>
      </c>
      <c r="D91" s="13" t="s">
        <v>233</v>
      </c>
      <c r="E91" s="16">
        <v>80.349999999999994</v>
      </c>
      <c r="F91" s="16">
        <v>0.73839999999999995</v>
      </c>
      <c r="G91" s="14">
        <f>Tabela1[[#This Row],[Divid.]]*12/Tabela1[[#This Row],[Preço atual]]</f>
        <v>0.11027753578095831</v>
      </c>
      <c r="H91" s="16">
        <v>9.4032999999999998</v>
      </c>
      <c r="I91" s="16">
        <v>99.31</v>
      </c>
      <c r="J91" s="15">
        <f>Tabela1[[#This Row],[Preço atual]]/Tabela1[[#This Row],[VP]]</f>
        <v>0.80908267042593895</v>
      </c>
      <c r="K91" s="14">
        <v>0</v>
      </c>
      <c r="L91" s="14">
        <v>0</v>
      </c>
      <c r="M91" s="13">
        <v>1.2</v>
      </c>
      <c r="N91" s="13">
        <v>14148</v>
      </c>
      <c r="O91" s="13">
        <v>3390</v>
      </c>
      <c r="P91" s="13">
        <v>407</v>
      </c>
      <c r="Q91" s="30">
        <f>Tabela1[[#This Row],[Divid.]]</f>
        <v>0.73839999999999995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65.393357933579324</v>
      </c>
      <c r="T91" s="17">
        <f>Tabela1[[#This Row],[Preço Calculado]]/Tabela1[[#This Row],[Preço atual]]-1</f>
        <v>-0.18614364737300149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234</v>
      </c>
      <c r="B92" s="12" t="s">
        <v>28</v>
      </c>
      <c r="C92" s="13" t="s">
        <v>53</v>
      </c>
      <c r="D92" s="13" t="s">
        <v>30</v>
      </c>
      <c r="E92" s="16">
        <v>80</v>
      </c>
      <c r="F92" s="16">
        <v>0.57999999999999996</v>
      </c>
      <c r="G92" s="14">
        <f>Tabela1[[#This Row],[Divid.]]*12/Tabela1[[#This Row],[Preço atual]]</f>
        <v>8.6999999999999994E-2</v>
      </c>
      <c r="H92" s="16">
        <v>6.87</v>
      </c>
      <c r="I92" s="16">
        <v>89.72</v>
      </c>
      <c r="J92" s="15">
        <f>Tabela1[[#This Row],[Preço atual]]/Tabela1[[#This Row],[VP]]</f>
        <v>0.89166295140436913</v>
      </c>
      <c r="K92" s="14"/>
      <c r="L92" s="14"/>
      <c r="M92" s="13">
        <v>4.96</v>
      </c>
      <c r="N92" s="13">
        <v>2252</v>
      </c>
      <c r="O92" s="13"/>
      <c r="P92" s="13"/>
      <c r="Q92" s="30">
        <f>Tabela1[[#This Row],[Divid.]]</f>
        <v>0.57999999999999996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92" s="17">
        <f>Tabela1[[#This Row],[Preço Calculado]]/Tabela1[[#This Row],[Preço atual]]-1</f>
        <v>-0.35793357933579351</v>
      </c>
      <c r="U92" s="29" t="str">
        <f>HYPERLINK("https://statusinvest.com.br/fundos-imobiliarios/"&amp;Tabela1[[#This Row],[Ticker]],"Link")</f>
        <v>Link</v>
      </c>
      <c r="V92" s="38" t="s">
        <v>235</v>
      </c>
    </row>
    <row r="93" spans="1:22" x14ac:dyDescent="0.25">
      <c r="A93" s="12" t="s">
        <v>236</v>
      </c>
      <c r="B93" s="12" t="s">
        <v>28</v>
      </c>
      <c r="C93" s="13" t="s">
        <v>70</v>
      </c>
      <c r="D93" s="13" t="s">
        <v>90</v>
      </c>
      <c r="E93" s="16">
        <v>238.12</v>
      </c>
      <c r="F93" s="16">
        <v>1.7282999999999999</v>
      </c>
      <c r="G93" s="14">
        <f>Tabela1[[#This Row],[Divid.]]*12/Tabela1[[#This Row],[Preço atual]]</f>
        <v>8.709726188476398E-2</v>
      </c>
      <c r="H93" s="16">
        <v>21.022300000000001</v>
      </c>
      <c r="I93" s="16">
        <v>416.57</v>
      </c>
      <c r="J93" s="15">
        <f>Tabela1[[#This Row],[Preço atual]]/Tabela1[[#This Row],[VP]]</f>
        <v>0.57162061598290803</v>
      </c>
      <c r="K93" s="14">
        <v>0</v>
      </c>
      <c r="L93" s="14">
        <v>0</v>
      </c>
      <c r="M93" s="13">
        <v>3.38</v>
      </c>
      <c r="N93" s="13">
        <v>708</v>
      </c>
      <c r="O93" s="13">
        <v>1703</v>
      </c>
      <c r="P93" s="13">
        <v>325</v>
      </c>
      <c r="Q93" s="30">
        <f>Tabela1[[#This Row],[Divid.]]</f>
        <v>1.7282999999999999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153.05977859778596</v>
      </c>
      <c r="T93" s="17">
        <f>Tabela1[[#This Row],[Preço Calculado]]/Tabela1[[#This Row],[Preço atual]]-1</f>
        <v>-0.35721577944823635</v>
      </c>
      <c r="U93" s="29" t="str">
        <f>HYPERLINK("https://statusinvest.com.br/fundos-imobiliarios/"&amp;Tabela1[[#This Row],[Ticker]],"Link")</f>
        <v>Link</v>
      </c>
      <c r="V93" s="38" t="s">
        <v>237</v>
      </c>
    </row>
    <row r="94" spans="1:22" x14ac:dyDescent="0.25">
      <c r="A94" s="12" t="s">
        <v>238</v>
      </c>
      <c r="B94" s="12" t="s">
        <v>28</v>
      </c>
      <c r="C94" s="13" t="s">
        <v>82</v>
      </c>
      <c r="D94" s="13" t="s">
        <v>239</v>
      </c>
      <c r="E94" s="16">
        <v>9.5</v>
      </c>
      <c r="F94" s="16">
        <v>0.1</v>
      </c>
      <c r="G94" s="14">
        <f>Tabela1[[#This Row],[Divid.]]*12/Tabela1[[#This Row],[Preço atual]]</f>
        <v>0.12631578947368424</v>
      </c>
      <c r="H94" s="16">
        <v>1.22</v>
      </c>
      <c r="I94" s="16">
        <v>9.77</v>
      </c>
      <c r="J94" s="15">
        <f>Tabela1[[#This Row],[Preço atual]]/Tabela1[[#This Row],[VP]]</f>
        <v>0.97236438075742071</v>
      </c>
      <c r="K94" s="14"/>
      <c r="L94" s="14"/>
      <c r="M94" s="13">
        <v>9.08</v>
      </c>
      <c r="N94" s="13">
        <v>14056</v>
      </c>
      <c r="O94" s="13"/>
      <c r="P94" s="13"/>
      <c r="Q94" s="30">
        <f>Tabela1[[#This Row],[Divid.]]</f>
        <v>0.1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4" s="17">
        <f>Tabela1[[#This Row],[Preço Calculado]]/Tabela1[[#This Row],[Preço atual]]-1</f>
        <v>-6.7780151485725249E-2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240</v>
      </c>
      <c r="B95" s="12" t="s">
        <v>28</v>
      </c>
      <c r="C95" s="13" t="s">
        <v>70</v>
      </c>
      <c r="D95" s="13"/>
      <c r="E95" s="16">
        <v>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100.96</v>
      </c>
      <c r="J95" s="15">
        <f>Tabela1[[#This Row],[Preço atual]]/Tabela1[[#This Row],[VP]]</f>
        <v>0</v>
      </c>
      <c r="K95" s="14"/>
      <c r="L95" s="14"/>
      <c r="M95" s="13">
        <v>7.74</v>
      </c>
      <c r="N95" s="13">
        <v>46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241</v>
      </c>
      <c r="B96" s="12" t="s">
        <v>28</v>
      </c>
      <c r="C96" s="13" t="s">
        <v>29</v>
      </c>
      <c r="D96" s="13" t="s">
        <v>242</v>
      </c>
      <c r="E96" s="16">
        <v>12.71</v>
      </c>
      <c r="F96" s="16">
        <v>5.4800000000000001E-2</v>
      </c>
      <c r="G96" s="25">
        <f>Tabela1[[#This Row],[Divid.]]*12/Tabela1[[#This Row],[Preço atual]]</f>
        <v>5.1738788355625488E-2</v>
      </c>
      <c r="H96" s="16">
        <v>0.9758</v>
      </c>
      <c r="I96" s="16">
        <v>13.15</v>
      </c>
      <c r="J96" s="15">
        <f>Tabela1[[#This Row],[Preço atual]]/Tabela1[[#This Row],[VP]]</f>
        <v>0.96653992395437272</v>
      </c>
      <c r="K96" s="14">
        <v>0.14499999999999999</v>
      </c>
      <c r="L96" s="14">
        <v>5.4000000000000013E-2</v>
      </c>
      <c r="M96" s="13">
        <v>0.82</v>
      </c>
      <c r="N96" s="13">
        <v>570</v>
      </c>
      <c r="O96" s="13">
        <v>1451</v>
      </c>
      <c r="P96" s="13">
        <v>103</v>
      </c>
      <c r="Q96" s="30">
        <f>Tabela1[[#This Row],[Divid.]]</f>
        <v>5.4800000000000001E-2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4.8531365313653128</v>
      </c>
      <c r="T96" s="17">
        <f>Tabela1[[#This Row],[Preço Calculado]]/Tabela1[[#This Row],[Preço atual]]-1</f>
        <v>-0.61816392357471972</v>
      </c>
      <c r="U96" s="29" t="str">
        <f>HYPERLINK("https://statusinvest.com.br/fundos-imobiliarios/"&amp;Tabela1[[#This Row],[Ticker]],"Link")</f>
        <v>Link</v>
      </c>
      <c r="V96" s="38" t="s">
        <v>51</v>
      </c>
    </row>
    <row r="97" spans="1:22" x14ac:dyDescent="0.25">
      <c r="A97" s="12" t="s">
        <v>243</v>
      </c>
      <c r="B97" s="12" t="s">
        <v>28</v>
      </c>
      <c r="C97" s="13" t="s">
        <v>36</v>
      </c>
      <c r="D97" s="13" t="s">
        <v>244</v>
      </c>
      <c r="E97" s="16">
        <v>43.9</v>
      </c>
      <c r="F97" s="16">
        <v>0.47</v>
      </c>
      <c r="G97" s="14">
        <f>Tabela1[[#This Row],[Divid.]]*12/Tabela1[[#This Row],[Preço atual]]</f>
        <v>0.1284738041002278</v>
      </c>
      <c r="H97" s="16">
        <v>8.3000000000000007</v>
      </c>
      <c r="I97" s="16">
        <v>98.18</v>
      </c>
      <c r="J97" s="15">
        <f>Tabela1[[#This Row],[Preço atual]]/Tabela1[[#This Row],[VP]]</f>
        <v>0.44713790996129554</v>
      </c>
      <c r="K97" s="14"/>
      <c r="L97" s="14"/>
      <c r="M97" s="13">
        <v>2.8</v>
      </c>
      <c r="N97" s="13">
        <v>125985</v>
      </c>
      <c r="O97" s="13"/>
      <c r="P97" s="13"/>
      <c r="Q97" s="30">
        <f>Tabela1[[#This Row],[Divid.]]</f>
        <v>0.47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97" s="17">
        <f>Tabela1[[#This Row],[Preço Calculado]]/Tabela1[[#This Row],[Preço atual]]-1</f>
        <v>-5.1853844278761829E-2</v>
      </c>
      <c r="U97" s="29" t="str">
        <f>HYPERLINK("https://statusinvest.com.br/fundos-imobiliarios/"&amp;Tabela1[[#This Row],[Ticker]],"Link")</f>
        <v>Link</v>
      </c>
      <c r="V97" s="38" t="s">
        <v>245</v>
      </c>
    </row>
    <row r="98" spans="1:22" x14ac:dyDescent="0.25">
      <c r="A98" s="12" t="s">
        <v>246</v>
      </c>
      <c r="B98" s="12" t="s">
        <v>28</v>
      </c>
      <c r="C98" s="13" t="s">
        <v>184</v>
      </c>
      <c r="D98" s="13" t="s">
        <v>247</v>
      </c>
      <c r="E98" s="16">
        <v>0</v>
      </c>
      <c r="F98" s="16">
        <v>5.1000000000000004E-3</v>
      </c>
      <c r="G98" s="14" t="e">
        <f>Tabela1[[#This Row],[Divid.]]*12/Tabela1[[#This Row],[Preço atual]]</f>
        <v>#DIV/0!</v>
      </c>
      <c r="H98" s="16">
        <v>9.1899999999999996E-2</v>
      </c>
      <c r="I98" s="16">
        <v>0.64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4.5199999999999996</v>
      </c>
      <c r="N98" s="13">
        <v>9</v>
      </c>
      <c r="O98" s="13"/>
      <c r="P98" s="13"/>
      <c r="Q98" s="30">
        <f>Tabela1[[#This Row],[Divid.]]</f>
        <v>5.1000000000000004E-3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0.45166051660516604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248</v>
      </c>
      <c r="B99" s="12" t="s">
        <v>28</v>
      </c>
      <c r="C99" s="13" t="s">
        <v>159</v>
      </c>
      <c r="D99" s="13" t="s">
        <v>138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249</v>
      </c>
    </row>
    <row r="100" spans="1:22" x14ac:dyDescent="0.25">
      <c r="A100" s="12" t="s">
        <v>250</v>
      </c>
      <c r="B100" s="12" t="s">
        <v>28</v>
      </c>
      <c r="C100" s="13" t="s">
        <v>43</v>
      </c>
      <c r="D100" s="13" t="s">
        <v>251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99.29</v>
      </c>
      <c r="J100" s="15">
        <f>Tabela1[[#This Row],[Preço atual]]/Tabela1[[#This Row],[VP]]</f>
        <v>4.42139188236479</v>
      </c>
      <c r="K100" s="14">
        <v>0.216</v>
      </c>
      <c r="L100" s="14">
        <v>0</v>
      </c>
      <c r="M100" s="13">
        <v>0.39</v>
      </c>
      <c r="N100" s="13">
        <v>1185</v>
      </c>
      <c r="O100" s="13">
        <v>25652</v>
      </c>
      <c r="P100" s="13">
        <v>271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252</v>
      </c>
    </row>
    <row r="101" spans="1:22" x14ac:dyDescent="0.25">
      <c r="A101" s="12" t="s">
        <v>253</v>
      </c>
      <c r="B101" s="12" t="s">
        <v>28</v>
      </c>
      <c r="C101" s="13" t="s">
        <v>43</v>
      </c>
      <c r="D101" s="13" t="s">
        <v>254</v>
      </c>
      <c r="E101" s="16">
        <v>1200.69</v>
      </c>
      <c r="F101" s="16">
        <v>6.6689999999999996</v>
      </c>
      <c r="G101" s="14">
        <f>Tabela1[[#This Row],[Divid.]]*12/Tabela1[[#This Row],[Preço atual]]</f>
        <v>6.6651675286710135E-2</v>
      </c>
      <c r="H101" s="16">
        <v>101.9924</v>
      </c>
      <c r="I101" s="16">
        <v>1189.96</v>
      </c>
      <c r="J101" s="15">
        <f>Tabela1[[#This Row],[Preço atual]]/Tabela1[[#This Row],[VP]]</f>
        <v>1.0090171098188174</v>
      </c>
      <c r="K101" s="14">
        <v>0.29499999999999998</v>
      </c>
      <c r="L101" s="14">
        <v>0</v>
      </c>
      <c r="M101" s="13">
        <v>4.2300000000000004</v>
      </c>
      <c r="N101" s="13">
        <v>60</v>
      </c>
      <c r="O101" s="13">
        <v>4534</v>
      </c>
      <c r="P101" s="13">
        <v>630</v>
      </c>
      <c r="Q101" s="30">
        <f>Tabela1[[#This Row],[Divid.]]</f>
        <v>6.6689999999999996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590.61254612546111</v>
      </c>
      <c r="T101" s="17">
        <f>Tabela1[[#This Row],[Preço Calculado]]/Tabela1[[#This Row],[Preço atual]]-1</f>
        <v>-0.50810571744125377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255</v>
      </c>
      <c r="B102" s="12" t="s">
        <v>28</v>
      </c>
      <c r="C102" s="13" t="s">
        <v>82</v>
      </c>
      <c r="D102" s="13" t="s">
        <v>50</v>
      </c>
      <c r="E102" s="16">
        <v>7.98</v>
      </c>
      <c r="F102" s="16">
        <v>5.5E-2</v>
      </c>
      <c r="G102" s="14">
        <f>Tabela1[[#This Row],[Divid.]]*12/Tabela1[[#This Row],[Preço atual]]</f>
        <v>8.2706766917293228E-2</v>
      </c>
      <c r="H102" s="16">
        <v>8.7850000000000001</v>
      </c>
      <c r="I102" s="16">
        <v>9.4</v>
      </c>
      <c r="J102" s="15">
        <f>Tabela1[[#This Row],[Preço atual]]/Tabela1[[#This Row],[VP]]</f>
        <v>0.84893617021276602</v>
      </c>
      <c r="K102" s="14">
        <v>0</v>
      </c>
      <c r="L102" s="14">
        <v>0</v>
      </c>
      <c r="M102" s="13">
        <v>5.25</v>
      </c>
      <c r="N102" s="13">
        <v>284</v>
      </c>
      <c r="O102" s="13">
        <v>2329</v>
      </c>
      <c r="P102" s="13">
        <v>235</v>
      </c>
      <c r="Q102" s="30">
        <f>Tabela1[[#This Row],[Divid.]]</f>
        <v>5.5E-2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102" s="17">
        <f>Tabela1[[#This Row],[Preço Calculado]]/Tabela1[[#This Row],[Preço atual]]-1</f>
        <v>-0.38961795632993934</v>
      </c>
      <c r="U102" s="29" t="str">
        <f>HYPERLINK("https://statusinvest.com.br/fundos-imobiliarios/"&amp;Tabela1[[#This Row],[Ticker]],"Link")</f>
        <v>Link</v>
      </c>
      <c r="V102" s="38" t="s">
        <v>256</v>
      </c>
    </row>
    <row r="103" spans="1:22" x14ac:dyDescent="0.25">
      <c r="A103" s="12" t="s">
        <v>257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0.39</v>
      </c>
      <c r="G103" s="14">
        <f>Tabela1[[#This Row],[Divid.]]*12/Tabela1[[#This Row],[Preço atual]]</f>
        <v>5.6182472989195674E-2</v>
      </c>
      <c r="H103" s="16">
        <v>8.66</v>
      </c>
      <c r="I103" s="16">
        <v>132.78</v>
      </c>
      <c r="J103" s="15">
        <f>Tabela1[[#This Row],[Preço atual]]/Tabela1[[#This Row],[VP]]</f>
        <v>0.62735351709594811</v>
      </c>
      <c r="K103" s="14">
        <v>9.4E-2</v>
      </c>
      <c r="L103" s="14">
        <v>0</v>
      </c>
      <c r="M103" s="13">
        <v>17.7</v>
      </c>
      <c r="N103" s="13">
        <v>350</v>
      </c>
      <c r="O103" s="13">
        <v>7945</v>
      </c>
      <c r="P103" s="13">
        <v>936</v>
      </c>
      <c r="Q103" s="30">
        <f>Tabela1[[#This Row],[Divid.]]</f>
        <v>0.39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103" s="17">
        <f>Tabela1[[#This Row],[Preço Calculado]]/Tabela1[[#This Row],[Preço atual]]-1</f>
        <v>-0.58536920303176621</v>
      </c>
      <c r="U103" s="29" t="str">
        <f>HYPERLINK("https://statusinvest.com.br/fundos-imobiliarios/"&amp;Tabela1[[#This Row],[Ticker]],"Link")</f>
        <v>Link</v>
      </c>
      <c r="V103" s="38" t="s">
        <v>258</v>
      </c>
    </row>
    <row r="104" spans="1:22" x14ac:dyDescent="0.25">
      <c r="A104" s="12" t="s">
        <v>259</v>
      </c>
      <c r="B104" s="12" t="s">
        <v>28</v>
      </c>
      <c r="C104" s="13" t="s">
        <v>53</v>
      </c>
      <c r="D104" s="13" t="s">
        <v>244</v>
      </c>
      <c r="E104" s="16">
        <v>8.2799999999999994</v>
      </c>
      <c r="F104" s="16">
        <v>7.4999999999999997E-2</v>
      </c>
      <c r="G104" s="14">
        <f>Tabela1[[#This Row],[Divid.]]*12/Tabela1[[#This Row],[Preço atual]]</f>
        <v>0.10869565217391304</v>
      </c>
      <c r="H104" s="16">
        <v>0.90100000000000002</v>
      </c>
      <c r="I104" s="16">
        <v>9.2799999999999994</v>
      </c>
      <c r="J104" s="15">
        <f>Tabela1[[#This Row],[Preço atual]]/Tabela1[[#This Row],[VP]]</f>
        <v>0.89224137931034486</v>
      </c>
      <c r="K104" s="14"/>
      <c r="L104" s="14"/>
      <c r="M104" s="13">
        <v>5.53</v>
      </c>
      <c r="N104" s="13">
        <v>921</v>
      </c>
      <c r="O104" s="13"/>
      <c r="P104" s="13"/>
      <c r="Q104" s="30">
        <f>Tabela1[[#This Row],[Divid.]]</f>
        <v>7.4999999999999997E-2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104" s="17">
        <f>Tabela1[[#This Row],[Preço Calculado]]/Tabela1[[#This Row],[Preço atual]]-1</f>
        <v>-0.19781806513717315</v>
      </c>
      <c r="U104" s="29" t="str">
        <f>HYPERLINK("https://statusinvest.com.br/fundos-imobiliarios/"&amp;Tabela1[[#This Row],[Ticker]],"Link")</f>
        <v>Link</v>
      </c>
      <c r="V104" s="38" t="s">
        <v>260</v>
      </c>
    </row>
    <row r="105" spans="1:22" x14ac:dyDescent="0.25">
      <c r="A105" s="12" t="s">
        <v>261</v>
      </c>
      <c r="B105" s="12" t="s">
        <v>28</v>
      </c>
      <c r="C105" s="13" t="s">
        <v>43</v>
      </c>
      <c r="D105" s="13" t="s">
        <v>138</v>
      </c>
      <c r="E105" s="16">
        <v>229.98</v>
      </c>
      <c r="F105" s="16">
        <v>1.7762</v>
      </c>
      <c r="G105" s="14">
        <f>Tabela1[[#This Row],[Divid.]]*12/Tabela1[[#This Row],[Preço atual]]</f>
        <v>9.2679363422906336E-2</v>
      </c>
      <c r="H105" s="16">
        <v>20.7742</v>
      </c>
      <c r="I105" s="16">
        <v>180.67</v>
      </c>
      <c r="J105" s="15">
        <f>Tabela1[[#This Row],[Preço atual]]/Tabela1[[#This Row],[VP]]</f>
        <v>1.2729285437538054</v>
      </c>
      <c r="K105" s="14">
        <v>7.0000000000000007E-2</v>
      </c>
      <c r="L105" s="14">
        <v>0</v>
      </c>
      <c r="M105" s="13">
        <v>1.77</v>
      </c>
      <c r="N105" s="13">
        <v>537</v>
      </c>
      <c r="O105" s="13">
        <v>128471</v>
      </c>
      <c r="P105" s="13">
        <v>14933</v>
      </c>
      <c r="Q105" s="30">
        <f>Tabela1[[#This Row],[Divid.]]</f>
        <v>1.7762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157.30184501845017</v>
      </c>
      <c r="T105" s="17">
        <f>Tabela1[[#This Row],[Preço Calculado]]/Tabela1[[#This Row],[Preço atual]]-1</f>
        <v>-0.3160194581335326</v>
      </c>
      <c r="U105" s="29" t="str">
        <f>HYPERLINK("https://statusinvest.com.br/fundos-imobiliarios/"&amp;Tabela1[[#This Row],[Ticker]],"Link")</f>
        <v>Link</v>
      </c>
      <c r="V105" s="38" t="s">
        <v>262</v>
      </c>
    </row>
    <row r="106" spans="1:22" x14ac:dyDescent="0.25">
      <c r="A106" s="12" t="s">
        <v>263</v>
      </c>
      <c r="B106" s="12" t="s">
        <v>28</v>
      </c>
      <c r="C106" s="13" t="s">
        <v>43</v>
      </c>
      <c r="D106" s="13" t="s">
        <v>47</v>
      </c>
      <c r="E106" s="16">
        <v>21.42</v>
      </c>
      <c r="F106" s="16">
        <v>6.5000000000000002E-2</v>
      </c>
      <c r="G106" s="25">
        <f>Tabela1[[#This Row],[Divid.]]*12/Tabela1[[#This Row],[Preço atual]]</f>
        <v>3.6414565826330528E-2</v>
      </c>
      <c r="H106" s="16">
        <v>1.1532</v>
      </c>
      <c r="I106" s="16">
        <v>61.3</v>
      </c>
      <c r="J106" s="15">
        <f>Tabela1[[#This Row],[Preço atual]]/Tabela1[[#This Row],[VP]]</f>
        <v>0.34942903752039156</v>
      </c>
      <c r="K106" s="14">
        <v>0.28899999999999998</v>
      </c>
      <c r="L106" s="14">
        <v>0</v>
      </c>
      <c r="M106" s="13">
        <v>1.25</v>
      </c>
      <c r="N106" s="13">
        <v>5194</v>
      </c>
      <c r="O106" s="13">
        <v>3244</v>
      </c>
      <c r="P106" s="13">
        <v>313</v>
      </c>
      <c r="Q106" s="30">
        <f>Tabela1[[#This Row],[Divid.]]</f>
        <v>6.5000000000000002E-2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106" s="17">
        <f>Tabela1[[#This Row],[Preço Calculado]]/Tabela1[[#This Row],[Preço atual]]-1</f>
        <v>-0.73125781677984847</v>
      </c>
      <c r="U106" s="29" t="str">
        <f>HYPERLINK("https://statusinvest.com.br/fundos-imobiliarios/"&amp;Tabela1[[#This Row],[Ticker]],"Link")</f>
        <v>Link</v>
      </c>
      <c r="V106" s="38" t="s">
        <v>264</v>
      </c>
    </row>
    <row r="107" spans="1:22" x14ac:dyDescent="0.25">
      <c r="A107" s="12" t="s">
        <v>265</v>
      </c>
      <c r="B107" s="12" t="s">
        <v>28</v>
      </c>
      <c r="C107" s="13" t="s">
        <v>159</v>
      </c>
      <c r="D107" s="13"/>
      <c r="E107" s="16">
        <v>5.48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123.41</v>
      </c>
      <c r="J107" s="15">
        <f>Tabela1[[#This Row],[Preço atual]]/Tabela1[[#This Row],[VP]]</f>
        <v>4.4404829430354106E-2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266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1.49</v>
      </c>
      <c r="G108" s="14">
        <f>Tabela1[[#This Row],[Divid.]]*12/Tabela1[[#This Row],[Preço atual]]</f>
        <v>2.3452871271544374E-2</v>
      </c>
      <c r="H108" s="16">
        <v>104.39</v>
      </c>
      <c r="I108" s="16">
        <v>1440.67</v>
      </c>
      <c r="J108" s="15">
        <f>Tabela1[[#This Row],[Preço atual]]/Tabela1[[#This Row],[VP]]</f>
        <v>0.52918433784280927</v>
      </c>
      <c r="K108" s="14">
        <v>1.6E-2</v>
      </c>
      <c r="L108" s="14">
        <v>6.3E-2</v>
      </c>
      <c r="M108" s="13">
        <v>0.27</v>
      </c>
      <c r="N108" s="13">
        <v>61</v>
      </c>
      <c r="O108" s="13">
        <v>11421</v>
      </c>
      <c r="P108" s="13">
        <v>1275</v>
      </c>
      <c r="Q108" s="30">
        <f>Tabela1[[#This Row],[Divid.]]</f>
        <v>1.49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131.95571955719555</v>
      </c>
      <c r="T108" s="17">
        <f>Tabela1[[#This Row],[Preço Calculado]]/Tabela1[[#This Row],[Preço atual]]-1</f>
        <v>-0.82691607917679433</v>
      </c>
      <c r="U108" s="29" t="str">
        <f>HYPERLINK("https://statusinvest.com.br/fundos-imobiliarios/"&amp;Tabela1[[#This Row],[Ticker]],"Link")</f>
        <v>Link</v>
      </c>
      <c r="V108" s="38" t="s">
        <v>267</v>
      </c>
    </row>
    <row r="109" spans="1:22" x14ac:dyDescent="0.25">
      <c r="A109" s="12" t="s">
        <v>268</v>
      </c>
      <c r="B109" s="12" t="s">
        <v>28</v>
      </c>
      <c r="C109" s="13" t="s">
        <v>82</v>
      </c>
      <c r="D109" s="13" t="s">
        <v>269</v>
      </c>
      <c r="E109" s="16">
        <v>9.75</v>
      </c>
      <c r="F109" s="16">
        <v>0.11</v>
      </c>
      <c r="G109" s="14">
        <f>Tabela1[[#This Row],[Divid.]]*12/Tabela1[[#This Row],[Preço atual]]</f>
        <v>0.13538461538461538</v>
      </c>
      <c r="H109" s="16">
        <v>1.32</v>
      </c>
      <c r="I109" s="16">
        <v>9.98</v>
      </c>
      <c r="J109" s="15">
        <f>Tabela1[[#This Row],[Preço atual]]/Tabela1[[#This Row],[VP]]</f>
        <v>0.97695390781563118</v>
      </c>
      <c r="K109" s="14"/>
      <c r="L109" s="14"/>
      <c r="M109" s="13">
        <v>4.72</v>
      </c>
      <c r="N109" s="13">
        <v>9661</v>
      </c>
      <c r="O109" s="13"/>
      <c r="P109" s="13"/>
      <c r="Q109" s="30">
        <f>Tabela1[[#This Row],[Divid.]]</f>
        <v>0.11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9" s="17">
        <f>Tabela1[[#This Row],[Preço Calculado]]/Tabela1[[#This Row],[Preço atual]]-1</f>
        <v>-8.5154697700828841E-4</v>
      </c>
      <c r="U109" s="29" t="str">
        <f>HYPERLINK("https://statusinvest.com.br/fundos-imobiliarios/"&amp;Tabela1[[#This Row],[Ticker]],"Link")</f>
        <v>Link</v>
      </c>
      <c r="V109" s="38" t="s">
        <v>270</v>
      </c>
    </row>
    <row r="110" spans="1:22" x14ac:dyDescent="0.25">
      <c r="A110" s="12" t="s">
        <v>271</v>
      </c>
      <c r="B110" s="12" t="s">
        <v>28</v>
      </c>
      <c r="C110" s="13" t="s">
        <v>184</v>
      </c>
      <c r="D110" s="13" t="s">
        <v>50</v>
      </c>
      <c r="E110" s="16">
        <v>76000</v>
      </c>
      <c r="F110" s="16">
        <v>139.44970000000001</v>
      </c>
      <c r="G110" s="14">
        <f>Tabela1[[#This Row],[Divid.]]*12/Tabela1[[#This Row],[Preço atual]]</f>
        <v>2.2018373684210526E-2</v>
      </c>
      <c r="H110" s="16">
        <v>0</v>
      </c>
      <c r="I110" s="16">
        <v>49925.5</v>
      </c>
      <c r="J110" s="15">
        <f>Tabela1[[#This Row],[Preço atual]]/Tabela1[[#This Row],[VP]]</f>
        <v>1.5222681795875854</v>
      </c>
      <c r="K110" s="14"/>
      <c r="L110" s="14"/>
      <c r="M110" s="13">
        <v>0.26</v>
      </c>
      <c r="N110" s="13">
        <v>10</v>
      </c>
      <c r="O110" s="13"/>
      <c r="P110" s="13"/>
      <c r="Q110" s="30">
        <f>Tabela1[[#This Row],[Divid.]]</f>
        <v>139.44970000000001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10" s="17">
        <f>Tabela1[[#This Row],[Preço Calculado]]/Tabela1[[#This Row],[Preço atual]]-1</f>
        <v>-0.83750277723829869</v>
      </c>
      <c r="U110" s="29" t="str">
        <f>HYPERLINK("https://statusinvest.com.br/fundos-imobiliarios/"&amp;Tabela1[[#This Row],[Ticker]],"Link")</f>
        <v>Link</v>
      </c>
      <c r="V110" s="38" t="s">
        <v>272</v>
      </c>
    </row>
    <row r="111" spans="1:22" x14ac:dyDescent="0.25">
      <c r="A111" s="12" t="s">
        <v>273</v>
      </c>
      <c r="B111" s="12" t="s">
        <v>28</v>
      </c>
      <c r="C111" s="13" t="s">
        <v>43</v>
      </c>
      <c r="D111" s="13" t="s">
        <v>138</v>
      </c>
      <c r="E111" s="16">
        <v>119.9</v>
      </c>
      <c r="F111" s="16">
        <v>0.72</v>
      </c>
      <c r="G111" s="14">
        <f>Tabela1[[#This Row],[Divid.]]*12/Tabela1[[#This Row],[Preço atual]]</f>
        <v>7.2060050041701421E-2</v>
      </c>
      <c r="H111" s="16">
        <v>8.5253999999999994</v>
      </c>
      <c r="I111" s="16">
        <v>137.18</v>
      </c>
      <c r="J111" s="15">
        <f>Tabela1[[#This Row],[Preço atual]]/Tabela1[[#This Row],[VP]]</f>
        <v>0.87403411576031487</v>
      </c>
      <c r="K111" s="14">
        <v>0</v>
      </c>
      <c r="L111" s="14">
        <v>0</v>
      </c>
      <c r="M111" s="13">
        <v>1.05</v>
      </c>
      <c r="N111" s="13">
        <v>387</v>
      </c>
      <c r="O111" s="13">
        <v>17772</v>
      </c>
      <c r="P111" s="13">
        <v>1421</v>
      </c>
      <c r="Q111" s="30">
        <f>Tabela1[[#This Row],[Divid.]]</f>
        <v>0.72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11" s="17">
        <f>Tabela1[[#This Row],[Preço Calculado]]/Tabela1[[#This Row],[Preço atual]]-1</f>
        <v>-0.46819151260736958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274</v>
      </c>
      <c r="B112" s="12" t="s">
        <v>28</v>
      </c>
      <c r="C112" s="13" t="s">
        <v>56</v>
      </c>
      <c r="D112" s="13" t="s">
        <v>275</v>
      </c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0.05</v>
      </c>
      <c r="J112" s="15">
        <f>Tabela1[[#This Row],[Preço atual]]/Tabela1[[#This Row],[VP]]</f>
        <v>0</v>
      </c>
      <c r="K112" s="14"/>
      <c r="L112" s="14"/>
      <c r="M112" s="13">
        <v>65.849999999999994</v>
      </c>
      <c r="N112" s="13">
        <v>9</v>
      </c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276</v>
      </c>
      <c r="B113" s="12" t="s">
        <v>28</v>
      </c>
      <c r="C113" s="13" t="s">
        <v>70</v>
      </c>
      <c r="D113" s="13" t="s">
        <v>277</v>
      </c>
      <c r="E113" s="16">
        <v>250.98</v>
      </c>
      <c r="F113" s="16">
        <v>1.88</v>
      </c>
      <c r="G113" s="14">
        <f>Tabela1[[#This Row],[Divid.]]*12/Tabela1[[#This Row],[Preço atual]]</f>
        <v>8.98876404494382E-2</v>
      </c>
      <c r="H113" s="16">
        <v>22.33</v>
      </c>
      <c r="I113" s="16">
        <v>325.45</v>
      </c>
      <c r="J113" s="15">
        <f>Tabela1[[#This Row],[Preço atual]]/Tabela1[[#This Row],[VP]]</f>
        <v>0.77117836841296661</v>
      </c>
      <c r="K113" s="14">
        <v>0</v>
      </c>
      <c r="L113" s="14">
        <v>0</v>
      </c>
      <c r="M113" s="13">
        <v>1.5</v>
      </c>
      <c r="N113" s="13">
        <v>2382</v>
      </c>
      <c r="O113" s="13">
        <v>814</v>
      </c>
      <c r="P113" s="13">
        <v>83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-0.33662257970894327</v>
      </c>
      <c r="U113" s="29" t="str">
        <f>HYPERLINK("https://statusinvest.com.br/fundos-imobiliarios/"&amp;Tabela1[[#This Row],[Ticker]],"Link")</f>
        <v>Link</v>
      </c>
      <c r="V113" s="38" t="s">
        <v>278</v>
      </c>
    </row>
    <row r="114" spans="1:22" x14ac:dyDescent="0.25">
      <c r="A114" s="12" t="s">
        <v>279</v>
      </c>
      <c r="B114" s="12" t="s">
        <v>28</v>
      </c>
      <c r="C114" s="13" t="s">
        <v>56</v>
      </c>
      <c r="D114" s="13" t="s">
        <v>50</v>
      </c>
      <c r="E114" s="16">
        <v>98.71</v>
      </c>
      <c r="F114" s="16">
        <v>0.75</v>
      </c>
      <c r="G114" s="25">
        <f>Tabela1[[#This Row],[Divid.]]*12/Tabela1[[#This Row],[Preço atual]]</f>
        <v>9.1176172626886848E-2</v>
      </c>
      <c r="H114" s="16">
        <v>9.1109000000000009</v>
      </c>
      <c r="I114" s="16">
        <v>99.15</v>
      </c>
      <c r="J114" s="15">
        <f>Tabela1[[#This Row],[Preço atual]]/Tabela1[[#This Row],[VP]]</f>
        <v>0.99556227937468467</v>
      </c>
      <c r="K114" s="14">
        <v>5.0000000000000001E-3</v>
      </c>
      <c r="L114" s="14">
        <v>0</v>
      </c>
      <c r="M114" s="13">
        <v>7.38</v>
      </c>
      <c r="N114" s="13">
        <v>1018</v>
      </c>
      <c r="O114" s="13">
        <v>6843</v>
      </c>
      <c r="P114" s="13">
        <v>560</v>
      </c>
      <c r="Q114" s="30">
        <f>Tabela1[[#This Row],[Divid.]]</f>
        <v>0.75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4" s="17">
        <f>Tabela1[[#This Row],[Preço Calculado]]/Tabela1[[#This Row],[Preço atual]]-1</f>
        <v>-0.32711311714474656</v>
      </c>
      <c r="U114" s="29" t="str">
        <f>HYPERLINK("https://statusinvest.com.br/fundos-imobiliarios/"&amp;Tabela1[[#This Row],[Ticker]],"Link")</f>
        <v>Link</v>
      </c>
      <c r="V114" s="38" t="s">
        <v>280</v>
      </c>
    </row>
    <row r="115" spans="1:22" x14ac:dyDescent="0.25">
      <c r="A115" s="12" t="s">
        <v>281</v>
      </c>
      <c r="B115" s="12" t="s">
        <v>28</v>
      </c>
      <c r="C115" s="13" t="s">
        <v>82</v>
      </c>
      <c r="D115" s="13" t="s">
        <v>50</v>
      </c>
      <c r="E115" s="16">
        <v>88.44</v>
      </c>
      <c r="F115" s="16">
        <v>0.78</v>
      </c>
      <c r="G115" s="25">
        <f>Tabela1[[#This Row],[Divid.]]*12/Tabela1[[#This Row],[Preço atual]]</f>
        <v>0.10583446404341926</v>
      </c>
      <c r="H115" s="16">
        <v>9.7719000000000005</v>
      </c>
      <c r="I115" s="16">
        <v>91.6</v>
      </c>
      <c r="J115" s="15">
        <f>Tabela1[[#This Row],[Preço atual]]/Tabela1[[#This Row],[VP]]</f>
        <v>0.9655021834061136</v>
      </c>
      <c r="K115" s="14"/>
      <c r="L115" s="14"/>
      <c r="M115" s="13">
        <v>46.71</v>
      </c>
      <c r="N115" s="13">
        <v>58</v>
      </c>
      <c r="O115" s="13"/>
      <c r="P115" s="13"/>
      <c r="Q115" s="30">
        <f>Tabela1[[#This Row],[Divid.]]</f>
        <v>0.78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15" s="17">
        <f>Tabela1[[#This Row],[Preço Calculado]]/Tabela1[[#This Row],[Preço atual]]-1</f>
        <v>-0.2189338446980128</v>
      </c>
      <c r="U115" s="29" t="str">
        <f>HYPERLINK("https://statusinvest.com.br/fundos-imobiliarios/"&amp;Tabela1[[#This Row],[Ticker]],"Link")</f>
        <v>Link</v>
      </c>
      <c r="V115" s="38" t="s">
        <v>282</v>
      </c>
    </row>
    <row r="116" spans="1:22" x14ac:dyDescent="0.25">
      <c r="A116" s="12" t="s">
        <v>283</v>
      </c>
      <c r="B116" s="12" t="s">
        <v>28</v>
      </c>
      <c r="C116" s="13" t="s">
        <v>33</v>
      </c>
      <c r="D116" s="13" t="s">
        <v>47</v>
      </c>
      <c r="E116" s="16">
        <v>154.72</v>
      </c>
      <c r="F116" s="16">
        <v>1.48</v>
      </c>
      <c r="G116" s="14">
        <f>Tabela1[[#This Row],[Divid.]]*12/Tabela1[[#This Row],[Preço atual]]</f>
        <v>0.11478800413650464</v>
      </c>
      <c r="H116" s="16">
        <v>18.524999999999999</v>
      </c>
      <c r="I116" s="16">
        <v>219.1</v>
      </c>
      <c r="J116" s="15">
        <f>Tabela1[[#This Row],[Preço atual]]/Tabela1[[#This Row],[VP]]</f>
        <v>0.70616157005933367</v>
      </c>
      <c r="K116" s="14">
        <v>0</v>
      </c>
      <c r="L116" s="14">
        <v>0</v>
      </c>
      <c r="M116" s="13">
        <v>1.77</v>
      </c>
      <c r="N116" s="13">
        <v>4616</v>
      </c>
      <c r="O116" s="13">
        <v>2596</v>
      </c>
      <c r="P116" s="13">
        <v>334</v>
      </c>
      <c r="Q116" s="30">
        <f>Tabela1[[#This Row],[Divid.]]</f>
        <v>1.48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131.07011070110698</v>
      </c>
      <c r="T116" s="17">
        <f>Tabela1[[#This Row],[Preço Calculado]]/Tabela1[[#This Row],[Preço atual]]-1</f>
        <v>-0.15285605803317615</v>
      </c>
      <c r="U116" s="29" t="str">
        <f>HYPERLINK("https://statusinvest.com.br/fundos-imobiliarios/"&amp;Tabela1[[#This Row],[Ticker]],"Link")</f>
        <v>Link</v>
      </c>
      <c r="V116" s="38" t="s">
        <v>284</v>
      </c>
    </row>
    <row r="117" spans="1:22" x14ac:dyDescent="0.25">
      <c r="A117" s="12" t="s">
        <v>285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286</v>
      </c>
      <c r="B118" s="12" t="s">
        <v>28</v>
      </c>
      <c r="C118" s="13" t="s">
        <v>43</v>
      </c>
      <c r="D118" s="13" t="s">
        <v>47</v>
      </c>
      <c r="E118" s="16">
        <v>811.96</v>
      </c>
      <c r="F118" s="16">
        <v>9.16</v>
      </c>
      <c r="G118" s="14">
        <f>Tabela1[[#This Row],[Divid.]]*12/Tabela1[[#This Row],[Preço atual]]</f>
        <v>0.1353761269028031</v>
      </c>
      <c r="H118" s="16">
        <v>0</v>
      </c>
      <c r="I118" s="16">
        <v>2802.99</v>
      </c>
      <c r="J118" s="15">
        <f>Tabela1[[#This Row],[Preço atual]]/Tabela1[[#This Row],[VP]]</f>
        <v>0.28967638129283374</v>
      </c>
      <c r="K118" s="14">
        <v>0.98099999999999998</v>
      </c>
      <c r="L118" s="14">
        <v>0</v>
      </c>
      <c r="M118" s="13">
        <v>0.04</v>
      </c>
      <c r="N118" s="13">
        <v>2556</v>
      </c>
      <c r="O118" s="13">
        <v>1497</v>
      </c>
      <c r="P118" s="13">
        <v>25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-9.1419259923930518E-4</v>
      </c>
      <c r="U118" s="29" t="str">
        <f>HYPERLINK("https://statusinvest.com.br/fundos-imobiliarios/"&amp;Tabela1[[#This Row],[Ticker]],"Link")</f>
        <v>Link</v>
      </c>
      <c r="V118" s="38" t="s">
        <v>287</v>
      </c>
    </row>
    <row r="119" spans="1:22" x14ac:dyDescent="0.25">
      <c r="A119" s="12" t="s">
        <v>288</v>
      </c>
      <c r="B119" s="12" t="s">
        <v>28</v>
      </c>
      <c r="C119" s="13" t="s">
        <v>43</v>
      </c>
      <c r="D119" s="13" t="s">
        <v>153</v>
      </c>
      <c r="E119" s="16">
        <v>92.8</v>
      </c>
      <c r="F119" s="16">
        <v>0.85</v>
      </c>
      <c r="G119" s="14">
        <f>Tabela1[[#This Row],[Divid.]]*12/Tabela1[[#This Row],[Preço atual]]</f>
        <v>0.10991379310344827</v>
      </c>
      <c r="H119" s="16">
        <v>10.050000000000001</v>
      </c>
      <c r="I119" s="16">
        <v>99.28</v>
      </c>
      <c r="J119" s="15">
        <f>Tabela1[[#This Row],[Preço atual]]/Tabela1[[#This Row],[VP]]</f>
        <v>0.93473005640612405</v>
      </c>
      <c r="K119" s="14">
        <v>0</v>
      </c>
      <c r="L119" s="14">
        <v>0</v>
      </c>
      <c r="M119" s="13">
        <v>1.83</v>
      </c>
      <c r="N119" s="13">
        <v>3720</v>
      </c>
      <c r="O119" s="13">
        <v>24601</v>
      </c>
      <c r="P119" s="13">
        <v>1375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-0.18882809517750354</v>
      </c>
      <c r="U119" s="29" t="str">
        <f>HYPERLINK("https://statusinvest.com.br/fundos-imobiliarios/"&amp;Tabela1[[#This Row],[Ticker]],"Link")</f>
        <v>Link</v>
      </c>
      <c r="V119" s="38" t="s">
        <v>289</v>
      </c>
    </row>
    <row r="120" spans="1:22" x14ac:dyDescent="0.25">
      <c r="A120" s="12" t="s">
        <v>290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291</v>
      </c>
      <c r="B121" s="12" t="s">
        <v>28</v>
      </c>
      <c r="C121" s="13" t="s">
        <v>33</v>
      </c>
      <c r="D121" s="13" t="s">
        <v>47</v>
      </c>
      <c r="E121" s="16">
        <v>115.52</v>
      </c>
      <c r="F121" s="16">
        <v>0.86</v>
      </c>
      <c r="G121" s="14">
        <f>Tabela1[[#This Row],[Divid.]]*12/Tabela1[[#This Row],[Preço atual]]</f>
        <v>8.933518005540167E-2</v>
      </c>
      <c r="H121" s="16">
        <v>9.7674000000000003</v>
      </c>
      <c r="I121" s="16">
        <v>117.08</v>
      </c>
      <c r="J121" s="15">
        <f>Tabela1[[#This Row],[Preço atual]]/Tabela1[[#This Row],[VP]]</f>
        <v>0.98667577724632727</v>
      </c>
      <c r="K121" s="14">
        <v>0</v>
      </c>
      <c r="L121" s="14">
        <v>0</v>
      </c>
      <c r="M121" s="13">
        <v>0.7</v>
      </c>
      <c r="N121" s="13">
        <v>3409</v>
      </c>
      <c r="O121" s="13">
        <v>12832</v>
      </c>
      <c r="P121" s="13">
        <v>1156</v>
      </c>
      <c r="Q121" s="30">
        <f>Tabela1[[#This Row],[Divid.]]</f>
        <v>0.86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121" s="17">
        <f>Tabela1[[#This Row],[Preço Calculado]]/Tabela1[[#This Row],[Preço atual]]-1</f>
        <v>-0.34069977818891761</v>
      </c>
      <c r="U121" s="29" t="str">
        <f>HYPERLINK("https://statusinvest.com.br/fundos-imobiliarios/"&amp;Tabela1[[#This Row],[Ticker]],"Link")</f>
        <v>Link</v>
      </c>
      <c r="V121" s="38" t="s">
        <v>292</v>
      </c>
    </row>
    <row r="122" spans="1:22" x14ac:dyDescent="0.25">
      <c r="A122" s="12" t="s">
        <v>293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294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295</v>
      </c>
      <c r="B124" s="12" t="s">
        <v>28</v>
      </c>
      <c r="C124" s="13" t="s">
        <v>29</v>
      </c>
      <c r="D124" s="13" t="s">
        <v>79</v>
      </c>
      <c r="E124" s="16">
        <v>61.1</v>
      </c>
      <c r="F124" s="16">
        <v>0.45</v>
      </c>
      <c r="G124" s="14">
        <f>Tabela1[[#This Row],[Divid.]]*12/Tabela1[[#This Row],[Preço atual]]</f>
        <v>8.8379705400982E-2</v>
      </c>
      <c r="H124" s="16">
        <v>5.41</v>
      </c>
      <c r="I124" s="16">
        <v>76.28</v>
      </c>
      <c r="J124" s="15">
        <f>Tabela1[[#This Row],[Preço atual]]/Tabela1[[#This Row],[VP]]</f>
        <v>0.8009963293130572</v>
      </c>
      <c r="K124" s="14">
        <v>0.107</v>
      </c>
      <c r="L124" s="14">
        <v>2.7E-2</v>
      </c>
      <c r="M124" s="13">
        <v>0.76</v>
      </c>
      <c r="N124" s="13">
        <v>14685</v>
      </c>
      <c r="O124" s="13">
        <v>2676</v>
      </c>
      <c r="P124" s="13">
        <v>249</v>
      </c>
      <c r="Q124" s="30">
        <f>Tabela1[[#This Row],[Divid.]]</f>
        <v>0.45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24" s="17">
        <f>Tabela1[[#This Row],[Preço Calculado]]/Tabela1[[#This Row],[Preço atual]]-1</f>
        <v>-0.34775125165326948</v>
      </c>
      <c r="U124" s="29" t="str">
        <f>HYPERLINK("https://statusinvest.com.br/fundos-imobiliarios/"&amp;Tabela1[[#This Row],[Ticker]],"Link")</f>
        <v>Link</v>
      </c>
      <c r="V124" s="38" t="s">
        <v>296</v>
      </c>
    </row>
    <row r="125" spans="1:22" x14ac:dyDescent="0.25">
      <c r="A125" s="12" t="s">
        <v>297</v>
      </c>
      <c r="B125" s="12" t="s">
        <v>28</v>
      </c>
      <c r="C125" s="13" t="s">
        <v>70</v>
      </c>
      <c r="D125" s="13" t="s">
        <v>277</v>
      </c>
      <c r="E125" s="16">
        <v>514</v>
      </c>
      <c r="F125" s="16">
        <v>3.65</v>
      </c>
      <c r="G125" s="14">
        <f>Tabela1[[#This Row],[Divid.]]*12/Tabela1[[#This Row],[Preço atual]]</f>
        <v>8.5214007782101156E-2</v>
      </c>
      <c r="H125" s="16">
        <v>41.75</v>
      </c>
      <c r="I125" s="16">
        <v>461.58</v>
      </c>
      <c r="J125" s="15">
        <f>Tabela1[[#This Row],[Preço atual]]/Tabela1[[#This Row],[VP]]</f>
        <v>1.1135664456865548</v>
      </c>
      <c r="K125" s="14">
        <v>0</v>
      </c>
      <c r="L125" s="14">
        <v>0</v>
      </c>
      <c r="M125" s="13">
        <v>1.1499999999999999</v>
      </c>
      <c r="N125" s="13">
        <v>16582</v>
      </c>
      <c r="O125" s="13">
        <v>635</v>
      </c>
      <c r="P125" s="13">
        <v>59</v>
      </c>
      <c r="Q125" s="30">
        <f>Tabela1[[#This Row],[Divid.]]</f>
        <v>3.65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323.2472324723247</v>
      </c>
      <c r="T125" s="17">
        <f>Tabela1[[#This Row],[Preço Calculado]]/Tabela1[[#This Row],[Preço atual]]-1</f>
        <v>-0.37111433371143054</v>
      </c>
      <c r="U125" s="29" t="str">
        <f>HYPERLINK("https://statusinvest.com.br/fundos-imobiliarios/"&amp;Tabela1[[#This Row],[Ticker]],"Link")</f>
        <v>Link</v>
      </c>
      <c r="V125" s="38" t="s">
        <v>298</v>
      </c>
    </row>
    <row r="126" spans="1:22" x14ac:dyDescent="0.25">
      <c r="A126" s="12" t="s">
        <v>299</v>
      </c>
      <c r="B126" s="12" t="s">
        <v>28</v>
      </c>
      <c r="C126" s="13" t="s">
        <v>70</v>
      </c>
      <c r="D126" s="13" t="s">
        <v>138</v>
      </c>
      <c r="E126" s="16">
        <v>176.21</v>
      </c>
      <c r="F126" s="16">
        <v>1.44</v>
      </c>
      <c r="G126" s="14">
        <f>Tabela1[[#This Row],[Divid.]]*12/Tabela1[[#This Row],[Preço atual]]</f>
        <v>9.8064809034674544E-2</v>
      </c>
      <c r="H126" s="16">
        <v>16.829999999999998</v>
      </c>
      <c r="I126" s="16">
        <v>203.43</v>
      </c>
      <c r="J126" s="15">
        <f>Tabela1[[#This Row],[Preço atual]]/Tabela1[[#This Row],[VP]]</f>
        <v>0.86619475986825933</v>
      </c>
      <c r="K126" s="14">
        <v>0</v>
      </c>
      <c r="L126" s="14">
        <v>0</v>
      </c>
      <c r="M126" s="13">
        <v>1.26</v>
      </c>
      <c r="N126" s="13">
        <v>7508</v>
      </c>
      <c r="O126" s="13">
        <v>2326</v>
      </c>
      <c r="P126" s="13">
        <v>257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-0.27627447206882261</v>
      </c>
      <c r="U126" s="29" t="str">
        <f>HYPERLINK("https://statusinvest.com.br/fundos-imobiliarios/"&amp;Tabela1[[#This Row],[Ticker]],"Link")</f>
        <v>Link</v>
      </c>
      <c r="V126" s="38" t="s">
        <v>300</v>
      </c>
    </row>
    <row r="127" spans="1:22" x14ac:dyDescent="0.25">
      <c r="A127" s="12" t="s">
        <v>301</v>
      </c>
      <c r="B127" s="12" t="s">
        <v>28</v>
      </c>
      <c r="C127" s="13" t="s">
        <v>70</v>
      </c>
      <c r="D127" s="13" t="s">
        <v>302</v>
      </c>
      <c r="E127" s="16">
        <v>0</v>
      </c>
      <c r="F127" s="16">
        <v>0.29149999999999998</v>
      </c>
      <c r="G127" s="14" t="e">
        <f>Tabela1[[#This Row],[Divid.]]*12/Tabela1[[#This Row],[Preço atual]]</f>
        <v>#DIV/0!</v>
      </c>
      <c r="H127" s="16">
        <v>3.3296000000000001</v>
      </c>
      <c r="I127" s="16">
        <v>39.950000000000003</v>
      </c>
      <c r="J127" s="15">
        <f>Tabela1[[#This Row],[Preço atual]]/Tabela1[[#This Row],[VP]]</f>
        <v>0</v>
      </c>
      <c r="K127" s="14"/>
      <c r="L127" s="14"/>
      <c r="M127" s="13">
        <v>2.64</v>
      </c>
      <c r="N127" s="13">
        <v>4</v>
      </c>
      <c r="O127" s="13"/>
      <c r="P127" s="13"/>
      <c r="Q127" s="30">
        <f>Tabela1[[#This Row],[Divid.]]</f>
        <v>0.29149999999999998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25.815498154981547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303</v>
      </c>
      <c r="B128" s="12" t="s">
        <v>28</v>
      </c>
      <c r="C128" s="13" t="s">
        <v>43</v>
      </c>
      <c r="D128" s="13" t="s">
        <v>304</v>
      </c>
      <c r="E128" s="16">
        <v>64</v>
      </c>
      <c r="F128" s="16">
        <v>0.38</v>
      </c>
      <c r="G128" s="14">
        <f>Tabela1[[#This Row],[Divid.]]*12/Tabela1[[#This Row],[Preço atual]]</f>
        <v>7.1250000000000008E-2</v>
      </c>
      <c r="H128" s="16">
        <v>4.7699999999999996</v>
      </c>
      <c r="I128" s="16">
        <v>114.81</v>
      </c>
      <c r="J128" s="15">
        <f>Tabela1[[#This Row],[Preço atual]]/Tabela1[[#This Row],[VP]]</f>
        <v>0.55744273146938417</v>
      </c>
      <c r="K128" s="14">
        <v>0.11899999999999999</v>
      </c>
      <c r="L128" s="14">
        <v>0</v>
      </c>
      <c r="M128" s="13">
        <v>1.77</v>
      </c>
      <c r="N128" s="13">
        <v>64</v>
      </c>
      <c r="O128" s="13">
        <v>8628</v>
      </c>
      <c r="P128" s="13">
        <v>768</v>
      </c>
      <c r="Q128" s="30">
        <f>Tabela1[[#This Row],[Divid.]]</f>
        <v>0.38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128" s="17">
        <f>Tabela1[[#This Row],[Preço Calculado]]/Tabela1[[#This Row],[Preço atual]]-1</f>
        <v>-0.47416974169741699</v>
      </c>
      <c r="U128" s="29" t="str">
        <f>HYPERLINK("https://statusinvest.com.br/fundos-imobiliarios/"&amp;Tabela1[[#This Row],[Ticker]],"Link")</f>
        <v>Link</v>
      </c>
      <c r="V128" s="38" t="s">
        <v>305</v>
      </c>
    </row>
    <row r="129" spans="1:22" x14ac:dyDescent="0.25">
      <c r="A129" s="12" t="s">
        <v>306</v>
      </c>
      <c r="B129" s="12" t="s">
        <v>28</v>
      </c>
      <c r="C129" s="13" t="s">
        <v>36</v>
      </c>
      <c r="D129" s="13" t="s">
        <v>188</v>
      </c>
      <c r="E129" s="16">
        <v>0</v>
      </c>
      <c r="F129" s="16">
        <v>6.5263</v>
      </c>
      <c r="G129" s="25" t="e">
        <f>Tabela1[[#This Row],[Divid.]]*12/Tabela1[[#This Row],[Preço atual]]</f>
        <v>#DIV/0!</v>
      </c>
      <c r="H129" s="16">
        <v>0</v>
      </c>
      <c r="I129" s="16">
        <v>60.45</v>
      </c>
      <c r="J129" s="15">
        <f>Tabela1[[#This Row],[Preço atual]]/Tabela1[[#This Row],[VP]]</f>
        <v>0</v>
      </c>
      <c r="K129" s="14"/>
      <c r="L129" s="14"/>
      <c r="M129" s="13">
        <v>4.47</v>
      </c>
      <c r="N129" s="13">
        <v>23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 t="e">
        <f>Tabela1[[#This Row],[Preço Calculado]]/Tabela1[[#This Row],[Preço atual]]-1</f>
        <v>#DIV/0!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307</v>
      </c>
      <c r="B130" s="12" t="s">
        <v>28</v>
      </c>
      <c r="C130" s="13" t="s">
        <v>29</v>
      </c>
      <c r="D130" s="13" t="s">
        <v>138</v>
      </c>
      <c r="E130" s="16">
        <v>3.11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7.66</v>
      </c>
      <c r="J130" s="15">
        <f>Tabela1[[#This Row],[Preço atual]]/Tabela1[[#This Row],[VP]]</f>
        <v>0.40600522193211486</v>
      </c>
      <c r="K130" s="14">
        <v>0.72</v>
      </c>
      <c r="L130" s="14">
        <v>0.72</v>
      </c>
      <c r="M130" s="13">
        <v>0.01</v>
      </c>
      <c r="N130" s="13">
        <v>4078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308</v>
      </c>
      <c r="B131" s="12" t="s">
        <v>28</v>
      </c>
      <c r="C131" s="13" t="s">
        <v>36</v>
      </c>
      <c r="D131" s="13" t="s">
        <v>309</v>
      </c>
      <c r="E131" s="16">
        <v>98</v>
      </c>
      <c r="F131" s="16">
        <v>1</v>
      </c>
      <c r="G131" s="14">
        <f>Tabela1[[#This Row],[Divid.]]*12/Tabela1[[#This Row],[Preço atual]]</f>
        <v>0.12244897959183673</v>
      </c>
      <c r="H131" s="16">
        <v>13.467000000000001</v>
      </c>
      <c r="I131" s="16">
        <v>97.79</v>
      </c>
      <c r="J131" s="15">
        <f>Tabela1[[#This Row],[Preço atual]]/Tabela1[[#This Row],[VP]]</f>
        <v>1.0021474588403723</v>
      </c>
      <c r="K131" s="14"/>
      <c r="L131" s="14"/>
      <c r="M131" s="13">
        <v>17.3</v>
      </c>
      <c r="N131" s="13">
        <v>2714</v>
      </c>
      <c r="O131" s="13"/>
      <c r="P131" s="13"/>
      <c r="Q131" s="30">
        <f>Tabela1[[#This Row],[Divid.]]</f>
        <v>1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31" s="17">
        <f>Tabela1[[#This Row],[Preço Calculado]]/Tabela1[[#This Row],[Preço atual]]-1</f>
        <v>-9.6317493787182795E-2</v>
      </c>
      <c r="U131" s="29" t="str">
        <f>HYPERLINK("https://statusinvest.com.br/fundos-imobiliarios/"&amp;Tabela1[[#This Row],[Ticker]],"Link")</f>
        <v>Link</v>
      </c>
      <c r="V131" s="38" t="s">
        <v>310</v>
      </c>
    </row>
    <row r="132" spans="1:22" x14ac:dyDescent="0.25">
      <c r="A132" s="12" t="s">
        <v>311</v>
      </c>
      <c r="B132" s="12" t="s">
        <v>28</v>
      </c>
      <c r="C132" s="13" t="s">
        <v>43</v>
      </c>
      <c r="D132" s="13" t="s">
        <v>153</v>
      </c>
      <c r="E132" s="16">
        <v>141.5</v>
      </c>
      <c r="F132" s="16">
        <v>0.97</v>
      </c>
      <c r="G132" s="14">
        <f>Tabela1[[#This Row],[Divid.]]*12/Tabela1[[#This Row],[Preço atual]]</f>
        <v>8.2261484098939935E-2</v>
      </c>
      <c r="H132" s="16">
        <v>10.99</v>
      </c>
      <c r="I132" s="16">
        <v>160.37</v>
      </c>
      <c r="J132" s="15">
        <f>Tabela1[[#This Row],[Preço atual]]/Tabela1[[#This Row],[VP]]</f>
        <v>0.88233460123464491</v>
      </c>
      <c r="K132" s="14">
        <v>1.6E-2</v>
      </c>
      <c r="L132" s="14">
        <v>0</v>
      </c>
      <c r="M132" s="13">
        <v>1.4</v>
      </c>
      <c r="N132" s="13">
        <v>14968</v>
      </c>
      <c r="O132" s="13">
        <v>16885</v>
      </c>
      <c r="P132" s="13">
        <v>1640</v>
      </c>
      <c r="Q132" s="30">
        <f>Tabela1[[#This Row],[Divid.]]</f>
        <v>0.97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132" s="17">
        <f>Tabela1[[#This Row],[Preço Calculado]]/Tabela1[[#This Row],[Preço atual]]-1</f>
        <v>-0.39290417639158715</v>
      </c>
      <c r="U132" s="29" t="str">
        <f>HYPERLINK("https://statusinvest.com.br/fundos-imobiliarios/"&amp;Tabela1[[#This Row],[Ticker]],"Link")</f>
        <v>Link</v>
      </c>
      <c r="V132" s="38" t="s">
        <v>312</v>
      </c>
    </row>
    <row r="133" spans="1:22" x14ac:dyDescent="0.25">
      <c r="A133" s="12" t="s">
        <v>313</v>
      </c>
      <c r="B133" s="12" t="s">
        <v>28</v>
      </c>
      <c r="C133" s="13" t="s">
        <v>29</v>
      </c>
      <c r="D133" s="13" t="s">
        <v>47</v>
      </c>
      <c r="E133" s="16">
        <v>2000</v>
      </c>
      <c r="F133" s="16">
        <v>13.5</v>
      </c>
      <c r="G133" s="25">
        <f>Tabela1[[#This Row],[Divid.]]*12/Tabela1[[#This Row],[Preço atual]]</f>
        <v>8.1000000000000003E-2</v>
      </c>
      <c r="H133" s="16">
        <v>165</v>
      </c>
      <c r="I133" s="16">
        <v>1824.89</v>
      </c>
      <c r="J133" s="15">
        <f>Tabela1[[#This Row],[Preço atual]]/Tabela1[[#This Row],[VP]]</f>
        <v>1.0959564686090668</v>
      </c>
      <c r="K133" s="14">
        <v>3.1E-2</v>
      </c>
      <c r="L133" s="14">
        <v>6.0000000000000001E-3</v>
      </c>
      <c r="M133" s="13">
        <v>1.56</v>
      </c>
      <c r="N133" s="13">
        <v>785</v>
      </c>
      <c r="O133" s="13">
        <v>2674</v>
      </c>
      <c r="P133" s="13">
        <v>235</v>
      </c>
      <c r="Q133" s="30">
        <f>Tabela1[[#This Row],[Divid.]]</f>
        <v>13.5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1195.5719557195571</v>
      </c>
      <c r="T133" s="17">
        <f>Tabela1[[#This Row],[Preço Calculado]]/Tabela1[[#This Row],[Preço atual]]-1</f>
        <v>-0.40221402214022151</v>
      </c>
      <c r="U133" s="29" t="str">
        <f>HYPERLINK("https://statusinvest.com.br/fundos-imobiliarios/"&amp;Tabela1[[#This Row],[Ticker]],"Link")</f>
        <v>Link</v>
      </c>
      <c r="V133" s="38" t="s">
        <v>314</v>
      </c>
    </row>
    <row r="134" spans="1:22" x14ac:dyDescent="0.25">
      <c r="A134" s="12" t="s">
        <v>315</v>
      </c>
      <c r="B134" s="12" t="s">
        <v>28</v>
      </c>
      <c r="C134" s="13" t="s">
        <v>43</v>
      </c>
      <c r="D134" s="13" t="s">
        <v>277</v>
      </c>
      <c r="E134" s="16">
        <v>55.85</v>
      </c>
      <c r="F134" s="16">
        <v>0.15</v>
      </c>
      <c r="G134" s="14">
        <f>Tabela1[[#This Row],[Divid.]]*12/Tabela1[[#This Row],[Preço atual]]</f>
        <v>3.2229185317815573E-2</v>
      </c>
      <c r="H134" s="16">
        <v>0.61</v>
      </c>
      <c r="I134" s="16">
        <v>119.01</v>
      </c>
      <c r="J134" s="15">
        <f>Tabela1[[#This Row],[Preço atual]]/Tabela1[[#This Row],[VP]]</f>
        <v>0.46928829510125197</v>
      </c>
      <c r="K134" s="14">
        <v>0.49</v>
      </c>
      <c r="L134" s="14">
        <v>0</v>
      </c>
      <c r="M134" s="13">
        <v>1.55</v>
      </c>
      <c r="N134" s="13">
        <v>266</v>
      </c>
      <c r="O134" s="13">
        <v>1676</v>
      </c>
      <c r="P134" s="13">
        <v>160</v>
      </c>
      <c r="Q134" s="30">
        <f>Tabela1[[#This Row],[Divid.]]</f>
        <v>0.15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134" s="17">
        <f>Tabela1[[#This Row],[Preço Calculado]]/Tabela1[[#This Row],[Preço atual]]-1</f>
        <v>-0.7621462338168592</v>
      </c>
      <c r="U134" s="29" t="str">
        <f>HYPERLINK("https://statusinvest.com.br/fundos-imobiliarios/"&amp;Tabela1[[#This Row],[Ticker]],"Link")</f>
        <v>Link</v>
      </c>
      <c r="V134" s="38" t="s">
        <v>316</v>
      </c>
    </row>
    <row r="135" spans="1:22" x14ac:dyDescent="0.25">
      <c r="A135" s="12" t="s">
        <v>317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318</v>
      </c>
      <c r="B136" s="12" t="s">
        <v>28</v>
      </c>
      <c r="C136" s="13" t="s">
        <v>43</v>
      </c>
      <c r="D136" s="13" t="s">
        <v>277</v>
      </c>
      <c r="E136" s="16">
        <v>193.01</v>
      </c>
      <c r="F136" s="16">
        <v>0.9</v>
      </c>
      <c r="G136" s="25">
        <f>Tabela1[[#This Row],[Divid.]]*12/Tabela1[[#This Row],[Preço atual]]</f>
        <v>5.5955649966322997E-2</v>
      </c>
      <c r="H136" s="16">
        <v>18.84</v>
      </c>
      <c r="I136" s="16">
        <v>374.18</v>
      </c>
      <c r="J136" s="15">
        <f>Tabela1[[#This Row],[Preço atual]]/Tabela1[[#This Row],[VP]]</f>
        <v>0.51582126249398685</v>
      </c>
      <c r="K136" s="14">
        <v>0.42599999999999999</v>
      </c>
      <c r="L136" s="14">
        <v>0</v>
      </c>
      <c r="M136" s="13">
        <v>4.0999999999999996</v>
      </c>
      <c r="N136" s="13">
        <v>923</v>
      </c>
      <c r="O136" s="13">
        <v>3158</v>
      </c>
      <c r="P136" s="13">
        <v>375</v>
      </c>
      <c r="Q136" s="30">
        <f>Tabela1[[#This Row],[Divid.]]</f>
        <v>0.9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36" s="17">
        <f>Tabela1[[#This Row],[Preço Calculado]]/Tabela1[[#This Row],[Preço atual]]-1</f>
        <v>-0.58704317368027314</v>
      </c>
      <c r="U136" s="29" t="str">
        <f>HYPERLINK("https://statusinvest.com.br/fundos-imobiliarios/"&amp;Tabela1[[#This Row],[Ticker]],"Link")</f>
        <v>Link</v>
      </c>
      <c r="V136" s="38" t="s">
        <v>319</v>
      </c>
    </row>
    <row r="137" spans="1:22" x14ac:dyDescent="0.25">
      <c r="A137" s="12" t="s">
        <v>320</v>
      </c>
      <c r="B137" s="12" t="s">
        <v>28</v>
      </c>
      <c r="C137" s="13" t="s">
        <v>43</v>
      </c>
      <c r="D137" s="13" t="s">
        <v>153</v>
      </c>
      <c r="E137" s="16">
        <v>85.07</v>
      </c>
      <c r="F137" s="16">
        <v>0.54</v>
      </c>
      <c r="G137" s="14">
        <f>Tabela1[[#This Row],[Divid.]]*12/Tabela1[[#This Row],[Preço atual]]</f>
        <v>7.6172563771012114E-2</v>
      </c>
      <c r="H137" s="16">
        <v>7.03</v>
      </c>
      <c r="I137" s="16">
        <v>160.94999999999999</v>
      </c>
      <c r="J137" s="15">
        <f>Tabela1[[#This Row],[Preço atual]]/Tabela1[[#This Row],[VP]]</f>
        <v>0.52854923889406646</v>
      </c>
      <c r="K137" s="14">
        <v>5.1999999999999998E-2</v>
      </c>
      <c r="L137" s="14">
        <v>3.0000000000000001E-3</v>
      </c>
      <c r="M137" s="13">
        <v>1.29</v>
      </c>
      <c r="N137" s="13">
        <v>67</v>
      </c>
      <c r="O137" s="13">
        <v>14715</v>
      </c>
      <c r="P137" s="13">
        <v>935</v>
      </c>
      <c r="Q137" s="30">
        <f>Tabela1[[#This Row],[Divid.]]</f>
        <v>0.54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137" s="17">
        <f>Tabela1[[#This Row],[Preço Calculado]]/Tabela1[[#This Row],[Preço atual]]-1</f>
        <v>-0.43784085777850845</v>
      </c>
      <c r="U137" s="29" t="str">
        <f>HYPERLINK("https://statusinvest.com.br/fundos-imobiliarios/"&amp;Tabela1[[#This Row],[Ticker]],"Link")</f>
        <v>Link</v>
      </c>
      <c r="V137" s="38" t="s">
        <v>321</v>
      </c>
    </row>
    <row r="138" spans="1:22" x14ac:dyDescent="0.25">
      <c r="A138" s="12" t="s">
        <v>322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1.03</v>
      </c>
      <c r="I138" s="16">
        <v>39.880000000000003</v>
      </c>
      <c r="J138" s="15">
        <f>Tabela1[[#This Row],[Preço atual]]/Tabela1[[#This Row],[VP]]</f>
        <v>0</v>
      </c>
      <c r="K138" s="14"/>
      <c r="L138" s="14"/>
      <c r="M138" s="13">
        <v>6.56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323</v>
      </c>
      <c r="B139" s="12" t="s">
        <v>28</v>
      </c>
      <c r="C139" s="13" t="s">
        <v>56</v>
      </c>
      <c r="D139" s="13" t="s">
        <v>254</v>
      </c>
      <c r="E139" s="16">
        <v>2900.89</v>
      </c>
      <c r="F139" s="16">
        <v>112.95959999999999</v>
      </c>
      <c r="G139" s="14">
        <f>Tabela1[[#This Row],[Divid.]]*12/Tabela1[[#This Row],[Preço atual]]</f>
        <v>0.46727562920345134</v>
      </c>
      <c r="H139" s="16">
        <v>199.08279999999999</v>
      </c>
      <c r="I139" s="16">
        <v>2899.63</v>
      </c>
      <c r="J139" s="15">
        <f>Tabela1[[#This Row],[Preço atual]]/Tabela1[[#This Row],[VP]]</f>
        <v>1.0004345381997013</v>
      </c>
      <c r="K139" s="14">
        <v>0.32700000000000001</v>
      </c>
      <c r="L139" s="14">
        <v>3.5000000000000003E-2</v>
      </c>
      <c r="M139" s="13">
        <v>1.73</v>
      </c>
      <c r="N139" s="13">
        <v>112</v>
      </c>
      <c r="O139" s="13">
        <v>1759</v>
      </c>
      <c r="P139" s="13">
        <v>45</v>
      </c>
      <c r="Q139" s="30">
        <f>Tabela1[[#This Row],[Divid.]]</f>
        <v>112.95959999999999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10003.802214022138</v>
      </c>
      <c r="T139" s="17">
        <f>Tabela1[[#This Row],[Preço Calculado]]/Tabela1[[#This Row],[Preço atual]]-1</f>
        <v>2.4485286288077583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324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325</v>
      </c>
    </row>
    <row r="141" spans="1:22" x14ac:dyDescent="0.25">
      <c r="A141" s="12" t="s">
        <v>326</v>
      </c>
      <c r="B141" s="12" t="s">
        <v>28</v>
      </c>
      <c r="C141" s="13" t="s">
        <v>29</v>
      </c>
      <c r="D141" s="13" t="s">
        <v>30</v>
      </c>
      <c r="E141" s="16">
        <v>110.55</v>
      </c>
      <c r="F141" s="16">
        <v>0.98</v>
      </c>
      <c r="G141" s="14">
        <f>Tabela1[[#This Row],[Divid.]]*12/Tabela1[[#This Row],[Preço atual]]</f>
        <v>0.10637720488466758</v>
      </c>
      <c r="H141" s="16">
        <v>12.074999999999999</v>
      </c>
      <c r="I141" s="16">
        <v>191.97</v>
      </c>
      <c r="J141" s="15">
        <f>Tabela1[[#This Row],[Preço atual]]/Tabela1[[#This Row],[VP]]</f>
        <v>0.57587122987966866</v>
      </c>
      <c r="K141" s="14">
        <v>0.14899999999999999</v>
      </c>
      <c r="L141" s="14">
        <v>7.2000000000000008E-2</v>
      </c>
      <c r="M141" s="13">
        <v>1.99</v>
      </c>
      <c r="N141" s="13">
        <v>3987</v>
      </c>
      <c r="O141" s="13">
        <v>5373</v>
      </c>
      <c r="P141" s="13">
        <v>930</v>
      </c>
      <c r="Q141" s="30">
        <f>Tabela1[[#This Row],[Divid.]]</f>
        <v>0.98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141" s="17">
        <f>Tabela1[[#This Row],[Preço Calculado]]/Tabela1[[#This Row],[Preço atual]]-1</f>
        <v>-0.21492837723492564</v>
      </c>
      <c r="U141" s="29" t="str">
        <f>HYPERLINK("https://statusinvest.com.br/fundos-imobiliarios/"&amp;Tabela1[[#This Row],[Ticker]],"Link")</f>
        <v>Link</v>
      </c>
      <c r="V141" s="38" t="s">
        <v>327</v>
      </c>
    </row>
    <row r="142" spans="1:22" x14ac:dyDescent="0.25">
      <c r="A142" s="12" t="s">
        <v>328</v>
      </c>
      <c r="B142" s="12" t="s">
        <v>28</v>
      </c>
      <c r="C142" s="13" t="s">
        <v>70</v>
      </c>
      <c r="D142" s="13" t="s">
        <v>329</v>
      </c>
      <c r="E142" s="16">
        <v>9.25</v>
      </c>
      <c r="F142" s="16">
        <v>8.4000000000000005E-2</v>
      </c>
      <c r="G142" s="14">
        <f>Tabela1[[#This Row],[Divid.]]*12/Tabela1[[#This Row],[Preço atual]]</f>
        <v>0.10897297297297297</v>
      </c>
      <c r="H142" s="16">
        <v>0.99299999999999999</v>
      </c>
      <c r="I142" s="16">
        <v>9.1</v>
      </c>
      <c r="J142" s="15">
        <f>Tabela1[[#This Row],[Preço atual]]/Tabela1[[#This Row],[VP]]</f>
        <v>1.0164835164835164</v>
      </c>
      <c r="K142" s="14">
        <v>0</v>
      </c>
      <c r="L142" s="14">
        <v>0</v>
      </c>
      <c r="M142" s="13">
        <v>1.2</v>
      </c>
      <c r="N142" s="13">
        <v>102637</v>
      </c>
      <c r="O142" s="13">
        <v>5212</v>
      </c>
      <c r="P142" s="13">
        <v>499</v>
      </c>
      <c r="Q142" s="30">
        <f>Tabela1[[#This Row],[Divid.]]</f>
        <v>8.4000000000000005E-2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7.439114391143911</v>
      </c>
      <c r="T142" s="17">
        <f>Tabela1[[#This Row],[Preço Calculado]]/Tabela1[[#This Row],[Preço atual]]-1</f>
        <v>-0.19577141717363122</v>
      </c>
      <c r="U142" s="29" t="str">
        <f>HYPERLINK("https://statusinvest.com.br/fundos-imobiliarios/"&amp;Tabela1[[#This Row],[Ticker]],"Link")</f>
        <v>Link</v>
      </c>
      <c r="V142" s="38" t="s">
        <v>330</v>
      </c>
    </row>
    <row r="143" spans="1:22" x14ac:dyDescent="0.25">
      <c r="A143" s="12" t="s">
        <v>331</v>
      </c>
      <c r="B143" s="12" t="s">
        <v>28</v>
      </c>
      <c r="C143" s="13" t="s">
        <v>82</v>
      </c>
      <c r="D143" s="13" t="s">
        <v>332</v>
      </c>
      <c r="E143" s="16">
        <v>9.34</v>
      </c>
      <c r="F143" s="16">
        <v>0.1</v>
      </c>
      <c r="G143" s="14">
        <f>Tabela1[[#This Row],[Divid.]]*12/Tabela1[[#This Row],[Preço atual]]</f>
        <v>0.12847965738758033</v>
      </c>
      <c r="H143" s="16">
        <v>1.2</v>
      </c>
      <c r="I143" s="16">
        <v>9.7899999999999991</v>
      </c>
      <c r="J143" s="15">
        <f>Tabela1[[#This Row],[Preço atual]]/Tabela1[[#This Row],[VP]]</f>
        <v>0.95403472931562827</v>
      </c>
      <c r="K143" s="14"/>
      <c r="L143" s="14"/>
      <c r="M143" s="13">
        <v>0.56999999999999995</v>
      </c>
      <c r="N143" s="13">
        <v>24082</v>
      </c>
      <c r="O143" s="13"/>
      <c r="P143" s="13"/>
      <c r="Q143" s="30">
        <f>Tabela1[[#This Row],[Divid.]]</f>
        <v>0.1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3" s="17">
        <f>Tabela1[[#This Row],[Preço Calculado]]/Tabela1[[#This Row],[Preço atual]]-1</f>
        <v>-5.181064658612311E-2</v>
      </c>
      <c r="U143" s="29" t="str">
        <f>HYPERLINK("https://statusinvest.com.br/fundos-imobiliarios/"&amp;Tabela1[[#This Row],[Ticker]],"Link")</f>
        <v>Link</v>
      </c>
      <c r="V143" s="38" t="s">
        <v>333</v>
      </c>
    </row>
    <row r="144" spans="1:22" x14ac:dyDescent="0.25">
      <c r="A144" s="12" t="s">
        <v>334</v>
      </c>
      <c r="B144" s="12" t="s">
        <v>28</v>
      </c>
      <c r="C144" s="13" t="s">
        <v>53</v>
      </c>
      <c r="D144" s="13" t="s">
        <v>335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2.92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336</v>
      </c>
    </row>
    <row r="145" spans="1:22" x14ac:dyDescent="0.25">
      <c r="A145" s="12" t="s">
        <v>337</v>
      </c>
      <c r="B145" s="12" t="s">
        <v>28</v>
      </c>
      <c r="C145" s="13" t="s">
        <v>36</v>
      </c>
      <c r="D145" s="13" t="s">
        <v>335</v>
      </c>
      <c r="E145" s="16">
        <v>89.18</v>
      </c>
      <c r="F145" s="16">
        <v>0.95</v>
      </c>
      <c r="G145" s="25">
        <f>Tabela1[[#This Row],[Divid.]]*12/Tabela1[[#This Row],[Preço atual]]</f>
        <v>0.1278313523211482</v>
      </c>
      <c r="H145" s="16">
        <v>12.4</v>
      </c>
      <c r="I145" s="16">
        <v>94.96</v>
      </c>
      <c r="J145" s="15">
        <f>Tabela1[[#This Row],[Preço atual]]/Tabela1[[#This Row],[VP]]</f>
        <v>0.93913226621735479</v>
      </c>
      <c r="K145" s="14"/>
      <c r="L145" s="14"/>
      <c r="M145" s="13">
        <v>4.74</v>
      </c>
      <c r="N145" s="13">
        <v>4961</v>
      </c>
      <c r="O145" s="13"/>
      <c r="P145" s="13"/>
      <c r="Q145" s="30">
        <f>Tabela1[[#This Row],[Divid.]]</f>
        <v>0.95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5" s="17">
        <f>Tabela1[[#This Row],[Preço Calculado]]/Tabela1[[#This Row],[Preço atual]]-1</f>
        <v>-5.6595185821784466E-2</v>
      </c>
      <c r="U145" s="29" t="str">
        <f>HYPERLINK("https://statusinvest.com.br/fundos-imobiliarios/"&amp;Tabela1[[#This Row],[Ticker]],"Link")</f>
        <v>Link</v>
      </c>
      <c r="V145" s="38" t="s">
        <v>338</v>
      </c>
    </row>
    <row r="146" spans="1:22" x14ac:dyDescent="0.25">
      <c r="A146" s="12" t="s">
        <v>339</v>
      </c>
      <c r="B146" s="12" t="s">
        <v>28</v>
      </c>
      <c r="C146" s="13" t="s">
        <v>33</v>
      </c>
      <c r="D146" s="13" t="s">
        <v>138</v>
      </c>
      <c r="E146" s="16">
        <v>1520</v>
      </c>
      <c r="F146" s="16">
        <v>14.973800000000001</v>
      </c>
      <c r="G146" s="14">
        <f>Tabela1[[#This Row],[Divid.]]*12/Tabela1[[#This Row],[Preço atual]]</f>
        <v>0.11821421052631581</v>
      </c>
      <c r="H146" s="16">
        <v>326.45530000000002</v>
      </c>
      <c r="I146" s="16">
        <v>1119.08</v>
      </c>
      <c r="J146" s="15">
        <f>Tabela1[[#This Row],[Preço atual]]/Tabela1[[#This Row],[VP]]</f>
        <v>1.3582585695392644</v>
      </c>
      <c r="K146" s="14">
        <v>0</v>
      </c>
      <c r="L146" s="14">
        <v>0</v>
      </c>
      <c r="M146" s="13">
        <v>203.53</v>
      </c>
      <c r="N146" s="13">
        <v>56</v>
      </c>
      <c r="O146" s="13">
        <v>0</v>
      </c>
      <c r="P146" s="13">
        <v>725</v>
      </c>
      <c r="Q146" s="30">
        <f>Tabela1[[#This Row],[Divid.]]</f>
        <v>14.973800000000001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1326.0929889298893</v>
      </c>
      <c r="T146" s="17">
        <f>Tabela1[[#This Row],[Preço Calculado]]/Tabela1[[#This Row],[Preço atual]]-1</f>
        <v>-0.12757040201980963</v>
      </c>
      <c r="U146" s="29" t="str">
        <f>HYPERLINK("https://statusinvest.com.br/fundos-imobiliarios/"&amp;Tabela1[[#This Row],[Ticker]],"Link")</f>
        <v>Link</v>
      </c>
      <c r="V146" s="38" t="s">
        <v>340</v>
      </c>
    </row>
    <row r="147" spans="1:22" x14ac:dyDescent="0.25">
      <c r="A147" s="12" t="s">
        <v>341</v>
      </c>
      <c r="B147" s="12" t="s">
        <v>28</v>
      </c>
      <c r="C147" s="13" t="s">
        <v>70</v>
      </c>
      <c r="D147" s="13" t="s">
        <v>342</v>
      </c>
      <c r="E147" s="16">
        <v>113.6</v>
      </c>
      <c r="F147" s="16">
        <v>0.92</v>
      </c>
      <c r="G147" s="25">
        <f>Tabela1[[#This Row],[Divid.]]*12/Tabela1[[#This Row],[Preço atual]]</f>
        <v>9.7183098591549305E-2</v>
      </c>
      <c r="H147" s="16">
        <v>11.62</v>
      </c>
      <c r="I147" s="16">
        <v>113.34</v>
      </c>
      <c r="J147" s="15">
        <f>Tabela1[[#This Row],[Preço atual]]/Tabela1[[#This Row],[VP]]</f>
        <v>1.0022939827068995</v>
      </c>
      <c r="K147" s="14">
        <v>0</v>
      </c>
      <c r="L147" s="14">
        <v>0</v>
      </c>
      <c r="M147" s="13">
        <v>10.91</v>
      </c>
      <c r="N147" s="13">
        <v>106483</v>
      </c>
      <c r="O147" s="13">
        <v>1143</v>
      </c>
      <c r="P147" s="13">
        <v>117</v>
      </c>
      <c r="Q147" s="30">
        <f>Tabela1[[#This Row],[Divid.]]</f>
        <v>0.92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147" s="17">
        <f>Tabela1[[#This Row],[Preço Calculado]]/Tabela1[[#This Row],[Preço atual]]-1</f>
        <v>-0.28278156020996825</v>
      </c>
      <c r="U147" s="29" t="str">
        <f>HYPERLINK("https://statusinvest.com.br/fundos-imobiliarios/"&amp;Tabela1[[#This Row],[Ticker]],"Link")</f>
        <v>Link</v>
      </c>
      <c r="V147" s="38" t="s">
        <v>343</v>
      </c>
    </row>
    <row r="148" spans="1:22" x14ac:dyDescent="0.25">
      <c r="A148" s="12" t="s">
        <v>344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345</v>
      </c>
      <c r="B149" s="12" t="s">
        <v>28</v>
      </c>
      <c r="C149" s="13" t="s">
        <v>70</v>
      </c>
      <c r="D149" s="13" t="s">
        <v>195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346</v>
      </c>
    </row>
    <row r="150" spans="1:22" x14ac:dyDescent="0.25">
      <c r="A150" s="12" t="s">
        <v>347</v>
      </c>
      <c r="B150" s="12" t="s">
        <v>28</v>
      </c>
      <c r="C150" s="13" t="s">
        <v>29</v>
      </c>
      <c r="D150" s="13" t="s">
        <v>247</v>
      </c>
      <c r="E150" s="16">
        <v>7.91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14.44</v>
      </c>
      <c r="J150" s="15">
        <f>Tabela1[[#This Row],[Preço atual]]/Tabela1[[#This Row],[VP]]</f>
        <v>0.54778393351800558</v>
      </c>
      <c r="K150" s="14">
        <v>0.108</v>
      </c>
      <c r="L150" s="14">
        <v>3.7999999999999999E-2</v>
      </c>
      <c r="M150" s="13">
        <v>1.73</v>
      </c>
      <c r="N150" s="13">
        <v>8384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348</v>
      </c>
    </row>
    <row r="151" spans="1:22" x14ac:dyDescent="0.25">
      <c r="A151" s="12" t="s">
        <v>349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5.04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350</v>
      </c>
    </row>
    <row r="152" spans="1:22" x14ac:dyDescent="0.25">
      <c r="A152" s="12" t="s">
        <v>351</v>
      </c>
      <c r="B152" s="12" t="s">
        <v>28</v>
      </c>
      <c r="C152" s="13" t="s">
        <v>43</v>
      </c>
      <c r="D152" s="13" t="s">
        <v>99</v>
      </c>
      <c r="E152" s="16">
        <v>89.88</v>
      </c>
      <c r="F152" s="16">
        <v>0.79</v>
      </c>
      <c r="G152" s="14">
        <f>Tabela1[[#This Row],[Divid.]]*12/Tabela1[[#This Row],[Preço atual]]</f>
        <v>0.10547396528704941</v>
      </c>
      <c r="H152" s="16">
        <v>9.48</v>
      </c>
      <c r="I152" s="16">
        <v>95.14</v>
      </c>
      <c r="J152" s="15">
        <f>Tabela1[[#This Row],[Preço atual]]/Tabela1[[#This Row],[VP]]</f>
        <v>0.94471305444607945</v>
      </c>
      <c r="K152" s="14">
        <v>0</v>
      </c>
      <c r="L152" s="14">
        <v>0</v>
      </c>
      <c r="M152" s="13">
        <v>1.31</v>
      </c>
      <c r="N152" s="13">
        <v>33086</v>
      </c>
      <c r="O152" s="13">
        <v>11937</v>
      </c>
      <c r="P152" s="13">
        <v>1373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-0.22159435212509659</v>
      </c>
      <c r="U152" s="29" t="str">
        <f>HYPERLINK("https://statusinvest.com.br/fundos-imobiliarios/"&amp;Tabela1[[#This Row],[Ticker]],"Link")</f>
        <v>Link</v>
      </c>
      <c r="V152" s="38" t="s">
        <v>352</v>
      </c>
    </row>
    <row r="153" spans="1:22" x14ac:dyDescent="0.25">
      <c r="A153" s="12" t="s">
        <v>353</v>
      </c>
      <c r="B153" s="12" t="s">
        <v>28</v>
      </c>
      <c r="C153" s="13" t="s">
        <v>82</v>
      </c>
      <c r="D153" s="13"/>
      <c r="E153" s="16">
        <v>108</v>
      </c>
      <c r="F153" s="16">
        <v>0.7</v>
      </c>
      <c r="G153" s="25">
        <f>Tabela1[[#This Row],[Divid.]]*12/Tabela1[[#This Row],[Preço atual]]</f>
        <v>7.7777777777777765E-2</v>
      </c>
      <c r="H153" s="16">
        <v>5.75</v>
      </c>
      <c r="I153" s="16">
        <v>111.23</v>
      </c>
      <c r="J153" s="15">
        <f>Tabela1[[#This Row],[Preço atual]]/Tabela1[[#This Row],[VP]]</f>
        <v>0.9709610716533309</v>
      </c>
      <c r="K153" s="14"/>
      <c r="L153" s="14"/>
      <c r="M153" s="13">
        <v>4.57</v>
      </c>
      <c r="N153" s="13">
        <v>21</v>
      </c>
      <c r="O153" s="13">
        <v>21482</v>
      </c>
      <c r="P153" s="13">
        <v>3640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-0.42599425994259954</v>
      </c>
      <c r="U153" s="29" t="str">
        <f>HYPERLINK("https://statusinvest.com.br/fundos-imobiliarios/"&amp;Tabela1[[#This Row],[Ticker]],"Link")</f>
        <v>Link</v>
      </c>
      <c r="V153" s="38" t="s">
        <v>354</v>
      </c>
    </row>
    <row r="154" spans="1:22" x14ac:dyDescent="0.25">
      <c r="A154" s="12" t="s">
        <v>355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356</v>
      </c>
    </row>
    <row r="155" spans="1:22" x14ac:dyDescent="0.25">
      <c r="A155" s="12" t="s">
        <v>357</v>
      </c>
      <c r="B155" s="12" t="s">
        <v>28</v>
      </c>
      <c r="C155" s="13" t="s">
        <v>82</v>
      </c>
      <c r="D155" s="13"/>
      <c r="E155" s="16">
        <v>0</v>
      </c>
      <c r="F155" s="16">
        <v>0.32300000000000001</v>
      </c>
      <c r="G155" s="14" t="e">
        <f>Tabela1[[#This Row],[Divid.]]*12/Tabela1[[#This Row],[Preço atual]]</f>
        <v>#DIV/0!</v>
      </c>
      <c r="H155" s="16">
        <v>0.32300000000000001</v>
      </c>
      <c r="I155" s="16">
        <v>85.99</v>
      </c>
      <c r="J155" s="15">
        <f>Tabela1[[#This Row],[Preço atual]]/Tabela1[[#This Row],[VP]]</f>
        <v>0</v>
      </c>
      <c r="K155" s="14"/>
      <c r="L155" s="14"/>
      <c r="M155" s="13">
        <v>2.81</v>
      </c>
      <c r="N155" s="13">
        <v>1</v>
      </c>
      <c r="O155" s="13"/>
      <c r="P155" s="13"/>
      <c r="Q155" s="30">
        <f>Tabela1[[#This Row],[Divid.]]</f>
        <v>0.32300000000000001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28.605166051660518</v>
      </c>
      <c r="T155" s="17" t="e">
        <f>Tabela1[[#This Row],[Preço Calculado]]/Tabela1[[#This Row],[Preço atual]]-1</f>
        <v>#DIV/0!</v>
      </c>
      <c r="U155" s="29" t="str">
        <f>HYPERLINK("https://statusinvest.com.br/fundos-imobiliarios/"&amp;Tabela1[[#This Row],[Ticker]],"Link")</f>
        <v>Link</v>
      </c>
      <c r="V155" s="38" t="s">
        <v>51</v>
      </c>
    </row>
    <row r="156" spans="1:22" x14ac:dyDescent="0.25">
      <c r="A156" s="12" t="s">
        <v>358</v>
      </c>
      <c r="B156" s="12" t="s">
        <v>28</v>
      </c>
      <c r="C156" s="13" t="s">
        <v>43</v>
      </c>
      <c r="D156" s="13" t="s">
        <v>79</v>
      </c>
      <c r="E156" s="16">
        <v>48.5</v>
      </c>
      <c r="F156" s="16">
        <v>0.28999999999999998</v>
      </c>
      <c r="G156" s="14">
        <f>Tabela1[[#This Row],[Divid.]]*12/Tabela1[[#This Row],[Preço atual]]</f>
        <v>7.1752577319587618E-2</v>
      </c>
      <c r="H156" s="16">
        <v>4.49</v>
      </c>
      <c r="I156" s="16">
        <v>80.56</v>
      </c>
      <c r="J156" s="15">
        <f>Tabela1[[#This Row],[Preço atual]]/Tabela1[[#This Row],[VP]]</f>
        <v>0.60203574975173779</v>
      </c>
      <c r="K156" s="14">
        <v>0.152</v>
      </c>
      <c r="L156" s="14">
        <v>0</v>
      </c>
      <c r="M156" s="13">
        <v>0.9</v>
      </c>
      <c r="N156" s="13">
        <v>320</v>
      </c>
      <c r="O156" s="13">
        <v>12131</v>
      </c>
      <c r="P156" s="13">
        <v>1458</v>
      </c>
      <c r="Q156" s="30">
        <f>Tabela1[[#This Row],[Divid.]]</f>
        <v>0.28999999999999998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25.682656826568259</v>
      </c>
      <c r="T156" s="17">
        <f>Tabela1[[#This Row],[Preço Calculado]]/Tabela1[[#This Row],[Preço atual]]-1</f>
        <v>-0.47046068398828333</v>
      </c>
      <c r="U156" s="29" t="str">
        <f>HYPERLINK("https://statusinvest.com.br/fundos-imobiliarios/"&amp;Tabela1[[#This Row],[Ticker]],"Link")</f>
        <v>Link</v>
      </c>
      <c r="V156" s="38" t="s">
        <v>359</v>
      </c>
    </row>
    <row r="157" spans="1:22" x14ac:dyDescent="0.25">
      <c r="A157" s="12" t="s">
        <v>360</v>
      </c>
      <c r="B157" s="12" t="s">
        <v>28</v>
      </c>
      <c r="C157" s="13" t="s">
        <v>36</v>
      </c>
      <c r="D157" s="13" t="s">
        <v>361</v>
      </c>
      <c r="E157" s="16">
        <v>89.72</v>
      </c>
      <c r="F157" s="16">
        <v>1</v>
      </c>
      <c r="G157" s="14">
        <f>Tabela1[[#This Row],[Divid.]]*12/Tabela1[[#This Row],[Preço atual]]</f>
        <v>0.13374944271065536</v>
      </c>
      <c r="H157" s="16">
        <v>13.58</v>
      </c>
      <c r="I157" s="16">
        <v>97.88</v>
      </c>
      <c r="J157" s="15">
        <f>Tabela1[[#This Row],[Preço atual]]/Tabela1[[#This Row],[VP]]</f>
        <v>0.91663261136085006</v>
      </c>
      <c r="K157" s="14"/>
      <c r="L157" s="14"/>
      <c r="M157" s="13">
        <v>6.34</v>
      </c>
      <c r="N157" s="13">
        <v>70629</v>
      </c>
      <c r="O157" s="13"/>
      <c r="P157" s="13"/>
      <c r="Q157" s="30">
        <f>Tabela1[[#This Row],[Divid.]]</f>
        <v>1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57" s="17">
        <f>Tabela1[[#This Row],[Preço Calculado]]/Tabela1[[#This Row],[Preço atual]]-1</f>
        <v>-1.291924198778327E-2</v>
      </c>
      <c r="U157" s="29" t="str">
        <f>HYPERLINK("https://statusinvest.com.br/fundos-imobiliarios/"&amp;Tabela1[[#This Row],[Ticker]],"Link")</f>
        <v>Link</v>
      </c>
      <c r="V157" s="38" t="s">
        <v>362</v>
      </c>
    </row>
    <row r="158" spans="1:22" x14ac:dyDescent="0.25">
      <c r="A158" s="12" t="s">
        <v>363</v>
      </c>
      <c r="B158" s="12" t="s">
        <v>28</v>
      </c>
      <c r="C158" s="13" t="s">
        <v>82</v>
      </c>
      <c r="D158" s="13" t="s">
        <v>50</v>
      </c>
      <c r="E158" s="16">
        <v>117.39</v>
      </c>
      <c r="F158" s="16">
        <v>0.62409999999999999</v>
      </c>
      <c r="G158" s="25">
        <f>Tabela1[[#This Row],[Divid.]]*12/Tabela1[[#This Row],[Preço atual]]</f>
        <v>6.3797597751086121E-2</v>
      </c>
      <c r="H158" s="16">
        <v>7.2065999999999999</v>
      </c>
      <c r="I158" s="16">
        <v>119.38</v>
      </c>
      <c r="J158" s="15">
        <f>Tabela1[[#This Row],[Preço atual]]/Tabela1[[#This Row],[VP]]</f>
        <v>0.9833305411291674</v>
      </c>
      <c r="K158" s="14">
        <v>0</v>
      </c>
      <c r="L158" s="14">
        <v>0</v>
      </c>
      <c r="M158" s="13">
        <v>1.5</v>
      </c>
      <c r="N158" s="13">
        <v>39</v>
      </c>
      <c r="O158" s="13">
        <v>7999</v>
      </c>
      <c r="P158" s="13">
        <v>740</v>
      </c>
      <c r="Q158" s="30">
        <f>Tabela1[[#This Row],[Divid.]]</f>
        <v>0.62409999999999999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55.270848708487087</v>
      </c>
      <c r="T158" s="17">
        <f>Tabela1[[#This Row],[Preço Calculado]]/Tabela1[[#This Row],[Preço atual]]-1</f>
        <v>-0.52916902028718726</v>
      </c>
      <c r="U158" s="29" t="str">
        <f>HYPERLINK("https://statusinvest.com.br/fundos-imobiliarios/"&amp;Tabela1[[#This Row],[Ticker]],"Link")</f>
        <v>Link</v>
      </c>
      <c r="V158" s="38" t="s">
        <v>364</v>
      </c>
    </row>
    <row r="159" spans="1:22" x14ac:dyDescent="0.25">
      <c r="A159" s="12" t="s">
        <v>365</v>
      </c>
      <c r="B159" s="12" t="s">
        <v>28</v>
      </c>
      <c r="C159" s="13" t="s">
        <v>43</v>
      </c>
      <c r="D159" s="13" t="s">
        <v>366</v>
      </c>
      <c r="E159" s="16">
        <v>91.4</v>
      </c>
      <c r="F159" s="16">
        <v>0.23810000000000001</v>
      </c>
      <c r="G159" s="14">
        <f>Tabela1[[#This Row],[Divid.]]*12/Tabela1[[#This Row],[Preço atual]]</f>
        <v>3.1260393873085338E-2</v>
      </c>
      <c r="H159" s="16">
        <v>6.6243999999999996</v>
      </c>
      <c r="I159" s="16">
        <v>111.96</v>
      </c>
      <c r="J159" s="15">
        <f>Tabela1[[#This Row],[Preço atual]]/Tabela1[[#This Row],[VP]]</f>
        <v>0.81636298678099328</v>
      </c>
      <c r="K159" s="14">
        <v>2.8000000000000001E-2</v>
      </c>
      <c r="L159" s="14">
        <v>0</v>
      </c>
      <c r="M159" s="13">
        <v>0.21</v>
      </c>
      <c r="N159" s="13">
        <v>970</v>
      </c>
      <c r="O159" s="13">
        <v>8423</v>
      </c>
      <c r="P159" s="13">
        <v>775</v>
      </c>
      <c r="Q159" s="30">
        <f>Tabela1[[#This Row],[Divid.]]</f>
        <v>0.23810000000000001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21.086346863468634</v>
      </c>
      <c r="T159" s="17">
        <f>Tabela1[[#This Row],[Preço Calculado]]/Tabela1[[#This Row],[Preço atual]]-1</f>
        <v>-0.76929598617649197</v>
      </c>
      <c r="U159" s="29" t="str">
        <f>HYPERLINK("https://statusinvest.com.br/fundos-imobiliarios/"&amp;Tabela1[[#This Row],[Ticker]],"Link")</f>
        <v>Link</v>
      </c>
      <c r="V159" s="38" t="s">
        <v>367</v>
      </c>
    </row>
    <row r="160" spans="1:22" x14ac:dyDescent="0.25">
      <c r="A160" s="12" t="s">
        <v>368</v>
      </c>
      <c r="B160" s="12" t="s">
        <v>28</v>
      </c>
      <c r="C160" s="13" t="s">
        <v>36</v>
      </c>
      <c r="D160" s="13" t="s">
        <v>361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369</v>
      </c>
    </row>
    <row r="161" spans="1:22" x14ac:dyDescent="0.25">
      <c r="A161" s="12" t="s">
        <v>370</v>
      </c>
      <c r="B161" s="12" t="s">
        <v>28</v>
      </c>
      <c r="C161" s="13" t="s">
        <v>36</v>
      </c>
      <c r="D161" s="13" t="s">
        <v>50</v>
      </c>
      <c r="E161" s="16">
        <v>77.02</v>
      </c>
      <c r="F161" s="16">
        <v>0.52</v>
      </c>
      <c r="G161" s="14">
        <f>Tabela1[[#This Row],[Divid.]]*12/Tabela1[[#This Row],[Preço atual]]</f>
        <v>8.101791742404571E-2</v>
      </c>
      <c r="H161" s="16">
        <v>9.9600000000000009</v>
      </c>
      <c r="I161" s="16">
        <v>97.76</v>
      </c>
      <c r="J161" s="15">
        <f>Tabela1[[#This Row],[Preço atual]]/Tabela1[[#This Row],[VP]]</f>
        <v>0.78784779050736486</v>
      </c>
      <c r="K161" s="14"/>
      <c r="L161" s="14"/>
      <c r="M161" s="13">
        <v>5.14</v>
      </c>
      <c r="N161" s="13">
        <v>1003</v>
      </c>
      <c r="O161" s="13"/>
      <c r="P161" s="13"/>
      <c r="Q161" s="30">
        <f>Tabela1[[#This Row],[Divid.]]</f>
        <v>0.52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161" s="17">
        <f>Tabela1[[#This Row],[Preço Calculado]]/Tabela1[[#This Row],[Preço atual]]-1</f>
        <v>-0.40208179022844492</v>
      </c>
      <c r="U161" s="29" t="str">
        <f>HYPERLINK("https://statusinvest.com.br/fundos-imobiliarios/"&amp;Tabela1[[#This Row],[Ticker]],"Link")</f>
        <v>Link</v>
      </c>
      <c r="V161" s="38" t="s">
        <v>371</v>
      </c>
    </row>
    <row r="162" spans="1:22" x14ac:dyDescent="0.25">
      <c r="A162" s="12" t="s">
        <v>372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373</v>
      </c>
      <c r="B163" s="12" t="s">
        <v>28</v>
      </c>
      <c r="C163" s="13" t="s">
        <v>374</v>
      </c>
      <c r="D163" s="13" t="s">
        <v>47</v>
      </c>
      <c r="E163" s="16">
        <v>301.75</v>
      </c>
      <c r="F163" s="16">
        <v>3</v>
      </c>
      <c r="G163" s="14">
        <f>Tabela1[[#This Row],[Divid.]]*12/Tabela1[[#This Row],[Preço atual]]</f>
        <v>0.11930405965202982</v>
      </c>
      <c r="H163" s="16">
        <v>33.207799999999999</v>
      </c>
      <c r="I163" s="16">
        <v>312.06</v>
      </c>
      <c r="J163" s="15">
        <f>Tabela1[[#This Row],[Preço atual]]/Tabela1[[#This Row],[VP]]</f>
        <v>0.96696148176632701</v>
      </c>
      <c r="K163" s="14">
        <v>0</v>
      </c>
      <c r="L163" s="14">
        <v>0</v>
      </c>
      <c r="M163" s="13">
        <v>2.19</v>
      </c>
      <c r="N163" s="13">
        <v>3085</v>
      </c>
      <c r="O163" s="13">
        <v>10804</v>
      </c>
      <c r="P163" s="13">
        <v>1207</v>
      </c>
      <c r="Q163" s="30">
        <f>Tabela1[[#This Row],[Divid.]]</f>
        <v>3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265.68265682656823</v>
      </c>
      <c r="T163" s="17">
        <f>Tabela1[[#This Row],[Preço Calculado]]/Tabela1[[#This Row],[Preço atual]]-1</f>
        <v>-0.11952723504037044</v>
      </c>
      <c r="U163" s="29" t="str">
        <f>HYPERLINK("https://statusinvest.com.br/fundos-imobiliarios/"&amp;Tabela1[[#This Row],[Ticker]],"Link")</f>
        <v>Link</v>
      </c>
      <c r="V163" s="38" t="s">
        <v>375</v>
      </c>
    </row>
    <row r="164" spans="1:22" x14ac:dyDescent="0.25">
      <c r="A164" s="12" t="s">
        <v>376</v>
      </c>
      <c r="B164" s="12" t="s">
        <v>28</v>
      </c>
      <c r="C164" s="13" t="s">
        <v>159</v>
      </c>
      <c r="D164" s="13" t="s">
        <v>377</v>
      </c>
      <c r="E164" s="16">
        <v>50.05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101.29</v>
      </c>
      <c r="J164" s="15">
        <f>Tabela1[[#This Row],[Preço atual]]/Tabela1[[#This Row],[VP]]</f>
        <v>0.4941257774706288</v>
      </c>
      <c r="K164" s="14"/>
      <c r="L164" s="14"/>
      <c r="M164" s="13">
        <v>0.12</v>
      </c>
      <c r="N164" s="13">
        <v>69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378</v>
      </c>
      <c r="B165" s="12" t="s">
        <v>28</v>
      </c>
      <c r="C165" s="13" t="s">
        <v>36</v>
      </c>
      <c r="D165" s="13" t="s">
        <v>377</v>
      </c>
      <c r="E165" s="16">
        <v>39</v>
      </c>
      <c r="F165" s="16">
        <v>0.34</v>
      </c>
      <c r="G165" s="25">
        <f>Tabela1[[#This Row],[Divid.]]*12/Tabela1[[#This Row],[Preço atual]]</f>
        <v>0.10461538461538462</v>
      </c>
      <c r="H165" s="16">
        <v>6.4204999999999997</v>
      </c>
      <c r="I165" s="16">
        <v>114.32</v>
      </c>
      <c r="J165" s="15">
        <f>Tabela1[[#This Row],[Preço atual]]/Tabela1[[#This Row],[VP]]</f>
        <v>0.34114765570328903</v>
      </c>
      <c r="K165" s="14"/>
      <c r="L165" s="14"/>
      <c r="M165" s="13">
        <v>2.16</v>
      </c>
      <c r="N165" s="13">
        <v>193383</v>
      </c>
      <c r="O165" s="13"/>
      <c r="P165" s="13"/>
      <c r="Q165" s="30">
        <f>Tabela1[[#This Row],[Divid.]]</f>
        <v>0.34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165" s="17">
        <f>Tabela1[[#This Row],[Preço Calculado]]/Tabela1[[#This Row],[Preço atual]]-1</f>
        <v>-0.22793074084587006</v>
      </c>
      <c r="U165" s="29" t="str">
        <f>HYPERLINK("https://statusinvest.com.br/fundos-imobiliarios/"&amp;Tabela1[[#This Row],[Ticker]],"Link")</f>
        <v>Link</v>
      </c>
      <c r="V165" s="38" t="s">
        <v>379</v>
      </c>
    </row>
    <row r="166" spans="1:22" x14ac:dyDescent="0.25">
      <c r="A166" s="12" t="s">
        <v>380</v>
      </c>
      <c r="B166" s="12" t="s">
        <v>28</v>
      </c>
      <c r="C166" s="13" t="s">
        <v>70</v>
      </c>
      <c r="D166" s="13" t="s">
        <v>50</v>
      </c>
      <c r="E166" s="16">
        <v>107.5</v>
      </c>
      <c r="F166" s="16">
        <v>1.87</v>
      </c>
      <c r="G166" s="25">
        <f>Tabela1[[#This Row],[Divid.]]*12/Tabela1[[#This Row],[Preço atual]]</f>
        <v>0.20874418604651163</v>
      </c>
      <c r="H166" s="16">
        <v>7.82</v>
      </c>
      <c r="I166" s="16">
        <v>92.43</v>
      </c>
      <c r="J166" s="15">
        <f>Tabela1[[#This Row],[Preço atual]]/Tabela1[[#This Row],[VP]]</f>
        <v>1.1630423022828085</v>
      </c>
      <c r="K166" s="14"/>
      <c r="L166" s="14"/>
      <c r="M166" s="13">
        <v>23.51</v>
      </c>
      <c r="N166" s="13">
        <v>59</v>
      </c>
      <c r="O166" s="13"/>
      <c r="P166" s="13"/>
      <c r="Q166" s="30">
        <f>Tabela1[[#This Row],[Divid.]]</f>
        <v>1.87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165.60885608856088</v>
      </c>
      <c r="T166" s="17">
        <f>Tabela1[[#This Row],[Preço Calculado]]/Tabela1[[#This Row],[Preço atual]]-1</f>
        <v>0.5405474984982408</v>
      </c>
      <c r="U166" s="29" t="str">
        <f>HYPERLINK("https://statusinvest.com.br/fundos-imobiliarios/"&amp;Tabela1[[#This Row],[Ticker]],"Link")</f>
        <v>Link</v>
      </c>
      <c r="V166" s="38" t="s">
        <v>381</v>
      </c>
    </row>
    <row r="167" spans="1:22" x14ac:dyDescent="0.25">
      <c r="A167" s="12" t="s">
        <v>382</v>
      </c>
      <c r="B167" s="12" t="s">
        <v>28</v>
      </c>
      <c r="C167" s="13" t="s">
        <v>159</v>
      </c>
      <c r="D167" s="13"/>
      <c r="E167" s="16">
        <v>115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97.41</v>
      </c>
      <c r="J167" s="15">
        <f>Tabela1[[#This Row],[Preço atual]]/Tabela1[[#This Row],[VP]]</f>
        <v>1.1805769428190125</v>
      </c>
      <c r="K167" s="14"/>
      <c r="L167" s="14"/>
      <c r="M167" s="13">
        <v>1.23</v>
      </c>
      <c r="N167" s="13">
        <v>112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383</v>
      </c>
      <c r="B168" s="12" t="s">
        <v>28</v>
      </c>
      <c r="C168" s="13" t="s">
        <v>53</v>
      </c>
      <c r="D168" s="13" t="s">
        <v>79</v>
      </c>
      <c r="E168" s="16">
        <v>78.5</v>
      </c>
      <c r="F168" s="16">
        <v>0.63</v>
      </c>
      <c r="G168" s="25">
        <f>Tabela1[[#This Row],[Divid.]]*12/Tabela1[[#This Row],[Preço atual]]</f>
        <v>9.6305732484076437E-2</v>
      </c>
      <c r="H168" s="16">
        <v>7.56</v>
      </c>
      <c r="I168" s="16">
        <v>79.52</v>
      </c>
      <c r="J168" s="15">
        <f>Tabela1[[#This Row],[Preço atual]]/Tabela1[[#This Row],[VP]]</f>
        <v>0.9871730382293763</v>
      </c>
      <c r="K168" s="14"/>
      <c r="L168" s="14"/>
      <c r="M168" s="13">
        <v>0.86</v>
      </c>
      <c r="N168" s="13">
        <v>77182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-0.28925658683338429</v>
      </c>
      <c r="U168" s="29" t="str">
        <f>HYPERLINK("https://statusinvest.com.br/fundos-imobiliarios/"&amp;Tabela1[[#This Row],[Ticker]],"Link")</f>
        <v>Link</v>
      </c>
      <c r="V168" s="38" t="s">
        <v>384</v>
      </c>
    </row>
    <row r="169" spans="1:22" x14ac:dyDescent="0.25">
      <c r="A169" s="12" t="s">
        <v>385</v>
      </c>
      <c r="B169" s="12" t="s">
        <v>28</v>
      </c>
      <c r="C169" s="13" t="s">
        <v>29</v>
      </c>
      <c r="D169" s="13" t="s">
        <v>79</v>
      </c>
      <c r="E169" s="16">
        <v>228.98</v>
      </c>
      <c r="F169" s="16">
        <v>2</v>
      </c>
      <c r="G169" s="25">
        <f>Tabela1[[#This Row],[Divid.]]*12/Tabela1[[#This Row],[Preço atual]]</f>
        <v>0.1048126473927854</v>
      </c>
      <c r="H169" s="16">
        <v>20.100000000000001</v>
      </c>
      <c r="I169" s="16">
        <v>224.62</v>
      </c>
      <c r="J169" s="15">
        <f>Tabela1[[#This Row],[Preço atual]]/Tabela1[[#This Row],[VP]]</f>
        <v>1.0194105600569852</v>
      </c>
      <c r="K169" s="14">
        <v>0.06</v>
      </c>
      <c r="L169" s="14">
        <v>3.5999999999999997E-2</v>
      </c>
      <c r="M169" s="13">
        <v>15.74</v>
      </c>
      <c r="N169" s="13">
        <v>102934</v>
      </c>
      <c r="O169" s="13">
        <v>5296</v>
      </c>
      <c r="P169" s="13">
        <v>317</v>
      </c>
      <c r="Q169" s="30">
        <f>Tabela1[[#This Row],[Divid.]]</f>
        <v>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177.12177121771217</v>
      </c>
      <c r="T169" s="17">
        <f>Tabela1[[#This Row],[Preço Calculado]]/Tabela1[[#This Row],[Preço atual]]-1</f>
        <v>-0.22647492699051375</v>
      </c>
      <c r="U169" s="29" t="str">
        <f>HYPERLINK("https://statusinvest.com.br/fundos-imobiliarios/"&amp;Tabela1[[#This Row],[Ticker]],"Link")</f>
        <v>Link</v>
      </c>
      <c r="V169" s="38" t="s">
        <v>386</v>
      </c>
    </row>
    <row r="170" spans="1:22" x14ac:dyDescent="0.25">
      <c r="A170" s="12" t="s">
        <v>387</v>
      </c>
      <c r="B170" s="12" t="s">
        <v>28</v>
      </c>
      <c r="C170" s="13" t="s">
        <v>36</v>
      </c>
      <c r="D170" s="13" t="s">
        <v>195</v>
      </c>
      <c r="E170" s="16">
        <v>104.59</v>
      </c>
      <c r="F170" s="16">
        <v>1</v>
      </c>
      <c r="G170" s="25">
        <f>Tabela1[[#This Row],[Divid.]]*12/Tabela1[[#This Row],[Preço atual]]</f>
        <v>0.11473372215316952</v>
      </c>
      <c r="H170" s="16">
        <v>13.5</v>
      </c>
      <c r="I170" s="16">
        <v>101.88</v>
      </c>
      <c r="J170" s="15">
        <f>Tabela1[[#This Row],[Preço atual]]/Tabela1[[#This Row],[VP]]</f>
        <v>1.0265999214762467</v>
      </c>
      <c r="K170" s="14"/>
      <c r="L170" s="14"/>
      <c r="M170" s="13">
        <v>2.63</v>
      </c>
      <c r="N170" s="13">
        <v>104345</v>
      </c>
      <c r="O170" s="13"/>
      <c r="P170" s="13"/>
      <c r="Q170" s="30">
        <f>Tabela1[[#This Row],[Divid.]]</f>
        <v>1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70" s="17">
        <f>Tabela1[[#This Row],[Preço Calculado]]/Tabela1[[#This Row],[Preço atual]]-1</f>
        <v>-0.15325666307623975</v>
      </c>
      <c r="U170" s="29" t="str">
        <f>HYPERLINK("https://statusinvest.com.br/fundos-imobiliarios/"&amp;Tabela1[[#This Row],[Ticker]],"Link")</f>
        <v>Link</v>
      </c>
      <c r="V170" s="38" t="s">
        <v>388</v>
      </c>
    </row>
    <row r="171" spans="1:22" x14ac:dyDescent="0.25">
      <c r="A171" s="12" t="s">
        <v>389</v>
      </c>
      <c r="B171" s="12" t="s">
        <v>28</v>
      </c>
      <c r="C171" s="13" t="s">
        <v>53</v>
      </c>
      <c r="D171" s="13" t="s">
        <v>195</v>
      </c>
      <c r="E171" s="16">
        <v>88.02</v>
      </c>
      <c r="F171" s="16">
        <v>0.7</v>
      </c>
      <c r="G171" s="25">
        <f>Tabela1[[#This Row],[Divid.]]*12/Tabela1[[#This Row],[Preço atual]]</f>
        <v>9.5432856169052477E-2</v>
      </c>
      <c r="H171" s="16">
        <v>8.0500000000000007</v>
      </c>
      <c r="I171" s="16">
        <v>91.67</v>
      </c>
      <c r="J171" s="15">
        <f>Tabela1[[#This Row],[Preço atual]]/Tabela1[[#This Row],[VP]]</f>
        <v>0.96018326606305215</v>
      </c>
      <c r="K171" s="14"/>
      <c r="L171" s="14"/>
      <c r="M171" s="13">
        <v>6.4</v>
      </c>
      <c r="N171" s="13">
        <v>16406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-0.29569847845717734</v>
      </c>
      <c r="U171" s="29" t="str">
        <f>HYPERLINK("https://statusinvest.com.br/fundos-imobiliarios/"&amp;Tabela1[[#This Row],[Ticker]],"Link")</f>
        <v>Link</v>
      </c>
      <c r="V171" s="38" t="s">
        <v>390</v>
      </c>
    </row>
    <row r="172" spans="1:22" x14ac:dyDescent="0.25">
      <c r="A172" s="12" t="s">
        <v>391</v>
      </c>
      <c r="B172" s="12" t="s">
        <v>28</v>
      </c>
      <c r="C172" s="13" t="s">
        <v>36</v>
      </c>
      <c r="D172" s="13" t="s">
        <v>50</v>
      </c>
      <c r="E172" s="16">
        <v>105</v>
      </c>
      <c r="F172" s="16">
        <v>1</v>
      </c>
      <c r="G172" s="14">
        <f>Tabela1[[#This Row],[Divid.]]*12/Tabela1[[#This Row],[Preço atual]]</f>
        <v>0.11428571428571428</v>
      </c>
      <c r="H172" s="16">
        <v>11.8826</v>
      </c>
      <c r="I172" s="16">
        <v>119.92</v>
      </c>
      <c r="J172" s="15">
        <f>Tabela1[[#This Row],[Preço atual]]/Tabela1[[#This Row],[VP]]</f>
        <v>0.87558372248165439</v>
      </c>
      <c r="K172" s="14"/>
      <c r="L172" s="14"/>
      <c r="M172" s="13">
        <v>9.57</v>
      </c>
      <c r="N172" s="13">
        <v>357</v>
      </c>
      <c r="O172" s="13"/>
      <c r="P172" s="13"/>
      <c r="Q172" s="30">
        <f>Tabela1[[#This Row],[Divid.]]</f>
        <v>1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72" s="17">
        <f>Tabela1[[#This Row],[Preço Calculado]]/Tabela1[[#This Row],[Preço atual]]-1</f>
        <v>-0.15656299420137065</v>
      </c>
      <c r="U172" s="29" t="str">
        <f>HYPERLINK("https://statusinvest.com.br/fundos-imobiliarios/"&amp;Tabela1[[#This Row],[Ticker]],"Link")</f>
        <v>Link</v>
      </c>
      <c r="V172" s="38" t="s">
        <v>392</v>
      </c>
    </row>
    <row r="173" spans="1:22" x14ac:dyDescent="0.25">
      <c r="A173" s="12" t="s">
        <v>393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298.83999999999997</v>
      </c>
      <c r="J173" s="15">
        <f>Tabela1[[#This Row],[Preço atual]]/Tabela1[[#This Row],[VP]]</f>
        <v>0.64010841922098782</v>
      </c>
      <c r="K173" s="14"/>
      <c r="L173" s="14"/>
      <c r="M173" s="13">
        <v>0.45</v>
      </c>
      <c r="N173" s="13">
        <v>17927</v>
      </c>
      <c r="O173" s="13">
        <v>26551</v>
      </c>
      <c r="P173" s="13">
        <v>2786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394</v>
      </c>
    </row>
    <row r="174" spans="1:22" x14ac:dyDescent="0.25">
      <c r="A174" s="12" t="s">
        <v>395</v>
      </c>
      <c r="B174" s="12" t="s">
        <v>28</v>
      </c>
      <c r="C174" s="13" t="s">
        <v>70</v>
      </c>
      <c r="D174" s="13" t="s">
        <v>195</v>
      </c>
      <c r="E174" s="16">
        <v>162.22</v>
      </c>
      <c r="F174" s="16">
        <v>1.1000000000000001</v>
      </c>
      <c r="G174" s="14">
        <f>Tabela1[[#This Row],[Divid.]]*12/Tabela1[[#This Row],[Preço atual]]</f>
        <v>8.1370977684625825E-2</v>
      </c>
      <c r="H174" s="16">
        <v>13.6</v>
      </c>
      <c r="I174" s="16">
        <v>152.83000000000001</v>
      </c>
      <c r="J174" s="15">
        <f>Tabela1[[#This Row],[Preço atual]]/Tabela1[[#This Row],[VP]]</f>
        <v>1.0614408165936007</v>
      </c>
      <c r="K174" s="14">
        <v>9.9000000000000005E-2</v>
      </c>
      <c r="L174" s="14">
        <v>0</v>
      </c>
      <c r="M174" s="13">
        <v>3.34</v>
      </c>
      <c r="N174" s="13">
        <v>430770</v>
      </c>
      <c r="O174" s="13">
        <v>3147</v>
      </c>
      <c r="P174" s="13">
        <v>165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-0.39947617944925595</v>
      </c>
      <c r="U174" s="29" t="str">
        <f>HYPERLINK("https://statusinvest.com.br/fundos-imobiliarios/"&amp;Tabela1[[#This Row],[Ticker]],"Link")</f>
        <v>Link</v>
      </c>
      <c r="V174" s="38" t="s">
        <v>396</v>
      </c>
    </row>
    <row r="175" spans="1:22" x14ac:dyDescent="0.25">
      <c r="A175" s="12" t="s">
        <v>397</v>
      </c>
      <c r="B175" s="12" t="s">
        <v>28</v>
      </c>
      <c r="C175" s="13" t="s">
        <v>43</v>
      </c>
      <c r="D175" s="13" t="s">
        <v>195</v>
      </c>
      <c r="E175" s="16">
        <v>286.27</v>
      </c>
      <c r="F175" s="16">
        <v>1.5</v>
      </c>
      <c r="G175" s="14">
        <f>Tabela1[[#This Row],[Divid.]]*12/Tabela1[[#This Row],[Preço atual]]</f>
        <v>6.2877702867921895E-2</v>
      </c>
      <c r="H175" s="16">
        <v>18.8</v>
      </c>
      <c r="I175" s="16">
        <v>298.83999999999997</v>
      </c>
      <c r="J175" s="15">
        <f>Tabela1[[#This Row],[Preço atual]]/Tabela1[[#This Row],[VP]]</f>
        <v>0.95793735778342926</v>
      </c>
      <c r="K175" s="14">
        <v>0</v>
      </c>
      <c r="L175" s="14">
        <v>0</v>
      </c>
      <c r="M175" s="13">
        <v>0.45</v>
      </c>
      <c r="N175" s="13">
        <v>17927</v>
      </c>
      <c r="O175" s="13">
        <v>39734</v>
      </c>
      <c r="P175" s="13">
        <v>2786</v>
      </c>
      <c r="Q175" s="30">
        <f>Tabela1[[#This Row],[Divid.]]</f>
        <v>1.5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175" s="17">
        <f>Tabela1[[#This Row],[Preço Calculado]]/Tabela1[[#This Row],[Preço atual]]-1</f>
        <v>-0.53595791241386059</v>
      </c>
      <c r="U175" s="29" t="str">
        <f>HYPERLINK("https://statusinvest.com.br/fundos-imobiliarios/"&amp;Tabela1[[#This Row],[Ticker]],"Link")</f>
        <v>Link</v>
      </c>
      <c r="V175" s="38" t="s">
        <v>394</v>
      </c>
    </row>
    <row r="176" spans="1:22" x14ac:dyDescent="0.25">
      <c r="A176" s="12" t="s">
        <v>398</v>
      </c>
      <c r="B176" s="12" t="s">
        <v>28</v>
      </c>
      <c r="C176" s="13" t="s">
        <v>43</v>
      </c>
      <c r="D176" s="13" t="s">
        <v>195</v>
      </c>
      <c r="E176" s="16">
        <v>131</v>
      </c>
      <c r="F176" s="16">
        <v>0.78</v>
      </c>
      <c r="G176" s="25">
        <f>Tabela1[[#This Row],[Divid.]]*12/Tabela1[[#This Row],[Preço atual]]</f>
        <v>7.1450381679389302E-2</v>
      </c>
      <c r="H176" s="16">
        <v>10.4</v>
      </c>
      <c r="I176" s="16">
        <v>154.51</v>
      </c>
      <c r="J176" s="15">
        <f>Tabela1[[#This Row],[Preço atual]]/Tabela1[[#This Row],[VP]]</f>
        <v>0.84784156365283803</v>
      </c>
      <c r="K176" s="14">
        <v>0.27200000000000002</v>
      </c>
      <c r="L176" s="14">
        <v>9.0000000000000011E-3</v>
      </c>
      <c r="M176" s="13">
        <v>2.99</v>
      </c>
      <c r="N176" s="13">
        <v>147211</v>
      </c>
      <c r="O176" s="13">
        <v>8321</v>
      </c>
      <c r="P176" s="13">
        <v>647</v>
      </c>
      <c r="Q176" s="30">
        <f>Tabela1[[#This Row],[Divid.]]</f>
        <v>0.78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6" s="17">
        <f>Tabela1[[#This Row],[Preço Calculado]]/Tabela1[[#This Row],[Preço atual]]-1</f>
        <v>-0.47269091011520803</v>
      </c>
      <c r="U176" s="29" t="str">
        <f>HYPERLINK("https://statusinvest.com.br/fundos-imobiliarios/"&amp;Tabela1[[#This Row],[Ticker]],"Link")</f>
        <v>Link</v>
      </c>
      <c r="V176" s="38" t="s">
        <v>399</v>
      </c>
    </row>
    <row r="177" spans="1:22" x14ac:dyDescent="0.25">
      <c r="A177" s="12" t="s">
        <v>400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1.1499999999999999</v>
      </c>
      <c r="G177" s="14" t="e">
        <f>Tabela1[[#This Row],[Divid.]]*12/Tabela1[[#This Row],[Preço atual]]</f>
        <v>#DIV/0!</v>
      </c>
      <c r="H177" s="16">
        <v>25.1</v>
      </c>
      <c r="I177" s="16">
        <v>39.32</v>
      </c>
      <c r="J177" s="15">
        <f>Tabela1[[#This Row],[Preço atual]]/Tabela1[[#This Row],[VP]]</f>
        <v>0</v>
      </c>
      <c r="K177" s="14">
        <v>0.69099999999999995</v>
      </c>
      <c r="L177" s="14">
        <v>0</v>
      </c>
      <c r="M177" s="13">
        <v>3.89</v>
      </c>
      <c r="N177" s="13">
        <v>6</v>
      </c>
      <c r="O177" s="13"/>
      <c r="P177" s="13"/>
      <c r="Q177" s="30">
        <f>Tabela1[[#This Row],[Divid.]]</f>
        <v>1.1499999999999999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401</v>
      </c>
      <c r="B178" s="12" t="s">
        <v>28</v>
      </c>
      <c r="C178" s="13" t="s">
        <v>56</v>
      </c>
      <c r="D178" s="13" t="s">
        <v>195</v>
      </c>
      <c r="E178" s="16">
        <v>137.12</v>
      </c>
      <c r="F178" s="16">
        <v>0.85</v>
      </c>
      <c r="G178" s="14">
        <f>Tabela1[[#This Row],[Divid.]]*12/Tabela1[[#This Row],[Preço atual]]</f>
        <v>7.4387397899649932E-2</v>
      </c>
      <c r="H178" s="16">
        <v>12.17</v>
      </c>
      <c r="I178" s="16">
        <v>123.67</v>
      </c>
      <c r="J178" s="15">
        <f>Tabela1[[#This Row],[Preço atual]]/Tabela1[[#This Row],[VP]]</f>
        <v>1.1087571763564326</v>
      </c>
      <c r="K178" s="14">
        <v>1.0999999999999999E-2</v>
      </c>
      <c r="L178" s="14">
        <v>0</v>
      </c>
      <c r="M178" s="13">
        <v>3.82</v>
      </c>
      <c r="N178" s="13">
        <v>207981</v>
      </c>
      <c r="O178" s="13">
        <v>4674</v>
      </c>
      <c r="P178" s="13">
        <v>391</v>
      </c>
      <c r="Q178" s="30">
        <f>Tabela1[[#This Row],[Divid.]]</f>
        <v>0.85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8" s="17">
        <f>Tabela1[[#This Row],[Preço Calculado]]/Tabela1[[#This Row],[Preço atual]]-1</f>
        <v>-0.45101551365572001</v>
      </c>
      <c r="U178" s="29" t="str">
        <f>HYPERLINK("https://statusinvest.com.br/fundos-imobiliarios/"&amp;Tabela1[[#This Row],[Ticker]],"Link")</f>
        <v>Link</v>
      </c>
      <c r="V178" s="38" t="s">
        <v>402</v>
      </c>
    </row>
    <row r="179" spans="1:22" x14ac:dyDescent="0.25">
      <c r="A179" s="12" t="s">
        <v>403</v>
      </c>
      <c r="B179" s="12" t="s">
        <v>28</v>
      </c>
      <c r="C179" s="13" t="s">
        <v>70</v>
      </c>
      <c r="D179" s="13" t="s">
        <v>79</v>
      </c>
      <c r="E179" s="16">
        <v>83.27</v>
      </c>
      <c r="F179" s="16">
        <v>0.65</v>
      </c>
      <c r="G179" s="14">
        <f>Tabela1[[#This Row],[Divid.]]*12/Tabela1[[#This Row],[Preço atual]]</f>
        <v>9.3671190104479413E-2</v>
      </c>
      <c r="H179" s="16">
        <v>7.8</v>
      </c>
      <c r="I179" s="16">
        <v>115.01</v>
      </c>
      <c r="J179" s="15">
        <f>Tabela1[[#This Row],[Preço atual]]/Tabela1[[#This Row],[VP]]</f>
        <v>0.72402399791322491</v>
      </c>
      <c r="K179" s="14">
        <v>0.19800000000000001</v>
      </c>
      <c r="L179" s="14">
        <v>0</v>
      </c>
      <c r="M179" s="13">
        <v>2.34</v>
      </c>
      <c r="N179" s="13">
        <v>4285</v>
      </c>
      <c r="O179" s="13">
        <v>1773</v>
      </c>
      <c r="P179" s="13">
        <v>203</v>
      </c>
      <c r="Q179" s="30">
        <f>Tabela1[[#This Row],[Divid.]]</f>
        <v>0.65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9" s="17">
        <f>Tabela1[[#This Row],[Preço Calculado]]/Tabela1[[#This Row],[Preço atual]]-1</f>
        <v>-0.30869970402598224</v>
      </c>
      <c r="U179" s="29" t="str">
        <f>HYPERLINK("https://statusinvest.com.br/fundos-imobiliarios/"&amp;Tabela1[[#This Row],[Ticker]],"Link")</f>
        <v>Link</v>
      </c>
      <c r="V179" s="38" t="s">
        <v>404</v>
      </c>
    </row>
    <row r="180" spans="1:22" x14ac:dyDescent="0.25">
      <c r="A180" s="12" t="s">
        <v>405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356</v>
      </c>
    </row>
    <row r="181" spans="1:22" x14ac:dyDescent="0.25">
      <c r="A181" s="12" t="s">
        <v>406</v>
      </c>
      <c r="B181" s="12" t="s">
        <v>28</v>
      </c>
      <c r="C181" s="13" t="s">
        <v>43</v>
      </c>
      <c r="D181" s="13"/>
      <c r="E181" s="16">
        <v>19.09</v>
      </c>
      <c r="F181" s="16">
        <v>0.11</v>
      </c>
      <c r="G181" s="25">
        <f>Tabela1[[#This Row],[Divid.]]*12/Tabela1[[#This Row],[Preço atual]]</f>
        <v>6.914614981665794E-2</v>
      </c>
      <c r="H181" s="16">
        <v>2.16</v>
      </c>
      <c r="I181" s="16">
        <v>89.22</v>
      </c>
      <c r="J181" s="15">
        <f>Tabela1[[#This Row],[Preço atual]]/Tabela1[[#This Row],[VP]]</f>
        <v>0.21396547859224388</v>
      </c>
      <c r="K181" s="14"/>
      <c r="L181" s="14"/>
      <c r="M181" s="13">
        <v>0.3</v>
      </c>
      <c r="N181" s="13">
        <v>6949</v>
      </c>
      <c r="O181" s="13">
        <v>1656</v>
      </c>
      <c r="P181" s="13">
        <v>480</v>
      </c>
      <c r="Q181" s="30">
        <f>Tabela1[[#This Row],[Divid.]]</f>
        <v>0.11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81" s="17">
        <f>Tabela1[[#This Row],[Preço Calculado]]/Tabela1[[#This Row],[Preço atual]]-1</f>
        <v>-0.48969631131617763</v>
      </c>
      <c r="U181" s="29" t="str">
        <f>HYPERLINK("https://statusinvest.com.br/fundos-imobiliarios/"&amp;Tabela1[[#This Row],[Ticker]],"Link")</f>
        <v>Link</v>
      </c>
      <c r="V181" s="38" t="s">
        <v>407</v>
      </c>
    </row>
    <row r="182" spans="1:22" x14ac:dyDescent="0.25">
      <c r="A182" s="12" t="s">
        <v>408</v>
      </c>
      <c r="B182" s="12" t="s">
        <v>28</v>
      </c>
      <c r="C182" s="13" t="s">
        <v>62</v>
      </c>
      <c r="D182" s="13" t="s">
        <v>409</v>
      </c>
      <c r="E182" s="16">
        <v>88.98</v>
      </c>
      <c r="F182" s="16">
        <v>0.77049999999999996</v>
      </c>
      <c r="G182" s="25">
        <f>Tabela1[[#This Row],[Divid.]]*12/Tabela1[[#This Row],[Preço atual]]</f>
        <v>0.10391099123398514</v>
      </c>
      <c r="H182" s="16">
        <v>7.8080999999999996</v>
      </c>
      <c r="I182" s="16">
        <v>92.81</v>
      </c>
      <c r="J182" s="15">
        <f>Tabela1[[#This Row],[Preço atual]]/Tabela1[[#This Row],[VP]]</f>
        <v>0.95873289516215932</v>
      </c>
      <c r="K182" s="14"/>
      <c r="L182" s="14"/>
      <c r="M182" s="13">
        <v>3.37</v>
      </c>
      <c r="N182" s="13">
        <v>1608</v>
      </c>
      <c r="O182" s="13"/>
      <c r="P182" s="13"/>
      <c r="Q182" s="30">
        <f>Tabela1[[#This Row],[Divid.]]</f>
        <v>0.77049999999999996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68.236162361623599</v>
      </c>
      <c r="T182" s="17">
        <f>Tabela1[[#This Row],[Preço Calculado]]/Tabela1[[#This Row],[Preço atual]]-1</f>
        <v>-0.23312921598534952</v>
      </c>
      <c r="U182" s="29" t="str">
        <f>HYPERLINK("https://statusinvest.com.br/fundos-imobiliarios/"&amp;Tabela1[[#This Row],[Ticker]],"Link")</f>
        <v>Link</v>
      </c>
      <c r="V182" s="38" t="s">
        <v>410</v>
      </c>
    </row>
    <row r="183" spans="1:22" x14ac:dyDescent="0.25">
      <c r="A183" s="12" t="s">
        <v>411</v>
      </c>
      <c r="B183" s="12" t="s">
        <v>28</v>
      </c>
      <c r="C183" s="13" t="s">
        <v>29</v>
      </c>
      <c r="D183" s="13" t="s">
        <v>79</v>
      </c>
      <c r="E183" s="16">
        <v>87.75</v>
      </c>
      <c r="F183" s="16">
        <v>0.53</v>
      </c>
      <c r="G183" s="14">
        <f>Tabela1[[#This Row],[Divid.]]*12/Tabela1[[#This Row],[Preço atual]]</f>
        <v>7.2478632478632482E-2</v>
      </c>
      <c r="H183" s="16">
        <v>6.48</v>
      </c>
      <c r="I183" s="16">
        <v>88.35</v>
      </c>
      <c r="J183" s="15">
        <f>Tabela1[[#This Row],[Preço atual]]/Tabela1[[#This Row],[VP]]</f>
        <v>0.99320882852292025</v>
      </c>
      <c r="K183" s="14">
        <v>2.5999999999999999E-2</v>
      </c>
      <c r="L183" s="14">
        <v>0.01</v>
      </c>
      <c r="M183" s="13">
        <v>6</v>
      </c>
      <c r="N183" s="13">
        <v>423</v>
      </c>
      <c r="O183" s="13">
        <v>2058</v>
      </c>
      <c r="P183" s="13">
        <v>157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-0.46510234333112566</v>
      </c>
      <c r="U183" s="29" t="str">
        <f>HYPERLINK("https://statusinvest.com.br/fundos-imobiliarios/"&amp;Tabela1[[#This Row],[Ticker]],"Link")</f>
        <v>Link</v>
      </c>
      <c r="V183" s="38" t="s">
        <v>412</v>
      </c>
    </row>
    <row r="184" spans="1:22" x14ac:dyDescent="0.25">
      <c r="A184" s="12" t="s">
        <v>413</v>
      </c>
      <c r="B184" s="12" t="s">
        <v>28</v>
      </c>
      <c r="C184" s="13" t="s">
        <v>159</v>
      </c>
      <c r="D184" s="13" t="s">
        <v>79</v>
      </c>
      <c r="E184" s="16">
        <v>3.62</v>
      </c>
      <c r="F184" s="16">
        <v>6.8</v>
      </c>
      <c r="G184" s="14">
        <f>Tabela1[[#This Row],[Divid.]]*12/Tabela1[[#This Row],[Preço atual]]</f>
        <v>22.541436464088395</v>
      </c>
      <c r="H184" s="16">
        <v>0</v>
      </c>
      <c r="I184" s="16">
        <v>6.4</v>
      </c>
      <c r="J184" s="15">
        <f>Tabela1[[#This Row],[Preço atual]]/Tabela1[[#This Row],[VP]]</f>
        <v>0.56562499999999993</v>
      </c>
      <c r="K184" s="14"/>
      <c r="L184" s="14"/>
      <c r="M184" s="13">
        <v>38.65</v>
      </c>
      <c r="N184" s="13">
        <v>1155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165.35746467961914</v>
      </c>
      <c r="U184" s="29" t="str">
        <f>HYPERLINK("https://statusinvest.com.br/fundos-imobiliarios/"&amp;Tabela1[[#This Row],[Ticker]],"Link")</f>
        <v>Link</v>
      </c>
      <c r="V184" s="38" t="s">
        <v>414</v>
      </c>
    </row>
    <row r="185" spans="1:22" x14ac:dyDescent="0.25">
      <c r="A185" s="12" t="s">
        <v>415</v>
      </c>
      <c r="B185" s="12" t="s">
        <v>28</v>
      </c>
      <c r="C185" s="13" t="s">
        <v>36</v>
      </c>
      <c r="D185" s="13" t="s">
        <v>79</v>
      </c>
      <c r="E185" s="16">
        <v>8.7200000000000006</v>
      </c>
      <c r="F185" s="16">
        <v>0.85</v>
      </c>
      <c r="G185" s="14">
        <f>Tabela1[[#This Row],[Divid.]]*12/Tabela1[[#This Row],[Preço atual]]</f>
        <v>1.1697247706422016</v>
      </c>
      <c r="H185" s="16">
        <v>9.7349999999999994</v>
      </c>
      <c r="I185" s="16">
        <v>91.95</v>
      </c>
      <c r="J185" s="15">
        <f>Tabela1[[#This Row],[Preço atual]]/Tabela1[[#This Row],[VP]]</f>
        <v>9.4834148994018486E-2</v>
      </c>
      <c r="K185" s="14"/>
      <c r="L185" s="14"/>
      <c r="M185" s="13">
        <v>2.33</v>
      </c>
      <c r="N185" s="13">
        <v>1711</v>
      </c>
      <c r="O185" s="13"/>
      <c r="P185" s="13"/>
      <c r="Q185" s="30">
        <f>Tabela1[[#This Row],[Divid.]]</f>
        <v>0.85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85" s="17">
        <f>Tabela1[[#This Row],[Preço Calculado]]/Tabela1[[#This Row],[Preço atual]]-1</f>
        <v>7.6326551338907862</v>
      </c>
      <c r="U185" s="29" t="str">
        <f>HYPERLINK("https://statusinvest.com.br/fundos-imobiliarios/"&amp;Tabela1[[#This Row],[Ticker]],"Link")</f>
        <v>Link</v>
      </c>
      <c r="V185" s="38" t="s">
        <v>416</v>
      </c>
    </row>
    <row r="186" spans="1:22" x14ac:dyDescent="0.25">
      <c r="A186" s="12" t="s">
        <v>417</v>
      </c>
      <c r="B186" s="12" t="s">
        <v>28</v>
      </c>
      <c r="C186" s="13" t="s">
        <v>36</v>
      </c>
      <c r="D186" s="13" t="s">
        <v>418</v>
      </c>
      <c r="E186" s="16">
        <v>85.89</v>
      </c>
      <c r="F186" s="16">
        <v>0.8</v>
      </c>
      <c r="G186" s="25">
        <f>Tabela1[[#This Row],[Divid.]]*12/Tabela1[[#This Row],[Preço atual]]</f>
        <v>0.11177086971708</v>
      </c>
      <c r="H186" s="16">
        <v>10.65</v>
      </c>
      <c r="I186" s="16">
        <v>91.78</v>
      </c>
      <c r="J186" s="15">
        <f>Tabela1[[#This Row],[Preço atual]]/Tabela1[[#This Row],[VP]]</f>
        <v>0.93582479843103072</v>
      </c>
      <c r="K186" s="14"/>
      <c r="L186" s="14"/>
      <c r="M186" s="13">
        <v>2.54</v>
      </c>
      <c r="N186" s="13">
        <v>10628</v>
      </c>
      <c r="O186" s="13"/>
      <c r="P186" s="13"/>
      <c r="Q186" s="30">
        <f>Tabela1[[#This Row],[Divid.]]</f>
        <v>0.8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86" s="17">
        <f>Tabela1[[#This Row],[Preço Calculado]]/Tabela1[[#This Row],[Preço atual]]-1</f>
        <v>-0.17512273271527679</v>
      </c>
      <c r="U186" s="29" t="str">
        <f>HYPERLINK("https://statusinvest.com.br/fundos-imobiliarios/"&amp;Tabela1[[#This Row],[Ticker]],"Link")</f>
        <v>Link</v>
      </c>
      <c r="V186" s="38" t="s">
        <v>419</v>
      </c>
    </row>
    <row r="187" spans="1:22" x14ac:dyDescent="0.25">
      <c r="A187" s="12" t="s">
        <v>420</v>
      </c>
      <c r="B187" s="12" t="s">
        <v>28</v>
      </c>
      <c r="C187" s="13" t="s">
        <v>70</v>
      </c>
      <c r="D187" s="13" t="s">
        <v>418</v>
      </c>
      <c r="E187" s="16">
        <v>96.98</v>
      </c>
      <c r="F187" s="16">
        <v>0.74</v>
      </c>
      <c r="G187" s="25">
        <f>Tabela1[[#This Row],[Divid.]]*12/Tabela1[[#This Row],[Preço atual]]</f>
        <v>9.1565271189936057E-2</v>
      </c>
      <c r="H187" s="16">
        <v>8.75</v>
      </c>
      <c r="I187" s="16">
        <v>103.68</v>
      </c>
      <c r="J187" s="15">
        <f>Tabela1[[#This Row],[Preço atual]]/Tabela1[[#This Row],[VP]]</f>
        <v>0.93537808641975306</v>
      </c>
      <c r="K187" s="14">
        <v>0</v>
      </c>
      <c r="L187" s="14">
        <v>0</v>
      </c>
      <c r="M187" s="13">
        <v>3.84</v>
      </c>
      <c r="N187" s="13">
        <v>35751</v>
      </c>
      <c r="O187" s="13">
        <v>2912</v>
      </c>
      <c r="P187" s="13">
        <v>251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-0.3242415410336823</v>
      </c>
      <c r="U187" s="29" t="str">
        <f>HYPERLINK("https://statusinvest.com.br/fundos-imobiliarios/"&amp;Tabela1[[#This Row],[Ticker]],"Link")</f>
        <v>Link</v>
      </c>
      <c r="V187" s="38" t="s">
        <v>421</v>
      </c>
    </row>
    <row r="188" spans="1:22" x14ac:dyDescent="0.25">
      <c r="A188" s="12" t="s">
        <v>422</v>
      </c>
      <c r="B188" s="12" t="s">
        <v>28</v>
      </c>
      <c r="C188" s="13" t="s">
        <v>29</v>
      </c>
      <c r="D188" s="13" t="s">
        <v>418</v>
      </c>
      <c r="E188" s="16">
        <v>95.85</v>
      </c>
      <c r="F188" s="16">
        <v>0.74</v>
      </c>
      <c r="G188" s="25">
        <f>Tabela1[[#This Row],[Divid.]]*12/Tabela1[[#This Row],[Preço atual]]</f>
        <v>9.2644757433489822E-2</v>
      </c>
      <c r="H188" s="16">
        <v>8.86</v>
      </c>
      <c r="I188" s="16">
        <v>94.34</v>
      </c>
      <c r="J188" s="15">
        <f>Tabela1[[#This Row],[Preço atual]]/Tabela1[[#This Row],[VP]]</f>
        <v>1.0160059359762561</v>
      </c>
      <c r="K188" s="14">
        <v>5.5999999999999987E-2</v>
      </c>
      <c r="L188" s="14">
        <v>2.4E-2</v>
      </c>
      <c r="M188" s="13">
        <v>3.88</v>
      </c>
      <c r="N188" s="13">
        <v>166127</v>
      </c>
      <c r="O188" s="13">
        <v>10223</v>
      </c>
      <c r="P188" s="13">
        <v>844</v>
      </c>
      <c r="Q188" s="30">
        <f>Tabela1[[#This Row],[Divid.]]</f>
        <v>0.74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8" s="17">
        <f>Tabela1[[#This Row],[Preço Calculado]]/Tabela1[[#This Row],[Preço atual]]-1</f>
        <v>-0.31627485288937407</v>
      </c>
      <c r="U188" s="29" t="str">
        <f>HYPERLINK("https://statusinvest.com.br/fundos-imobiliarios/"&amp;Tabela1[[#This Row],[Ticker]],"Link")</f>
        <v>Link</v>
      </c>
      <c r="V188" s="38" t="s">
        <v>423</v>
      </c>
    </row>
    <row r="189" spans="1:22" x14ac:dyDescent="0.25">
      <c r="A189" s="12" t="s">
        <v>424</v>
      </c>
      <c r="B189" s="12" t="s">
        <v>28</v>
      </c>
      <c r="C189" s="13" t="s">
        <v>56</v>
      </c>
      <c r="D189" s="13"/>
      <c r="E189" s="16">
        <v>105.94</v>
      </c>
      <c r="F189" s="16">
        <v>0.6</v>
      </c>
      <c r="G189" s="25">
        <f>Tabela1[[#This Row],[Divid.]]*12/Tabela1[[#This Row],[Preço atual]]</f>
        <v>6.7962997923352836E-2</v>
      </c>
      <c r="H189" s="16">
        <v>7.38</v>
      </c>
      <c r="I189" s="16">
        <v>93.55</v>
      </c>
      <c r="J189" s="15">
        <f>Tabela1[[#This Row],[Preço atual]]/Tabela1[[#This Row],[VP]]</f>
        <v>1.1324425440940673</v>
      </c>
      <c r="K189" s="14"/>
      <c r="L189" s="14"/>
      <c r="M189" s="13">
        <v>1.66</v>
      </c>
      <c r="N189" s="13">
        <v>236</v>
      </c>
      <c r="O189" s="13">
        <v>7873</v>
      </c>
      <c r="P189" s="13">
        <v>593</v>
      </c>
      <c r="Q189" s="30">
        <f>Tabela1[[#This Row],[Divid.]]</f>
        <v>0.6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9" s="17">
        <f>Tabela1[[#This Row],[Preço Calculado]]/Tabela1[[#This Row],[Preço atual]]-1</f>
        <v>-0.49842805960625214</v>
      </c>
      <c r="U189" s="29" t="str">
        <f>HYPERLINK("https://statusinvest.com.br/fundos-imobiliarios/"&amp;Tabela1[[#This Row],[Ticker]],"Link")</f>
        <v>Link</v>
      </c>
      <c r="V189" s="38" t="s">
        <v>425</v>
      </c>
    </row>
    <row r="190" spans="1:22" x14ac:dyDescent="0.25">
      <c r="A190" s="12" t="s">
        <v>426</v>
      </c>
      <c r="B190" s="12" t="s">
        <v>28</v>
      </c>
      <c r="C190" s="13" t="s">
        <v>156</v>
      </c>
      <c r="D190" s="13" t="s">
        <v>47</v>
      </c>
      <c r="E190" s="16">
        <v>163.51</v>
      </c>
      <c r="F190" s="16">
        <v>3.7</v>
      </c>
      <c r="G190" s="14">
        <f>Tabela1[[#This Row],[Divid.]]*12/Tabela1[[#This Row],[Preço atual]]</f>
        <v>0.271543024891444</v>
      </c>
      <c r="H190" s="16">
        <v>24.912400000000002</v>
      </c>
      <c r="I190" s="16">
        <v>129.55000000000001</v>
      </c>
      <c r="J190" s="15">
        <f>Tabela1[[#This Row],[Preço atual]]/Tabela1[[#This Row],[VP]]</f>
        <v>1.2621381705905055</v>
      </c>
      <c r="K190" s="14">
        <v>0</v>
      </c>
      <c r="L190" s="14">
        <v>0</v>
      </c>
      <c r="M190" s="13">
        <v>10.71</v>
      </c>
      <c r="N190" s="13">
        <v>30859</v>
      </c>
      <c r="O190" s="13">
        <v>324</v>
      </c>
      <c r="P190" s="13">
        <v>28</v>
      </c>
      <c r="Q190" s="30">
        <f>Tabela1[[#This Row],[Divid.]]</f>
        <v>3.7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327.67527675276756</v>
      </c>
      <c r="T190" s="17">
        <f>Tabela1[[#This Row],[Preço Calculado]]/Tabela1[[#This Row],[Preço atual]]-1</f>
        <v>1.0040075637744943</v>
      </c>
      <c r="U190" s="29" t="str">
        <f>HYPERLINK("https://statusinvest.com.br/fundos-imobiliarios/"&amp;Tabela1[[#This Row],[Ticker]],"Link")</f>
        <v>Link</v>
      </c>
      <c r="V190" s="38" t="s">
        <v>427</v>
      </c>
    </row>
    <row r="191" spans="1:22" x14ac:dyDescent="0.25">
      <c r="A191" s="12" t="s">
        <v>428</v>
      </c>
      <c r="B191" s="12" t="s">
        <v>28</v>
      </c>
      <c r="C191" s="13" t="s">
        <v>374</v>
      </c>
      <c r="D191" s="13" t="s">
        <v>50</v>
      </c>
      <c r="E191" s="16">
        <v>92</v>
      </c>
      <c r="F191" s="16">
        <v>0.2</v>
      </c>
      <c r="G191" s="25">
        <f>Tabela1[[#This Row],[Divid.]]*12/Tabela1[[#This Row],[Preço atual]]</f>
        <v>2.6086956521739136E-2</v>
      </c>
      <c r="H191" s="16">
        <v>3.2</v>
      </c>
      <c r="I191" s="16">
        <v>103.81</v>
      </c>
      <c r="J191" s="15">
        <f>Tabela1[[#This Row],[Preço atual]]/Tabela1[[#This Row],[VP]]</f>
        <v>0.88623446681437235</v>
      </c>
      <c r="K191" s="14"/>
      <c r="L191" s="14"/>
      <c r="M191" s="13">
        <v>18.579999999999998</v>
      </c>
      <c r="N191" s="13">
        <v>219</v>
      </c>
      <c r="O191" s="13">
        <v>3026</v>
      </c>
      <c r="P191" s="13">
        <v>0</v>
      </c>
      <c r="Q191" s="30">
        <f>Tabela1[[#This Row],[Divid.]]</f>
        <v>0.2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191" s="17">
        <f>Tabela1[[#This Row],[Preço Calculado]]/Tabela1[[#This Row],[Preço atual]]-1</f>
        <v>-0.80747633563292154</v>
      </c>
      <c r="U191" s="29" t="str">
        <f>HYPERLINK("https://statusinvest.com.br/fundos-imobiliarios/"&amp;Tabela1[[#This Row],[Ticker]],"Link")</f>
        <v>Link</v>
      </c>
      <c r="V191" s="38" t="s">
        <v>429</v>
      </c>
    </row>
    <row r="192" spans="1:22" x14ac:dyDescent="0.25">
      <c r="A192" s="12" t="s">
        <v>430</v>
      </c>
      <c r="B192" s="12" t="s">
        <v>28</v>
      </c>
      <c r="C192" s="13" t="s">
        <v>374</v>
      </c>
      <c r="D192" s="13" t="s">
        <v>30</v>
      </c>
      <c r="E192" s="16">
        <v>121</v>
      </c>
      <c r="F192" s="16">
        <v>0.95</v>
      </c>
      <c r="G192" s="14">
        <f>Tabela1[[#This Row],[Divid.]]*12/Tabela1[[#This Row],[Preço atual]]</f>
        <v>9.4214876033057837E-2</v>
      </c>
      <c r="H192" s="16">
        <v>10.77</v>
      </c>
      <c r="I192" s="16">
        <v>145.38</v>
      </c>
      <c r="J192" s="15">
        <f>Tabela1[[#This Row],[Preço atual]]/Tabela1[[#This Row],[VP]]</f>
        <v>0.83230155454670518</v>
      </c>
      <c r="K192" s="14">
        <v>0</v>
      </c>
      <c r="L192" s="14">
        <v>0</v>
      </c>
      <c r="M192" s="13">
        <v>0.82</v>
      </c>
      <c r="N192" s="13">
        <v>773</v>
      </c>
      <c r="O192" s="13">
        <v>1338</v>
      </c>
      <c r="P192" s="13">
        <v>146</v>
      </c>
      <c r="Q192" s="30">
        <f>Tabela1[[#This Row],[Divid.]]</f>
        <v>0.95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92" s="17">
        <f>Tabela1[[#This Row],[Preço Calculado]]/Tabela1[[#This Row],[Preço atual]]-1</f>
        <v>-0.30468726174865068</v>
      </c>
      <c r="U192" s="29" t="str">
        <f>HYPERLINK("https://statusinvest.com.br/fundos-imobiliarios/"&amp;Tabela1[[#This Row],[Ticker]],"Link")</f>
        <v>Link</v>
      </c>
      <c r="V192" s="38" t="s">
        <v>431</v>
      </c>
    </row>
    <row r="193" spans="1:22" x14ac:dyDescent="0.25">
      <c r="A193" s="12" t="s">
        <v>432</v>
      </c>
      <c r="B193" s="12" t="s">
        <v>28</v>
      </c>
      <c r="C193" s="13" t="s">
        <v>374</v>
      </c>
      <c r="D193" s="13" t="s">
        <v>247</v>
      </c>
      <c r="E193" s="16">
        <v>1200</v>
      </c>
      <c r="F193" s="16">
        <v>8.3727999999999998</v>
      </c>
      <c r="G193" s="25">
        <f>Tabela1[[#This Row],[Divid.]]*12/Tabela1[[#This Row],[Preço atual]]</f>
        <v>8.3728000000000011E-2</v>
      </c>
      <c r="H193" s="16">
        <v>106.6388</v>
      </c>
      <c r="I193" s="16">
        <v>1112.77</v>
      </c>
      <c r="J193" s="15">
        <f>Tabela1[[#This Row],[Preço atual]]/Tabela1[[#This Row],[VP]]</f>
        <v>1.0783899637840704</v>
      </c>
      <c r="K193" s="14"/>
      <c r="L193" s="14"/>
      <c r="M193" s="13">
        <v>1.82</v>
      </c>
      <c r="N193" s="13">
        <v>87</v>
      </c>
      <c r="O193" s="13">
        <v>6842</v>
      </c>
      <c r="P193" s="13">
        <v>595</v>
      </c>
      <c r="Q193" s="30">
        <f>Tabela1[[#This Row],[Divid.]]</f>
        <v>8.3727999999999998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741.50258302583029</v>
      </c>
      <c r="T193" s="17">
        <f>Tabela1[[#This Row],[Preço Calculado]]/Tabela1[[#This Row],[Preço atual]]-1</f>
        <v>-0.38208118081180809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433</v>
      </c>
      <c r="B194" s="12" t="s">
        <v>28</v>
      </c>
      <c r="C194" s="13" t="s">
        <v>36</v>
      </c>
      <c r="D194" s="13" t="s">
        <v>50</v>
      </c>
      <c r="E194" s="16">
        <v>81.88</v>
      </c>
      <c r="F194" s="16">
        <v>1</v>
      </c>
      <c r="G194" s="25">
        <f>Tabela1[[#This Row],[Divid.]]*12/Tabela1[[#This Row],[Preço atual]]</f>
        <v>0.14655593551538837</v>
      </c>
      <c r="H194" s="16">
        <v>11.1008</v>
      </c>
      <c r="I194" s="16">
        <v>96.41</v>
      </c>
      <c r="J194" s="15">
        <f>Tabela1[[#This Row],[Preço atual]]/Tabela1[[#This Row],[VP]]</f>
        <v>0.84928949279120425</v>
      </c>
      <c r="K194" s="14"/>
      <c r="L194" s="14"/>
      <c r="M194" s="13">
        <v>5.36</v>
      </c>
      <c r="N194" s="13">
        <v>4035</v>
      </c>
      <c r="O194" s="13"/>
      <c r="P194" s="13"/>
      <c r="Q194" s="30">
        <f>Tabela1[[#This Row],[Divid.]]</f>
        <v>1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4" s="17">
        <f>Tabela1[[#This Row],[Preço Calculado]]/Tabela1[[#This Row],[Preço atual]]-1</f>
        <v>8.1593620039766668E-2</v>
      </c>
      <c r="U194" s="29" t="str">
        <f>HYPERLINK("https://statusinvest.com.br/fundos-imobiliarios/"&amp;Tabela1[[#This Row],[Ticker]],"Link")</f>
        <v>Link</v>
      </c>
      <c r="V194" s="38" t="s">
        <v>434</v>
      </c>
    </row>
    <row r="195" spans="1:22" x14ac:dyDescent="0.25">
      <c r="A195" s="12" t="s">
        <v>435</v>
      </c>
      <c r="B195" s="12" t="s">
        <v>28</v>
      </c>
      <c r="C195" s="13" t="s">
        <v>53</v>
      </c>
      <c r="D195" s="13" t="s">
        <v>436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437</v>
      </c>
    </row>
    <row r="196" spans="1:22" x14ac:dyDescent="0.25">
      <c r="A196" s="12" t="s">
        <v>438</v>
      </c>
      <c r="B196" s="12" t="s">
        <v>28</v>
      </c>
      <c r="C196" s="13" t="s">
        <v>82</v>
      </c>
      <c r="D196" s="13" t="s">
        <v>50</v>
      </c>
      <c r="E196" s="16">
        <v>21.5</v>
      </c>
      <c r="F196" s="16">
        <v>0.21909999999999999</v>
      </c>
      <c r="G196" s="25">
        <f>Tabela1[[#This Row],[Divid.]]*12/Tabela1[[#This Row],[Preço atual]]</f>
        <v>0.12228837209302325</v>
      </c>
      <c r="H196" s="16">
        <v>4.4494999999999996</v>
      </c>
      <c r="I196" s="16">
        <v>30.34</v>
      </c>
      <c r="J196" s="15">
        <f>Tabela1[[#This Row],[Preço atual]]/Tabela1[[#This Row],[VP]]</f>
        <v>0.70863546473302574</v>
      </c>
      <c r="K196" s="14"/>
      <c r="L196" s="14"/>
      <c r="M196" s="13">
        <v>26.57</v>
      </c>
      <c r="N196" s="13">
        <v>371</v>
      </c>
      <c r="O196" s="13"/>
      <c r="P196" s="13"/>
      <c r="Q196" s="30">
        <f>Tabela1[[#This Row],[Divid.]]</f>
        <v>0.21909999999999999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19.403690036900368</v>
      </c>
      <c r="T196" s="17">
        <f>Tabela1[[#This Row],[Preço Calculado]]/Tabela1[[#This Row],[Preço atual]]-1</f>
        <v>-9.7502788981378208E-2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439</v>
      </c>
      <c r="B197" s="12" t="s">
        <v>28</v>
      </c>
      <c r="C197" s="13" t="s">
        <v>36</v>
      </c>
      <c r="D197" s="13" t="s">
        <v>440</v>
      </c>
      <c r="E197" s="16">
        <v>82.84</v>
      </c>
      <c r="F197" s="16">
        <v>0.77</v>
      </c>
      <c r="G197" s="14">
        <f>Tabela1[[#This Row],[Divid.]]*12/Tabela1[[#This Row],[Preço atual]]</f>
        <v>0.11154031868662481</v>
      </c>
      <c r="H197" s="16">
        <v>10.169600000000001</v>
      </c>
      <c r="I197" s="16">
        <v>87.27</v>
      </c>
      <c r="J197" s="15">
        <f>Tabela1[[#This Row],[Preço atual]]/Tabela1[[#This Row],[VP]]</f>
        <v>0.9492379970207403</v>
      </c>
      <c r="K197" s="14"/>
      <c r="L197" s="14"/>
      <c r="M197" s="13">
        <v>5.7</v>
      </c>
      <c r="N197" s="13">
        <v>294383</v>
      </c>
      <c r="O197" s="13"/>
      <c r="P197" s="13"/>
      <c r="Q197" s="30">
        <f>Tabela1[[#This Row],[Divid.]]</f>
        <v>0.77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97" s="17">
        <f>Tabela1[[#This Row],[Preço Calculado]]/Tabela1[[#This Row],[Preço atual]]-1</f>
        <v>-0.17682421633487222</v>
      </c>
      <c r="U197" s="29" t="str">
        <f>HYPERLINK("https://statusinvest.com.br/fundos-imobiliarios/"&amp;Tabela1[[#This Row],[Ticker]],"Link")</f>
        <v>Link</v>
      </c>
      <c r="V197" s="38" t="s">
        <v>441</v>
      </c>
    </row>
    <row r="198" spans="1:22" x14ac:dyDescent="0.25">
      <c r="A198" s="12" t="s">
        <v>442</v>
      </c>
      <c r="B198" s="12" t="s">
        <v>28</v>
      </c>
      <c r="C198" s="13" t="s">
        <v>82</v>
      </c>
      <c r="D198" s="13" t="s">
        <v>440</v>
      </c>
      <c r="E198" s="16">
        <v>86.63</v>
      </c>
      <c r="F198" s="16">
        <v>1</v>
      </c>
      <c r="G198" s="25">
        <f>Tabela1[[#This Row],[Divid.]]*12/Tabela1[[#This Row],[Preço atual]]</f>
        <v>0.13852014313748126</v>
      </c>
      <c r="H198" s="16">
        <v>11.385199999999999</v>
      </c>
      <c r="I198" s="16">
        <v>91.31</v>
      </c>
      <c r="J198" s="15">
        <f>Tabela1[[#This Row],[Preço atual]]/Tabela1[[#This Row],[VP]]</f>
        <v>0.94874603000766611</v>
      </c>
      <c r="K198" s="14"/>
      <c r="L198" s="14"/>
      <c r="M198" s="13">
        <v>5.85</v>
      </c>
      <c r="N198" s="13">
        <v>2708</v>
      </c>
      <c r="O198" s="13"/>
      <c r="P198" s="13"/>
      <c r="Q198" s="30">
        <f>Tabela1[[#This Row],[Divid.]]</f>
        <v>1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8" s="17">
        <f>Tabela1[[#This Row],[Preço Calculado]]/Tabela1[[#This Row],[Preço atual]]-1</f>
        <v>2.2288879243403947E-2</v>
      </c>
      <c r="U198" s="29" t="str">
        <f>HYPERLINK("https://statusinvest.com.br/fundos-imobiliarios/"&amp;Tabela1[[#This Row],[Ticker]],"Link")</f>
        <v>Link</v>
      </c>
      <c r="V198" s="38" t="s">
        <v>443</v>
      </c>
    </row>
    <row r="199" spans="1:22" x14ac:dyDescent="0.25">
      <c r="A199" s="12" t="s">
        <v>444</v>
      </c>
      <c r="B199" s="12" t="s">
        <v>28</v>
      </c>
      <c r="C199" s="13" t="s">
        <v>36</v>
      </c>
      <c r="D199" s="13" t="s">
        <v>111</v>
      </c>
      <c r="E199" s="16">
        <v>76.23</v>
      </c>
      <c r="F199" s="16">
        <v>0.68</v>
      </c>
      <c r="G199" s="25">
        <f>Tabela1[[#This Row],[Divid.]]*12/Tabela1[[#This Row],[Preço atual]]</f>
        <v>0.10704447068083431</v>
      </c>
      <c r="H199" s="16">
        <v>9.25</v>
      </c>
      <c r="I199" s="16">
        <v>74.150000000000006</v>
      </c>
      <c r="J199" s="15">
        <f>Tabela1[[#This Row],[Preço atual]]/Tabela1[[#This Row],[VP]]</f>
        <v>1.0280512474713419</v>
      </c>
      <c r="K199" s="14"/>
      <c r="L199" s="14"/>
      <c r="M199" s="13">
        <v>1.34</v>
      </c>
      <c r="N199" s="13">
        <v>4555</v>
      </c>
      <c r="O199" s="13"/>
      <c r="P199" s="13"/>
      <c r="Q199" s="30">
        <f>Tabela1[[#This Row],[Divid.]]</f>
        <v>0.68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199" s="17">
        <f>Tabela1[[#This Row],[Preço Calculado]]/Tabela1[[#This Row],[Preço atual]]-1</f>
        <v>-0.21000390641450695</v>
      </c>
      <c r="U199" s="29" t="str">
        <f>HYPERLINK("https://statusinvest.com.br/fundos-imobiliarios/"&amp;Tabela1[[#This Row],[Ticker]],"Link")</f>
        <v>Link</v>
      </c>
      <c r="V199" s="38" t="s">
        <v>445</v>
      </c>
    </row>
    <row r="200" spans="1:22" x14ac:dyDescent="0.25">
      <c r="A200" s="12" t="s">
        <v>446</v>
      </c>
      <c r="B200" s="12" t="s">
        <v>28</v>
      </c>
      <c r="C200" s="13" t="s">
        <v>53</v>
      </c>
      <c r="D200" s="13" t="s">
        <v>111</v>
      </c>
      <c r="E200" s="16">
        <v>78.900000000000006</v>
      </c>
      <c r="F200" s="16">
        <v>0.63</v>
      </c>
      <c r="G200" s="14">
        <f>Tabela1[[#This Row],[Divid.]]*12/Tabela1[[#This Row],[Preço atual]]</f>
        <v>9.5817490494296581E-2</v>
      </c>
      <c r="H200" s="16">
        <v>7.19</v>
      </c>
      <c r="I200" s="16">
        <v>84.55</v>
      </c>
      <c r="J200" s="15">
        <f>Tabela1[[#This Row],[Preço atual]]/Tabela1[[#This Row],[VP]]</f>
        <v>0.93317563571850981</v>
      </c>
      <c r="K200" s="14"/>
      <c r="L200" s="14"/>
      <c r="M200" s="13">
        <v>1.51</v>
      </c>
      <c r="N200" s="13">
        <v>9808</v>
      </c>
      <c r="O200" s="13"/>
      <c r="P200" s="13"/>
      <c r="Q200" s="30">
        <f>Tabela1[[#This Row],[Divid.]]</f>
        <v>0.63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200" s="17">
        <f>Tabela1[[#This Row],[Preço Calculado]]/Tabela1[[#This Row],[Preço atual]]-1</f>
        <v>-0.2928598487505788</v>
      </c>
      <c r="U200" s="29" t="str">
        <f>HYPERLINK("https://statusinvest.com.br/fundos-imobiliarios/"&amp;Tabela1[[#This Row],[Ticker]],"Link")</f>
        <v>Link</v>
      </c>
      <c r="V200" s="38" t="s">
        <v>447</v>
      </c>
    </row>
    <row r="201" spans="1:22" x14ac:dyDescent="0.25">
      <c r="A201" s="12" t="s">
        <v>448</v>
      </c>
      <c r="B201" s="12" t="s">
        <v>28</v>
      </c>
      <c r="C201" s="13" t="s">
        <v>84</v>
      </c>
      <c r="D201" s="13" t="s">
        <v>50</v>
      </c>
      <c r="E201" s="16">
        <v>103</v>
      </c>
      <c r="F201" s="16">
        <v>0.52</v>
      </c>
      <c r="G201" s="25">
        <f>Tabela1[[#This Row],[Divid.]]*12/Tabela1[[#This Row],[Preço atual]]</f>
        <v>6.0582524271844664E-2</v>
      </c>
      <c r="H201" s="16">
        <v>5.84</v>
      </c>
      <c r="I201" s="16">
        <v>107.64</v>
      </c>
      <c r="J201" s="15">
        <f>Tabela1[[#This Row],[Preço atual]]/Tabela1[[#This Row],[VP]]</f>
        <v>0.956893348197696</v>
      </c>
      <c r="K201" s="14">
        <v>4.2999999999999997E-2</v>
      </c>
      <c r="L201" s="14">
        <v>0</v>
      </c>
      <c r="M201" s="13">
        <v>2.97</v>
      </c>
      <c r="N201" s="13">
        <v>77</v>
      </c>
      <c r="O201" s="13">
        <v>4710</v>
      </c>
      <c r="P201" s="13">
        <v>149</v>
      </c>
      <c r="Q201" s="30">
        <f>Tabela1[[#This Row],[Divid.]]</f>
        <v>0.52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01" s="17">
        <f>Tabela1[[#This Row],[Preço Calculado]]/Tabela1[[#This Row],[Preço atual]]-1</f>
        <v>-0.55289649983878486</v>
      </c>
      <c r="U201" s="29" t="str">
        <f>HYPERLINK("https://statusinvest.com.br/fundos-imobiliarios/"&amp;Tabela1[[#This Row],[Ticker]],"Link")</f>
        <v>Link</v>
      </c>
      <c r="V201" s="38" t="s">
        <v>449</v>
      </c>
    </row>
    <row r="202" spans="1:22" x14ac:dyDescent="0.25">
      <c r="A202" s="12" t="s">
        <v>450</v>
      </c>
      <c r="B202" s="12" t="s">
        <v>28</v>
      </c>
      <c r="C202" s="13" t="s">
        <v>36</v>
      </c>
      <c r="D202" s="13" t="s">
        <v>50</v>
      </c>
      <c r="E202" s="16">
        <v>87</v>
      </c>
      <c r="F202" s="16">
        <v>0.2492</v>
      </c>
      <c r="G202" s="25">
        <f>Tabela1[[#This Row],[Divid.]]*12/Tabela1[[#This Row],[Preço atual]]</f>
        <v>3.4372413793103448E-2</v>
      </c>
      <c r="H202" s="16">
        <v>5.3322000000000003</v>
      </c>
      <c r="I202" s="16">
        <v>82.9</v>
      </c>
      <c r="J202" s="15">
        <f>Tabela1[[#This Row],[Preço atual]]/Tabela1[[#This Row],[VP]]</f>
        <v>1.0494571773220747</v>
      </c>
      <c r="K202" s="14"/>
      <c r="L202" s="14"/>
      <c r="M202" s="13">
        <v>8.0299999999999994</v>
      </c>
      <c r="N202" s="13">
        <v>364</v>
      </c>
      <c r="O202" s="13"/>
      <c r="P202" s="13"/>
      <c r="Q202" s="30">
        <f>Tabela1[[#This Row],[Divid.]]</f>
        <v>0.2492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22.069372693726937</v>
      </c>
      <c r="T202" s="17">
        <f>Tabela1[[#This Row],[Preço Calculado]]/Tabela1[[#This Row],[Preço atual]]-1</f>
        <v>-0.74632904949739154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451</v>
      </c>
      <c r="B203" s="12" t="s">
        <v>28</v>
      </c>
      <c r="C203" s="13" t="s">
        <v>56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10.52</v>
      </c>
      <c r="J203" s="15">
        <f>Tabela1[[#This Row],[Preço atual]]/Tabela1[[#This Row],[VP]]</f>
        <v>0</v>
      </c>
      <c r="K203" s="14"/>
      <c r="L203" s="14"/>
      <c r="M203" s="13">
        <v>2.27</v>
      </c>
      <c r="N203" s="13">
        <v>51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452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136.33000000000001</v>
      </c>
      <c r="J204" s="15">
        <f>Tabela1[[#This Row],[Preço atual]]/Tabela1[[#This Row],[VP]]</f>
        <v>0</v>
      </c>
      <c r="K204" s="14"/>
      <c r="L204" s="14"/>
      <c r="M204" s="13">
        <v>3.49</v>
      </c>
      <c r="N204" s="13">
        <v>58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453</v>
      </c>
      <c r="B205" s="12" t="s">
        <v>28</v>
      </c>
      <c r="C205" s="13" t="s">
        <v>62</v>
      </c>
      <c r="D205" s="13" t="s">
        <v>454</v>
      </c>
      <c r="E205" s="16">
        <v>75.11</v>
      </c>
      <c r="F205" s="16">
        <v>0.62</v>
      </c>
      <c r="G205" s="25">
        <f>Tabela1[[#This Row],[Divid.]]*12/Tabela1[[#This Row],[Preço atual]]</f>
        <v>9.9054719744374908E-2</v>
      </c>
      <c r="H205" s="16">
        <v>7.45</v>
      </c>
      <c r="I205" s="16">
        <v>100.94</v>
      </c>
      <c r="J205" s="15">
        <f>Tabela1[[#This Row],[Preço atual]]/Tabela1[[#This Row],[VP]]</f>
        <v>0.74410540915395285</v>
      </c>
      <c r="K205" s="14">
        <v>0.09</v>
      </c>
      <c r="L205" s="14">
        <v>0</v>
      </c>
      <c r="M205" s="13">
        <v>2.33</v>
      </c>
      <c r="N205" s="13">
        <v>3693</v>
      </c>
      <c r="O205" s="13">
        <v>7599</v>
      </c>
      <c r="P205" s="13">
        <v>1283</v>
      </c>
      <c r="Q205" s="30">
        <f>Tabela1[[#This Row],[Divid.]]</f>
        <v>0.62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5" s="17">
        <f>Tabela1[[#This Row],[Preço Calculado]]/Tabela1[[#This Row],[Preço atual]]-1</f>
        <v>-0.26896885797509296</v>
      </c>
      <c r="U205" s="29" t="str">
        <f>HYPERLINK("https://statusinvest.com.br/fundos-imobiliarios/"&amp;Tabela1[[#This Row],[Ticker]],"Link")</f>
        <v>Link</v>
      </c>
      <c r="V205" s="38" t="s">
        <v>455</v>
      </c>
    </row>
    <row r="206" spans="1:22" x14ac:dyDescent="0.25">
      <c r="A206" s="12" t="s">
        <v>456</v>
      </c>
      <c r="B206" s="12" t="s">
        <v>28</v>
      </c>
      <c r="C206" s="13" t="s">
        <v>36</v>
      </c>
      <c r="D206" s="13" t="s">
        <v>457</v>
      </c>
      <c r="E206" s="16">
        <v>93.27</v>
      </c>
      <c r="F206" s="16">
        <v>1.05</v>
      </c>
      <c r="G206" s="14">
        <f>Tabela1[[#This Row],[Divid.]]*12/Tabela1[[#This Row],[Preço atual]]</f>
        <v>0.13509166934705696</v>
      </c>
      <c r="H206" s="16">
        <v>14.92</v>
      </c>
      <c r="I206" s="16">
        <v>97.79</v>
      </c>
      <c r="J206" s="15">
        <f>Tabela1[[#This Row],[Preço atual]]/Tabela1[[#This Row],[VP]]</f>
        <v>0.95377850495960725</v>
      </c>
      <c r="K206" s="14"/>
      <c r="L206" s="14"/>
      <c r="M206" s="13">
        <v>3.81</v>
      </c>
      <c r="N206" s="13">
        <v>9137</v>
      </c>
      <c r="O206" s="13"/>
      <c r="P206" s="13"/>
      <c r="Q206" s="30">
        <f>Tabela1[[#This Row],[Divid.]]</f>
        <v>1.05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06" s="17">
        <f>Tabela1[[#This Row],[Preço Calculado]]/Tabela1[[#This Row],[Preço atual]]-1</f>
        <v>-3.0135103538232455E-3</v>
      </c>
      <c r="U206" s="29" t="str">
        <f>HYPERLINK("https://statusinvest.com.br/fundos-imobiliarios/"&amp;Tabela1[[#This Row],[Ticker]],"Link")</f>
        <v>Link</v>
      </c>
      <c r="V206" s="38" t="s">
        <v>458</v>
      </c>
    </row>
    <row r="207" spans="1:22" x14ac:dyDescent="0.25">
      <c r="A207" s="12" t="s">
        <v>459</v>
      </c>
      <c r="B207" s="12" t="s">
        <v>28</v>
      </c>
      <c r="C207" s="13" t="s">
        <v>159</v>
      </c>
      <c r="D207" s="13" t="s">
        <v>457</v>
      </c>
      <c r="E207" s="16">
        <v>200</v>
      </c>
      <c r="F207" s="16">
        <v>0.17</v>
      </c>
      <c r="G207" s="25">
        <f>Tabela1[[#This Row],[Divid.]]*12/Tabela1[[#This Row],[Preço atual]]</f>
        <v>1.0200000000000001E-2</v>
      </c>
      <c r="H207" s="16">
        <v>0</v>
      </c>
      <c r="I207" s="16">
        <v>402.02</v>
      </c>
      <c r="J207" s="15">
        <f>Tabela1[[#This Row],[Preço atual]]/Tabela1[[#This Row],[VP]]</f>
        <v>0.49748768717974234</v>
      </c>
      <c r="K207" s="14"/>
      <c r="L207" s="14"/>
      <c r="M207" s="13">
        <v>6.27</v>
      </c>
      <c r="N207" s="13">
        <v>88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>
        <f>Tabela1[[#This Row],[Preço Calculado]]/Tabela1[[#This Row],[Preço atual]]-1</f>
        <v>-0.92472324723247235</v>
      </c>
      <c r="U207" s="29" t="str">
        <f>HYPERLINK("https://statusinvest.com.br/fundos-imobiliarios/"&amp;Tabela1[[#This Row],[Ticker]],"Link")</f>
        <v>Link</v>
      </c>
      <c r="V207" s="38" t="s">
        <v>460</v>
      </c>
    </row>
    <row r="208" spans="1:22" x14ac:dyDescent="0.25">
      <c r="A208" s="12" t="s">
        <v>461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4.4337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462</v>
      </c>
    </row>
    <row r="209" spans="1:22" x14ac:dyDescent="0.25">
      <c r="A209" s="12" t="s">
        <v>463</v>
      </c>
      <c r="B209" s="12" t="s">
        <v>28</v>
      </c>
      <c r="C209" s="13" t="s">
        <v>53</v>
      </c>
      <c r="D209" s="13" t="s">
        <v>464</v>
      </c>
      <c r="E209" s="16">
        <v>101.56</v>
      </c>
      <c r="F209" s="16">
        <v>1</v>
      </c>
      <c r="G209" s="14">
        <f>Tabela1[[#This Row],[Divid.]]*12/Tabela1[[#This Row],[Preço atual]]</f>
        <v>0.11815675462780623</v>
      </c>
      <c r="H209" s="16">
        <v>11.44</v>
      </c>
      <c r="I209" s="16">
        <v>97.25</v>
      </c>
      <c r="J209" s="15">
        <f>Tabela1[[#This Row],[Preço atual]]/Tabela1[[#This Row],[VP]]</f>
        <v>1.044318766066838</v>
      </c>
      <c r="K209" s="14"/>
      <c r="L209" s="14"/>
      <c r="M209" s="13">
        <v>19.559999999999999</v>
      </c>
      <c r="N209" s="13">
        <v>13252</v>
      </c>
      <c r="O209" s="13"/>
      <c r="P209" s="13"/>
      <c r="Q209" s="30">
        <f>Tabela1[[#This Row],[Divid.]]</f>
        <v>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9" s="17">
        <f>Tabela1[[#This Row],[Preço Calculado]]/Tabela1[[#This Row],[Preço atual]]-1</f>
        <v>-0.12799443079109807</v>
      </c>
      <c r="U209" s="29" t="str">
        <f>HYPERLINK("https://statusinvest.com.br/fundos-imobiliarios/"&amp;Tabela1[[#This Row],[Ticker]],"Link")</f>
        <v>Link</v>
      </c>
      <c r="V209" s="38" t="s">
        <v>465</v>
      </c>
    </row>
    <row r="210" spans="1:22" x14ac:dyDescent="0.25">
      <c r="A210" s="12" t="s">
        <v>466</v>
      </c>
      <c r="B210" s="12" t="s">
        <v>28</v>
      </c>
      <c r="C210" s="13" t="s">
        <v>56</v>
      </c>
      <c r="D210" s="13" t="s">
        <v>464</v>
      </c>
      <c r="E210" s="16">
        <v>75.959999999999994</v>
      </c>
      <c r="F210" s="16">
        <v>0.46</v>
      </c>
      <c r="G210" s="25">
        <f>Tabela1[[#This Row],[Divid.]]*12/Tabela1[[#This Row],[Preço atual]]</f>
        <v>7.2669826224328604E-2</v>
      </c>
      <c r="H210" s="16">
        <v>5.55</v>
      </c>
      <c r="I210" s="16">
        <v>112.33</v>
      </c>
      <c r="J210" s="15">
        <f>Tabela1[[#This Row],[Preço atual]]/Tabela1[[#This Row],[VP]]</f>
        <v>0.6762218463455888</v>
      </c>
      <c r="K210" s="14">
        <v>8.1000000000000003E-2</v>
      </c>
      <c r="L210" s="14">
        <v>0</v>
      </c>
      <c r="M210" s="13">
        <v>0.88</v>
      </c>
      <c r="N210" s="13">
        <v>104094</v>
      </c>
      <c r="O210" s="13">
        <v>13411</v>
      </c>
      <c r="P210" s="13">
        <v>1084</v>
      </c>
      <c r="Q210" s="30">
        <f>Tabela1[[#This Row],[Divid.]]</f>
        <v>0.46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10" s="17">
        <f>Tabela1[[#This Row],[Preço Calculado]]/Tabela1[[#This Row],[Preço atual]]-1</f>
        <v>-0.46369131937764863</v>
      </c>
      <c r="U210" s="29" t="str">
        <f>HYPERLINK("https://statusinvest.com.br/fundos-imobiliarios/"&amp;Tabela1[[#This Row],[Ticker]],"Link")</f>
        <v>Link</v>
      </c>
      <c r="V210" s="38" t="s">
        <v>467</v>
      </c>
    </row>
    <row r="211" spans="1:22" x14ac:dyDescent="0.25">
      <c r="A211" s="12" t="s">
        <v>468</v>
      </c>
      <c r="B211" s="12" t="s">
        <v>28</v>
      </c>
      <c r="C211" s="13" t="s">
        <v>159</v>
      </c>
      <c r="D211" s="13" t="s">
        <v>469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74.88</v>
      </c>
      <c r="J211" s="15">
        <f>Tabela1[[#This Row],[Preço atual]]/Tabela1[[#This Row],[VP]]</f>
        <v>33.613782051282051</v>
      </c>
      <c r="K211" s="14"/>
      <c r="L211" s="14"/>
      <c r="M211" s="13">
        <v>7.03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470</v>
      </c>
      <c r="B212" s="12" t="s">
        <v>28</v>
      </c>
      <c r="C212" s="13" t="s">
        <v>82</v>
      </c>
      <c r="D212" s="13" t="s">
        <v>471</v>
      </c>
      <c r="E212" s="16">
        <v>97.68</v>
      </c>
      <c r="F212" s="16">
        <v>0.85</v>
      </c>
      <c r="G212" s="25">
        <f>Tabela1[[#This Row],[Divid.]]*12/Tabela1[[#This Row],[Preço atual]]</f>
        <v>0.10442260442260441</v>
      </c>
      <c r="H212" s="16">
        <v>11.67</v>
      </c>
      <c r="I212" s="16">
        <v>102.01</v>
      </c>
      <c r="J212" s="15">
        <f>Tabela1[[#This Row],[Preço atual]]/Tabela1[[#This Row],[VP]]</f>
        <v>0.95755318106068033</v>
      </c>
      <c r="K212" s="14"/>
      <c r="L212" s="14"/>
      <c r="M212" s="13">
        <v>4.97</v>
      </c>
      <c r="N212" s="13">
        <v>10101</v>
      </c>
      <c r="O212" s="13"/>
      <c r="P212" s="13"/>
      <c r="Q212" s="30">
        <f>Tabela1[[#This Row],[Divid.]]</f>
        <v>0.85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12" s="17">
        <f>Tabela1[[#This Row],[Preço Calculado]]/Tabela1[[#This Row],[Preço atual]]-1</f>
        <v>-0.22935347289590846</v>
      </c>
      <c r="U212" s="29" t="str">
        <f>HYPERLINK("https://statusinvest.com.br/fundos-imobiliarios/"&amp;Tabela1[[#This Row],[Ticker]],"Link")</f>
        <v>Link</v>
      </c>
      <c r="V212" s="38" t="s">
        <v>472</v>
      </c>
    </row>
    <row r="213" spans="1:22" x14ac:dyDescent="0.25">
      <c r="A213" s="12" t="s">
        <v>473</v>
      </c>
      <c r="B213" s="12" t="s">
        <v>28</v>
      </c>
      <c r="C213" s="13" t="s">
        <v>159</v>
      </c>
      <c r="D213" s="13" t="s">
        <v>471</v>
      </c>
      <c r="E213" s="16">
        <v>1127.5</v>
      </c>
      <c r="F213" s="16">
        <v>0.74470000000000003</v>
      </c>
      <c r="G213" s="25">
        <f>Tabela1[[#This Row],[Divid.]]*12/Tabela1[[#This Row],[Preço atual]]</f>
        <v>7.9258536585365864E-3</v>
      </c>
      <c r="H213" s="16">
        <v>5.1455000000000002</v>
      </c>
      <c r="I213" s="16">
        <v>929.14</v>
      </c>
      <c r="J213" s="15">
        <f>Tabela1[[#This Row],[Preço atual]]/Tabela1[[#This Row],[VP]]</f>
        <v>1.2134877413522183</v>
      </c>
      <c r="K213" s="14"/>
      <c r="L213" s="14"/>
      <c r="M213" s="13">
        <v>7.52</v>
      </c>
      <c r="N213" s="13">
        <v>485</v>
      </c>
      <c r="O213" s="13"/>
      <c r="P213" s="13"/>
      <c r="Q213" s="30">
        <f>Tabela1[[#This Row],[Divid.]]</f>
        <v>0.74470000000000003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65.951291512915134</v>
      </c>
      <c r="T213" s="17">
        <f>Tabela1[[#This Row],[Preço Calculado]]/Tabela1[[#This Row],[Preço atual]]-1</f>
        <v>-0.94150661506615063</v>
      </c>
      <c r="U213" s="29" t="str">
        <f>HYPERLINK("https://statusinvest.com.br/fundos-imobiliarios/"&amp;Tabela1[[#This Row],[Ticker]],"Link")</f>
        <v>Link</v>
      </c>
      <c r="V213" s="38" t="s">
        <v>474</v>
      </c>
    </row>
    <row r="214" spans="1:22" x14ac:dyDescent="0.25">
      <c r="A214" s="12" t="s">
        <v>475</v>
      </c>
      <c r="B214" s="12" t="s">
        <v>28</v>
      </c>
      <c r="C214" s="13" t="s">
        <v>53</v>
      </c>
      <c r="D214" s="13" t="s">
        <v>471</v>
      </c>
      <c r="E214" s="16">
        <v>103.4</v>
      </c>
      <c r="F214" s="16">
        <v>0.8</v>
      </c>
      <c r="G214" s="14">
        <f>Tabela1[[#This Row],[Divid.]]*12/Tabela1[[#This Row],[Preço atual]]</f>
        <v>9.2843326885880081E-2</v>
      </c>
      <c r="H214" s="16">
        <v>9.59</v>
      </c>
      <c r="I214" s="16">
        <v>95.67</v>
      </c>
      <c r="J214" s="15">
        <f>Tabela1[[#This Row],[Preço atual]]/Tabela1[[#This Row],[VP]]</f>
        <v>1.080798578446744</v>
      </c>
      <c r="K214" s="14"/>
      <c r="L214" s="14"/>
      <c r="M214" s="13">
        <v>5.21</v>
      </c>
      <c r="N214" s="13">
        <v>19232</v>
      </c>
      <c r="O214" s="13"/>
      <c r="P214" s="13"/>
      <c r="Q214" s="30">
        <f>Tabela1[[#This Row],[Divid.]]</f>
        <v>0.8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14" s="17">
        <f>Tabela1[[#This Row],[Preço Calculado]]/Tabela1[[#This Row],[Preço atual]]-1</f>
        <v>-0.31480939567616173</v>
      </c>
      <c r="U214" s="29" t="str">
        <f>HYPERLINK("https://statusinvest.com.br/fundos-imobiliarios/"&amp;Tabela1[[#This Row],[Ticker]],"Link")</f>
        <v>Link</v>
      </c>
      <c r="V214" s="38" t="s">
        <v>476</v>
      </c>
    </row>
    <row r="215" spans="1:22" x14ac:dyDescent="0.25">
      <c r="A215" s="12" t="s">
        <v>477</v>
      </c>
      <c r="B215" s="12" t="s">
        <v>28</v>
      </c>
      <c r="C215" s="13" t="s">
        <v>159</v>
      </c>
      <c r="D215" s="13" t="s">
        <v>471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6.4244000000000003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478</v>
      </c>
    </row>
    <row r="216" spans="1:22" x14ac:dyDescent="0.25">
      <c r="A216" s="12" t="s">
        <v>479</v>
      </c>
      <c r="B216" s="12" t="s">
        <v>28</v>
      </c>
      <c r="C216" s="13" t="s">
        <v>53</v>
      </c>
      <c r="D216" s="13" t="s">
        <v>480</v>
      </c>
      <c r="E216" s="16">
        <v>8.48</v>
      </c>
      <c r="F216" s="16">
        <v>7.4999999999999997E-2</v>
      </c>
      <c r="G216" s="14">
        <f>Tabela1[[#This Row],[Divid.]]*12/Tabela1[[#This Row],[Preço atual]]</f>
        <v>0.1061320754716981</v>
      </c>
      <c r="H216" s="16">
        <v>0.88500000000000001</v>
      </c>
      <c r="I216" s="16">
        <v>8.7799999999999994</v>
      </c>
      <c r="J216" s="15">
        <f>Tabela1[[#This Row],[Preço atual]]/Tabela1[[#This Row],[VP]]</f>
        <v>0.9658314350797268</v>
      </c>
      <c r="K216" s="14"/>
      <c r="L216" s="14"/>
      <c r="M216" s="13">
        <v>1.51</v>
      </c>
      <c r="N216" s="13">
        <v>131430</v>
      </c>
      <c r="O216" s="13"/>
      <c r="P216" s="13"/>
      <c r="Q216" s="30">
        <f>Tabela1[[#This Row],[Divid.]]</f>
        <v>7.4999999999999997E-2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6" s="17">
        <f>Tabela1[[#This Row],[Preço Calculado]]/Tabela1[[#This Row],[Preço atual]]-1</f>
        <v>-0.216737450393372</v>
      </c>
      <c r="U216" s="29" t="str">
        <f>HYPERLINK("https://statusinvest.com.br/fundos-imobiliarios/"&amp;Tabela1[[#This Row],[Ticker]],"Link")</f>
        <v>Link</v>
      </c>
      <c r="V216" s="38" t="s">
        <v>481</v>
      </c>
    </row>
    <row r="217" spans="1:22" x14ac:dyDescent="0.25">
      <c r="A217" s="12" t="s">
        <v>482</v>
      </c>
      <c r="B217" s="12" t="s">
        <v>28</v>
      </c>
      <c r="C217" s="13" t="s">
        <v>36</v>
      </c>
      <c r="D217" s="13" t="s">
        <v>483</v>
      </c>
      <c r="E217" s="16">
        <v>89.22</v>
      </c>
      <c r="F217" s="16">
        <v>1.25</v>
      </c>
      <c r="G217" s="25">
        <f>Tabela1[[#This Row],[Divid.]]*12/Tabela1[[#This Row],[Preço atual]]</f>
        <v>0.16812373907195696</v>
      </c>
      <c r="H217" s="16">
        <v>15.55</v>
      </c>
      <c r="I217" s="16">
        <v>91.84</v>
      </c>
      <c r="J217" s="15">
        <f>Tabela1[[#This Row],[Preço atual]]/Tabela1[[#This Row],[VP]]</f>
        <v>0.97147212543554007</v>
      </c>
      <c r="K217" s="14"/>
      <c r="L217" s="14"/>
      <c r="M217" s="13">
        <v>4.91</v>
      </c>
      <c r="N217" s="13">
        <v>4095</v>
      </c>
      <c r="O217" s="13"/>
      <c r="P217" s="13"/>
      <c r="Q217" s="30">
        <f>Tabela1[[#This Row],[Divid.]]</f>
        <v>1.25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17" s="17">
        <f>Tabela1[[#This Row],[Preço Calculado]]/Tabela1[[#This Row],[Preço atual]]-1</f>
        <v>0.24076560200706232</v>
      </c>
      <c r="U217" s="29" t="str">
        <f>HYPERLINK("https://statusinvest.com.br/fundos-imobiliarios/"&amp;Tabela1[[#This Row],[Ticker]],"Link")</f>
        <v>Link</v>
      </c>
      <c r="V217" s="38" t="s">
        <v>484</v>
      </c>
    </row>
    <row r="218" spans="1:22" x14ac:dyDescent="0.25">
      <c r="A218" s="12" t="s">
        <v>485</v>
      </c>
      <c r="B218" s="12" t="s">
        <v>28</v>
      </c>
      <c r="C218" s="13" t="s">
        <v>36</v>
      </c>
      <c r="D218" s="13" t="s">
        <v>471</v>
      </c>
      <c r="E218" s="16">
        <v>103.2</v>
      </c>
      <c r="F218" s="16">
        <v>1.01</v>
      </c>
      <c r="G218" s="14">
        <f>Tabela1[[#This Row],[Divid.]]*12/Tabela1[[#This Row],[Preço atual]]</f>
        <v>0.11744186046511629</v>
      </c>
      <c r="H218" s="16">
        <v>13.39</v>
      </c>
      <c r="I218" s="16">
        <v>100.8</v>
      </c>
      <c r="J218" s="15">
        <f>Tabela1[[#This Row],[Preço atual]]/Tabela1[[#This Row],[VP]]</f>
        <v>1.0238095238095239</v>
      </c>
      <c r="K218" s="14"/>
      <c r="L218" s="14"/>
      <c r="M218" s="13">
        <v>4.8</v>
      </c>
      <c r="N218" s="13">
        <v>304408</v>
      </c>
      <c r="O218" s="13"/>
      <c r="P218" s="13"/>
      <c r="Q218" s="30">
        <f>Tabela1[[#This Row],[Divid.]]</f>
        <v>1.01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218" s="17">
        <f>Tabela1[[#This Row],[Preço Calculado]]/Tabela1[[#This Row],[Preço atual]]-1</f>
        <v>-0.1332704024714666</v>
      </c>
      <c r="U218" s="29" t="str">
        <f>HYPERLINK("https://statusinvest.com.br/fundos-imobiliarios/"&amp;Tabela1[[#This Row],[Ticker]],"Link")</f>
        <v>Link</v>
      </c>
      <c r="V218" s="38" t="s">
        <v>486</v>
      </c>
    </row>
    <row r="219" spans="1:22" x14ac:dyDescent="0.25">
      <c r="A219" s="12" t="s">
        <v>487</v>
      </c>
      <c r="B219" s="12" t="s">
        <v>28</v>
      </c>
      <c r="C219" s="13" t="s">
        <v>36</v>
      </c>
      <c r="D219" s="13" t="s">
        <v>471</v>
      </c>
      <c r="E219" s="16">
        <v>104.74</v>
      </c>
      <c r="F219" s="16">
        <v>1.05</v>
      </c>
      <c r="G219" s="25">
        <f>Tabela1[[#This Row],[Divid.]]*12/Tabela1[[#This Row],[Preço atual]]</f>
        <v>0.12029788046591562</v>
      </c>
      <c r="H219" s="16">
        <v>12.95</v>
      </c>
      <c r="I219" s="16">
        <v>102.46</v>
      </c>
      <c r="J219" s="15">
        <f>Tabela1[[#This Row],[Preço atual]]/Tabela1[[#This Row],[VP]]</f>
        <v>1.0222525863751708</v>
      </c>
      <c r="K219" s="14"/>
      <c r="L219" s="14"/>
      <c r="M219" s="13">
        <v>3.89</v>
      </c>
      <c r="N219" s="13">
        <v>15846</v>
      </c>
      <c r="O219" s="13"/>
      <c r="P219" s="13"/>
      <c r="Q219" s="30">
        <f>Tabela1[[#This Row],[Divid.]]</f>
        <v>1.05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19" s="17">
        <f>Tabela1[[#This Row],[Preço Calculado]]/Tabela1[[#This Row],[Preço atual]]-1</f>
        <v>-0.11219276408918366</v>
      </c>
      <c r="U219" s="29" t="str">
        <f>HYPERLINK("https://statusinvest.com.br/fundos-imobiliarios/"&amp;Tabela1[[#This Row],[Ticker]],"Link")</f>
        <v>Link</v>
      </c>
      <c r="V219" s="38" t="s">
        <v>488</v>
      </c>
    </row>
    <row r="220" spans="1:22" x14ac:dyDescent="0.25">
      <c r="A220" s="12" t="s">
        <v>489</v>
      </c>
      <c r="B220" s="12" t="s">
        <v>28</v>
      </c>
      <c r="C220" s="13" t="s">
        <v>36</v>
      </c>
      <c r="D220" s="13" t="s">
        <v>471</v>
      </c>
      <c r="E220" s="16">
        <v>95.44</v>
      </c>
      <c r="F220" s="16">
        <v>0.7</v>
      </c>
      <c r="G220" s="14">
        <f>Tabela1[[#This Row],[Divid.]]*12/Tabela1[[#This Row],[Preço atual]]</f>
        <v>8.801341156747694E-2</v>
      </c>
      <c r="H220" s="16">
        <v>9.5299999999999994</v>
      </c>
      <c r="I220" s="16">
        <v>97.9</v>
      </c>
      <c r="J220" s="15">
        <f>Tabela1[[#This Row],[Preço atual]]/Tabela1[[#This Row],[VP]]</f>
        <v>0.97487231869254332</v>
      </c>
      <c r="K220" s="14"/>
      <c r="L220" s="14"/>
      <c r="M220" s="13">
        <v>2.25</v>
      </c>
      <c r="N220" s="13">
        <v>74995</v>
      </c>
      <c r="O220" s="13"/>
      <c r="P220" s="13"/>
      <c r="Q220" s="30">
        <f>Tabela1[[#This Row],[Divid.]]</f>
        <v>0.7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20" s="17">
        <f>Tabela1[[#This Row],[Preço Calculado]]/Tabela1[[#This Row],[Preço atual]]-1</f>
        <v>-0.35045452717729209</v>
      </c>
      <c r="U220" s="29" t="str">
        <f>HYPERLINK("https://statusinvest.com.br/fundos-imobiliarios/"&amp;Tabela1[[#This Row],[Ticker]],"Link")</f>
        <v>Link</v>
      </c>
      <c r="V220" s="38" t="s">
        <v>490</v>
      </c>
    </row>
    <row r="221" spans="1:22" x14ac:dyDescent="0.25">
      <c r="A221" s="12" t="s">
        <v>491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3.88</v>
      </c>
      <c r="G221" s="14" t="e">
        <f>Tabela1[[#This Row],[Divid.]]*12/Tabela1[[#This Row],[Preço atual]]</f>
        <v>#DIV/0!</v>
      </c>
      <c r="H221" s="16">
        <v>8.5299999999999994</v>
      </c>
      <c r="I221" s="16">
        <v>102.77</v>
      </c>
      <c r="J221" s="15">
        <f>Tabela1[[#This Row],[Preço atual]]/Tabela1[[#This Row],[VP]]</f>
        <v>0</v>
      </c>
      <c r="K221" s="14"/>
      <c r="L221" s="14"/>
      <c r="M221" s="13">
        <v>3.24</v>
      </c>
      <c r="N221" s="13">
        <v>593</v>
      </c>
      <c r="O221" s="13"/>
      <c r="P221" s="13"/>
      <c r="Q221" s="30">
        <f>Tabela1[[#This Row],[Divid.]]</f>
        <v>3.88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343.61623616236164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492</v>
      </c>
      <c r="B222" s="12" t="s">
        <v>28</v>
      </c>
      <c r="C222" s="13" t="s">
        <v>159</v>
      </c>
      <c r="D222" s="13" t="s">
        <v>471</v>
      </c>
      <c r="E222" s="16">
        <v>0.4</v>
      </c>
      <c r="F222" s="16">
        <v>3.7699999999999997E-2</v>
      </c>
      <c r="G222" s="25">
        <f>Tabela1[[#This Row],[Divid.]]*12/Tabela1[[#This Row],[Preço atual]]</f>
        <v>1.1309999999999998</v>
      </c>
      <c r="H222" s="16">
        <v>0</v>
      </c>
      <c r="I222" s="16">
        <v>0.76</v>
      </c>
      <c r="J222" s="15">
        <f>Tabela1[[#This Row],[Preço atual]]/Tabela1[[#This Row],[VP]]</f>
        <v>0.52631578947368418</v>
      </c>
      <c r="K222" s="14"/>
      <c r="L222" s="14"/>
      <c r="M222" s="13">
        <v>3.8</v>
      </c>
      <c r="N222" s="13">
        <v>6824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7.3468634686346856</v>
      </c>
      <c r="U222" s="29" t="str">
        <f>HYPERLINK("https://statusinvest.com.br/fundos-imobiliarios/"&amp;Tabela1[[#This Row],[Ticker]],"Link")</f>
        <v>Link</v>
      </c>
      <c r="V222" s="38" t="s">
        <v>493</v>
      </c>
    </row>
    <row r="223" spans="1:22" x14ac:dyDescent="0.25">
      <c r="A223" s="12" t="s">
        <v>494</v>
      </c>
      <c r="B223" s="12" t="s">
        <v>28</v>
      </c>
      <c r="C223" s="13" t="s">
        <v>56</v>
      </c>
      <c r="D223" s="13" t="s">
        <v>471</v>
      </c>
      <c r="E223" s="16">
        <v>164.44</v>
      </c>
      <c r="F223" s="16">
        <v>1</v>
      </c>
      <c r="G223" s="14">
        <f>Tabela1[[#This Row],[Divid.]]*12/Tabela1[[#This Row],[Preço atual]]</f>
        <v>7.2974945268791044E-2</v>
      </c>
      <c r="H223" s="16">
        <v>12.12</v>
      </c>
      <c r="I223" s="16">
        <v>159.71</v>
      </c>
      <c r="J223" s="15">
        <f>Tabela1[[#This Row],[Preço atual]]/Tabela1[[#This Row],[VP]]</f>
        <v>1.0296161793250265</v>
      </c>
      <c r="K223" s="14">
        <v>2E-3</v>
      </c>
      <c r="L223" s="14">
        <v>1E-3</v>
      </c>
      <c r="M223" s="13">
        <v>1.23</v>
      </c>
      <c r="N223" s="13">
        <v>262554</v>
      </c>
      <c r="O223" s="13">
        <v>5234</v>
      </c>
      <c r="P223" s="13">
        <v>396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-0.4614395183115052</v>
      </c>
      <c r="U223" s="29" t="str">
        <f>HYPERLINK("https://statusinvest.com.br/fundos-imobiliarios/"&amp;Tabela1[[#This Row],[Ticker]],"Link")</f>
        <v>Link</v>
      </c>
      <c r="V223" s="38" t="s">
        <v>495</v>
      </c>
    </row>
    <row r="224" spans="1:22" x14ac:dyDescent="0.25">
      <c r="A224" s="12" t="s">
        <v>496</v>
      </c>
      <c r="B224" s="12" t="s">
        <v>28</v>
      </c>
      <c r="C224" s="13" t="s">
        <v>36</v>
      </c>
      <c r="D224" s="13" t="s">
        <v>471</v>
      </c>
      <c r="E224" s="16">
        <v>9.19</v>
      </c>
      <c r="F224" s="16">
        <v>7.0000000000000007E-2</v>
      </c>
      <c r="G224" s="14">
        <f>Tabela1[[#This Row],[Divid.]]*12/Tabela1[[#This Row],[Preço atual]]</f>
        <v>9.1403699673558228E-2</v>
      </c>
      <c r="H224" s="16">
        <v>1.0209999999999999</v>
      </c>
      <c r="I224" s="16">
        <v>9.06</v>
      </c>
      <c r="J224" s="15">
        <f>Tabela1[[#This Row],[Preço atual]]/Tabela1[[#This Row],[VP]]</f>
        <v>1.0143487858719646</v>
      </c>
      <c r="K224" s="14"/>
      <c r="L224" s="14"/>
      <c r="M224" s="13">
        <v>3.54</v>
      </c>
      <c r="N224" s="13">
        <v>122671</v>
      </c>
      <c r="O224" s="13"/>
      <c r="P224" s="13"/>
      <c r="Q224" s="30">
        <f>Tabela1[[#This Row],[Divid.]]</f>
        <v>7.0000000000000007E-2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24" s="17">
        <f>Tabela1[[#This Row],[Preço Calculado]]/Tabela1[[#This Row],[Preço atual]]-1</f>
        <v>-0.32543395074864778</v>
      </c>
      <c r="U224" s="29" t="str">
        <f>HYPERLINK("https://statusinvest.com.br/fundos-imobiliarios/"&amp;Tabela1[[#This Row],[Ticker]],"Link")</f>
        <v>Link</v>
      </c>
      <c r="V224" s="38" t="s">
        <v>497</v>
      </c>
    </row>
    <row r="225" spans="1:22" x14ac:dyDescent="0.25">
      <c r="A225" s="12" t="s">
        <v>498</v>
      </c>
      <c r="B225" s="12" t="s">
        <v>28</v>
      </c>
      <c r="C225" s="13" t="s">
        <v>29</v>
      </c>
      <c r="D225" s="13" t="s">
        <v>499</v>
      </c>
      <c r="E225" s="16">
        <v>105.9</v>
      </c>
      <c r="F225" s="16">
        <v>0.54</v>
      </c>
      <c r="G225" s="14">
        <f>Tabela1[[#This Row],[Divid.]]*12/Tabela1[[#This Row],[Preço atual]]</f>
        <v>6.1189801699716717E-2</v>
      </c>
      <c r="H225" s="16">
        <v>7.71</v>
      </c>
      <c r="I225" s="16">
        <v>102.08</v>
      </c>
      <c r="J225" s="15">
        <f>Tabela1[[#This Row],[Preço atual]]/Tabela1[[#This Row],[VP]]</f>
        <v>1.037421630094044</v>
      </c>
      <c r="K225" s="14">
        <v>1.4999999999999999E-2</v>
      </c>
      <c r="L225" s="14">
        <v>-1E-3</v>
      </c>
      <c r="M225" s="13">
        <v>3.82</v>
      </c>
      <c r="N225" s="13">
        <v>378</v>
      </c>
      <c r="O225" s="13">
        <v>14464</v>
      </c>
      <c r="P225" s="13">
        <v>1365</v>
      </c>
      <c r="Q225" s="30">
        <f>Tabela1[[#This Row],[Divid.]]</f>
        <v>0.54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225" s="17">
        <f>Tabela1[[#This Row],[Preço Calculado]]/Tabela1[[#This Row],[Preço atual]]-1</f>
        <v>-0.54841474760356679</v>
      </c>
      <c r="U225" s="29" t="str">
        <f>HYPERLINK("https://statusinvest.com.br/fundos-imobiliarios/"&amp;Tabela1[[#This Row],[Ticker]],"Link")</f>
        <v>Link</v>
      </c>
      <c r="V225" s="38" t="s">
        <v>500</v>
      </c>
    </row>
    <row r="226" spans="1:22" x14ac:dyDescent="0.25">
      <c r="A226" s="12" t="s">
        <v>501</v>
      </c>
      <c r="B226" s="12" t="s">
        <v>28</v>
      </c>
      <c r="C226" s="13" t="s">
        <v>159</v>
      </c>
      <c r="D226" s="13" t="s">
        <v>502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19.242000000000001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503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504</v>
      </c>
      <c r="B228" s="12" t="s">
        <v>28</v>
      </c>
      <c r="C228" s="13" t="s">
        <v>36</v>
      </c>
      <c r="D228" s="13" t="s">
        <v>242</v>
      </c>
      <c r="E228" s="16">
        <v>31.4</v>
      </c>
      <c r="F228" s="16">
        <v>3.6680999999999999</v>
      </c>
      <c r="G228" s="14">
        <f>Tabela1[[#This Row],[Divid.]]*12/Tabela1[[#This Row],[Preço atual]]</f>
        <v>1.4018216560509555</v>
      </c>
      <c r="H228" s="16">
        <v>0</v>
      </c>
      <c r="I228" s="16">
        <v>19.11</v>
      </c>
      <c r="J228" s="15">
        <f>Tabela1[[#This Row],[Preço atual]]/Tabela1[[#This Row],[VP]]</f>
        <v>1.6431187859759289</v>
      </c>
      <c r="K228" s="14">
        <v>0</v>
      </c>
      <c r="L228" s="14">
        <v>0</v>
      </c>
      <c r="M228" s="13">
        <v>7.13</v>
      </c>
      <c r="N228" s="13">
        <v>505</v>
      </c>
      <c r="O228" s="13">
        <v>13423</v>
      </c>
      <c r="P228" s="13">
        <v>2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9.3455472771288228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505</v>
      </c>
      <c r="B229" s="12" t="s">
        <v>28</v>
      </c>
      <c r="C229" s="13" t="s">
        <v>70</v>
      </c>
      <c r="D229" s="13" t="s">
        <v>111</v>
      </c>
      <c r="E229" s="16">
        <v>90.2</v>
      </c>
      <c r="F229" s="16">
        <v>0.72</v>
      </c>
      <c r="G229" s="14">
        <f>Tabela1[[#This Row],[Divid.]]*12/Tabela1[[#This Row],[Preço atual]]</f>
        <v>9.5787139689578721E-2</v>
      </c>
      <c r="H229" s="16">
        <v>7.75</v>
      </c>
      <c r="I229" s="16">
        <v>102.39</v>
      </c>
      <c r="J229" s="15">
        <f>Tabela1[[#This Row],[Preço atual]]/Tabela1[[#This Row],[VP]]</f>
        <v>0.88094540482468997</v>
      </c>
      <c r="K229" s="14">
        <v>3.0000000000000001E-3</v>
      </c>
      <c r="L229" s="14">
        <v>0</v>
      </c>
      <c r="M229" s="13">
        <v>1.23</v>
      </c>
      <c r="N229" s="13">
        <v>15633</v>
      </c>
      <c r="O229" s="13">
        <v>2675</v>
      </c>
      <c r="P229" s="13">
        <v>278</v>
      </c>
      <c r="Q229" s="30">
        <f>Tabela1[[#This Row],[Divid.]]</f>
        <v>0.72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29" s="17">
        <f>Tabela1[[#This Row],[Preço Calculado]]/Tabela1[[#This Row],[Preço atual]]-1</f>
        <v>-0.29308383992930842</v>
      </c>
      <c r="U229" s="29" t="str">
        <f>HYPERLINK("https://statusinvest.com.br/fundos-imobiliarios/"&amp;Tabela1[[#This Row],[Ticker]],"Link")</f>
        <v>Link</v>
      </c>
      <c r="V229" s="38" t="s">
        <v>506</v>
      </c>
    </row>
    <row r="230" spans="1:22" x14ac:dyDescent="0.25">
      <c r="A230" s="12" t="s">
        <v>507</v>
      </c>
      <c r="B230" s="12" t="s">
        <v>28</v>
      </c>
      <c r="C230" s="13" t="s">
        <v>84</v>
      </c>
      <c r="D230" s="13" t="s">
        <v>50</v>
      </c>
      <c r="E230" s="16">
        <v>10.130000000000001</v>
      </c>
      <c r="F230" s="16">
        <v>0.125</v>
      </c>
      <c r="G230" s="25">
        <f>Tabela1[[#This Row],[Divid.]]*12/Tabela1[[#This Row],[Preço atual]]</f>
        <v>0.14807502467917077</v>
      </c>
      <c r="H230" s="16">
        <v>1.5920000000000001</v>
      </c>
      <c r="I230" s="16">
        <v>10.16</v>
      </c>
      <c r="J230" s="15">
        <f>Tabela1[[#This Row],[Preço atual]]/Tabela1[[#This Row],[VP]]</f>
        <v>0.99704724409448831</v>
      </c>
      <c r="K230" s="14"/>
      <c r="L230" s="14"/>
      <c r="M230" s="13">
        <v>1.59</v>
      </c>
      <c r="N230" s="13">
        <v>5568</v>
      </c>
      <c r="O230" s="13"/>
      <c r="P230" s="13"/>
      <c r="Q230" s="30">
        <f>Tabela1[[#This Row],[Divid.]]</f>
        <v>0.125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11.07011070110701</v>
      </c>
      <c r="T230" s="17">
        <f>Tabela1[[#This Row],[Preço Calculado]]/Tabela1[[#This Row],[Preço atual]]-1</f>
        <v>9.280461017838193E-2</v>
      </c>
      <c r="U230" s="29" t="str">
        <f>HYPERLINK("https://statusinvest.com.br/fundos-imobiliarios/"&amp;Tabela1[[#This Row],[Ticker]],"Link")</f>
        <v>Link</v>
      </c>
      <c r="V230" s="38" t="s">
        <v>508</v>
      </c>
    </row>
    <row r="231" spans="1:22" x14ac:dyDescent="0.25">
      <c r="A231" s="12" t="s">
        <v>509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997.86</v>
      </c>
      <c r="J231" s="15">
        <f>Tabela1[[#This Row],[Preço atual]]/Tabela1[[#This Row],[VP]]</f>
        <v>0.9993686489086645</v>
      </c>
      <c r="K231" s="14"/>
      <c r="L231" s="14"/>
      <c r="M231" s="13">
        <v>2.4500000000000002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510</v>
      </c>
      <c r="B232" s="12" t="s">
        <v>28</v>
      </c>
      <c r="C232" s="13" t="s">
        <v>56</v>
      </c>
      <c r="D232" s="13"/>
      <c r="E232" s="16">
        <v>77.37</v>
      </c>
      <c r="F232" s="16">
        <v>0.71379999999999999</v>
      </c>
      <c r="G232" s="25">
        <f>Tabela1[[#This Row],[Divid.]]*12/Tabela1[[#This Row],[Preço atual]]</f>
        <v>0.11070957735556416</v>
      </c>
      <c r="H232" s="16">
        <v>2.4138000000000002</v>
      </c>
      <c r="I232" s="16">
        <v>77.33</v>
      </c>
      <c r="J232" s="15">
        <f>Tabela1[[#This Row],[Preço atual]]/Tabela1[[#This Row],[VP]]</f>
        <v>1.0005172636751585</v>
      </c>
      <c r="K232" s="14"/>
      <c r="L232" s="14"/>
      <c r="M232" s="13">
        <v>3.73</v>
      </c>
      <c r="N232" s="13">
        <v>77</v>
      </c>
      <c r="O232" s="13">
        <v>5220</v>
      </c>
      <c r="P232" s="13">
        <v>0</v>
      </c>
      <c r="Q232" s="30">
        <f>Tabela1[[#This Row],[Divid.]]</f>
        <v>0.71379999999999999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63.214760147601474</v>
      </c>
      <c r="T232" s="17">
        <f>Tabela1[[#This Row],[Preço Calculado]]/Tabela1[[#This Row],[Preço atual]]-1</f>
        <v>-0.18295514866742313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511</v>
      </c>
      <c r="B233" s="12" t="s">
        <v>28</v>
      </c>
      <c r="C233" s="13" t="s">
        <v>159</v>
      </c>
      <c r="D233" s="13" t="s">
        <v>242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10.24</v>
      </c>
      <c r="J233" s="15">
        <f>Tabela1[[#This Row],[Preço atual]]/Tabela1[[#This Row],[VP]]</f>
        <v>2.919921875</v>
      </c>
      <c r="K233" s="14"/>
      <c r="L233" s="14"/>
      <c r="M233" s="13">
        <v>7.28</v>
      </c>
      <c r="N233" s="13">
        <v>1</v>
      </c>
      <c r="O233" s="13">
        <v>32764</v>
      </c>
      <c r="P233" s="13">
        <v>0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512</v>
      </c>
      <c r="B234" s="12" t="s">
        <v>28</v>
      </c>
      <c r="C234" s="13" t="s">
        <v>82</v>
      </c>
      <c r="D234" s="13" t="s">
        <v>50</v>
      </c>
      <c r="E234" s="16">
        <v>0</v>
      </c>
      <c r="F234" s="16">
        <v>7.0692000000000004</v>
      </c>
      <c r="G234" s="25" t="e">
        <f>Tabela1[[#This Row],[Divid.]]*12/Tabela1[[#This Row],[Preço atual]]</f>
        <v>#DIV/0!</v>
      </c>
      <c r="H234" s="16">
        <v>107.148</v>
      </c>
      <c r="I234" s="16">
        <v>413.05</v>
      </c>
      <c r="J234" s="15">
        <f>Tabela1[[#This Row],[Preço atual]]/Tabela1[[#This Row],[VP]]</f>
        <v>0</v>
      </c>
      <c r="K234" s="14"/>
      <c r="L234" s="14"/>
      <c r="M234" s="13">
        <v>0.19</v>
      </c>
      <c r="N234" s="13">
        <v>5</v>
      </c>
      <c r="O234" s="13"/>
      <c r="P234" s="13"/>
      <c r="Q234" s="30">
        <f>Tabela1[[#This Row],[Divid.]]</f>
        <v>7.0692000000000004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626.05461254612544</v>
      </c>
      <c r="T234" s="17" t="e">
        <f>Tabela1[[#This Row],[Preço Calculado]]/Tabela1[[#This Row],[Preço atual]]-1</f>
        <v>#DIV/0!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513</v>
      </c>
      <c r="B235" s="12" t="s">
        <v>28</v>
      </c>
      <c r="C235" s="13" t="s">
        <v>82</v>
      </c>
      <c r="D235" s="13"/>
      <c r="E235" s="16">
        <v>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97.79</v>
      </c>
      <c r="J235" s="15">
        <f>Tabela1[[#This Row],[Preço atual]]/Tabela1[[#This Row],[VP]]</f>
        <v>0</v>
      </c>
      <c r="K235" s="14"/>
      <c r="L235" s="14"/>
      <c r="M235" s="13">
        <v>0.89</v>
      </c>
      <c r="N235" s="13">
        <v>15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514</v>
      </c>
      <c r="B236" s="12" t="s">
        <v>28</v>
      </c>
      <c r="C236" s="13" t="s">
        <v>36</v>
      </c>
      <c r="D236" s="13" t="s">
        <v>50</v>
      </c>
      <c r="E236" s="16">
        <v>107</v>
      </c>
      <c r="F236" s="16">
        <v>1.07</v>
      </c>
      <c r="G236" s="25">
        <f>Tabela1[[#This Row],[Divid.]]*12/Tabela1[[#This Row],[Preço atual]]</f>
        <v>0.12</v>
      </c>
      <c r="H236" s="16">
        <v>13.74</v>
      </c>
      <c r="I236" s="16">
        <v>115.47</v>
      </c>
      <c r="J236" s="15">
        <f>Tabela1[[#This Row],[Preço atual]]/Tabela1[[#This Row],[VP]]</f>
        <v>0.92664761409890017</v>
      </c>
      <c r="K236" s="14"/>
      <c r="L236" s="14"/>
      <c r="M236" s="13">
        <v>1.26</v>
      </c>
      <c r="N236" s="13">
        <v>224</v>
      </c>
      <c r="O236" s="13"/>
      <c r="P236" s="13"/>
      <c r="Q236" s="30">
        <f>Tabela1[[#This Row],[Divid.]]</f>
        <v>1.07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236" s="17">
        <f>Tabela1[[#This Row],[Preço Calculado]]/Tabela1[[#This Row],[Preço atual]]-1</f>
        <v>-0.11439114391143923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515</v>
      </c>
      <c r="B237" s="12" t="s">
        <v>28</v>
      </c>
      <c r="C237" s="13" t="s">
        <v>159</v>
      </c>
      <c r="D237" s="13" t="s">
        <v>111</v>
      </c>
      <c r="E237" s="16">
        <v>82.77</v>
      </c>
      <c r="F237" s="16">
        <v>0.5</v>
      </c>
      <c r="G237" s="14">
        <f>Tabela1[[#This Row],[Divid.]]*12/Tabela1[[#This Row],[Preço atual]]</f>
        <v>7.2490032620514677E-2</v>
      </c>
      <c r="H237" s="16">
        <v>6.82</v>
      </c>
      <c r="I237" s="16">
        <v>123.54</v>
      </c>
      <c r="J237" s="15">
        <f>Tabela1[[#This Row],[Preço atual]]/Tabela1[[#This Row],[VP]]</f>
        <v>0.66998542982030107</v>
      </c>
      <c r="K237" s="14">
        <v>0.152</v>
      </c>
      <c r="L237" s="14">
        <v>1.4999999999999999E-2</v>
      </c>
      <c r="M237" s="13">
        <v>1.63</v>
      </c>
      <c r="N237" s="13">
        <v>6177</v>
      </c>
      <c r="O237" s="13">
        <v>3563</v>
      </c>
      <c r="P237" s="13">
        <v>556</v>
      </c>
      <c r="Q237" s="30">
        <f>Tabela1[[#This Row],[Divid.]]</f>
        <v>0.5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37" s="17">
        <f>Tabela1[[#This Row],[Preço Calculado]]/Tabela1[[#This Row],[Preço atual]]-1</f>
        <v>-0.46501820944269612</v>
      </c>
      <c r="U237" s="29" t="str">
        <f>HYPERLINK("https://statusinvest.com.br/fundos-imobiliarios/"&amp;Tabela1[[#This Row],[Ticker]],"Link")</f>
        <v>Link</v>
      </c>
      <c r="V237" s="38" t="s">
        <v>516</v>
      </c>
    </row>
    <row r="238" spans="1:22" x14ac:dyDescent="0.25">
      <c r="A238" s="12" t="s">
        <v>517</v>
      </c>
      <c r="B238" s="12" t="s">
        <v>28</v>
      </c>
      <c r="C238" s="13" t="s">
        <v>70</v>
      </c>
      <c r="D238" s="13" t="s">
        <v>222</v>
      </c>
      <c r="E238" s="16">
        <v>119.37</v>
      </c>
      <c r="F238" s="16">
        <v>0.9</v>
      </c>
      <c r="G238" s="14">
        <f>Tabela1[[#This Row],[Divid.]]*12/Tabela1[[#This Row],[Preço atual]]</f>
        <v>9.0474993717014326E-2</v>
      </c>
      <c r="H238" s="16">
        <v>9.56</v>
      </c>
      <c r="I238" s="16">
        <v>117.26</v>
      </c>
      <c r="J238" s="15">
        <f>Tabela1[[#This Row],[Preço atual]]/Tabela1[[#This Row],[VP]]</f>
        <v>1.0179942009210301</v>
      </c>
      <c r="K238" s="14">
        <v>5.0000000000000001E-3</v>
      </c>
      <c r="L238" s="14">
        <v>0</v>
      </c>
      <c r="M238" s="13">
        <v>14.53</v>
      </c>
      <c r="N238" s="13">
        <v>91937</v>
      </c>
      <c r="O238" s="13">
        <v>3154</v>
      </c>
      <c r="P238" s="13">
        <v>299</v>
      </c>
      <c r="Q238" s="30">
        <f>Tabela1[[#This Row],[Divid.]]</f>
        <v>0.9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8" s="17">
        <f>Tabela1[[#This Row],[Preço Calculado]]/Tabela1[[#This Row],[Preço atual]]-1</f>
        <v>-0.33228786924712683</v>
      </c>
      <c r="U238" s="29" t="str">
        <f>HYPERLINK("https://statusinvest.com.br/fundos-imobiliarios/"&amp;Tabela1[[#This Row],[Ticker]],"Link")</f>
        <v>Link</v>
      </c>
      <c r="V238" s="38" t="s">
        <v>518</v>
      </c>
    </row>
    <row r="239" spans="1:22" x14ac:dyDescent="0.25">
      <c r="A239" s="12" t="s">
        <v>519</v>
      </c>
      <c r="B239" s="12" t="s">
        <v>28</v>
      </c>
      <c r="C239" s="13" t="s">
        <v>159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520</v>
      </c>
      <c r="B240" s="12" t="s">
        <v>28</v>
      </c>
      <c r="C240" s="13" t="s">
        <v>29</v>
      </c>
      <c r="D240" s="13" t="s">
        <v>521</v>
      </c>
      <c r="E240" s="16">
        <v>117.41</v>
      </c>
      <c r="F240" s="16">
        <v>0.8</v>
      </c>
      <c r="G240" s="14">
        <f>Tabela1[[#This Row],[Divid.]]*12/Tabela1[[#This Row],[Preço atual]]</f>
        <v>8.1764755983306375E-2</v>
      </c>
      <c r="H240" s="16">
        <v>9.65</v>
      </c>
      <c r="I240" s="16">
        <v>119.22</v>
      </c>
      <c r="J240" s="15">
        <f>Tabela1[[#This Row],[Preço atual]]/Tabela1[[#This Row],[VP]]</f>
        <v>0.98481798355980543</v>
      </c>
      <c r="K240" s="14">
        <v>3.7000000000000012E-2</v>
      </c>
      <c r="L240" s="14">
        <v>3.9E-2</v>
      </c>
      <c r="M240" s="13">
        <v>1.63</v>
      </c>
      <c r="N240" s="13">
        <v>131412</v>
      </c>
      <c r="O240" s="13">
        <v>4312</v>
      </c>
      <c r="P240" s="13">
        <v>690</v>
      </c>
      <c r="Q240" s="30">
        <f>Tabela1[[#This Row],[Divid.]]</f>
        <v>0.8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0" s="17">
        <f>Tabela1[[#This Row],[Preço Calculado]]/Tabela1[[#This Row],[Preço atual]]-1</f>
        <v>-0.3965700665438644</v>
      </c>
      <c r="U240" s="29" t="str">
        <f>HYPERLINK("https://statusinvest.com.br/fundos-imobiliarios/"&amp;Tabela1[[#This Row],[Ticker]],"Link")</f>
        <v>Link</v>
      </c>
      <c r="V240" s="38" t="s">
        <v>522</v>
      </c>
    </row>
    <row r="241" spans="1:22" x14ac:dyDescent="0.25">
      <c r="A241" s="12" t="s">
        <v>523</v>
      </c>
      <c r="B241" s="12" t="s">
        <v>28</v>
      </c>
      <c r="C241" s="13" t="s">
        <v>82</v>
      </c>
      <c r="D241" s="13" t="s">
        <v>50</v>
      </c>
      <c r="E241" s="16">
        <v>9.39</v>
      </c>
      <c r="F241" s="16">
        <v>0.1</v>
      </c>
      <c r="G241" s="25">
        <f>Tabela1[[#This Row],[Divid.]]*12/Tabela1[[#This Row],[Preço atual]]</f>
        <v>0.12779552715654954</v>
      </c>
      <c r="H241" s="16">
        <v>1.31</v>
      </c>
      <c r="I241" s="16">
        <v>9.69</v>
      </c>
      <c r="J241" s="15">
        <f>Tabela1[[#This Row],[Preço atual]]/Tabela1[[#This Row],[VP]]</f>
        <v>0.96904024767801866</v>
      </c>
      <c r="K241" s="14"/>
      <c r="L241" s="14"/>
      <c r="M241" s="13">
        <v>8.2100000000000009</v>
      </c>
      <c r="N241" s="13">
        <v>5010</v>
      </c>
      <c r="O241" s="13"/>
      <c r="P241" s="13"/>
      <c r="Q241" s="30">
        <f>Tabela1[[#This Row],[Divid.]]</f>
        <v>0.1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1" s="17">
        <f>Tabela1[[#This Row],[Preço Calculado]]/Tabela1[[#This Row],[Preço atual]]-1</f>
        <v>-5.6859578180446291E-2</v>
      </c>
      <c r="U241" s="29" t="str">
        <f>HYPERLINK("https://statusinvest.com.br/fundos-imobiliarios/"&amp;Tabela1[[#This Row],[Ticker]],"Link")</f>
        <v>Link</v>
      </c>
      <c r="V241" s="38" t="s">
        <v>524</v>
      </c>
    </row>
    <row r="242" spans="1:22" x14ac:dyDescent="0.25">
      <c r="A242" s="12" t="s">
        <v>525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2.6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526</v>
      </c>
    </row>
    <row r="243" spans="1:22" x14ac:dyDescent="0.25">
      <c r="A243" s="12" t="s">
        <v>527</v>
      </c>
      <c r="B243" s="12" t="s">
        <v>28</v>
      </c>
      <c r="C243" s="13" t="s">
        <v>184</v>
      </c>
      <c r="D243" s="13" t="s">
        <v>47</v>
      </c>
      <c r="E243" s="16">
        <v>77.78</v>
      </c>
      <c r="F243" s="16">
        <v>0.77</v>
      </c>
      <c r="G243" s="14">
        <f>Tabela1[[#This Row],[Divid.]]*12/Tabela1[[#This Row],[Preço atual]]</f>
        <v>0.11879660581126254</v>
      </c>
      <c r="H243" s="16">
        <v>8.1447000000000003</v>
      </c>
      <c r="I243" s="16">
        <v>124.64</v>
      </c>
      <c r="J243" s="15">
        <f>Tabela1[[#This Row],[Preço atual]]/Tabela1[[#This Row],[VP]]</f>
        <v>0.62403722721437738</v>
      </c>
      <c r="K243" s="14">
        <v>1.6E-2</v>
      </c>
      <c r="L243" s="14">
        <v>0</v>
      </c>
      <c r="M243" s="13">
        <v>1.51</v>
      </c>
      <c r="N243" s="13">
        <v>4470</v>
      </c>
      <c r="O243" s="13">
        <v>1399</v>
      </c>
      <c r="P243" s="13">
        <v>169</v>
      </c>
      <c r="Q243" s="30">
        <f>Tabela1[[#This Row],[Divid.]]</f>
        <v>0.77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243" s="17">
        <f>Tabela1[[#This Row],[Preço Calculado]]/Tabela1[[#This Row],[Preço atual]]-1</f>
        <v>-0.12327228183570083</v>
      </c>
      <c r="U243" s="29" t="str">
        <f>HYPERLINK("https://statusinvest.com.br/fundos-imobiliarios/"&amp;Tabela1[[#This Row],[Ticker]],"Link")</f>
        <v>Link</v>
      </c>
      <c r="V243" s="38" t="s">
        <v>528</v>
      </c>
    </row>
    <row r="244" spans="1:22" x14ac:dyDescent="0.25">
      <c r="A244" s="12" t="s">
        <v>529</v>
      </c>
      <c r="B244" s="12" t="s">
        <v>28</v>
      </c>
      <c r="C244" s="13" t="s">
        <v>36</v>
      </c>
      <c r="D244" s="13" t="s">
        <v>530</v>
      </c>
      <c r="E244" s="16">
        <v>93.71</v>
      </c>
      <c r="F244" s="16">
        <v>0.9</v>
      </c>
      <c r="G244" s="14">
        <f>Tabela1[[#This Row],[Divid.]]*12/Tabela1[[#This Row],[Preço atual]]</f>
        <v>0.11524917298047169</v>
      </c>
      <c r="H244" s="16">
        <v>11.35</v>
      </c>
      <c r="I244" s="16">
        <v>95.65</v>
      </c>
      <c r="J244" s="15">
        <f>Tabela1[[#This Row],[Preço atual]]/Tabela1[[#This Row],[VP]]</f>
        <v>0.97971772085729214</v>
      </c>
      <c r="K244" s="14"/>
      <c r="L244" s="14"/>
      <c r="M244" s="13">
        <v>2.52</v>
      </c>
      <c r="N244" s="13">
        <v>116461</v>
      </c>
      <c r="O244" s="13"/>
      <c r="P244" s="13"/>
      <c r="Q244" s="30">
        <f>Tabela1[[#This Row],[Divid.]]</f>
        <v>0.9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44" s="17">
        <f>Tabela1[[#This Row],[Preço Calculado]]/Tabela1[[#This Row],[Preço atual]]-1</f>
        <v>-0.14945259793009835</v>
      </c>
      <c r="U244" s="29" t="str">
        <f>HYPERLINK("https://statusinvest.com.br/fundos-imobiliarios/"&amp;Tabela1[[#This Row],[Ticker]],"Link")</f>
        <v>Link</v>
      </c>
      <c r="V244" s="38" t="s">
        <v>531</v>
      </c>
    </row>
    <row r="245" spans="1:22" x14ac:dyDescent="0.25">
      <c r="A245" s="12" t="s">
        <v>532</v>
      </c>
      <c r="B245" s="12" t="s">
        <v>28</v>
      </c>
      <c r="C245" s="13" t="s">
        <v>36</v>
      </c>
      <c r="D245" s="13" t="s">
        <v>530</v>
      </c>
      <c r="E245" s="16">
        <v>9.18</v>
      </c>
      <c r="F245" s="16">
        <v>0.08</v>
      </c>
      <c r="G245" s="14">
        <f>Tabela1[[#This Row],[Divid.]]*12/Tabela1[[#This Row],[Preço atual]]</f>
        <v>0.10457516339869281</v>
      </c>
      <c r="H245" s="16">
        <v>1.1299999999999999</v>
      </c>
      <c r="I245" s="16">
        <v>9.6</v>
      </c>
      <c r="J245" s="15">
        <f>Tabela1[[#This Row],[Preço atual]]/Tabela1[[#This Row],[VP]]</f>
        <v>0.95625000000000004</v>
      </c>
      <c r="K245" s="14"/>
      <c r="L245" s="14"/>
      <c r="M245" s="13">
        <v>16.03</v>
      </c>
      <c r="N245" s="13">
        <v>84727</v>
      </c>
      <c r="O245" s="13"/>
      <c r="P245" s="13"/>
      <c r="Q245" s="30">
        <f>Tabela1[[#This Row],[Divid.]]</f>
        <v>0.08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45" s="17">
        <f>Tabela1[[#This Row],[Preço Calculado]]/Tabela1[[#This Row],[Preço atual]]-1</f>
        <v>-0.22822757639341107</v>
      </c>
      <c r="U245" s="29" t="str">
        <f>HYPERLINK("https://statusinvest.com.br/fundos-imobiliarios/"&amp;Tabela1[[#This Row],[Ticker]],"Link")</f>
        <v>Link</v>
      </c>
      <c r="V245" s="38" t="s">
        <v>533</v>
      </c>
    </row>
    <row r="246" spans="1:22" x14ac:dyDescent="0.25">
      <c r="A246" s="12" t="s">
        <v>534</v>
      </c>
      <c r="B246" s="12" t="s">
        <v>28</v>
      </c>
      <c r="C246" s="13" t="s">
        <v>36</v>
      </c>
      <c r="D246" s="13" t="s">
        <v>50</v>
      </c>
      <c r="E246" s="16">
        <v>11.23</v>
      </c>
      <c r="F246" s="16">
        <v>1.3</v>
      </c>
      <c r="G246" s="14">
        <f>Tabela1[[#This Row],[Divid.]]*12/Tabela1[[#This Row],[Preço atual]]</f>
        <v>1.3891362422083706</v>
      </c>
      <c r="H246" s="16">
        <v>16.3</v>
      </c>
      <c r="I246" s="16">
        <v>100.13</v>
      </c>
      <c r="J246" s="15">
        <f>Tabela1[[#This Row],[Preço atual]]/Tabela1[[#This Row],[VP]]</f>
        <v>0.11215419954059723</v>
      </c>
      <c r="K246" s="14"/>
      <c r="L246" s="14"/>
      <c r="M246" s="13">
        <v>14.44</v>
      </c>
      <c r="N246" s="13">
        <v>1080</v>
      </c>
      <c r="O246" s="13"/>
      <c r="P246" s="13"/>
      <c r="Q246" s="30">
        <f>Tabela1[[#This Row],[Divid.]]</f>
        <v>1.3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46" s="17">
        <f>Tabela1[[#This Row],[Preço Calculado]]/Tabela1[[#This Row],[Preço atual]]-1</f>
        <v>9.2519279867776412</v>
      </c>
      <c r="U246" s="29" t="str">
        <f>HYPERLINK("https://statusinvest.com.br/fundos-imobiliarios/"&amp;Tabela1[[#This Row],[Ticker]],"Link")</f>
        <v>Link</v>
      </c>
      <c r="V246" s="38" t="s">
        <v>535</v>
      </c>
    </row>
    <row r="247" spans="1:22" x14ac:dyDescent="0.25">
      <c r="A247" s="12" t="s">
        <v>536</v>
      </c>
      <c r="B247" s="12" t="s">
        <v>28</v>
      </c>
      <c r="C247" s="13" t="s">
        <v>53</v>
      </c>
      <c r="D247" s="13" t="s">
        <v>537</v>
      </c>
      <c r="E247" s="16">
        <v>62.22</v>
      </c>
      <c r="F247" s="16">
        <v>0.44</v>
      </c>
      <c r="G247" s="14">
        <f>Tabela1[[#This Row],[Divid.]]*12/Tabela1[[#This Row],[Preço atual]]</f>
        <v>8.4860173577627776E-2</v>
      </c>
      <c r="H247" s="16">
        <v>5.92</v>
      </c>
      <c r="I247" s="16">
        <v>69.73</v>
      </c>
      <c r="J247" s="15">
        <f>Tabela1[[#This Row],[Preço atual]]/Tabela1[[#This Row],[VP]]</f>
        <v>0.8922988670586548</v>
      </c>
      <c r="K247" s="14"/>
      <c r="L247" s="14"/>
      <c r="M247" s="13">
        <v>0.23</v>
      </c>
      <c r="N247" s="13">
        <v>2861</v>
      </c>
      <c r="O247" s="13"/>
      <c r="P247" s="13"/>
      <c r="Q247" s="30">
        <f>Tabela1[[#This Row],[Divid.]]</f>
        <v>0.44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47" s="17">
        <f>Tabela1[[#This Row],[Preço Calculado]]/Tabela1[[#This Row],[Preço atual]]-1</f>
        <v>-0.3737256562536696</v>
      </c>
      <c r="U247" s="29" t="str">
        <f>HYPERLINK("https://statusinvest.com.br/fundos-imobiliarios/"&amp;Tabela1[[#This Row],[Ticker]],"Link")</f>
        <v>Link</v>
      </c>
      <c r="V247" s="38" t="s">
        <v>538</v>
      </c>
    </row>
    <row r="248" spans="1:22" x14ac:dyDescent="0.25">
      <c r="A248" s="12" t="s">
        <v>539</v>
      </c>
      <c r="B248" s="12" t="s">
        <v>28</v>
      </c>
      <c r="C248" s="13" t="s">
        <v>82</v>
      </c>
      <c r="D248" s="13" t="s">
        <v>50</v>
      </c>
      <c r="E248" s="16">
        <v>102.5</v>
      </c>
      <c r="F248" s="16">
        <v>1.1499999999999999</v>
      </c>
      <c r="G248" s="14">
        <f>Tabela1[[#This Row],[Divid.]]*12/Tabela1[[#This Row],[Preço atual]]</f>
        <v>0.1346341463414634</v>
      </c>
      <c r="H248" s="16">
        <v>14.68</v>
      </c>
      <c r="I248" s="16">
        <v>103.11</v>
      </c>
      <c r="J248" s="15">
        <f>Tabela1[[#This Row],[Preço atual]]/Tabela1[[#This Row],[VP]]</f>
        <v>0.99408398797400832</v>
      </c>
      <c r="K248" s="14"/>
      <c r="L248" s="14"/>
      <c r="M248" s="13">
        <v>74.55</v>
      </c>
      <c r="N248" s="13">
        <v>169</v>
      </c>
      <c r="O248" s="13"/>
      <c r="P248" s="13"/>
      <c r="Q248" s="30">
        <f>Tabela1[[#This Row],[Divid.]]</f>
        <v>1.1499999999999999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248" s="17">
        <f>Tabela1[[#This Row],[Preço Calculado]]/Tabela1[[#This Row],[Preço atual]]-1</f>
        <v>-6.3900639006392312E-3</v>
      </c>
      <c r="U248" s="29" t="str">
        <f>HYPERLINK("https://statusinvest.com.br/fundos-imobiliarios/"&amp;Tabela1[[#This Row],[Ticker]],"Link")</f>
        <v>Link</v>
      </c>
      <c r="V248" s="38" t="s">
        <v>540</v>
      </c>
    </row>
    <row r="249" spans="1:22" x14ac:dyDescent="0.25">
      <c r="A249" s="12" t="s">
        <v>541</v>
      </c>
      <c r="B249" s="12" t="s">
        <v>28</v>
      </c>
      <c r="C249" s="13" t="s">
        <v>159</v>
      </c>
      <c r="D249" s="13" t="s">
        <v>537</v>
      </c>
      <c r="E249" s="16">
        <v>95.69</v>
      </c>
      <c r="F249" s="16">
        <v>1.08</v>
      </c>
      <c r="G249" s="14">
        <f>Tabela1[[#This Row],[Divid.]]*12/Tabela1[[#This Row],[Preço atual]]</f>
        <v>0.13543734977531613</v>
      </c>
      <c r="H249" s="16">
        <v>13.07</v>
      </c>
      <c r="I249" s="16">
        <v>113.56</v>
      </c>
      <c r="J249" s="15">
        <f>Tabela1[[#This Row],[Preço atual]]/Tabela1[[#This Row],[VP]]</f>
        <v>0.84263825290595273</v>
      </c>
      <c r="K249" s="14"/>
      <c r="L249" s="14"/>
      <c r="M249" s="13">
        <v>7.0000000000000007E-2</v>
      </c>
      <c r="N249" s="13">
        <v>30265</v>
      </c>
      <c r="O249" s="13">
        <v>220</v>
      </c>
      <c r="P249" s="13">
        <v>0</v>
      </c>
      <c r="Q249" s="30">
        <f>Tabela1[[#This Row],[Divid.]]</f>
        <v>1.08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249" s="17">
        <f>Tabela1[[#This Row],[Preço Calculado]]/Tabela1[[#This Row],[Preço atual]]-1</f>
        <v>-4.6236328179982689E-4</v>
      </c>
      <c r="U249" s="29" t="str">
        <f>HYPERLINK("https://statusinvest.com.br/fundos-imobiliarios/"&amp;Tabela1[[#This Row],[Ticker]],"Link")</f>
        <v>Link</v>
      </c>
      <c r="V249" s="38" t="s">
        <v>542</v>
      </c>
    </row>
    <row r="250" spans="1:22" x14ac:dyDescent="0.25">
      <c r="A250" s="12" t="s">
        <v>543</v>
      </c>
      <c r="B250" s="12" t="s">
        <v>28</v>
      </c>
      <c r="C250" s="13" t="s">
        <v>36</v>
      </c>
      <c r="D250" s="13" t="s">
        <v>544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0.78890000000000005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545</v>
      </c>
    </row>
    <row r="251" spans="1:22" x14ac:dyDescent="0.25">
      <c r="A251" s="12" t="s">
        <v>546</v>
      </c>
      <c r="B251" s="12" t="s">
        <v>28</v>
      </c>
      <c r="C251" s="13" t="s">
        <v>53</v>
      </c>
      <c r="D251" s="13" t="s">
        <v>544</v>
      </c>
      <c r="E251" s="16">
        <v>69.989999999999995</v>
      </c>
      <c r="F251" s="16">
        <v>0.52</v>
      </c>
      <c r="G251" s="14">
        <f>Tabela1[[#This Row],[Divid.]]*12/Tabela1[[#This Row],[Preço atual]]</f>
        <v>8.9155593656236612E-2</v>
      </c>
      <c r="H251" s="16">
        <v>6.2615999999999996</v>
      </c>
      <c r="I251" s="16">
        <v>74.010000000000005</v>
      </c>
      <c r="J251" s="15">
        <f>Tabela1[[#This Row],[Preço atual]]/Tabela1[[#This Row],[VP]]</f>
        <v>0.94568301580867442</v>
      </c>
      <c r="K251" s="14"/>
      <c r="L251" s="14"/>
      <c r="M251" s="13">
        <v>0.8</v>
      </c>
      <c r="N251" s="13">
        <v>44511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-0.34202513906836451</v>
      </c>
      <c r="U251" s="29" t="str">
        <f>HYPERLINK("https://statusinvest.com.br/fundos-imobiliarios/"&amp;Tabela1[[#This Row],[Ticker]],"Link")</f>
        <v>Link</v>
      </c>
      <c r="V251" s="38" t="s">
        <v>547</v>
      </c>
    </row>
    <row r="252" spans="1:22" x14ac:dyDescent="0.25">
      <c r="A252" s="12" t="s">
        <v>548</v>
      </c>
      <c r="B252" s="12" t="s">
        <v>28</v>
      </c>
      <c r="C252" s="13" t="s">
        <v>156</v>
      </c>
      <c r="D252" s="13" t="s">
        <v>544</v>
      </c>
      <c r="E252" s="16">
        <v>47.68</v>
      </c>
      <c r="F252" s="16">
        <v>0.52</v>
      </c>
      <c r="G252" s="14">
        <f>Tabela1[[#This Row],[Divid.]]*12/Tabela1[[#This Row],[Preço atual]]</f>
        <v>0.13087248322147652</v>
      </c>
      <c r="H252" s="16">
        <v>8.1999999999999993</v>
      </c>
      <c r="I252" s="16">
        <v>86.16</v>
      </c>
      <c r="J252" s="15">
        <f>Tabela1[[#This Row],[Preço atual]]/Tabela1[[#This Row],[VP]]</f>
        <v>0.55338904363974006</v>
      </c>
      <c r="K252" s="14">
        <v>0</v>
      </c>
      <c r="L252" s="14">
        <v>0</v>
      </c>
      <c r="M252" s="13">
        <v>5.37</v>
      </c>
      <c r="N252" s="13">
        <v>4579</v>
      </c>
      <c r="O252" s="13">
        <v>6032</v>
      </c>
      <c r="P252" s="13">
        <v>1109</v>
      </c>
      <c r="Q252" s="30">
        <f>Tabela1[[#This Row],[Divid.]]</f>
        <v>0.52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2" s="17">
        <f>Tabela1[[#This Row],[Preço Calculado]]/Tabela1[[#This Row],[Preço atual]]-1</f>
        <v>-3.415141533965671E-2</v>
      </c>
      <c r="U252" s="29" t="str">
        <f>HYPERLINK("https://statusinvest.com.br/fundos-imobiliarios/"&amp;Tabela1[[#This Row],[Ticker]],"Link")</f>
        <v>Link</v>
      </c>
      <c r="V252" s="38" t="s">
        <v>549</v>
      </c>
    </row>
    <row r="253" spans="1:22" x14ac:dyDescent="0.25">
      <c r="A253" s="12" t="s">
        <v>550</v>
      </c>
      <c r="B253" s="12" t="s">
        <v>28</v>
      </c>
      <c r="C253" s="13" t="s">
        <v>159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551</v>
      </c>
    </row>
    <row r="254" spans="1:22" x14ac:dyDescent="0.25">
      <c r="A254" s="12" t="s">
        <v>552</v>
      </c>
      <c r="B254" s="12" t="s">
        <v>28</v>
      </c>
      <c r="C254" s="13" t="s">
        <v>159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553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554</v>
      </c>
      <c r="B256" s="12" t="s">
        <v>28</v>
      </c>
      <c r="C256" s="13" t="s">
        <v>82</v>
      </c>
      <c r="D256" s="13" t="s">
        <v>50</v>
      </c>
      <c r="E256" s="16">
        <v>0</v>
      </c>
      <c r="F256" s="16">
        <v>1.44</v>
      </c>
      <c r="G256" s="14" t="e">
        <f>Tabela1[[#This Row],[Divid.]]*12/Tabela1[[#This Row],[Preço atual]]</f>
        <v>#DIV/0!</v>
      </c>
      <c r="H256" s="16">
        <v>18.64</v>
      </c>
      <c r="I256" s="16">
        <v>106.19</v>
      </c>
      <c r="J256" s="15">
        <f>Tabela1[[#This Row],[Preço atual]]/Tabela1[[#This Row],[VP]]</f>
        <v>0</v>
      </c>
      <c r="K256" s="14">
        <v>0</v>
      </c>
      <c r="L256" s="14">
        <v>0</v>
      </c>
      <c r="M256" s="13">
        <v>7.82</v>
      </c>
      <c r="N256" s="13">
        <v>1</v>
      </c>
      <c r="O256" s="13"/>
      <c r="P256" s="13"/>
      <c r="Q256" s="30">
        <f>Tabela1[[#This Row],[Divid.]]</f>
        <v>1.44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256" s="17" t="e">
        <f>Tabela1[[#This Row],[Preço Calculado]]/Tabela1[[#This Row],[Preço atual]]-1</f>
        <v>#DIV/0!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555</v>
      </c>
      <c r="B257" s="12" t="s">
        <v>28</v>
      </c>
      <c r="C257" s="13" t="s">
        <v>33</v>
      </c>
      <c r="D257" s="13" t="s">
        <v>556</v>
      </c>
      <c r="E257" s="16">
        <v>99.87</v>
      </c>
      <c r="F257" s="16" t="s">
        <v>50</v>
      </c>
      <c r="G257" s="14" t="e">
        <f>Tabela1[[#This Row],[Divid.]]*12/Tabela1[[#This Row],[Preço atual]]</f>
        <v>#VALUE!</v>
      </c>
      <c r="H257" s="16">
        <v>1.3</v>
      </c>
      <c r="I257" s="16">
        <v>133.88999999999999</v>
      </c>
      <c r="J257" s="15">
        <f>Tabela1[[#This Row],[Preço atual]]/Tabela1[[#This Row],[VP]]</f>
        <v>0.74591082231682737</v>
      </c>
      <c r="K257" s="14">
        <v>0</v>
      </c>
      <c r="L257" s="14">
        <v>0</v>
      </c>
      <c r="M257" s="13">
        <v>4.3899999999999997</v>
      </c>
      <c r="N257" s="13">
        <v>82</v>
      </c>
      <c r="O257" s="13">
        <v>3403</v>
      </c>
      <c r="P257" s="13">
        <v>433</v>
      </c>
      <c r="Q257" s="30" t="str">
        <f>Tabela1[[#This Row],[Divid.]]</f>
        <v>-</v>
      </c>
      <c r="R257" s="31">
        <v>0</v>
      </c>
      <c r="S2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7" s="17" t="e">
        <f>Tabela1[[#This Row],[Preço Calculado]]/Tabela1[[#This Row],[Preço atual]]-1</f>
        <v>#VALUE!</v>
      </c>
      <c r="U257" s="29" t="str">
        <f>HYPERLINK("https://statusinvest.com.br/fundos-imobiliarios/"&amp;Tabela1[[#This Row],[Ticker]],"Link")</f>
        <v>Link</v>
      </c>
      <c r="V257" s="38" t="s">
        <v>557</v>
      </c>
    </row>
    <row r="258" spans="1:22" x14ac:dyDescent="0.25">
      <c r="A258" s="12" t="s">
        <v>558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3.6175000000000002</v>
      </c>
      <c r="G258" s="14" t="e">
        <f>Tabela1[[#This Row],[Divid.]]*12/Tabela1[[#This Row],[Preço atual]]</f>
        <v>#DIV/0!</v>
      </c>
      <c r="H258" s="16">
        <v>8.7977000000000007</v>
      </c>
      <c r="I258" s="16">
        <v>114.48</v>
      </c>
      <c r="J258" s="15">
        <f>Tabela1[[#This Row],[Preço atual]]/Tabela1[[#This Row],[VP]]</f>
        <v>0</v>
      </c>
      <c r="K258" s="14"/>
      <c r="L258" s="14"/>
      <c r="M258" s="13">
        <v>5.65</v>
      </c>
      <c r="N258" s="13">
        <v>55</v>
      </c>
      <c r="O258" s="13"/>
      <c r="P258" s="13"/>
      <c r="Q258" s="30">
        <f>Tabela1[[#This Row],[Divid.]]</f>
        <v>3.6175000000000002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320.36900369003689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559</v>
      </c>
    </row>
    <row r="259" spans="1:22" x14ac:dyDescent="0.25">
      <c r="A259" s="12" t="s">
        <v>560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156.44999999999999</v>
      </c>
      <c r="J259" s="15">
        <f>Tabela1[[#This Row],[Preço atual]]/Tabela1[[#This Row],[VP]]</f>
        <v>1.0346436561201664</v>
      </c>
      <c r="K259" s="14"/>
      <c r="L259" s="14"/>
      <c r="M259" s="13">
        <v>0.21</v>
      </c>
      <c r="N259" s="13">
        <v>18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561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949.95</v>
      </c>
      <c r="J260" s="15">
        <f>Tabela1[[#This Row],[Preço atual]]/Tabela1[[#This Row],[VP]]</f>
        <v>0</v>
      </c>
      <c r="K260" s="14"/>
      <c r="L260" s="14"/>
      <c r="M260" s="13">
        <v>0.28999999999999998</v>
      </c>
      <c r="N260" s="13">
        <v>3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562</v>
      </c>
      <c r="B261" s="12" t="s">
        <v>28</v>
      </c>
      <c r="C261" s="13" t="s">
        <v>36</v>
      </c>
      <c r="D261" s="13" t="s">
        <v>563</v>
      </c>
      <c r="E261" s="16">
        <v>89.15</v>
      </c>
      <c r="F261" s="16">
        <v>0.94</v>
      </c>
      <c r="G261" s="14">
        <f>Tabela1[[#This Row],[Divid.]]*12/Tabela1[[#This Row],[Preço atual]]</f>
        <v>0.12652832305103756</v>
      </c>
      <c r="H261" s="16">
        <v>13.05</v>
      </c>
      <c r="I261" s="16">
        <v>99.15</v>
      </c>
      <c r="J261" s="15">
        <f>Tabela1[[#This Row],[Preço atual]]/Tabela1[[#This Row],[VP]]</f>
        <v>0.89914271306101867</v>
      </c>
      <c r="K261" s="14"/>
      <c r="L261" s="14"/>
      <c r="M261" s="13">
        <v>11.99</v>
      </c>
      <c r="N261" s="13">
        <v>8409</v>
      </c>
      <c r="O261" s="13"/>
      <c r="P261" s="13"/>
      <c r="Q261" s="30">
        <f>Tabela1[[#This Row],[Divid.]]</f>
        <v>0.94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261" s="17">
        <f>Tabela1[[#This Row],[Preço Calculado]]/Tabela1[[#This Row],[Preço atual]]-1</f>
        <v>-6.621163799972285E-2</v>
      </c>
      <c r="U261" s="29" t="str">
        <f>HYPERLINK("https://statusinvest.com.br/fundos-imobiliarios/"&amp;Tabela1[[#This Row],[Ticker]],"Link")</f>
        <v>Link</v>
      </c>
      <c r="V261" s="38" t="s">
        <v>564</v>
      </c>
    </row>
    <row r="262" spans="1:22" x14ac:dyDescent="0.25">
      <c r="A262" s="12" t="s">
        <v>565</v>
      </c>
      <c r="B262" s="12" t="s">
        <v>28</v>
      </c>
      <c r="C262" s="13" t="s">
        <v>53</v>
      </c>
      <c r="D262" s="13" t="s">
        <v>563</v>
      </c>
      <c r="E262" s="16">
        <v>77.489999999999995</v>
      </c>
      <c r="F262" s="16">
        <v>0.7</v>
      </c>
      <c r="G262" s="14">
        <f>Tabela1[[#This Row],[Divid.]]*12/Tabela1[[#This Row],[Preço atual]]</f>
        <v>0.1084010840108401</v>
      </c>
      <c r="H262" s="16">
        <v>6.76</v>
      </c>
      <c r="I262" s="16">
        <v>86.87</v>
      </c>
      <c r="J262" s="15">
        <f>Tabela1[[#This Row],[Preço atual]]/Tabela1[[#This Row],[VP]]</f>
        <v>0.89202256244963729</v>
      </c>
      <c r="K262" s="14"/>
      <c r="L262" s="14"/>
      <c r="M262" s="13">
        <v>6.74</v>
      </c>
      <c r="N262" s="13">
        <v>18354</v>
      </c>
      <c r="O262" s="13"/>
      <c r="P262" s="13"/>
      <c r="Q262" s="30">
        <f>Tabela1[[#This Row],[Divid.]]</f>
        <v>0.7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62" s="17">
        <f>Tabela1[[#This Row],[Preço Calculado]]/Tabela1[[#This Row],[Preço atual]]-1</f>
        <v>-0.19999199991999939</v>
      </c>
      <c r="U262" s="29" t="str">
        <f>HYPERLINK("https://statusinvest.com.br/fundos-imobiliarios/"&amp;Tabela1[[#This Row],[Ticker]],"Link")</f>
        <v>Link</v>
      </c>
      <c r="V262" s="38" t="s">
        <v>566</v>
      </c>
    </row>
    <row r="263" spans="1:22" x14ac:dyDescent="0.25">
      <c r="A263" s="12" t="s">
        <v>567</v>
      </c>
      <c r="B263" s="12" t="s">
        <v>28</v>
      </c>
      <c r="C263" s="13" t="s">
        <v>43</v>
      </c>
      <c r="D263" s="13"/>
      <c r="E263" s="16">
        <v>0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67.400000000000006</v>
      </c>
      <c r="J263" s="15">
        <f>Tabela1[[#This Row],[Preço atual]]/Tabela1[[#This Row],[VP]]</f>
        <v>0</v>
      </c>
      <c r="K263" s="14"/>
      <c r="L263" s="14"/>
      <c r="M263" s="13">
        <v>3.33</v>
      </c>
      <c r="N263" s="13">
        <v>9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568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569</v>
      </c>
      <c r="B265" s="12" t="s">
        <v>28</v>
      </c>
      <c r="C265" s="13" t="s">
        <v>56</v>
      </c>
      <c r="D265" s="13" t="s">
        <v>208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1.57</v>
      </c>
      <c r="J265" s="15">
        <f>Tabela1[[#This Row],[Preço atual]]/Tabela1[[#This Row],[VP]]</f>
        <v>0</v>
      </c>
      <c r="K265" s="14">
        <v>0</v>
      </c>
      <c r="L265" s="14">
        <v>0</v>
      </c>
      <c r="M265" s="13">
        <v>2.36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570</v>
      </c>
      <c r="B266" s="12" t="s">
        <v>28</v>
      </c>
      <c r="C266" s="13" t="s">
        <v>36</v>
      </c>
      <c r="D266" s="13" t="s">
        <v>571</v>
      </c>
      <c r="E266" s="16">
        <v>10.59</v>
      </c>
      <c r="F266" s="16">
        <v>0.11</v>
      </c>
      <c r="G266" s="14">
        <f>Tabela1[[#This Row],[Divid.]]*12/Tabela1[[#This Row],[Preço atual]]</f>
        <v>0.1246458923512748</v>
      </c>
      <c r="H266" s="16">
        <v>1.38</v>
      </c>
      <c r="I266" s="16">
        <v>9.86</v>
      </c>
      <c r="J266" s="15">
        <f>Tabela1[[#This Row],[Preço atual]]/Tabela1[[#This Row],[VP]]</f>
        <v>1.0740365111561867</v>
      </c>
      <c r="K266" s="14"/>
      <c r="L266" s="14"/>
      <c r="M266" s="13">
        <v>1.48</v>
      </c>
      <c r="N266" s="13">
        <v>999290</v>
      </c>
      <c r="O266" s="13"/>
      <c r="P266" s="13"/>
      <c r="Q266" s="30">
        <f>Tabela1[[#This Row],[Divid.]]</f>
        <v>0.11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6" s="17">
        <f>Tabela1[[#This Row],[Preço Calculado]]/Tabela1[[#This Row],[Preço atual]]-1</f>
        <v>-8.0104115488746963E-2</v>
      </c>
      <c r="U266" s="29" t="str">
        <f>HYPERLINK("https://statusinvest.com.br/fundos-imobiliarios/"&amp;Tabela1[[#This Row],[Ticker]],"Link")</f>
        <v>Link</v>
      </c>
      <c r="V266" s="38" t="s">
        <v>572</v>
      </c>
    </row>
    <row r="267" spans="1:22" x14ac:dyDescent="0.25">
      <c r="A267" s="12" t="s">
        <v>573</v>
      </c>
      <c r="B267" s="12" t="s">
        <v>28</v>
      </c>
      <c r="C267" s="13" t="s">
        <v>36</v>
      </c>
      <c r="D267" s="13" t="s">
        <v>574</v>
      </c>
      <c r="E267" s="16">
        <v>93.45</v>
      </c>
      <c r="F267" s="16">
        <v>1.6</v>
      </c>
      <c r="G267" s="14">
        <f>Tabela1[[#This Row],[Divid.]]*12/Tabela1[[#This Row],[Preço atual]]</f>
        <v>0.2054574638844302</v>
      </c>
      <c r="H267" s="16">
        <v>11.9</v>
      </c>
      <c r="I267" s="16">
        <v>95.05</v>
      </c>
      <c r="J267" s="15">
        <f>Tabela1[[#This Row],[Preço atual]]/Tabela1[[#This Row],[VP]]</f>
        <v>0.98316675433982126</v>
      </c>
      <c r="K267" s="14"/>
      <c r="L267" s="14"/>
      <c r="M267" s="13">
        <v>10.199999999999999</v>
      </c>
      <c r="N267" s="13">
        <v>1816</v>
      </c>
      <c r="O267" s="13"/>
      <c r="P267" s="13"/>
      <c r="Q267" s="30">
        <f>Tabela1[[#This Row],[Divid.]]</f>
        <v>1.6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267" s="17">
        <f>Tabela1[[#This Row],[Preço Calculado]]/Tabela1[[#This Row],[Preço atual]]-1</f>
        <v>0.51629124637955859</v>
      </c>
      <c r="U267" s="29" t="str">
        <f>HYPERLINK("https://statusinvest.com.br/fundos-imobiliarios/"&amp;Tabela1[[#This Row],[Ticker]],"Link")</f>
        <v>Link</v>
      </c>
      <c r="V267" s="38" t="s">
        <v>575</v>
      </c>
    </row>
    <row r="268" spans="1:22" x14ac:dyDescent="0.25">
      <c r="A268" s="12" t="s">
        <v>576</v>
      </c>
      <c r="B268" s="12" t="s">
        <v>28</v>
      </c>
      <c r="C268" s="13" t="s">
        <v>36</v>
      </c>
      <c r="D268" s="13" t="s">
        <v>577</v>
      </c>
      <c r="E268" s="16">
        <v>84.16</v>
      </c>
      <c r="F268" s="16">
        <v>0.85</v>
      </c>
      <c r="G268" s="25">
        <f>Tabela1[[#This Row],[Divid.]]*12/Tabela1[[#This Row],[Preço atual]]</f>
        <v>0.1211977186311787</v>
      </c>
      <c r="H268" s="16">
        <v>11.6777</v>
      </c>
      <c r="I268" s="16">
        <v>90.69</v>
      </c>
      <c r="J268" s="15">
        <f>Tabela1[[#This Row],[Preço atual]]/Tabela1[[#This Row],[VP]]</f>
        <v>0.92799647149630604</v>
      </c>
      <c r="K268" s="14"/>
      <c r="L268" s="14"/>
      <c r="M268" s="13">
        <v>8.64</v>
      </c>
      <c r="N268" s="13">
        <v>10952</v>
      </c>
      <c r="O268" s="13"/>
      <c r="P268" s="13"/>
      <c r="Q268" s="30">
        <f>Tabela1[[#This Row],[Divid.]]</f>
        <v>0.85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68" s="17">
        <f>Tabela1[[#This Row],[Preço Calculado]]/Tabela1[[#This Row],[Preço atual]]-1</f>
        <v>-0.10555189202082138</v>
      </c>
      <c r="U268" s="29" t="str">
        <f>HYPERLINK("https://statusinvest.com.br/fundos-imobiliarios/"&amp;Tabela1[[#This Row],[Ticker]],"Link")</f>
        <v>Link</v>
      </c>
      <c r="V268" s="38" t="s">
        <v>578</v>
      </c>
    </row>
    <row r="269" spans="1:22" x14ac:dyDescent="0.25">
      <c r="A269" s="12" t="s">
        <v>579</v>
      </c>
      <c r="B269" s="12" t="s">
        <v>28</v>
      </c>
      <c r="C269" s="13" t="s">
        <v>36</v>
      </c>
      <c r="D269" s="13" t="s">
        <v>50</v>
      </c>
      <c r="E269" s="16">
        <v>9.2899999999999991</v>
      </c>
      <c r="F269" s="16">
        <v>0.1</v>
      </c>
      <c r="G269" s="25">
        <f>Tabela1[[#This Row],[Divid.]]*12/Tabela1[[#This Row],[Preço atual]]</f>
        <v>0.12917115177610336</v>
      </c>
      <c r="H269" s="16">
        <v>1.1200000000000001</v>
      </c>
      <c r="I269" s="16">
        <v>10.25</v>
      </c>
      <c r="J269" s="15">
        <f>Tabela1[[#This Row],[Preço atual]]/Tabela1[[#This Row],[VP]]</f>
        <v>0.90634146341463406</v>
      </c>
      <c r="K269" s="14"/>
      <c r="L269" s="14"/>
      <c r="M269" s="13">
        <v>2.68</v>
      </c>
      <c r="N269" s="13">
        <v>656</v>
      </c>
      <c r="O269" s="13"/>
      <c r="P269" s="13"/>
      <c r="Q269" s="30">
        <f>Tabela1[[#This Row],[Divid.]]</f>
        <v>0.1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9" s="17">
        <f>Tabela1[[#This Row],[Preço Calculado]]/Tabela1[[#This Row],[Preço atual]]-1</f>
        <v>-4.6707366966026842E-2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580</v>
      </c>
      <c r="B270" s="12" t="s">
        <v>28</v>
      </c>
      <c r="C270" s="13" t="s">
        <v>70</v>
      </c>
      <c r="D270" s="13" t="s">
        <v>581</v>
      </c>
      <c r="E270" s="16">
        <v>117.04</v>
      </c>
      <c r="F270" s="16">
        <v>0.95</v>
      </c>
      <c r="G270" s="14">
        <f>Tabela1[[#This Row],[Divid.]]*12/Tabela1[[#This Row],[Preço atual]]</f>
        <v>9.740259740259738E-2</v>
      </c>
      <c r="H270" s="16">
        <v>12.07</v>
      </c>
      <c r="I270" s="16">
        <v>137.13999999999999</v>
      </c>
      <c r="J270" s="15">
        <f>Tabela1[[#This Row],[Preço atual]]/Tabela1[[#This Row],[VP]]</f>
        <v>0.85343444655096989</v>
      </c>
      <c r="K270" s="14">
        <v>0</v>
      </c>
      <c r="L270" s="14">
        <v>0</v>
      </c>
      <c r="M270" s="13">
        <v>2.98</v>
      </c>
      <c r="N270" s="13">
        <v>3876</v>
      </c>
      <c r="O270" s="13">
        <v>3175</v>
      </c>
      <c r="P270" s="13">
        <v>482</v>
      </c>
      <c r="Q270" s="30">
        <f>Tabela1[[#This Row],[Divid.]]</f>
        <v>0.95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70" s="17">
        <f>Tabela1[[#This Row],[Preço Calculado]]/Tabela1[[#This Row],[Preço atual]]-1</f>
        <v>-0.28116164278525924</v>
      </c>
      <c r="U270" s="29" t="str">
        <f>HYPERLINK("https://statusinvest.com.br/fundos-imobiliarios/"&amp;Tabela1[[#This Row],[Ticker]],"Link")</f>
        <v>Link</v>
      </c>
      <c r="V270" s="38" t="s">
        <v>582</v>
      </c>
    </row>
    <row r="271" spans="1:22" x14ac:dyDescent="0.25">
      <c r="A271" s="12" t="s">
        <v>583</v>
      </c>
      <c r="B271" s="12" t="s">
        <v>28</v>
      </c>
      <c r="C271" s="13" t="s">
        <v>43</v>
      </c>
      <c r="D271" s="13" t="s">
        <v>581</v>
      </c>
      <c r="E271" s="16">
        <v>79</v>
      </c>
      <c r="F271" s="16">
        <v>0.2</v>
      </c>
      <c r="G271" s="14">
        <f>Tabela1[[#This Row],[Divid.]]*12/Tabela1[[#This Row],[Preço atual]]</f>
        <v>3.0379746835443044E-2</v>
      </c>
      <c r="H271" s="16">
        <v>2.36</v>
      </c>
      <c r="I271" s="16">
        <v>70.03</v>
      </c>
      <c r="J271" s="15">
        <f>Tabela1[[#This Row],[Preço atual]]/Tabela1[[#This Row],[VP]]</f>
        <v>1.1280879623018707</v>
      </c>
      <c r="K271" s="14">
        <v>0.47</v>
      </c>
      <c r="L271" s="14">
        <v>0</v>
      </c>
      <c r="M271" s="13">
        <v>6.1</v>
      </c>
      <c r="N271" s="13">
        <v>1421</v>
      </c>
      <c r="O271" s="13">
        <v>4136</v>
      </c>
      <c r="P271" s="13">
        <v>397</v>
      </c>
      <c r="Q271" s="30">
        <f>Tabela1[[#This Row],[Divid.]]</f>
        <v>0.2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71" s="17">
        <f>Tabela1[[#This Row],[Preço Calculado]]/Tabela1[[#This Row],[Preço atual]]-1</f>
        <v>-0.7757952263066934</v>
      </c>
      <c r="U271" s="29" t="str">
        <f>HYPERLINK("https://statusinvest.com.br/fundos-imobiliarios/"&amp;Tabela1[[#This Row],[Ticker]],"Link")</f>
        <v>Link</v>
      </c>
      <c r="V271" s="38" t="s">
        <v>584</v>
      </c>
    </row>
    <row r="272" spans="1:22" x14ac:dyDescent="0.25">
      <c r="A272" s="12" t="s">
        <v>585</v>
      </c>
      <c r="B272" s="12" t="s">
        <v>28</v>
      </c>
      <c r="C272" s="13" t="s">
        <v>36</v>
      </c>
      <c r="D272" s="13" t="s">
        <v>586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14.07</v>
      </c>
      <c r="J272" s="15">
        <f>Tabela1[[#This Row],[Preço atual]]/Tabela1[[#This Row],[VP]]</f>
        <v>0.91115849324804554</v>
      </c>
      <c r="K272" s="14"/>
      <c r="L272" s="14"/>
      <c r="M272" s="13">
        <v>100</v>
      </c>
      <c r="N272" s="13">
        <v>772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587</v>
      </c>
      <c r="B273" s="12" t="s">
        <v>28</v>
      </c>
      <c r="C273" s="13" t="s">
        <v>374</v>
      </c>
      <c r="D273" s="13" t="s">
        <v>47</v>
      </c>
      <c r="E273" s="16">
        <v>193.6</v>
      </c>
      <c r="F273" s="16">
        <v>1.5557000000000001</v>
      </c>
      <c r="G273" s="25">
        <f>Tabela1[[#This Row],[Divid.]]*12/Tabela1[[#This Row],[Preço atual]]</f>
        <v>9.6427685950413233E-2</v>
      </c>
      <c r="H273" s="16">
        <v>18.550699999999999</v>
      </c>
      <c r="I273" s="16">
        <v>201.4</v>
      </c>
      <c r="J273" s="15">
        <f>Tabela1[[#This Row],[Preço atual]]/Tabela1[[#This Row],[VP]]</f>
        <v>0.96127110228401191</v>
      </c>
      <c r="K273" s="14">
        <v>0</v>
      </c>
      <c r="L273" s="14">
        <v>0</v>
      </c>
      <c r="M273" s="13">
        <v>3.4</v>
      </c>
      <c r="N273" s="13">
        <v>6112</v>
      </c>
      <c r="O273" s="13">
        <v>10290</v>
      </c>
      <c r="P273" s="13">
        <v>1094</v>
      </c>
      <c r="Q273" s="30">
        <f>Tabela1[[#This Row],[Divid.]]</f>
        <v>1.5557000000000001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137.77416974169742</v>
      </c>
      <c r="T273" s="17">
        <f>Tabela1[[#This Row],[Preço Calculado]]/Tabela1[[#This Row],[Preço atual]]-1</f>
        <v>-0.28835656125156284</v>
      </c>
      <c r="U273" s="29" t="str">
        <f>HYPERLINK("https://statusinvest.com.br/fundos-imobiliarios/"&amp;Tabela1[[#This Row],[Ticker]],"Link")</f>
        <v>Link</v>
      </c>
      <c r="V273" s="38" t="s">
        <v>588</v>
      </c>
    </row>
    <row r="274" spans="1:22" x14ac:dyDescent="0.25">
      <c r="A274" s="12" t="s">
        <v>589</v>
      </c>
      <c r="B274" s="12" t="s">
        <v>28</v>
      </c>
      <c r="C274" s="13" t="s">
        <v>374</v>
      </c>
      <c r="D274" s="13" t="s">
        <v>521</v>
      </c>
      <c r="E274" s="16">
        <v>12.99</v>
      </c>
      <c r="F274" s="16">
        <v>8.3599999999999994E-2</v>
      </c>
      <c r="G274" s="25">
        <f>Tabela1[[#This Row],[Divid.]]*12/Tabela1[[#This Row],[Preço atual]]</f>
        <v>7.7228637413394904E-2</v>
      </c>
      <c r="H274" s="16">
        <v>1.0029999999999999</v>
      </c>
      <c r="I274" s="16">
        <v>14.02</v>
      </c>
      <c r="J274" s="15">
        <f>Tabela1[[#This Row],[Preço atual]]/Tabela1[[#This Row],[VP]]</f>
        <v>0.92653352353780316</v>
      </c>
      <c r="K274" s="14">
        <v>0</v>
      </c>
      <c r="L274" s="14">
        <v>0</v>
      </c>
      <c r="M274" s="13">
        <v>1.96</v>
      </c>
      <c r="N274" s="13">
        <v>2179</v>
      </c>
      <c r="O274" s="13">
        <v>17484</v>
      </c>
      <c r="P274" s="13">
        <v>2165</v>
      </c>
      <c r="Q274" s="30">
        <f>Tabela1[[#This Row],[Divid.]]</f>
        <v>8.3599999999999994E-2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7.4036900369003673</v>
      </c>
      <c r="T274" s="17">
        <f>Tabela1[[#This Row],[Preço Calculado]]/Tabela1[[#This Row],[Preço atual]]-1</f>
        <v>-0.43004695635870926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590</v>
      </c>
      <c r="B275" s="12" t="s">
        <v>28</v>
      </c>
      <c r="C275" s="13" t="s">
        <v>159</v>
      </c>
      <c r="D275" s="13" t="s">
        <v>222</v>
      </c>
      <c r="E275" s="16">
        <v>227.5</v>
      </c>
      <c r="F275" s="16">
        <v>0.88919999999999999</v>
      </c>
      <c r="G275" s="14">
        <f>Tabela1[[#This Row],[Divid.]]*12/Tabela1[[#This Row],[Preço atual]]</f>
        <v>4.6902857142857149E-2</v>
      </c>
      <c r="H275" s="16">
        <v>8.0023999999999997</v>
      </c>
      <c r="I275" s="16">
        <v>382.17</v>
      </c>
      <c r="J275" s="15">
        <f>Tabela1[[#This Row],[Preço atual]]/Tabela1[[#This Row],[VP]]</f>
        <v>0.59528482089122636</v>
      </c>
      <c r="K275" s="14">
        <v>0</v>
      </c>
      <c r="L275" s="14">
        <v>0</v>
      </c>
      <c r="M275" s="13">
        <v>12.5</v>
      </c>
      <c r="N275" s="13">
        <v>7</v>
      </c>
      <c r="O275" s="13"/>
      <c r="P275" s="13"/>
      <c r="Q275" s="30">
        <f>Tabela1[[#This Row],[Divid.]]</f>
        <v>0.88919999999999999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78.74833948339483</v>
      </c>
      <c r="T275" s="17">
        <f>Tabela1[[#This Row],[Preço Calculado]]/Tabela1[[#This Row],[Preço atual]]-1</f>
        <v>-0.65385345282024243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591</v>
      </c>
      <c r="B276" s="12" t="s">
        <v>28</v>
      </c>
      <c r="C276" s="13" t="s">
        <v>43</v>
      </c>
      <c r="D276" s="13" t="s">
        <v>30</v>
      </c>
      <c r="E276" s="16">
        <v>200.03</v>
      </c>
      <c r="F276" s="16">
        <v>1.02</v>
      </c>
      <c r="G276" s="25">
        <f>Tabela1[[#This Row],[Divid.]]*12/Tabela1[[#This Row],[Preço atual]]</f>
        <v>6.1190821376793485E-2</v>
      </c>
      <c r="H276" s="16">
        <v>43.52</v>
      </c>
      <c r="I276" s="16">
        <v>236.65</v>
      </c>
      <c r="J276" s="15">
        <f>Tabela1[[#This Row],[Preço atual]]/Tabela1[[#This Row],[VP]]</f>
        <v>0.84525670821888865</v>
      </c>
      <c r="K276" s="14">
        <v>0</v>
      </c>
      <c r="L276" s="14">
        <v>0</v>
      </c>
      <c r="M276" s="13">
        <v>0.94</v>
      </c>
      <c r="N276" s="13">
        <v>2637</v>
      </c>
      <c r="O276" s="13">
        <v>30017</v>
      </c>
      <c r="P276" s="13">
        <v>1939</v>
      </c>
      <c r="Q276" s="30">
        <f>Tabela1[[#This Row],[Divid.]]</f>
        <v>1.02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276" s="17">
        <f>Tabela1[[#This Row],[Preço Calculado]]/Tabela1[[#This Row],[Preço atual]]-1</f>
        <v>-0.54840722231148731</v>
      </c>
      <c r="U276" s="29" t="str">
        <f>HYPERLINK("https://statusinvest.com.br/fundos-imobiliarios/"&amp;Tabela1[[#This Row],[Ticker]],"Link")</f>
        <v>Link</v>
      </c>
      <c r="V276" s="38" t="s">
        <v>592</v>
      </c>
    </row>
    <row r="277" spans="1:22" x14ac:dyDescent="0.25">
      <c r="A277" s="12" t="s">
        <v>593</v>
      </c>
      <c r="B277" s="12" t="s">
        <v>28</v>
      </c>
      <c r="C277" s="13" t="s">
        <v>159</v>
      </c>
      <c r="D277" s="13" t="s">
        <v>247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145.76</v>
      </c>
      <c r="J277" s="15">
        <f>Tabela1[[#This Row],[Preço atual]]/Tabela1[[#This Row],[VP]]</f>
        <v>0.63803512623490677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594</v>
      </c>
    </row>
    <row r="278" spans="1:22" x14ac:dyDescent="0.25">
      <c r="A278" s="12" t="s">
        <v>595</v>
      </c>
      <c r="B278" s="12" t="s">
        <v>28</v>
      </c>
      <c r="C278" s="13" t="s">
        <v>53</v>
      </c>
      <c r="D278" s="13" t="s">
        <v>596</v>
      </c>
      <c r="E278" s="16">
        <v>72.69</v>
      </c>
      <c r="F278" s="16">
        <v>0.7</v>
      </c>
      <c r="G278" s="25">
        <f>Tabela1[[#This Row],[Divid.]]*12/Tabela1[[#This Row],[Preço atual]]</f>
        <v>0.11555922410235243</v>
      </c>
      <c r="H278" s="16">
        <v>8.52</v>
      </c>
      <c r="I278" s="16">
        <v>73.63</v>
      </c>
      <c r="J278" s="15">
        <f>Tabela1[[#This Row],[Preço atual]]/Tabela1[[#This Row],[VP]]</f>
        <v>0.98723346462039929</v>
      </c>
      <c r="K278" s="14"/>
      <c r="L278" s="14"/>
      <c r="M278" s="13">
        <v>1.92</v>
      </c>
      <c r="N278" s="13">
        <v>7679</v>
      </c>
      <c r="O278" s="13"/>
      <c r="P278" s="13"/>
      <c r="Q278" s="30">
        <f>Tabela1[[#This Row],[Divid.]]</f>
        <v>0.7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8" s="17">
        <f>Tabela1[[#This Row],[Preço Calculado]]/Tabela1[[#This Row],[Preço atual]]-1</f>
        <v>-0.14716439776861678</v>
      </c>
      <c r="U278" s="29" t="str">
        <f>HYPERLINK("https://statusinvest.com.br/fundos-imobiliarios/"&amp;Tabela1[[#This Row],[Ticker]],"Link")</f>
        <v>Link</v>
      </c>
      <c r="V278" s="38" t="s">
        <v>597</v>
      </c>
    </row>
    <row r="279" spans="1:22" x14ac:dyDescent="0.25">
      <c r="A279" s="12" t="s">
        <v>598</v>
      </c>
      <c r="B279" s="12" t="s">
        <v>28</v>
      </c>
      <c r="C279" s="13" t="s">
        <v>36</v>
      </c>
      <c r="D279" s="13" t="s">
        <v>457</v>
      </c>
      <c r="E279" s="16">
        <v>97.5</v>
      </c>
      <c r="F279" s="16">
        <v>1</v>
      </c>
      <c r="G279" s="25">
        <f>Tabela1[[#This Row],[Divid.]]*12/Tabela1[[#This Row],[Preço atual]]</f>
        <v>0.12307692307692308</v>
      </c>
      <c r="H279" s="16">
        <v>13.7</v>
      </c>
      <c r="I279" s="16">
        <v>98.04</v>
      </c>
      <c r="J279" s="15">
        <f>Tabela1[[#This Row],[Preço atual]]/Tabela1[[#This Row],[VP]]</f>
        <v>0.99449204406364744</v>
      </c>
      <c r="K279" s="14"/>
      <c r="L279" s="14"/>
      <c r="M279" s="13">
        <v>9.01</v>
      </c>
      <c r="N279" s="13">
        <v>29388</v>
      </c>
      <c r="O279" s="13"/>
      <c r="P279" s="13"/>
      <c r="Q279" s="30">
        <f>Tabela1[[#This Row],[Divid.]]</f>
        <v>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79" s="17">
        <f>Tabela1[[#This Row],[Preço Calculado]]/Tabela1[[#This Row],[Preço atual]]-1</f>
        <v>-9.168322452455302E-2</v>
      </c>
      <c r="U279" s="29" t="str">
        <f>HYPERLINK("https://statusinvest.com.br/fundos-imobiliarios/"&amp;Tabela1[[#This Row],[Ticker]],"Link")</f>
        <v>Link</v>
      </c>
      <c r="V279" s="38" t="s">
        <v>599</v>
      </c>
    </row>
    <row r="280" spans="1:22" x14ac:dyDescent="0.25">
      <c r="A280" s="12" t="s">
        <v>600</v>
      </c>
      <c r="B280" s="12" t="s">
        <v>28</v>
      </c>
      <c r="C280" s="13" t="s">
        <v>70</v>
      </c>
      <c r="D280" s="13" t="s">
        <v>596</v>
      </c>
      <c r="E280" s="16">
        <v>32.01</v>
      </c>
      <c r="F280" s="16">
        <v>0.3</v>
      </c>
      <c r="G280" s="25">
        <f>Tabela1[[#This Row],[Divid.]]*12/Tabela1[[#This Row],[Preço atual]]</f>
        <v>0.11246485473289597</v>
      </c>
      <c r="H280" s="16">
        <v>4.8600000000000003</v>
      </c>
      <c r="I280" s="16">
        <v>67.5</v>
      </c>
      <c r="J280" s="15">
        <f>Tabela1[[#This Row],[Preço atual]]/Tabela1[[#This Row],[VP]]</f>
        <v>0.47422222222222221</v>
      </c>
      <c r="K280" s="14">
        <v>0</v>
      </c>
      <c r="L280" s="14">
        <v>0</v>
      </c>
      <c r="M280" s="13">
        <v>1.77</v>
      </c>
      <c r="N280" s="13">
        <v>5217</v>
      </c>
      <c r="O280" s="13">
        <v>1100</v>
      </c>
      <c r="P280" s="13">
        <v>171</v>
      </c>
      <c r="Q280" s="30">
        <f>Tabela1[[#This Row],[Divid.]]</f>
        <v>0.3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80" s="17">
        <f>Tabela1[[#This Row],[Preço Calculado]]/Tabela1[[#This Row],[Preço atual]]-1</f>
        <v>-0.1700010720819487</v>
      </c>
      <c r="U280" s="29" t="str">
        <f>HYPERLINK("https://statusinvest.com.br/fundos-imobiliarios/"&amp;Tabela1[[#This Row],[Ticker]],"Link")</f>
        <v>Link</v>
      </c>
      <c r="V280" s="38" t="s">
        <v>601</v>
      </c>
    </row>
    <row r="281" spans="1:22" x14ac:dyDescent="0.25">
      <c r="A281" s="12" t="s">
        <v>602</v>
      </c>
      <c r="B281" s="12" t="s">
        <v>28</v>
      </c>
      <c r="C281" s="13" t="s">
        <v>56</v>
      </c>
      <c r="D281" s="13" t="s">
        <v>596</v>
      </c>
      <c r="E281" s="16">
        <v>75.42</v>
      </c>
      <c r="F281" s="16">
        <v>0.8</v>
      </c>
      <c r="G281" s="25">
        <f>Tabela1[[#This Row],[Divid.]]*12/Tabela1[[#This Row],[Preço atual]]</f>
        <v>0.12728719172633254</v>
      </c>
      <c r="H281" s="16">
        <v>10.95</v>
      </c>
      <c r="I281" s="16">
        <v>91.54</v>
      </c>
      <c r="J281" s="15">
        <f>Tabela1[[#This Row],[Preço atual]]/Tabela1[[#This Row],[VP]]</f>
        <v>0.82390211929211266</v>
      </c>
      <c r="K281" s="14">
        <v>0</v>
      </c>
      <c r="L281" s="14">
        <v>0</v>
      </c>
      <c r="M281" s="13">
        <v>0.38</v>
      </c>
      <c r="N281" s="13">
        <v>6272</v>
      </c>
      <c r="O281" s="13">
        <v>2771</v>
      </c>
      <c r="P281" s="13">
        <v>163</v>
      </c>
      <c r="Q281" s="30">
        <f>Tabela1[[#This Row],[Divid.]]</f>
        <v>0.8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1" s="17">
        <f>Tabela1[[#This Row],[Preço Calculado]]/Tabela1[[#This Row],[Preço atual]]-1</f>
        <v>-6.0611131170977495E-2</v>
      </c>
      <c r="U281" s="29" t="str">
        <f>HYPERLINK("https://statusinvest.com.br/fundos-imobiliarios/"&amp;Tabela1[[#This Row],[Ticker]],"Link")</f>
        <v>Link</v>
      </c>
      <c r="V281" s="38" t="s">
        <v>603</v>
      </c>
    </row>
    <row r="282" spans="1:22" x14ac:dyDescent="0.25">
      <c r="A282" s="12" t="s">
        <v>604</v>
      </c>
      <c r="B282" s="12" t="s">
        <v>28</v>
      </c>
      <c r="C282" s="13" t="s">
        <v>159</v>
      </c>
      <c r="D282" s="13" t="s">
        <v>208</v>
      </c>
      <c r="E282" s="16">
        <v>16.8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-21.22</v>
      </c>
      <c r="J282" s="15">
        <f>Tabela1[[#This Row],[Preço atual]]/Tabela1[[#This Row],[VP]]</f>
        <v>-0.79170593779453358</v>
      </c>
      <c r="K282" s="14"/>
      <c r="L282" s="14"/>
      <c r="M282" s="13" t="s">
        <v>50</v>
      </c>
      <c r="N282" s="13">
        <v>667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605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5.9008000000000003</v>
      </c>
      <c r="G283" s="14" t="e">
        <f>Tabela1[[#This Row],[Divid.]]*12/Tabela1[[#This Row],[Preço atual]]</f>
        <v>#DIV/0!</v>
      </c>
      <c r="H283" s="16">
        <v>20.258700000000001</v>
      </c>
      <c r="I283" s="16">
        <v>172.31</v>
      </c>
      <c r="J283" s="15">
        <f>Tabela1[[#This Row],[Preço atual]]/Tabela1[[#This Row],[VP]]</f>
        <v>0</v>
      </c>
      <c r="K283" s="14">
        <v>0</v>
      </c>
      <c r="L283" s="14">
        <v>0</v>
      </c>
      <c r="M283" s="13">
        <v>2.54</v>
      </c>
      <c r="N283" s="13">
        <v>55</v>
      </c>
      <c r="O283" s="13"/>
      <c r="P283" s="13"/>
      <c r="Q283" s="30">
        <f>Tabela1[[#This Row],[Divid.]]</f>
        <v>5.9008000000000003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522.58007380073798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606</v>
      </c>
      <c r="B284" s="12" t="s">
        <v>28</v>
      </c>
      <c r="C284" s="13" t="s">
        <v>159</v>
      </c>
      <c r="D284" s="13" t="s">
        <v>607</v>
      </c>
      <c r="E284" s="16">
        <v>38.5</v>
      </c>
      <c r="F284" s="16">
        <v>1.5</v>
      </c>
      <c r="G284" s="25">
        <f>Tabela1[[#This Row],[Divid.]]*12/Tabela1[[#This Row],[Preço atual]]</f>
        <v>0.46753246753246752</v>
      </c>
      <c r="H284" s="16">
        <v>7.63</v>
      </c>
      <c r="I284" s="16">
        <v>42.34</v>
      </c>
      <c r="J284" s="15">
        <f>Tabela1[[#This Row],[Preço atual]]/Tabela1[[#This Row],[VP]]</f>
        <v>0.90930562116202163</v>
      </c>
      <c r="K284" s="14">
        <v>8.4000000000000005E-2</v>
      </c>
      <c r="L284" s="14">
        <v>0</v>
      </c>
      <c r="M284" s="13">
        <v>6.45</v>
      </c>
      <c r="N284" s="13">
        <v>7038</v>
      </c>
      <c r="O284" s="13">
        <v>16490</v>
      </c>
      <c r="P284" s="13">
        <v>1605</v>
      </c>
      <c r="Q284" s="30">
        <f>Tabela1[[#This Row],[Divid.]]</f>
        <v>1.5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284" s="17">
        <f>Tabela1[[#This Row],[Preço Calculado]]/Tabela1[[#This Row],[Preço atual]]-1</f>
        <v>2.4504241146307564</v>
      </c>
      <c r="U284" s="29" t="str">
        <f>HYPERLINK("https://statusinvest.com.br/fundos-imobiliarios/"&amp;Tabela1[[#This Row],[Ticker]],"Link")</f>
        <v>Link</v>
      </c>
      <c r="V284" s="38" t="s">
        <v>608</v>
      </c>
    </row>
    <row r="285" spans="1:22" x14ac:dyDescent="0.25">
      <c r="A285" s="12" t="s">
        <v>609</v>
      </c>
      <c r="B285" s="12" t="s">
        <v>28</v>
      </c>
      <c r="C285" s="13" t="s">
        <v>70</v>
      </c>
      <c r="D285" s="13" t="s">
        <v>607</v>
      </c>
      <c r="E285" s="16">
        <v>67.66</v>
      </c>
      <c r="F285" s="16">
        <v>0.6</v>
      </c>
      <c r="G285" s="25">
        <f>Tabela1[[#This Row],[Divid.]]*12/Tabela1[[#This Row],[Preço atual]]</f>
        <v>0.10641442506650901</v>
      </c>
      <c r="H285" s="16">
        <v>7.12</v>
      </c>
      <c r="I285" s="16">
        <v>98.34</v>
      </c>
      <c r="J285" s="15">
        <f>Tabela1[[#This Row],[Preço atual]]/Tabela1[[#This Row],[VP]]</f>
        <v>0.68802115110839934</v>
      </c>
      <c r="K285" s="14">
        <v>0</v>
      </c>
      <c r="L285" s="14">
        <v>0</v>
      </c>
      <c r="M285" s="13">
        <v>1.31</v>
      </c>
      <c r="N285" s="13">
        <v>24292</v>
      </c>
      <c r="O285" s="13">
        <v>2165</v>
      </c>
      <c r="P285" s="13">
        <v>300</v>
      </c>
      <c r="Q285" s="30">
        <f>Tabela1[[#This Row],[Divid.]]</f>
        <v>0.6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85" s="17">
        <f>Tabela1[[#This Row],[Preço Calculado]]/Tabela1[[#This Row],[Preço atual]]-1</f>
        <v>-0.21465368954605901</v>
      </c>
      <c r="U285" s="29" t="str">
        <f>HYPERLINK("https://statusinvest.com.br/fundos-imobiliarios/"&amp;Tabela1[[#This Row],[Ticker]],"Link")</f>
        <v>Link</v>
      </c>
      <c r="V285" s="38" t="s">
        <v>610</v>
      </c>
    </row>
    <row r="286" spans="1:22" x14ac:dyDescent="0.25">
      <c r="A286" s="12" t="s">
        <v>611</v>
      </c>
      <c r="B286" s="12" t="s">
        <v>28</v>
      </c>
      <c r="C286" s="13" t="s">
        <v>70</v>
      </c>
      <c r="D286" s="13" t="s">
        <v>366</v>
      </c>
      <c r="E286" s="16">
        <v>926.98</v>
      </c>
      <c r="F286" s="16">
        <v>39.645400000000002</v>
      </c>
      <c r="G286" s="14">
        <f>Tabela1[[#This Row],[Divid.]]*12/Tabela1[[#This Row],[Preço atual]]</f>
        <v>0.51322013419922763</v>
      </c>
      <c r="H286" s="16">
        <v>78.837400000000002</v>
      </c>
      <c r="I286" s="16">
        <v>1539.15</v>
      </c>
      <c r="J286" s="15">
        <f>Tabela1[[#This Row],[Preço atual]]/Tabela1[[#This Row],[VP]]</f>
        <v>0.60226748530032803</v>
      </c>
      <c r="K286" s="14">
        <v>2.5999999999999999E-2</v>
      </c>
      <c r="L286" s="14">
        <v>0</v>
      </c>
      <c r="M286" s="13">
        <v>2.89</v>
      </c>
      <c r="N286" s="13">
        <v>2</v>
      </c>
      <c r="O286" s="13"/>
      <c r="P286" s="13"/>
      <c r="Q286" s="30">
        <f>Tabela1[[#This Row],[Divid.]]</f>
        <v>39.645400000000002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3511.0317343173433</v>
      </c>
      <c r="T286" s="17">
        <f>Tabela1[[#This Row],[Preço Calculado]]/Tabela1[[#This Row],[Preço atual]]-1</f>
        <v>2.7876024664149641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612</v>
      </c>
      <c r="B287" s="12" t="s">
        <v>28</v>
      </c>
      <c r="C287" s="13" t="s">
        <v>82</v>
      </c>
      <c r="D287" s="13" t="s">
        <v>50</v>
      </c>
      <c r="E287" s="16">
        <v>0</v>
      </c>
      <c r="F287" s="16">
        <v>1000</v>
      </c>
      <c r="G287" s="25" t="e">
        <f>Tabela1[[#This Row],[Divid.]]*12/Tabela1[[#This Row],[Preço atual]]</f>
        <v>#DIV/0!</v>
      </c>
      <c r="H287" s="16">
        <v>0</v>
      </c>
      <c r="I287" s="16">
        <v>6366.73</v>
      </c>
      <c r="J287" s="15">
        <f>Tabela1[[#This Row],[Preço atual]]/Tabela1[[#This Row],[VP]]</f>
        <v>0</v>
      </c>
      <c r="K287" s="14"/>
      <c r="L287" s="14"/>
      <c r="M287" s="13">
        <v>0.11</v>
      </c>
      <c r="N287" s="13">
        <v>50</v>
      </c>
      <c r="O287" s="13"/>
      <c r="P287" s="13"/>
      <c r="Q287" s="30">
        <f>Tabela1[[#This Row],[Divid.]]</f>
        <v>1000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88560.885608856086</v>
      </c>
      <c r="T287" s="17" t="e">
        <f>Tabela1[[#This Row],[Preço Calculado]]/Tabela1[[#This Row],[Preço atual]]-1</f>
        <v>#DIV/0!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613</v>
      </c>
      <c r="B288" s="12" t="s">
        <v>28</v>
      </c>
      <c r="C288" s="13" t="s">
        <v>36</v>
      </c>
      <c r="D288" s="13" t="s">
        <v>50</v>
      </c>
      <c r="E288" s="16">
        <v>46.58</v>
      </c>
      <c r="F288" s="16">
        <v>0.624</v>
      </c>
      <c r="G288" s="14">
        <f>Tabela1[[#This Row],[Divid.]]*12/Tabela1[[#This Row],[Preço atual]]</f>
        <v>0.16075568913696867</v>
      </c>
      <c r="H288" s="16">
        <v>7.7404999999999999</v>
      </c>
      <c r="I288" s="16">
        <v>70.739999999999995</v>
      </c>
      <c r="J288" s="15">
        <f>Tabela1[[#This Row],[Preço atual]]/Tabela1[[#This Row],[VP]]</f>
        <v>0.65846762793327684</v>
      </c>
      <c r="K288" s="14"/>
      <c r="L288" s="14"/>
      <c r="M288" s="13">
        <v>1.1100000000000001</v>
      </c>
      <c r="N288" s="13">
        <v>382</v>
      </c>
      <c r="O288" s="13"/>
      <c r="P288" s="13"/>
      <c r="Q288" s="30">
        <f>Tabela1[[#This Row],[Divid.]]</f>
        <v>0.624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55.26199261992619</v>
      </c>
      <c r="T288" s="17">
        <f>Tabela1[[#This Row],[Preço Calculado]]/Tabela1[[#This Row],[Preço atual]]-1</f>
        <v>0.18638884971932579</v>
      </c>
      <c r="U288" s="29" t="str">
        <f>HYPERLINK("https://statusinvest.com.br/fundos-imobiliarios/"&amp;Tabela1[[#This Row],[Ticker]],"Link")</f>
        <v>Link</v>
      </c>
      <c r="V288" s="38" t="s">
        <v>614</v>
      </c>
    </row>
    <row r="289" spans="1:22" x14ac:dyDescent="0.25">
      <c r="A289" s="12" t="s">
        <v>615</v>
      </c>
      <c r="B289" s="12" t="s">
        <v>28</v>
      </c>
      <c r="C289" s="13" t="s">
        <v>36</v>
      </c>
      <c r="D289" s="13" t="s">
        <v>141</v>
      </c>
      <c r="E289" s="16">
        <v>88.82</v>
      </c>
      <c r="F289" s="16">
        <v>0.8</v>
      </c>
      <c r="G289" s="25">
        <f>Tabela1[[#This Row],[Divid.]]*12/Tabela1[[#This Row],[Preço atual]]</f>
        <v>0.10808376491781133</v>
      </c>
      <c r="H289" s="16">
        <v>11.45</v>
      </c>
      <c r="I289" s="16">
        <v>91.86</v>
      </c>
      <c r="J289" s="15">
        <f>Tabela1[[#This Row],[Preço atual]]/Tabela1[[#This Row],[VP]]</f>
        <v>0.96690616155018505</v>
      </c>
      <c r="K289" s="14"/>
      <c r="L289" s="14"/>
      <c r="M289" s="13">
        <v>11.15</v>
      </c>
      <c r="N289" s="13">
        <v>17090</v>
      </c>
      <c r="O289" s="13"/>
      <c r="P289" s="13"/>
      <c r="Q289" s="30">
        <f>Tabela1[[#This Row],[Divid.]]</f>
        <v>0.8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9" s="17">
        <f>Tabela1[[#This Row],[Preço Calculado]]/Tabela1[[#This Row],[Preço atual]]-1</f>
        <v>-0.20233383824493489</v>
      </c>
      <c r="U289" s="29" t="str">
        <f>HYPERLINK("https://statusinvest.com.br/fundos-imobiliarios/"&amp;Tabela1[[#This Row],[Ticker]],"Link")</f>
        <v>Link</v>
      </c>
      <c r="V289" s="38" t="s">
        <v>616</v>
      </c>
    </row>
    <row r="290" spans="1:22" x14ac:dyDescent="0.25">
      <c r="A290" s="12" t="s">
        <v>617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618</v>
      </c>
      <c r="B291" s="12" t="s">
        <v>28</v>
      </c>
      <c r="C291" s="13" t="s">
        <v>36</v>
      </c>
      <c r="D291" s="13" t="s">
        <v>275</v>
      </c>
      <c r="E291" s="16">
        <v>16.350000000000001</v>
      </c>
      <c r="F291" s="16">
        <v>6.8099999999999994E-2</v>
      </c>
      <c r="G291" s="14">
        <f>Tabela1[[#This Row],[Divid.]]*12/Tabela1[[#This Row],[Preço atual]]</f>
        <v>4.9981651376146782E-2</v>
      </c>
      <c r="H291" s="16">
        <v>1.0976999999999999</v>
      </c>
      <c r="I291" s="16">
        <v>28.6</v>
      </c>
      <c r="J291" s="15">
        <f>Tabela1[[#This Row],[Preço atual]]/Tabela1[[#This Row],[VP]]</f>
        <v>0.57167832167832167</v>
      </c>
      <c r="K291" s="14"/>
      <c r="L291" s="14"/>
      <c r="M291" s="13">
        <v>2.12</v>
      </c>
      <c r="N291" s="13">
        <v>704</v>
      </c>
      <c r="O291" s="13"/>
      <c r="P291" s="13"/>
      <c r="Q291" s="30">
        <f>Tabela1[[#This Row],[Divid.]]</f>
        <v>6.8099999999999994E-2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6.0309963099630988</v>
      </c>
      <c r="T291" s="17">
        <f>Tabela1[[#This Row],[Preço Calculado]]/Tabela1[[#This Row],[Preço atual]]-1</f>
        <v>-0.63113172416127838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619</v>
      </c>
      <c r="B292" s="12" t="s">
        <v>28</v>
      </c>
      <c r="C292" s="13" t="s">
        <v>159</v>
      </c>
      <c r="D292" s="13"/>
      <c r="E292" s="16">
        <v>1300</v>
      </c>
      <c r="F292" s="16">
        <v>3</v>
      </c>
      <c r="G292" s="14">
        <f>Tabela1[[#This Row],[Divid.]]*12/Tabela1[[#This Row],[Preço atual]]</f>
        <v>2.7692307692307693E-2</v>
      </c>
      <c r="H292" s="16">
        <v>12.42</v>
      </c>
      <c r="I292" s="16">
        <v>1047.99</v>
      </c>
      <c r="J292" s="15">
        <f>Tabela1[[#This Row],[Preço atual]]/Tabela1[[#This Row],[VP]]</f>
        <v>1.2404698518115631</v>
      </c>
      <c r="K292" s="14"/>
      <c r="L292" s="14"/>
      <c r="M292" s="13">
        <v>11.28</v>
      </c>
      <c r="N292" s="13">
        <v>59</v>
      </c>
      <c r="O292" s="13"/>
      <c r="P292" s="13"/>
      <c r="Q292" s="30">
        <f>Tabela1[[#This Row],[Divid.]]</f>
        <v>3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265.68265682656823</v>
      </c>
      <c r="T292" s="17">
        <f>Tabela1[[#This Row],[Preço Calculado]]/Tabela1[[#This Row],[Preço atual]]-1</f>
        <v>-0.79562872551802444</v>
      </c>
      <c r="U292" s="29" t="str">
        <f>HYPERLINK("https://statusinvest.com.br/fundos-imobiliarios/"&amp;Tabela1[[#This Row],[Ticker]],"Link")</f>
        <v>Link</v>
      </c>
      <c r="V292" s="38" t="s">
        <v>620</v>
      </c>
    </row>
    <row r="293" spans="1:22" x14ac:dyDescent="0.25">
      <c r="A293" s="12" t="s">
        <v>621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62.84</v>
      </c>
      <c r="J293" s="15">
        <f>Tabela1[[#This Row],[Preço atual]]/Tabela1[[#This Row],[VP]]</f>
        <v>0</v>
      </c>
      <c r="K293" s="14"/>
      <c r="L293" s="14"/>
      <c r="M293" s="13">
        <v>32.590000000000003</v>
      </c>
      <c r="N293" s="13">
        <v>51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622</v>
      </c>
      <c r="B294" s="12" t="s">
        <v>28</v>
      </c>
      <c r="C294" s="13" t="s">
        <v>159</v>
      </c>
      <c r="D294" s="13"/>
      <c r="E294" s="16">
        <v>106</v>
      </c>
      <c r="F294" s="16" t="s">
        <v>50</v>
      </c>
      <c r="G294" s="14" t="e">
        <f>Tabela1[[#This Row],[Divid.]]*12/Tabela1[[#This Row],[Preço atual]]</f>
        <v>#VALUE!</v>
      </c>
      <c r="H294" s="16">
        <v>0</v>
      </c>
      <c r="I294" s="16">
        <v>105.65</v>
      </c>
      <c r="J294" s="15">
        <f>Tabela1[[#This Row],[Preço atual]]/Tabela1[[#This Row],[VP]]</f>
        <v>1.0033128253667771</v>
      </c>
      <c r="K294" s="14"/>
      <c r="L294" s="14"/>
      <c r="M294" s="13">
        <v>0.14000000000000001</v>
      </c>
      <c r="N294" s="13">
        <v>27</v>
      </c>
      <c r="O294" s="13"/>
      <c r="P294" s="13"/>
      <c r="Q294" s="30" t="str">
        <f>Tabela1[[#This Row],[Divid.]]</f>
        <v>-</v>
      </c>
      <c r="R294" s="31">
        <v>0</v>
      </c>
      <c r="S2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4" s="17" t="e">
        <f>Tabela1[[#This Row],[Preço Calculado]]/Tabela1[[#This Row],[Preço atual]]-1</f>
        <v>#VALUE!</v>
      </c>
      <c r="U294" s="29" t="str">
        <f>HYPERLINK("https://statusinvest.com.br/fundos-imobiliarios/"&amp;Tabela1[[#This Row],[Ticker]],"Link")</f>
        <v>Link</v>
      </c>
      <c r="V294" s="38" t="s">
        <v>51</v>
      </c>
    </row>
    <row r="295" spans="1:22" x14ac:dyDescent="0.25">
      <c r="A295" s="12" t="s">
        <v>623</v>
      </c>
      <c r="B295" s="12" t="s">
        <v>28</v>
      </c>
      <c r="C295" s="13" t="s">
        <v>36</v>
      </c>
      <c r="D295" s="13" t="s">
        <v>275</v>
      </c>
      <c r="E295" s="16">
        <v>91.22</v>
      </c>
      <c r="F295" s="16">
        <v>0.98</v>
      </c>
      <c r="G295" s="25">
        <f>Tabela1[[#This Row],[Divid.]]*12/Tabela1[[#This Row],[Preço atual]]</f>
        <v>0.12891909668932253</v>
      </c>
      <c r="H295" s="16">
        <v>12.35</v>
      </c>
      <c r="I295" s="16">
        <v>97.84</v>
      </c>
      <c r="J295" s="15">
        <f>Tabela1[[#This Row],[Preço atual]]/Tabela1[[#This Row],[VP]]</f>
        <v>0.93233851185609151</v>
      </c>
      <c r="K295" s="14"/>
      <c r="L295" s="14"/>
      <c r="M295" s="13">
        <v>8.6999999999999993</v>
      </c>
      <c r="N295" s="13">
        <v>26808</v>
      </c>
      <c r="O295" s="13"/>
      <c r="P295" s="13"/>
      <c r="Q295" s="30">
        <f>Tabela1[[#This Row],[Divid.]]</f>
        <v>0.98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295" s="17">
        <f>Tabela1[[#This Row],[Preço Calculado]]/Tabela1[[#This Row],[Preço atual]]-1</f>
        <v>-4.8567552108320977E-2</v>
      </c>
      <c r="U295" s="29" t="str">
        <f>HYPERLINK("https://statusinvest.com.br/fundos-imobiliarios/"&amp;Tabela1[[#This Row],[Ticker]],"Link")</f>
        <v>Link</v>
      </c>
      <c r="V295" s="38" t="s">
        <v>624</v>
      </c>
    </row>
    <row r="296" spans="1:22" x14ac:dyDescent="0.25">
      <c r="A296" s="12" t="s">
        <v>625</v>
      </c>
      <c r="B296" s="12" t="s">
        <v>28</v>
      </c>
      <c r="C296" s="13" t="s">
        <v>70</v>
      </c>
      <c r="D296" s="13" t="s">
        <v>626</v>
      </c>
      <c r="E296" s="16">
        <v>59.43</v>
      </c>
      <c r="F296" s="16">
        <v>0.45</v>
      </c>
      <c r="G296" s="25">
        <f>Tabela1[[#This Row],[Divid.]]*12/Tabela1[[#This Row],[Preço atual]]</f>
        <v>9.0863200403836455E-2</v>
      </c>
      <c r="H296" s="16">
        <v>5.31</v>
      </c>
      <c r="I296" s="16">
        <v>57.12</v>
      </c>
      <c r="J296" s="15">
        <f>Tabela1[[#This Row],[Preço atual]]/Tabela1[[#This Row],[VP]]</f>
        <v>1.0404411764705883</v>
      </c>
      <c r="K296" s="14">
        <v>0</v>
      </c>
      <c r="L296" s="14">
        <v>0</v>
      </c>
      <c r="M296" s="13">
        <v>0.95</v>
      </c>
      <c r="N296" s="13">
        <v>477</v>
      </c>
      <c r="O296" s="13">
        <v>13194</v>
      </c>
      <c r="P296" s="13">
        <v>1140</v>
      </c>
      <c r="Q296" s="30">
        <f>Tabela1[[#This Row],[Divid.]]</f>
        <v>0.45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296" s="17">
        <f>Tabela1[[#This Row],[Preço Calculado]]/Tabela1[[#This Row],[Preço atual]]-1</f>
        <v>-0.32942287524843961</v>
      </c>
      <c r="U296" s="29" t="str">
        <f>HYPERLINK("https://statusinvest.com.br/fundos-imobiliarios/"&amp;Tabela1[[#This Row],[Ticker]],"Link")</f>
        <v>Link</v>
      </c>
      <c r="V296" s="38" t="s">
        <v>627</v>
      </c>
    </row>
    <row r="297" spans="1:22" x14ac:dyDescent="0.25">
      <c r="A297" s="12" t="s">
        <v>628</v>
      </c>
      <c r="B297" s="12" t="s">
        <v>28</v>
      </c>
      <c r="C297" s="13" t="s">
        <v>29</v>
      </c>
      <c r="D297" s="13" t="s">
        <v>47</v>
      </c>
      <c r="E297" s="16">
        <v>1918.01</v>
      </c>
      <c r="F297" s="16">
        <v>13.817600000000001</v>
      </c>
      <c r="G297" s="14">
        <f>Tabela1[[#This Row],[Divid.]]*12/Tabela1[[#This Row],[Preço atual]]</f>
        <v>8.6449601409794533E-2</v>
      </c>
      <c r="H297" s="16">
        <v>206.36600000000001</v>
      </c>
      <c r="I297" s="16">
        <v>3147.05</v>
      </c>
      <c r="J297" s="15">
        <f>Tabela1[[#This Row],[Preço atual]]/Tabela1[[#This Row],[VP]]</f>
        <v>0.60946283026961756</v>
      </c>
      <c r="K297" s="14">
        <v>0</v>
      </c>
      <c r="L297" s="14">
        <v>0</v>
      </c>
      <c r="M297" s="13">
        <v>1.9</v>
      </c>
      <c r="N297" s="13">
        <v>4005</v>
      </c>
      <c r="O297" s="13">
        <v>1768</v>
      </c>
      <c r="P297" s="13">
        <v>242</v>
      </c>
      <c r="Q297" s="30">
        <f>Tabela1[[#This Row],[Divid.]]</f>
        <v>13.817600000000001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1223.6988929889299</v>
      </c>
      <c r="T297" s="17">
        <f>Tabela1[[#This Row],[Preço Calculado]]/Tabela1[[#This Row],[Preço atual]]-1</f>
        <v>-0.36199556155133195</v>
      </c>
      <c r="U297" s="29" t="str">
        <f>HYPERLINK("https://statusinvest.com.br/fundos-imobiliarios/"&amp;Tabela1[[#This Row],[Ticker]],"Link")</f>
        <v>Link</v>
      </c>
      <c r="V297" s="38" t="s">
        <v>629</v>
      </c>
    </row>
    <row r="298" spans="1:22" x14ac:dyDescent="0.25">
      <c r="A298" s="12" t="s">
        <v>630</v>
      </c>
      <c r="B298" s="12" t="s">
        <v>28</v>
      </c>
      <c r="C298" s="13" t="s">
        <v>159</v>
      </c>
      <c r="D298" s="13" t="s">
        <v>631</v>
      </c>
      <c r="E298" s="16">
        <v>1.48</v>
      </c>
      <c r="F298" s="16">
        <v>0.17169999999999999</v>
      </c>
      <c r="G298" s="14">
        <f>Tabela1[[#This Row],[Divid.]]*12/Tabela1[[#This Row],[Preço atual]]</f>
        <v>1.3921621621621623</v>
      </c>
      <c r="H298" s="16">
        <v>0.17169999999999999</v>
      </c>
      <c r="I298" s="16">
        <v>3.85</v>
      </c>
      <c r="J298" s="15">
        <f>Tabela1[[#This Row],[Preço atual]]/Tabela1[[#This Row],[VP]]</f>
        <v>0.38441558441558438</v>
      </c>
      <c r="K298" s="14"/>
      <c r="L298" s="14"/>
      <c r="M298" s="13">
        <v>18.7</v>
      </c>
      <c r="N298" s="13">
        <v>826</v>
      </c>
      <c r="O298" s="13">
        <v>8454</v>
      </c>
      <c r="P298" s="13">
        <v>0</v>
      </c>
      <c r="Q298" s="30">
        <f>Tabela1[[#This Row],[Divid.]]</f>
        <v>0.17169999999999999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8" s="17">
        <f>Tabela1[[#This Row],[Preço Calculado]]/Tabela1[[#This Row],[Preço atual]]-1</f>
        <v>9.27425949935175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632</v>
      </c>
      <c r="B299" s="12" t="s">
        <v>28</v>
      </c>
      <c r="C299" s="13" t="s">
        <v>43</v>
      </c>
      <c r="D299" s="13" t="s">
        <v>633</v>
      </c>
      <c r="E299" s="16">
        <v>60</v>
      </c>
      <c r="F299" s="16">
        <v>1.62</v>
      </c>
      <c r="G299" s="25">
        <f>Tabela1[[#This Row],[Divid.]]*12/Tabela1[[#This Row],[Preço atual]]</f>
        <v>0.32400000000000001</v>
      </c>
      <c r="H299" s="16">
        <v>0</v>
      </c>
      <c r="I299" s="16">
        <v>205.75</v>
      </c>
      <c r="J299" s="15">
        <f>Tabela1[[#This Row],[Preço atual]]/Tabela1[[#This Row],[VP]]</f>
        <v>0.2916160388821385</v>
      </c>
      <c r="K299" s="14">
        <v>1</v>
      </c>
      <c r="L299" s="14">
        <v>0</v>
      </c>
      <c r="M299" s="13">
        <v>4.5599999999999996</v>
      </c>
      <c r="N299" s="13">
        <v>954</v>
      </c>
      <c r="O299" s="13">
        <v>1116</v>
      </c>
      <c r="P299" s="13">
        <v>31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1.3911439114391144</v>
      </c>
      <c r="U299" s="29" t="str">
        <f>HYPERLINK("https://statusinvest.com.br/fundos-imobiliarios/"&amp;Tabela1[[#This Row],[Ticker]],"Link")</f>
        <v>Link</v>
      </c>
      <c r="V299" s="38" t="s">
        <v>634</v>
      </c>
    </row>
    <row r="300" spans="1:22" x14ac:dyDescent="0.25">
      <c r="A300" s="12" t="s">
        <v>635</v>
      </c>
      <c r="B300" s="12" t="s">
        <v>28</v>
      </c>
      <c r="C300" s="13" t="s">
        <v>29</v>
      </c>
      <c r="D300" s="13" t="s">
        <v>242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636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142.86000000000001</v>
      </c>
      <c r="J301" s="15">
        <f>Tabela1[[#This Row],[Preço atual]]/Tabela1[[#This Row],[VP]]</f>
        <v>0</v>
      </c>
      <c r="K301" s="14"/>
      <c r="L301" s="14"/>
      <c r="M301" s="13">
        <v>0.05</v>
      </c>
      <c r="N301" s="13">
        <v>21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637</v>
      </c>
      <c r="B302" s="12" t="s">
        <v>28</v>
      </c>
      <c r="C302" s="13" t="s">
        <v>43</v>
      </c>
      <c r="D302" s="13" t="s">
        <v>222</v>
      </c>
      <c r="E302" s="16">
        <v>103.49</v>
      </c>
      <c r="F302" s="16">
        <v>0.7</v>
      </c>
      <c r="G302" s="25">
        <f>Tabela1[[#This Row],[Divid.]]*12/Tabela1[[#This Row],[Preço atual]]</f>
        <v>8.1167262537443219E-2</v>
      </c>
      <c r="H302" s="16">
        <v>7.85</v>
      </c>
      <c r="I302" s="16">
        <v>100.19</v>
      </c>
      <c r="J302" s="15">
        <f>Tabela1[[#This Row],[Preço atual]]/Tabela1[[#This Row],[VP]]</f>
        <v>1.0329374189040823</v>
      </c>
      <c r="K302" s="14">
        <v>1.2E-2</v>
      </c>
      <c r="L302" s="14">
        <v>0</v>
      </c>
      <c r="M302" s="13">
        <v>0.96</v>
      </c>
      <c r="N302" s="13">
        <v>134437</v>
      </c>
      <c r="O302" s="13">
        <v>24060</v>
      </c>
      <c r="P302" s="13">
        <v>1562</v>
      </c>
      <c r="Q302" s="30">
        <f>Tabela1[[#This Row],[Divid.]]</f>
        <v>0.7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02" s="17">
        <f>Tabela1[[#This Row],[Preço Calculado]]/Tabela1[[#This Row],[Preço atual]]-1</f>
        <v>-0.40097961226979173</v>
      </c>
      <c r="U302" s="29" t="str">
        <f>HYPERLINK("https://statusinvest.com.br/fundos-imobiliarios/"&amp;Tabela1[[#This Row],[Ticker]],"Link")</f>
        <v>Link</v>
      </c>
      <c r="V302" s="38" t="s">
        <v>638</v>
      </c>
    </row>
    <row r="303" spans="1:22" x14ac:dyDescent="0.25">
      <c r="A303" s="12" t="s">
        <v>639</v>
      </c>
      <c r="B303" s="12" t="s">
        <v>28</v>
      </c>
      <c r="C303" s="13" t="s">
        <v>82</v>
      </c>
      <c r="D303" s="13" t="s">
        <v>640</v>
      </c>
      <c r="E303" s="16">
        <v>49.98</v>
      </c>
      <c r="F303" s="16">
        <v>0.43</v>
      </c>
      <c r="G303" s="14">
        <f>Tabela1[[#This Row],[Divid.]]*12/Tabela1[[#This Row],[Preço atual]]</f>
        <v>0.10324129651860746</v>
      </c>
      <c r="H303" s="16">
        <v>5.19</v>
      </c>
      <c r="I303" s="16">
        <v>58.66</v>
      </c>
      <c r="J303" s="15">
        <f>Tabela1[[#This Row],[Preço atual]]/Tabela1[[#This Row],[VP]]</f>
        <v>0.85202863961813846</v>
      </c>
      <c r="K303" s="14">
        <v>0</v>
      </c>
      <c r="L303" s="14">
        <v>0</v>
      </c>
      <c r="M303" s="13">
        <v>1.1499999999999999</v>
      </c>
      <c r="N303" s="13">
        <v>21977</v>
      </c>
      <c r="O303" s="13">
        <v>1740</v>
      </c>
      <c r="P303" s="13">
        <v>206</v>
      </c>
      <c r="Q303" s="30">
        <f>Tabela1[[#This Row],[Divid.]]</f>
        <v>0.43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03" s="17">
        <f>Tabela1[[#This Row],[Preço Calculado]]/Tabela1[[#This Row],[Preço atual]]-1</f>
        <v>-0.23807161240880115</v>
      </c>
      <c r="U303" s="29" t="str">
        <f>HYPERLINK("https://statusinvest.com.br/fundos-imobiliarios/"&amp;Tabela1[[#This Row],[Ticker]],"Link")</f>
        <v>Link</v>
      </c>
      <c r="V303" s="38" t="s">
        <v>641</v>
      </c>
    </row>
    <row r="304" spans="1:22" x14ac:dyDescent="0.25">
      <c r="A304" s="12" t="s">
        <v>642</v>
      </c>
      <c r="B304" s="12" t="s">
        <v>28</v>
      </c>
      <c r="C304" s="13" t="s">
        <v>36</v>
      </c>
      <c r="D304" s="13" t="s">
        <v>640</v>
      </c>
      <c r="E304" s="16">
        <v>84.68</v>
      </c>
      <c r="F304" s="16">
        <v>1</v>
      </c>
      <c r="G304" s="25">
        <f>Tabela1[[#This Row],[Divid.]]*12/Tabela1[[#This Row],[Preço atual]]</f>
        <v>0.14170996693434104</v>
      </c>
      <c r="H304" s="16">
        <v>8.15</v>
      </c>
      <c r="I304" s="16">
        <v>92.8</v>
      </c>
      <c r="J304" s="15">
        <f>Tabela1[[#This Row],[Preço atual]]/Tabela1[[#This Row],[VP]]</f>
        <v>0.91250000000000009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1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4" s="17">
        <f>Tabela1[[#This Row],[Preço Calculado]]/Tabela1[[#This Row],[Preço atual]]-1</f>
        <v>4.5830014275579645E-2</v>
      </c>
      <c r="U304" s="29" t="str">
        <f>HYPERLINK("https://statusinvest.com.br/fundos-imobiliarios/"&amp;Tabela1[[#This Row],[Ticker]],"Link")</f>
        <v>Link</v>
      </c>
      <c r="V304" s="38" t="s">
        <v>643</v>
      </c>
    </row>
    <row r="305" spans="1:22" x14ac:dyDescent="0.25">
      <c r="A305" s="12" t="s">
        <v>644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645</v>
      </c>
    </row>
    <row r="306" spans="1:22" x14ac:dyDescent="0.25">
      <c r="A306" s="12" t="s">
        <v>646</v>
      </c>
      <c r="B306" s="12" t="s">
        <v>28</v>
      </c>
      <c r="C306" s="13" t="s">
        <v>159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647</v>
      </c>
    </row>
    <row r="307" spans="1:22" x14ac:dyDescent="0.25">
      <c r="A307" s="12" t="s">
        <v>648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649</v>
      </c>
      <c r="B308" s="12" t="s">
        <v>28</v>
      </c>
      <c r="C308" s="13" t="s">
        <v>159</v>
      </c>
      <c r="D308" s="13" t="s">
        <v>226</v>
      </c>
      <c r="E308" s="16">
        <v>2.12</v>
      </c>
      <c r="F308" s="16">
        <v>2.3540999999999999</v>
      </c>
      <c r="G308" s="14">
        <f>Tabela1[[#This Row],[Divid.]]*12/Tabela1[[#This Row],[Preço atual]]</f>
        <v>13.325094339622639</v>
      </c>
      <c r="H308" s="16">
        <v>0</v>
      </c>
      <c r="I308" s="16">
        <v>21.73</v>
      </c>
      <c r="J308" s="15">
        <f>Tabela1[[#This Row],[Preço atual]]/Tabela1[[#This Row],[VP]]</f>
        <v>9.7560975609756101E-2</v>
      </c>
      <c r="K308" s="14"/>
      <c r="L308" s="14"/>
      <c r="M308" s="13">
        <v>24.17</v>
      </c>
      <c r="N308" s="13">
        <v>980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97.340179628211359</v>
      </c>
      <c r="U308" s="29" t="str">
        <f>HYPERLINK("https://statusinvest.com.br/fundos-imobiliarios/"&amp;Tabela1[[#This Row],[Ticker]],"Link")</f>
        <v>Link</v>
      </c>
      <c r="V308" s="38" t="s">
        <v>650</v>
      </c>
    </row>
    <row r="309" spans="1:22" x14ac:dyDescent="0.25">
      <c r="A309" s="12" t="s">
        <v>651</v>
      </c>
      <c r="B309" s="12" t="s">
        <v>28</v>
      </c>
      <c r="C309" s="13" t="s">
        <v>33</v>
      </c>
      <c r="D309" s="13" t="s">
        <v>30</v>
      </c>
      <c r="E309" s="16">
        <v>145.75</v>
      </c>
      <c r="F309" s="16">
        <v>1.45</v>
      </c>
      <c r="G309" s="14">
        <f>Tabela1[[#This Row],[Divid.]]*12/Tabela1[[#This Row],[Preço atual]]</f>
        <v>0.11938250428816466</v>
      </c>
      <c r="H309" s="16">
        <v>16.2</v>
      </c>
      <c r="I309" s="16">
        <v>143.44</v>
      </c>
      <c r="J309" s="15">
        <f>Tabela1[[#This Row],[Preço atual]]/Tabela1[[#This Row],[VP]]</f>
        <v>1.0161042944785277</v>
      </c>
      <c r="K309" s="14">
        <v>0</v>
      </c>
      <c r="L309" s="14">
        <v>0</v>
      </c>
      <c r="M309" s="13">
        <v>7.41</v>
      </c>
      <c r="N309" s="13">
        <v>13154</v>
      </c>
      <c r="O309" s="13">
        <v>3587</v>
      </c>
      <c r="P309" s="13">
        <v>381</v>
      </c>
      <c r="Q309" s="30">
        <f>Tabela1[[#This Row],[Divid.]]</f>
        <v>1.45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309" s="17">
        <f>Tabela1[[#This Row],[Preço Calculado]]/Tabela1[[#This Row],[Preço atual]]-1</f>
        <v>-0.11894830783642329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652</v>
      </c>
      <c r="B310" s="12" t="s">
        <v>28</v>
      </c>
      <c r="C310" s="13" t="s">
        <v>53</v>
      </c>
      <c r="D310" s="13" t="s">
        <v>30</v>
      </c>
      <c r="E310" s="16">
        <v>60.59</v>
      </c>
      <c r="F310" s="16">
        <v>0.51</v>
      </c>
      <c r="G310" s="14">
        <f>Tabela1[[#This Row],[Divid.]]*12/Tabela1[[#This Row],[Preço atual]]</f>
        <v>0.1010067667932002</v>
      </c>
      <c r="H310" s="16">
        <v>6.05</v>
      </c>
      <c r="I310" s="16">
        <v>67.599999999999994</v>
      </c>
      <c r="J310" s="15">
        <f>Tabela1[[#This Row],[Preço atual]]/Tabela1[[#This Row],[VP]]</f>
        <v>0.89630177514792908</v>
      </c>
      <c r="K310" s="14"/>
      <c r="L310" s="14"/>
      <c r="M310" s="13">
        <v>4.1500000000000004</v>
      </c>
      <c r="N310" s="13">
        <v>20420</v>
      </c>
      <c r="O310" s="13"/>
      <c r="P310" s="13"/>
      <c r="Q310" s="30">
        <f>Tabela1[[#This Row],[Divid.]]</f>
        <v>0.51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10" s="17">
        <f>Tabela1[[#This Row],[Preço Calculado]]/Tabela1[[#This Row],[Preço atual]]-1</f>
        <v>-0.25456260669224962</v>
      </c>
      <c r="U310" s="29" t="str">
        <f>HYPERLINK("https://statusinvest.com.br/fundos-imobiliarios/"&amp;Tabela1[[#This Row],[Ticker]],"Link")</f>
        <v>Link</v>
      </c>
      <c r="V310" s="38" t="s">
        <v>653</v>
      </c>
    </row>
    <row r="311" spans="1:22" x14ac:dyDescent="0.25">
      <c r="A311" s="12" t="s">
        <v>654</v>
      </c>
      <c r="B311" s="12" t="s">
        <v>28</v>
      </c>
      <c r="C311" s="13" t="s">
        <v>29</v>
      </c>
      <c r="D311" s="13" t="s">
        <v>226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655</v>
      </c>
    </row>
    <row r="312" spans="1:22" x14ac:dyDescent="0.25">
      <c r="A312" s="12" t="s">
        <v>656</v>
      </c>
      <c r="B312" s="12" t="s">
        <v>28</v>
      </c>
      <c r="C312" s="13" t="s">
        <v>36</v>
      </c>
      <c r="D312" s="13" t="s">
        <v>30</v>
      </c>
      <c r="E312" s="16">
        <v>92.42</v>
      </c>
      <c r="F312" s="16">
        <v>1.05</v>
      </c>
      <c r="G312" s="14">
        <f>Tabela1[[#This Row],[Divid.]]*12/Tabela1[[#This Row],[Preço atual]]</f>
        <v>0.13633412681237828</v>
      </c>
      <c r="H312" s="16">
        <v>12.6</v>
      </c>
      <c r="I312" s="16">
        <v>91.08</v>
      </c>
      <c r="J312" s="15">
        <f>Tabela1[[#This Row],[Preço atual]]/Tabela1[[#This Row],[VP]]</f>
        <v>1.0147123407992973</v>
      </c>
      <c r="K312" s="14"/>
      <c r="L312" s="14"/>
      <c r="M312" s="13">
        <v>2.1800000000000002</v>
      </c>
      <c r="N312" s="13">
        <v>9775</v>
      </c>
      <c r="O312" s="13"/>
      <c r="P312" s="13"/>
      <c r="Q312" s="30">
        <f>Tabela1[[#This Row],[Divid.]]</f>
        <v>1.05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12" s="17">
        <f>Tabela1[[#This Row],[Preço Calculado]]/Tabela1[[#This Row],[Preço atual]]-1</f>
        <v>6.155917434526037E-3</v>
      </c>
      <c r="U312" s="29" t="str">
        <f>HYPERLINK("https://statusinvest.com.br/fundos-imobiliarios/"&amp;Tabela1[[#This Row],[Ticker]],"Link")</f>
        <v>Link</v>
      </c>
      <c r="V312" s="38" t="s">
        <v>657</v>
      </c>
    </row>
    <row r="313" spans="1:22" x14ac:dyDescent="0.25">
      <c r="A313" s="12" t="s">
        <v>658</v>
      </c>
      <c r="B313" s="12" t="s">
        <v>28</v>
      </c>
      <c r="C313" s="13" t="s">
        <v>36</v>
      </c>
      <c r="D313" s="13" t="s">
        <v>30</v>
      </c>
      <c r="E313" s="16">
        <v>93</v>
      </c>
      <c r="F313" s="16">
        <v>1.1000000000000001</v>
      </c>
      <c r="G313" s="25">
        <f>Tabela1[[#This Row],[Divid.]]*12/Tabela1[[#This Row],[Preço atual]]</f>
        <v>0.14193548387096774</v>
      </c>
      <c r="H313" s="16">
        <v>14</v>
      </c>
      <c r="I313" s="16">
        <v>93.24</v>
      </c>
      <c r="J313" s="15">
        <f>Tabela1[[#This Row],[Preço atual]]/Tabela1[[#This Row],[VP]]</f>
        <v>0.99742599742599747</v>
      </c>
      <c r="K313" s="14"/>
      <c r="L313" s="14"/>
      <c r="M313" s="13">
        <v>1.39</v>
      </c>
      <c r="N313" s="13">
        <v>3566</v>
      </c>
      <c r="O313" s="13"/>
      <c r="P313" s="13"/>
      <c r="Q313" s="30">
        <f>Tabela1[[#This Row],[Divid.]]</f>
        <v>1.1000000000000001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13" s="17">
        <f>Tabela1[[#This Row],[Preço Calculado]]/Tabela1[[#This Row],[Preço atual]]-1</f>
        <v>4.7494345911200941E-2</v>
      </c>
      <c r="U313" s="29" t="str">
        <f>HYPERLINK("https://statusinvest.com.br/fundos-imobiliarios/"&amp;Tabela1[[#This Row],[Ticker]],"Link")</f>
        <v>Link</v>
      </c>
      <c r="V313" s="38" t="s">
        <v>659</v>
      </c>
    </row>
    <row r="314" spans="1:22" x14ac:dyDescent="0.25">
      <c r="A314" s="12" t="s">
        <v>660</v>
      </c>
      <c r="B314" s="12" t="s">
        <v>28</v>
      </c>
      <c r="C314" s="13" t="s">
        <v>159</v>
      </c>
      <c r="D314" s="13" t="s">
        <v>226</v>
      </c>
      <c r="E314" s="16">
        <v>92.39</v>
      </c>
      <c r="F314" s="16">
        <v>2.0165999999999999</v>
      </c>
      <c r="G314" s="25">
        <f>Tabela1[[#This Row],[Divid.]]*12/Tabela1[[#This Row],[Preço atual]]</f>
        <v>0.26192445069812748</v>
      </c>
      <c r="H314" s="16">
        <v>4.0689000000000002</v>
      </c>
      <c r="I314" s="16">
        <v>98.62</v>
      </c>
      <c r="J314" s="15">
        <f>Tabela1[[#This Row],[Preço atual]]/Tabela1[[#This Row],[VP]]</f>
        <v>0.93682822956803891</v>
      </c>
      <c r="K314" s="14"/>
      <c r="L314" s="14"/>
      <c r="M314" s="13">
        <v>1.17</v>
      </c>
      <c r="N314" s="13">
        <v>1604</v>
      </c>
      <c r="O314" s="13"/>
      <c r="P314" s="13"/>
      <c r="Q314" s="30">
        <f>Tabela1[[#This Row],[Divid.]]</f>
        <v>2.0165999999999999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178.59188191881915</v>
      </c>
      <c r="T314" s="17">
        <f>Tabela1[[#This Row],[Preço Calculado]]/Tabela1[[#This Row],[Preço atual]]-1</f>
        <v>0.93302177636994421</v>
      </c>
      <c r="U314" s="29" t="str">
        <f>HYPERLINK("https://statusinvest.com.br/fundos-imobiliarios/"&amp;Tabela1[[#This Row],[Ticker]],"Link")</f>
        <v>Link</v>
      </c>
      <c r="V314" s="38" t="s">
        <v>661</v>
      </c>
    </row>
    <row r="315" spans="1:22" x14ac:dyDescent="0.25">
      <c r="A315" s="12" t="s">
        <v>662</v>
      </c>
      <c r="B315" s="12" t="s">
        <v>28</v>
      </c>
      <c r="C315" s="13" t="s">
        <v>70</v>
      </c>
      <c r="D315" s="13" t="s">
        <v>226</v>
      </c>
      <c r="E315" s="16">
        <v>103.39</v>
      </c>
      <c r="F315" s="16">
        <v>0.95</v>
      </c>
      <c r="G315" s="25">
        <f>Tabela1[[#This Row],[Divid.]]*12/Tabela1[[#This Row],[Preço atual]]</f>
        <v>0.11026211432440274</v>
      </c>
      <c r="H315" s="16">
        <v>10.98</v>
      </c>
      <c r="I315" s="16">
        <v>104.73</v>
      </c>
      <c r="J315" s="15">
        <f>Tabela1[[#This Row],[Preço atual]]/Tabela1[[#This Row],[VP]]</f>
        <v>0.98720519430917597</v>
      </c>
      <c r="K315" s="14">
        <v>0</v>
      </c>
      <c r="L315" s="14">
        <v>0</v>
      </c>
      <c r="M315" s="13">
        <v>1.83</v>
      </c>
      <c r="N315" s="13">
        <v>218</v>
      </c>
      <c r="O315" s="13">
        <v>359</v>
      </c>
      <c r="P315" s="13">
        <v>37</v>
      </c>
      <c r="Q315" s="30">
        <f>Tabela1[[#This Row],[Divid.]]</f>
        <v>0.95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5" s="17">
        <f>Tabela1[[#This Row],[Preço Calculado]]/Tabela1[[#This Row],[Preço atual]]-1</f>
        <v>-0.18625745886049649</v>
      </c>
      <c r="U315" s="29" t="str">
        <f>HYPERLINK("https://statusinvest.com.br/fundos-imobiliarios/"&amp;Tabela1[[#This Row],[Ticker]],"Link")</f>
        <v>Link</v>
      </c>
      <c r="V315" s="38" t="s">
        <v>663</v>
      </c>
    </row>
    <row r="316" spans="1:22" x14ac:dyDescent="0.25">
      <c r="A316" s="12" t="s">
        <v>664</v>
      </c>
      <c r="B316" s="12" t="s">
        <v>28</v>
      </c>
      <c r="C316" s="13" t="s">
        <v>43</v>
      </c>
      <c r="D316" s="13"/>
      <c r="E316" s="16">
        <v>313</v>
      </c>
      <c r="F316" s="16">
        <v>4.5</v>
      </c>
      <c r="G316" s="14">
        <f>Tabela1[[#This Row],[Divid.]]*12/Tabela1[[#This Row],[Preço atual]]</f>
        <v>0.17252396166134185</v>
      </c>
      <c r="H316" s="16">
        <v>57.75</v>
      </c>
      <c r="I316" s="16">
        <v>836.09</v>
      </c>
      <c r="J316" s="15">
        <f>Tabela1[[#This Row],[Preço atual]]/Tabela1[[#This Row],[VP]]</f>
        <v>0.3743616117882046</v>
      </c>
      <c r="K316" s="14"/>
      <c r="L316" s="14"/>
      <c r="M316" s="13">
        <v>7.29</v>
      </c>
      <c r="N316" s="13">
        <v>3571</v>
      </c>
      <c r="O316" s="13">
        <v>1587</v>
      </c>
      <c r="P316" s="13">
        <v>590</v>
      </c>
      <c r="Q316" s="30">
        <f>Tabela1[[#This Row],[Divid.]]</f>
        <v>4.5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398.52398523985238</v>
      </c>
      <c r="T316" s="17">
        <f>Tabela1[[#This Row],[Preço Calculado]]/Tabela1[[#This Row],[Preço atual]]-1</f>
        <v>0.27323956945639738</v>
      </c>
      <c r="U316" s="29" t="str">
        <f>HYPERLINK("https://statusinvest.com.br/fundos-imobiliarios/"&amp;Tabela1[[#This Row],[Ticker]],"Link")</f>
        <v>Link</v>
      </c>
      <c r="V316" s="38" t="s">
        <v>665</v>
      </c>
    </row>
    <row r="317" spans="1:22" x14ac:dyDescent="0.25">
      <c r="A317" s="12" t="s">
        <v>666</v>
      </c>
      <c r="B317" s="12" t="s">
        <v>28</v>
      </c>
      <c r="C317" s="13" t="s">
        <v>184</v>
      </c>
      <c r="D317" s="13" t="s">
        <v>226</v>
      </c>
      <c r="E317" s="16">
        <v>40.35</v>
      </c>
      <c r="F317" s="16">
        <v>0.34</v>
      </c>
      <c r="G317" s="14">
        <f>Tabela1[[#This Row],[Divid.]]*12/Tabela1[[#This Row],[Preço atual]]</f>
        <v>0.10111524163568773</v>
      </c>
      <c r="H317" s="16">
        <v>4.3</v>
      </c>
      <c r="I317" s="16">
        <v>65.91</v>
      </c>
      <c r="J317" s="15">
        <f>Tabela1[[#This Row],[Preço atual]]/Tabela1[[#This Row],[VP]]</f>
        <v>0.61219845243513893</v>
      </c>
      <c r="K317" s="14">
        <v>0.28000000000000003</v>
      </c>
      <c r="L317" s="14">
        <v>0</v>
      </c>
      <c r="M317" s="13">
        <v>3.15</v>
      </c>
      <c r="N317" s="13">
        <v>8893</v>
      </c>
      <c r="O317" s="13">
        <v>2713</v>
      </c>
      <c r="P317" s="13">
        <v>349</v>
      </c>
      <c r="Q317" s="30">
        <f>Tabela1[[#This Row],[Divid.]]</f>
        <v>0.34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317" s="17">
        <f>Tabela1[[#This Row],[Preço Calculado]]/Tabela1[[#This Row],[Preço atual]]-1</f>
        <v>-0.2537620543491681</v>
      </c>
      <c r="U317" s="29" t="str">
        <f>HYPERLINK("https://statusinvest.com.br/fundos-imobiliarios/"&amp;Tabela1[[#This Row],[Ticker]],"Link")</f>
        <v>Link</v>
      </c>
      <c r="V317" s="38" t="s">
        <v>667</v>
      </c>
    </row>
    <row r="318" spans="1:22" x14ac:dyDescent="0.25">
      <c r="A318" s="12" t="s">
        <v>668</v>
      </c>
      <c r="B318" s="12" t="s">
        <v>28</v>
      </c>
      <c r="C318" s="13" t="s">
        <v>53</v>
      </c>
      <c r="D318" s="13" t="s">
        <v>669</v>
      </c>
      <c r="E318" s="16">
        <v>81.150000000000006</v>
      </c>
      <c r="F318" s="16">
        <v>0.55000000000000004</v>
      </c>
      <c r="G318" s="25">
        <f>Tabela1[[#This Row],[Divid.]]*12/Tabela1[[#This Row],[Preço atual]]</f>
        <v>8.1330868761552683E-2</v>
      </c>
      <c r="H318" s="16">
        <v>7.24</v>
      </c>
      <c r="I318" s="16">
        <v>86.86</v>
      </c>
      <c r="J318" s="15">
        <f>Tabela1[[#This Row],[Preço atual]]/Tabela1[[#This Row],[VP]]</f>
        <v>0.9342620308542483</v>
      </c>
      <c r="K318" s="14"/>
      <c r="L318" s="14"/>
      <c r="M318" s="13">
        <v>0.59</v>
      </c>
      <c r="N318" s="13">
        <v>107170</v>
      </c>
      <c r="O318" s="13"/>
      <c r="P318" s="13"/>
      <c r="Q318" s="30">
        <f>Tabela1[[#This Row],[Divid.]]</f>
        <v>0.55000000000000004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318" s="17">
        <f>Tabela1[[#This Row],[Preço Calculado]]/Tabela1[[#This Row],[Preço atual]]-1</f>
        <v>-0.39977218626160393</v>
      </c>
      <c r="U318" s="29" t="str">
        <f>HYPERLINK("https://statusinvest.com.br/fundos-imobiliarios/"&amp;Tabela1[[#This Row],[Ticker]],"Link")</f>
        <v>Link</v>
      </c>
      <c r="V318" s="38" t="s">
        <v>670</v>
      </c>
    </row>
    <row r="319" spans="1:22" x14ac:dyDescent="0.25">
      <c r="A319" s="12" t="s">
        <v>671</v>
      </c>
      <c r="B319" s="12" t="s">
        <v>28</v>
      </c>
      <c r="C319" s="13" t="s">
        <v>159</v>
      </c>
      <c r="D319" s="13" t="s">
        <v>50</v>
      </c>
      <c r="E319" s="16">
        <v>1100</v>
      </c>
      <c r="F319" s="16">
        <v>35.619999999999997</v>
      </c>
      <c r="G319" s="25">
        <f>Tabela1[[#This Row],[Divid.]]*12/Tabela1[[#This Row],[Preço atual]]</f>
        <v>0.38858181818181814</v>
      </c>
      <c r="H319" s="16">
        <v>0</v>
      </c>
      <c r="I319" s="16">
        <v>1191.8800000000001</v>
      </c>
      <c r="J319" s="15">
        <f>Tabela1[[#This Row],[Preço atual]]/Tabela1[[#This Row],[VP]]</f>
        <v>0.9229117025203879</v>
      </c>
      <c r="K319" s="14"/>
      <c r="L319" s="14"/>
      <c r="M319" s="13">
        <v>0.06</v>
      </c>
      <c r="N319" s="13">
        <v>87</v>
      </c>
      <c r="O319" s="13"/>
      <c r="P319" s="13"/>
      <c r="Q319" s="30">
        <f>Tabela1[[#This Row],[Divid.]]</f>
        <v>35.619999999999997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9" s="17">
        <f>Tabela1[[#This Row],[Preço Calculado]]/Tabela1[[#This Row],[Preço atual]]-1</f>
        <v>1.8677624958067756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672</v>
      </c>
      <c r="B320" s="12" t="s">
        <v>28</v>
      </c>
      <c r="C320" s="13" t="s">
        <v>70</v>
      </c>
      <c r="D320" s="13" t="s">
        <v>669</v>
      </c>
      <c r="E320" s="16">
        <v>90.29</v>
      </c>
      <c r="F320" s="16">
        <v>0.72</v>
      </c>
      <c r="G320" s="14">
        <f>Tabela1[[#This Row],[Divid.]]*12/Tabela1[[#This Row],[Preço atual]]</f>
        <v>9.5691660206002879E-2</v>
      </c>
      <c r="H320" s="16">
        <v>7.93</v>
      </c>
      <c r="I320" s="16">
        <v>105.39</v>
      </c>
      <c r="J320" s="15">
        <f>Tabela1[[#This Row],[Preço atual]]/Tabela1[[#This Row],[VP]]</f>
        <v>0.8567226492077048</v>
      </c>
      <c r="K320" s="14">
        <v>7.0000000000000007E-2</v>
      </c>
      <c r="L320" s="14">
        <v>0</v>
      </c>
      <c r="M320" s="13">
        <v>1.94</v>
      </c>
      <c r="N320" s="13">
        <v>13564</v>
      </c>
      <c r="O320" s="13">
        <v>2670</v>
      </c>
      <c r="P320" s="13">
        <v>268</v>
      </c>
      <c r="Q320" s="30">
        <f>Tabela1[[#This Row],[Divid.]]</f>
        <v>0.72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20" s="17">
        <f>Tabela1[[#This Row],[Preço Calculado]]/Tabela1[[#This Row],[Preço atual]]-1</f>
        <v>-0.29378848556455439</v>
      </c>
      <c r="U320" s="29" t="str">
        <f>HYPERLINK("https://statusinvest.com.br/fundos-imobiliarios/"&amp;Tabela1[[#This Row],[Ticker]],"Link")</f>
        <v>Link</v>
      </c>
      <c r="V320" s="38" t="s">
        <v>673</v>
      </c>
    </row>
    <row r="321" spans="1:22" x14ac:dyDescent="0.25">
      <c r="A321" s="12" t="s">
        <v>674</v>
      </c>
      <c r="B321" s="12" t="s">
        <v>28</v>
      </c>
      <c r="C321" s="13" t="s">
        <v>159</v>
      </c>
      <c r="D321" s="13" t="s">
        <v>669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637.60130000000004</v>
      </c>
      <c r="I321" s="16">
        <v>26379.11</v>
      </c>
      <c r="J321" s="15">
        <f>Tabela1[[#This Row],[Preço atual]]/Tabela1[[#This Row],[VP]]</f>
        <v>3.5935560373340873</v>
      </c>
      <c r="K321" s="14"/>
      <c r="L321" s="14"/>
      <c r="M321" s="13">
        <v>1.81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675</v>
      </c>
      <c r="B322" s="12" t="s">
        <v>28</v>
      </c>
      <c r="C322" s="13" t="s">
        <v>43</v>
      </c>
      <c r="D322" s="13" t="s">
        <v>669</v>
      </c>
      <c r="E322" s="16">
        <v>56.7</v>
      </c>
      <c r="F322" s="16">
        <v>0.28000000000000003</v>
      </c>
      <c r="G322" s="25">
        <f>Tabela1[[#This Row],[Divid.]]*12/Tabela1[[#This Row],[Preço atual]]</f>
        <v>5.9259259259259262E-2</v>
      </c>
      <c r="H322" s="16">
        <v>3.22</v>
      </c>
      <c r="I322" s="16">
        <v>82.17</v>
      </c>
      <c r="J322" s="15">
        <f>Tabela1[[#This Row],[Preço atual]]/Tabela1[[#This Row],[VP]]</f>
        <v>0.69003285870755748</v>
      </c>
      <c r="K322" s="14">
        <v>0.28000000000000003</v>
      </c>
      <c r="L322" s="14">
        <v>0</v>
      </c>
      <c r="M322" s="13">
        <v>1.08</v>
      </c>
      <c r="N322" s="13">
        <v>87577</v>
      </c>
      <c r="O322" s="13">
        <v>8804</v>
      </c>
      <c r="P322" s="13">
        <v>504</v>
      </c>
      <c r="Q322" s="30">
        <f>Tabela1[[#This Row],[Divid.]]</f>
        <v>0.28000000000000003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322" s="17">
        <f>Tabela1[[#This Row],[Preço Calculado]]/Tabela1[[#This Row],[Preço atual]]-1</f>
        <v>-0.56266229328959949</v>
      </c>
      <c r="U322" s="29" t="str">
        <f>HYPERLINK("https://statusinvest.com.br/fundos-imobiliarios/"&amp;Tabela1[[#This Row],[Ticker]],"Link")</f>
        <v>Link</v>
      </c>
      <c r="V322" s="38" t="s">
        <v>676</v>
      </c>
    </row>
    <row r="323" spans="1:22" x14ac:dyDescent="0.25">
      <c r="A323" s="12" t="s">
        <v>677</v>
      </c>
      <c r="B323" s="12" t="s">
        <v>28</v>
      </c>
      <c r="C323" s="13" t="s">
        <v>36</v>
      </c>
      <c r="D323" s="13" t="s">
        <v>669</v>
      </c>
      <c r="E323" s="16">
        <v>90.99</v>
      </c>
      <c r="F323" s="16">
        <v>0.65</v>
      </c>
      <c r="G323" s="25">
        <f>Tabela1[[#This Row],[Divid.]]*12/Tabela1[[#This Row],[Preço atual]]</f>
        <v>8.5723705901747452E-2</v>
      </c>
      <c r="H323" s="16">
        <v>9.9039999999999999</v>
      </c>
      <c r="I323" s="16">
        <v>95.26</v>
      </c>
      <c r="J323" s="15">
        <f>Tabela1[[#This Row],[Preço atual]]/Tabela1[[#This Row],[VP]]</f>
        <v>0.95517530967877373</v>
      </c>
      <c r="K323" s="14"/>
      <c r="L323" s="14"/>
      <c r="M323" s="13">
        <v>9.86</v>
      </c>
      <c r="N323" s="13">
        <v>137838</v>
      </c>
      <c r="O323" s="13"/>
      <c r="P323" s="13"/>
      <c r="Q323" s="30">
        <f>Tabela1[[#This Row],[Divid.]]</f>
        <v>0.65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23" s="17">
        <f>Tabela1[[#This Row],[Preço Calculado]]/Tabela1[[#This Row],[Preço atual]]-1</f>
        <v>-0.36735272397234353</v>
      </c>
      <c r="U323" s="29" t="str">
        <f>HYPERLINK("https://statusinvest.com.br/fundos-imobiliarios/"&amp;Tabela1[[#This Row],[Ticker]],"Link")</f>
        <v>Link</v>
      </c>
      <c r="V323" s="38" t="s">
        <v>678</v>
      </c>
    </row>
    <row r="324" spans="1:22" x14ac:dyDescent="0.25">
      <c r="A324" s="12" t="s">
        <v>679</v>
      </c>
      <c r="B324" s="12" t="s">
        <v>28</v>
      </c>
      <c r="C324" s="13" t="s">
        <v>159</v>
      </c>
      <c r="D324" s="13" t="s">
        <v>30</v>
      </c>
      <c r="E324" s="16">
        <v>56.05</v>
      </c>
      <c r="F324" s="16">
        <v>0.4</v>
      </c>
      <c r="G324" s="25">
        <f>Tabela1[[#This Row],[Divid.]]*12/Tabela1[[#This Row],[Preço atual]]</f>
        <v>8.5637823371989316E-2</v>
      </c>
      <c r="H324" s="16">
        <v>4.38</v>
      </c>
      <c r="I324" s="16">
        <v>95.25</v>
      </c>
      <c r="J324" s="15">
        <f>Tabela1[[#This Row],[Preço atual]]/Tabela1[[#This Row],[VP]]</f>
        <v>0.58845144356955381</v>
      </c>
      <c r="K324" s="14">
        <v>0.217</v>
      </c>
      <c r="L324" s="14">
        <v>0</v>
      </c>
      <c r="M324" s="13">
        <v>1.95</v>
      </c>
      <c r="N324" s="13">
        <v>1222</v>
      </c>
      <c r="O324" s="13">
        <v>9002</v>
      </c>
      <c r="P324" s="13">
        <v>847</v>
      </c>
      <c r="Q324" s="30">
        <f>Tabela1[[#This Row],[Divid.]]</f>
        <v>0.4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24" s="17">
        <f>Tabela1[[#This Row],[Preço Calculado]]/Tabela1[[#This Row],[Preço atual]]-1</f>
        <v>-0.36798654338015269</v>
      </c>
      <c r="U324" s="29" t="str">
        <f>HYPERLINK("https://statusinvest.com.br/fundos-imobiliarios/"&amp;Tabela1[[#This Row],[Ticker]],"Link")</f>
        <v>Link</v>
      </c>
      <c r="V324" s="38" t="s">
        <v>680</v>
      </c>
    </row>
    <row r="325" spans="1:22" x14ac:dyDescent="0.25">
      <c r="A325" s="12" t="s">
        <v>681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682</v>
      </c>
      <c r="B326" s="12" t="s">
        <v>28</v>
      </c>
      <c r="C326" s="13" t="s">
        <v>82</v>
      </c>
      <c r="D326" s="13" t="s">
        <v>669</v>
      </c>
      <c r="E326" s="16">
        <v>9.66</v>
      </c>
      <c r="F326" s="16">
        <v>0.1</v>
      </c>
      <c r="G326" s="25">
        <f>Tabela1[[#This Row],[Divid.]]*12/Tabela1[[#This Row],[Preço atual]]</f>
        <v>0.12422360248447206</v>
      </c>
      <c r="H326" s="16">
        <v>1.353</v>
      </c>
      <c r="I326" s="16">
        <v>97.11</v>
      </c>
      <c r="J326" s="15">
        <f>Tabela1[[#This Row],[Preço atual]]/Tabela1[[#This Row],[VP]]</f>
        <v>9.9474822366388632E-2</v>
      </c>
      <c r="K326" s="14"/>
      <c r="L326" s="14"/>
      <c r="M326" s="13">
        <v>11.25</v>
      </c>
      <c r="N326" s="13">
        <v>7498</v>
      </c>
      <c r="O326" s="13"/>
      <c r="P326" s="13"/>
      <c r="Q326" s="30">
        <f>Tabela1[[#This Row],[Divid.]]</f>
        <v>0.1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26" s="17">
        <f>Tabela1[[#This Row],[Preço Calculado]]/Tabela1[[#This Row],[Preço atual]]-1</f>
        <v>-8.3220645871054932E-2</v>
      </c>
      <c r="U326" s="29" t="str">
        <f>HYPERLINK("https://statusinvest.com.br/fundos-imobiliarios/"&amp;Tabela1[[#This Row],[Ticker]],"Link")</f>
        <v>Link</v>
      </c>
      <c r="V326" s="38" t="s">
        <v>683</v>
      </c>
    </row>
    <row r="327" spans="1:22" x14ac:dyDescent="0.25">
      <c r="A327" s="12" t="s">
        <v>684</v>
      </c>
      <c r="B327" s="12" t="s">
        <v>28</v>
      </c>
      <c r="C327" s="13" t="s">
        <v>36</v>
      </c>
      <c r="D327" s="13" t="s">
        <v>669</v>
      </c>
      <c r="E327" s="16">
        <v>100.64</v>
      </c>
      <c r="F327" s="16">
        <v>1</v>
      </c>
      <c r="G327" s="14">
        <f>Tabela1[[#This Row],[Divid.]]*12/Tabela1[[#This Row],[Preço atual]]</f>
        <v>0.1192368839427663</v>
      </c>
      <c r="H327" s="16">
        <v>14.05</v>
      </c>
      <c r="I327" s="16">
        <v>98.39</v>
      </c>
      <c r="J327" s="15">
        <f>Tabela1[[#This Row],[Preço atual]]/Tabela1[[#This Row],[VP]]</f>
        <v>1.0228681776603312</v>
      </c>
      <c r="K327" s="14"/>
      <c r="L327" s="14"/>
      <c r="M327" s="13">
        <v>31.84</v>
      </c>
      <c r="N327" s="13">
        <v>49753</v>
      </c>
      <c r="O327" s="13"/>
      <c r="P327" s="13"/>
      <c r="Q327" s="30">
        <f>Tabela1[[#This Row],[Divid.]]</f>
        <v>1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7" s="17">
        <f>Tabela1[[#This Row],[Preço Calculado]]/Tabela1[[#This Row],[Preço atual]]-1</f>
        <v>-0.12002299673235217</v>
      </c>
      <c r="U327" s="29" t="str">
        <f>HYPERLINK("https://statusinvest.com.br/fundos-imobiliarios/"&amp;Tabela1[[#This Row],[Ticker]],"Link")</f>
        <v>Link</v>
      </c>
      <c r="V327" s="38" t="s">
        <v>685</v>
      </c>
    </row>
    <row r="328" spans="1:22" x14ac:dyDescent="0.25">
      <c r="A328" s="12" t="s">
        <v>686</v>
      </c>
      <c r="B328" s="12" t="s">
        <v>28</v>
      </c>
      <c r="C328" s="13" t="s">
        <v>159</v>
      </c>
      <c r="D328" s="13" t="s">
        <v>226</v>
      </c>
      <c r="E328" s="16">
        <v>700.01</v>
      </c>
      <c r="F328" s="16">
        <v>22.998699999999999</v>
      </c>
      <c r="G328" s="25">
        <f>Tabela1[[#This Row],[Divid.]]*12/Tabela1[[#This Row],[Preço atual]]</f>
        <v>0.39425779631719549</v>
      </c>
      <c r="H328" s="16">
        <v>251.6568</v>
      </c>
      <c r="I328" s="16">
        <v>640.15</v>
      </c>
      <c r="J328" s="15">
        <f>Tabela1[[#This Row],[Preço atual]]/Tabela1[[#This Row],[VP]]</f>
        <v>1.0935093337499024</v>
      </c>
      <c r="K328" s="14"/>
      <c r="L328" s="14"/>
      <c r="M328" s="13">
        <v>4.2300000000000004</v>
      </c>
      <c r="N328" s="13">
        <v>62</v>
      </c>
      <c r="O328" s="13"/>
      <c r="P328" s="13"/>
      <c r="Q328" s="30">
        <f>Tabela1[[#This Row],[Divid.]]</f>
        <v>22.998699999999999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2036.7852398523983</v>
      </c>
      <c r="T328" s="17">
        <f>Tabela1[[#This Row],[Preço Calculado]]/Tabela1[[#This Row],[Preço atual]]-1</f>
        <v>1.9096516333372358</v>
      </c>
      <c r="U328" s="29" t="str">
        <f>HYPERLINK("https://statusinvest.com.br/fundos-imobiliarios/"&amp;Tabela1[[#This Row],[Ticker]],"Link")</f>
        <v>Link</v>
      </c>
      <c r="V328" s="38" t="s">
        <v>687</v>
      </c>
    </row>
    <row r="329" spans="1:22" x14ac:dyDescent="0.25">
      <c r="A329" s="12" t="s">
        <v>688</v>
      </c>
      <c r="B329" s="12" t="s">
        <v>28</v>
      </c>
      <c r="C329" s="13" t="s">
        <v>184</v>
      </c>
      <c r="D329" s="13" t="s">
        <v>30</v>
      </c>
      <c r="E329" s="16">
        <v>112.9</v>
      </c>
      <c r="F329" s="16">
        <v>1</v>
      </c>
      <c r="G329" s="25">
        <f>Tabela1[[#This Row],[Divid.]]*12/Tabela1[[#This Row],[Preço atual]]</f>
        <v>0.10628875110717449</v>
      </c>
      <c r="H329" s="16">
        <v>11.75</v>
      </c>
      <c r="I329" s="16">
        <v>107.52</v>
      </c>
      <c r="J329" s="15">
        <f>Tabela1[[#This Row],[Preço atual]]/Tabela1[[#This Row],[VP]]</f>
        <v>1.0500372023809526</v>
      </c>
      <c r="K329" s="14">
        <v>0.05</v>
      </c>
      <c r="L329" s="14">
        <v>0</v>
      </c>
      <c r="M329" s="13">
        <v>0.52</v>
      </c>
      <c r="N329" s="13">
        <v>47973</v>
      </c>
      <c r="O329" s="13">
        <v>17402</v>
      </c>
      <c r="P329" s="13">
        <v>1930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-0.21558117264077881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689</v>
      </c>
      <c r="B330" s="12" t="s">
        <v>28</v>
      </c>
      <c r="C330" s="13" t="s">
        <v>36</v>
      </c>
      <c r="D330" s="13" t="s">
        <v>30</v>
      </c>
      <c r="E330" s="16">
        <v>8.57</v>
      </c>
      <c r="F330" s="16">
        <v>0.03</v>
      </c>
      <c r="G330" s="14">
        <f>Tabela1[[#This Row],[Divid.]]*12/Tabela1[[#This Row],[Preço atual]]</f>
        <v>4.2007001166861138E-2</v>
      </c>
      <c r="H330" s="16">
        <v>0.23499999999999999</v>
      </c>
      <c r="I330" s="16">
        <v>16.93</v>
      </c>
      <c r="J330" s="15">
        <f>Tabela1[[#This Row],[Preço atual]]/Tabela1[[#This Row],[VP]]</f>
        <v>0.50620200826934436</v>
      </c>
      <c r="K330" s="14"/>
      <c r="L330" s="14"/>
      <c r="M330" s="13">
        <v>6.58</v>
      </c>
      <c r="N330" s="13">
        <v>2496</v>
      </c>
      <c r="O330" s="13"/>
      <c r="P330" s="13"/>
      <c r="Q330" s="30">
        <f>Tabela1[[#This Row],[Divid.]]</f>
        <v>0.03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2.6568265682656822</v>
      </c>
      <c r="T330" s="17">
        <f>Tabela1[[#This Row],[Preço Calculado]]/Tabela1[[#This Row],[Preço atual]]-1</f>
        <v>-0.68998523124087718</v>
      </c>
      <c r="U330" s="29" t="str">
        <f>HYPERLINK("https://statusinvest.com.br/fundos-imobiliarios/"&amp;Tabela1[[#This Row],[Ticker]],"Link")</f>
        <v>Link</v>
      </c>
      <c r="V330" s="38" t="s">
        <v>690</v>
      </c>
    </row>
    <row r="331" spans="1:22" x14ac:dyDescent="0.25">
      <c r="A331" s="12" t="s">
        <v>691</v>
      </c>
      <c r="B331" s="12" t="s">
        <v>28</v>
      </c>
      <c r="C331" s="13" t="s">
        <v>159</v>
      </c>
      <c r="D331" s="13" t="s">
        <v>692</v>
      </c>
      <c r="E331" s="16">
        <v>1.34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20.07</v>
      </c>
      <c r="J331" s="15">
        <f>Tabela1[[#This Row],[Preço atual]]/Tabela1[[#This Row],[VP]]</f>
        <v>6.6766317887394122E-2</v>
      </c>
      <c r="K331" s="14"/>
      <c r="L331" s="14"/>
      <c r="M331" s="13">
        <v>0.01</v>
      </c>
      <c r="N331" s="13">
        <v>278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693</v>
      </c>
      <c r="B332" s="12" t="s">
        <v>28</v>
      </c>
      <c r="C332" s="13" t="s">
        <v>53</v>
      </c>
      <c r="D332" s="13" t="s">
        <v>669</v>
      </c>
      <c r="E332" s="16">
        <v>98.99</v>
      </c>
      <c r="F332" s="16">
        <v>1.2312000000000001</v>
      </c>
      <c r="G332" s="14">
        <f>Tabela1[[#This Row],[Divid.]]*12/Tabela1[[#This Row],[Preço atual]]</f>
        <v>0.14925143953934741</v>
      </c>
      <c r="H332" s="16">
        <v>1.2312000000000001</v>
      </c>
      <c r="I332" s="16">
        <v>101.9</v>
      </c>
      <c r="J332" s="15">
        <f>Tabela1[[#This Row],[Preço atual]]/Tabela1[[#This Row],[VP]]</f>
        <v>0.97144259077526973</v>
      </c>
      <c r="K332" s="14"/>
      <c r="L332" s="14"/>
      <c r="M332" s="13">
        <v>5.2</v>
      </c>
      <c r="N332" s="13">
        <v>83</v>
      </c>
      <c r="O332" s="13"/>
      <c r="P332" s="13"/>
      <c r="Q332" s="30">
        <f>Tabela1[[#This Row],[Divid.]]</f>
        <v>1.2312000000000001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109.03616236162361</v>
      </c>
      <c r="T332" s="17">
        <f>Tabela1[[#This Row],[Preço Calculado]]/Tabela1[[#This Row],[Preço atual]]-1</f>
        <v>0.10148663866677055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694</v>
      </c>
      <c r="B333" s="12" t="s">
        <v>28</v>
      </c>
      <c r="C333" s="13" t="s">
        <v>43</v>
      </c>
      <c r="D333" s="13" t="s">
        <v>30</v>
      </c>
      <c r="E333" s="16">
        <v>161</v>
      </c>
      <c r="F333" s="16">
        <v>0.8</v>
      </c>
      <c r="G333" s="14">
        <f>Tabela1[[#This Row],[Divid.]]*12/Tabela1[[#This Row],[Preço atual]]</f>
        <v>5.962732919254659E-2</v>
      </c>
      <c r="H333" s="16">
        <v>8.34</v>
      </c>
      <c r="I333" s="16">
        <v>209.12</v>
      </c>
      <c r="J333" s="15">
        <f>Tabela1[[#This Row],[Preço atual]]/Tabela1[[#This Row],[VP]]</f>
        <v>0.76989288446824788</v>
      </c>
      <c r="K333" s="14">
        <v>0.14399999999999999</v>
      </c>
      <c r="L333" s="14">
        <v>0</v>
      </c>
      <c r="M333" s="13">
        <v>2.59</v>
      </c>
      <c r="N333" s="13">
        <v>31448</v>
      </c>
      <c r="O333" s="13">
        <v>14510</v>
      </c>
      <c r="P333" s="13">
        <v>1039</v>
      </c>
      <c r="Q333" s="30">
        <f>Tabela1[[#This Row],[Divid.]]</f>
        <v>0.8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33" s="17">
        <f>Tabela1[[#This Row],[Preço Calculado]]/Tabela1[[#This Row],[Preço atual]]-1</f>
        <v>-0.55994591001810634</v>
      </c>
      <c r="U333" s="29" t="str">
        <f>HYPERLINK("https://statusinvest.com.br/fundos-imobiliarios/"&amp;Tabela1[[#This Row],[Ticker]],"Link")</f>
        <v>Link</v>
      </c>
      <c r="V333" s="38" t="s">
        <v>695</v>
      </c>
    </row>
    <row r="334" spans="1:22" x14ac:dyDescent="0.25">
      <c r="A334" s="12" t="s">
        <v>696</v>
      </c>
      <c r="B334" s="12" t="s">
        <v>28</v>
      </c>
      <c r="C334" s="13" t="s">
        <v>36</v>
      </c>
      <c r="D334" s="13" t="s">
        <v>226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697</v>
      </c>
    </row>
    <row r="335" spans="1:22" x14ac:dyDescent="0.25">
      <c r="A335" s="12" t="s">
        <v>698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699</v>
      </c>
      <c r="B336" s="12" t="s">
        <v>28</v>
      </c>
      <c r="C336" s="13" t="s">
        <v>156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700</v>
      </c>
      <c r="B337" s="12" t="s">
        <v>28</v>
      </c>
      <c r="C337" s="13" t="s">
        <v>36</v>
      </c>
      <c r="D337" s="13" t="s">
        <v>701</v>
      </c>
      <c r="E337" s="16">
        <v>87.98</v>
      </c>
      <c r="F337" s="16">
        <v>0.77549999999999997</v>
      </c>
      <c r="G337" s="25">
        <f>Tabela1[[#This Row],[Divid.]]*12/Tabela1[[#This Row],[Preço atual]]</f>
        <v>0.10577403955444417</v>
      </c>
      <c r="H337" s="16">
        <v>10.835599999999999</v>
      </c>
      <c r="I337" s="16">
        <v>95.46</v>
      </c>
      <c r="J337" s="15">
        <f>Tabela1[[#This Row],[Preço atual]]/Tabela1[[#This Row],[VP]]</f>
        <v>0.92164257280536366</v>
      </c>
      <c r="K337" s="14">
        <v>1</v>
      </c>
      <c r="L337" s="14">
        <v>0</v>
      </c>
      <c r="M337" s="13">
        <v>2.0499999999999998</v>
      </c>
      <c r="N337" s="13">
        <v>180788</v>
      </c>
      <c r="O337" s="13">
        <v>42619</v>
      </c>
      <c r="P337" s="13">
        <v>0</v>
      </c>
      <c r="Q337" s="30">
        <f>Tabela1[[#This Row],[Divid.]]</f>
        <v>0.77549999999999997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68.678966789667882</v>
      </c>
      <c r="T337" s="17">
        <f>Tabela1[[#This Row],[Preço Calculado]]/Tabela1[[#This Row],[Preço atual]]-1</f>
        <v>-0.21937978188602092</v>
      </c>
      <c r="U337" s="29" t="str">
        <f>HYPERLINK("https://statusinvest.com.br/fundos-imobiliarios/"&amp;Tabela1[[#This Row],[Ticker]],"Link")</f>
        <v>Link</v>
      </c>
      <c r="V337" s="38" t="s">
        <v>702</v>
      </c>
    </row>
    <row r="338" spans="1:22" x14ac:dyDescent="0.25">
      <c r="A338" s="12" t="s">
        <v>703</v>
      </c>
      <c r="B338" s="12" t="s">
        <v>28</v>
      </c>
      <c r="C338" s="13" t="s">
        <v>43</v>
      </c>
      <c r="D338" s="13" t="s">
        <v>701</v>
      </c>
      <c r="E338" s="16">
        <v>47.56</v>
      </c>
      <c r="F338" s="16">
        <v>0.4</v>
      </c>
      <c r="G338" s="25">
        <f>Tabela1[[#This Row],[Divid.]]*12/Tabela1[[#This Row],[Preço atual]]</f>
        <v>0.10092514718250632</v>
      </c>
      <c r="H338" s="16">
        <v>5.4621000000000004</v>
      </c>
      <c r="I338" s="16">
        <v>92.59</v>
      </c>
      <c r="J338" s="15">
        <f>Tabela1[[#This Row],[Preço atual]]/Tabela1[[#This Row],[VP]]</f>
        <v>0.51366238254671126</v>
      </c>
      <c r="K338" s="14">
        <v>9.9000000000000005E-2</v>
      </c>
      <c r="L338" s="14">
        <v>0</v>
      </c>
      <c r="M338" s="13">
        <v>0.2</v>
      </c>
      <c r="N338" s="13">
        <v>69255</v>
      </c>
      <c r="O338" s="13">
        <v>5297</v>
      </c>
      <c r="P338" s="13">
        <v>783</v>
      </c>
      <c r="Q338" s="30">
        <f>Tabela1[[#This Row],[Divid.]]</f>
        <v>0.4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38" s="17">
        <f>Tabela1[[#This Row],[Preço Calculado]]/Tabela1[[#This Row],[Preço atual]]-1</f>
        <v>-0.2551649654427578</v>
      </c>
      <c r="U338" s="29" t="str">
        <f>HYPERLINK("https://statusinvest.com.br/fundos-imobiliarios/"&amp;Tabela1[[#This Row],[Ticker]],"Link")</f>
        <v>Link</v>
      </c>
      <c r="V338" s="38" t="s">
        <v>704</v>
      </c>
    </row>
    <row r="339" spans="1:22" x14ac:dyDescent="0.25">
      <c r="A339" s="12" t="s">
        <v>705</v>
      </c>
      <c r="B339" s="12" t="s">
        <v>28</v>
      </c>
      <c r="C339" s="13" t="s">
        <v>53</v>
      </c>
      <c r="D339" s="13" t="s">
        <v>50</v>
      </c>
      <c r="E339" s="16">
        <v>67.739999999999995</v>
      </c>
      <c r="F339" s="16">
        <v>0.59019999999999995</v>
      </c>
      <c r="G339" s="25">
        <f>Tabela1[[#This Row],[Divid.]]*12/Tabela1[[#This Row],[Preço atual]]</f>
        <v>0.10455270150575731</v>
      </c>
      <c r="H339" s="16">
        <v>7.0331000000000001</v>
      </c>
      <c r="I339" s="16">
        <v>73.36</v>
      </c>
      <c r="J339" s="15">
        <f>Tabela1[[#This Row],[Preço atual]]/Tabela1[[#This Row],[VP]]</f>
        <v>0.92339149400218101</v>
      </c>
      <c r="K339" s="14"/>
      <c r="L339" s="14"/>
      <c r="M339" s="13">
        <v>0.67</v>
      </c>
      <c r="N339" s="13">
        <v>657</v>
      </c>
      <c r="O339" s="13"/>
      <c r="P339" s="13"/>
      <c r="Q339" s="30">
        <f>Tabela1[[#This Row],[Divid.]]</f>
        <v>0.59019999999999995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52.268634686346857</v>
      </c>
      <c r="T339" s="17">
        <f>Tabela1[[#This Row],[Preço Calculado]]/Tabela1[[#This Row],[Preço atual]]-1</f>
        <v>-0.22839334682097934</v>
      </c>
      <c r="U339" s="29" t="str">
        <f>HYPERLINK("https://statusinvest.com.br/fundos-imobiliarios/"&amp;Tabela1[[#This Row],[Ticker]],"Link")</f>
        <v>Link</v>
      </c>
      <c r="V339" s="38" t="s">
        <v>706</v>
      </c>
    </row>
    <row r="340" spans="1:22" x14ac:dyDescent="0.25">
      <c r="A340" s="12" t="s">
        <v>707</v>
      </c>
      <c r="B340" s="12" t="s">
        <v>28</v>
      </c>
      <c r="C340" s="13" t="s">
        <v>36</v>
      </c>
      <c r="D340" s="13" t="s">
        <v>708</v>
      </c>
      <c r="E340" s="16">
        <v>176.42</v>
      </c>
      <c r="F340" s="16">
        <v>2.13</v>
      </c>
      <c r="G340" s="14">
        <f>Tabela1[[#This Row],[Divid.]]*12/Tabela1[[#This Row],[Preço atual]]</f>
        <v>0.1448815327060424</v>
      </c>
      <c r="H340" s="16">
        <v>7.92</v>
      </c>
      <c r="I340" s="16">
        <v>285.51</v>
      </c>
      <c r="J340" s="15">
        <f>Tabela1[[#This Row],[Preço atual]]/Tabela1[[#This Row],[VP]]</f>
        <v>0.61791180694196346</v>
      </c>
      <c r="K340" s="14"/>
      <c r="L340" s="14"/>
      <c r="M340" s="13">
        <v>6.85</v>
      </c>
      <c r="N340" s="13">
        <v>69</v>
      </c>
      <c r="O340" s="13"/>
      <c r="P340" s="13"/>
      <c r="Q340" s="30">
        <f>Tabela1[[#This Row],[Divid.]]</f>
        <v>2.13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188.63468634686345</v>
      </c>
      <c r="T340" s="17">
        <f>Tabela1[[#This Row],[Preço Calculado]]/Tabela1[[#This Row],[Preço atual]]-1</f>
        <v>6.9236403734630247E-2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709</v>
      </c>
      <c r="B341" s="12" t="s">
        <v>28</v>
      </c>
      <c r="C341" s="13" t="s">
        <v>70</v>
      </c>
      <c r="D341" s="13" t="s">
        <v>701</v>
      </c>
      <c r="E341" s="16">
        <v>46.99</v>
      </c>
      <c r="F341" s="16">
        <v>0.7</v>
      </c>
      <c r="G341" s="14">
        <f>Tabela1[[#This Row],[Divid.]]*12/Tabela1[[#This Row],[Preço atual]]</f>
        <v>0.17876143860395824</v>
      </c>
      <c r="H341" s="16">
        <v>2.2000000000000002</v>
      </c>
      <c r="I341" s="16">
        <v>124.78</v>
      </c>
      <c r="J341" s="15">
        <f>Tabela1[[#This Row],[Preço atual]]/Tabela1[[#This Row],[VP]]</f>
        <v>0.37658278570283699</v>
      </c>
      <c r="K341" s="14">
        <v>0</v>
      </c>
      <c r="L341" s="14">
        <v>0</v>
      </c>
      <c r="M341" s="13">
        <v>0.55000000000000004</v>
      </c>
      <c r="N341" s="13">
        <v>6180</v>
      </c>
      <c r="O341" s="13">
        <v>885</v>
      </c>
      <c r="P341" s="13">
        <v>182</v>
      </c>
      <c r="Q341" s="30">
        <f>Tabela1[[#This Row],[Divid.]]</f>
        <v>0.7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1" s="17">
        <f>Tabela1[[#This Row],[Preço Calculado]]/Tabela1[[#This Row],[Preço atual]]-1</f>
        <v>0.31927260962330806</v>
      </c>
      <c r="U341" s="29" t="str">
        <f>HYPERLINK("https://statusinvest.com.br/fundos-imobiliarios/"&amp;Tabela1[[#This Row],[Ticker]],"Link")</f>
        <v>Link</v>
      </c>
      <c r="V341" s="38" t="s">
        <v>710</v>
      </c>
    </row>
    <row r="342" spans="1:22" x14ac:dyDescent="0.25">
      <c r="A342" s="12" t="s">
        <v>711</v>
      </c>
      <c r="B342" s="12" t="s">
        <v>28</v>
      </c>
      <c r="C342" s="13" t="s">
        <v>53</v>
      </c>
      <c r="D342" s="13" t="s">
        <v>226</v>
      </c>
      <c r="E342" s="16">
        <v>77</v>
      </c>
      <c r="F342" s="16">
        <v>0.72</v>
      </c>
      <c r="G342" s="14">
        <f>Tabela1[[#This Row],[Divid.]]*12/Tabela1[[#This Row],[Preço atual]]</f>
        <v>0.11220779220779221</v>
      </c>
      <c r="H342" s="16">
        <v>8.6199999999999992</v>
      </c>
      <c r="I342" s="16">
        <v>80.040000000000006</v>
      </c>
      <c r="J342" s="15">
        <f>Tabela1[[#This Row],[Preço atual]]/Tabela1[[#This Row],[VP]]</f>
        <v>0.9620189905047476</v>
      </c>
      <c r="K342" s="14"/>
      <c r="L342" s="14"/>
      <c r="M342" s="13">
        <v>3.22</v>
      </c>
      <c r="N342" s="13">
        <v>4821</v>
      </c>
      <c r="O342" s="13"/>
      <c r="P342" s="13"/>
      <c r="Q342" s="30">
        <f>Tabela1[[#This Row],[Divid.]]</f>
        <v>0.72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42" s="17">
        <f>Tabela1[[#This Row],[Preço Calculado]]/Tabela1[[#This Row],[Preço atual]]-1</f>
        <v>-0.17189821248861836</v>
      </c>
      <c r="U342" s="29" t="str">
        <f>HYPERLINK("https://statusinvest.com.br/fundos-imobiliarios/"&amp;Tabela1[[#This Row],[Ticker]],"Link")</f>
        <v>Link</v>
      </c>
      <c r="V342" s="38" t="s">
        <v>712</v>
      </c>
    </row>
    <row r="343" spans="1:22" x14ac:dyDescent="0.25">
      <c r="A343" s="12" t="s">
        <v>713</v>
      </c>
      <c r="B343" s="12" t="s">
        <v>28</v>
      </c>
      <c r="C343" s="13" t="s">
        <v>82</v>
      </c>
      <c r="D343" s="13" t="s">
        <v>50</v>
      </c>
      <c r="E343" s="16">
        <v>111.2</v>
      </c>
      <c r="F343" s="16">
        <v>1.1000000000000001</v>
      </c>
      <c r="G343" s="25">
        <f>Tabela1[[#This Row],[Divid.]]*12/Tabela1[[#This Row],[Preço atual]]</f>
        <v>0.11870503597122303</v>
      </c>
      <c r="H343" s="16">
        <v>14.75</v>
      </c>
      <c r="I343" s="16">
        <v>106.95</v>
      </c>
      <c r="J343" s="15">
        <f>Tabela1[[#This Row],[Preço atual]]/Tabela1[[#This Row],[VP]]</f>
        <v>1.0397381954184197</v>
      </c>
      <c r="K343" s="14"/>
      <c r="L343" s="14"/>
      <c r="M343" s="13">
        <v>5.88</v>
      </c>
      <c r="N343" s="13">
        <v>895</v>
      </c>
      <c r="O343" s="13"/>
      <c r="P343" s="13"/>
      <c r="Q343" s="30">
        <f>Tabela1[[#This Row],[Divid.]]</f>
        <v>1.1000000000000001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43" s="17">
        <f>Tabela1[[#This Row],[Preço Calculado]]/Tabela1[[#This Row],[Preço atual]]-1</f>
        <v>-0.12394807401311425</v>
      </c>
      <c r="U343" s="29" t="str">
        <f>HYPERLINK("https://statusinvest.com.br/fundos-imobiliarios/"&amp;Tabela1[[#This Row],[Ticker]],"Link")</f>
        <v>Link</v>
      </c>
      <c r="V343" s="38" t="s">
        <v>714</v>
      </c>
    </row>
    <row r="344" spans="1:22" x14ac:dyDescent="0.25">
      <c r="A344" s="12" t="s">
        <v>715</v>
      </c>
      <c r="B344" s="12" t="s">
        <v>28</v>
      </c>
      <c r="C344" s="13" t="s">
        <v>43</v>
      </c>
      <c r="D344" s="13" t="s">
        <v>251</v>
      </c>
      <c r="E344" s="16">
        <v>70</v>
      </c>
      <c r="F344" s="16">
        <v>0.3</v>
      </c>
      <c r="G344" s="25">
        <f>Tabela1[[#This Row],[Divid.]]*12/Tabela1[[#This Row],[Preço atual]]</f>
        <v>5.1428571428571421E-2</v>
      </c>
      <c r="H344" s="16">
        <v>3.26</v>
      </c>
      <c r="I344" s="16">
        <v>99.29</v>
      </c>
      <c r="J344" s="15">
        <f>Tabela1[[#This Row],[Preço atual]]/Tabela1[[#This Row],[VP]]</f>
        <v>0.7050055393292376</v>
      </c>
      <c r="K344" s="14">
        <v>0.216</v>
      </c>
      <c r="L344" s="14">
        <v>0</v>
      </c>
      <c r="M344" s="13">
        <v>0.39</v>
      </c>
      <c r="N344" s="13">
        <v>1185</v>
      </c>
      <c r="O344" s="13">
        <v>4090</v>
      </c>
      <c r="P344" s="13">
        <v>271</v>
      </c>
      <c r="Q344" s="30">
        <f>Tabela1[[#This Row],[Divid.]]</f>
        <v>0.3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44" s="17">
        <f>Tabela1[[#This Row],[Preço Calculado]]/Tabela1[[#This Row],[Preço atual]]-1</f>
        <v>-0.62045334739061686</v>
      </c>
      <c r="U344" s="29" t="str">
        <f>HYPERLINK("https://statusinvest.com.br/fundos-imobiliarios/"&amp;Tabela1[[#This Row],[Ticker]],"Link")</f>
        <v>Link</v>
      </c>
      <c r="V344" s="38" t="s">
        <v>252</v>
      </c>
    </row>
    <row r="345" spans="1:22" x14ac:dyDescent="0.25">
      <c r="A345" s="12" t="s">
        <v>716</v>
      </c>
      <c r="B345" s="12" t="s">
        <v>28</v>
      </c>
      <c r="C345" s="13" t="s">
        <v>36</v>
      </c>
      <c r="D345" s="13" t="s">
        <v>99</v>
      </c>
      <c r="E345" s="16">
        <v>109.77</v>
      </c>
      <c r="F345" s="16">
        <v>1.1499999999999999</v>
      </c>
      <c r="G345" s="14">
        <f>Tabela1[[#This Row],[Divid.]]*12/Tabela1[[#This Row],[Preço atual]]</f>
        <v>0.12571740912817708</v>
      </c>
      <c r="H345" s="16">
        <v>13.96</v>
      </c>
      <c r="I345" s="16">
        <v>173.64</v>
      </c>
      <c r="J345" s="15">
        <f>Tabela1[[#This Row],[Preço atual]]/Tabela1[[#This Row],[VP]]</f>
        <v>0.63217000691085001</v>
      </c>
      <c r="K345" s="14"/>
      <c r="L345" s="14"/>
      <c r="M345" s="13">
        <v>42.38</v>
      </c>
      <c r="N345" s="13">
        <v>1142</v>
      </c>
      <c r="O345" s="13"/>
      <c r="P345" s="13"/>
      <c r="Q345" s="30">
        <f>Tabela1[[#This Row],[Divid.]]</f>
        <v>1.1499999999999999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45" s="17">
        <f>Tabela1[[#This Row],[Preço Calculado]]/Tabela1[[#This Row],[Preço atual]]-1</f>
        <v>-7.2196242596479165E-2</v>
      </c>
      <c r="U345" s="29" t="str">
        <f>HYPERLINK("https://statusinvest.com.br/fundos-imobiliarios/"&amp;Tabela1[[#This Row],[Ticker]],"Link")</f>
        <v>Link</v>
      </c>
      <c r="V345" s="38" t="s">
        <v>717</v>
      </c>
    </row>
    <row r="346" spans="1:22" x14ac:dyDescent="0.25">
      <c r="A346" s="12" t="s">
        <v>718</v>
      </c>
      <c r="B346" s="12" t="s">
        <v>28</v>
      </c>
      <c r="C346" s="13" t="s">
        <v>43</v>
      </c>
      <c r="D346" s="13" t="s">
        <v>30</v>
      </c>
      <c r="E346" s="16">
        <v>46.49</v>
      </c>
      <c r="F346" s="16">
        <v>0.4</v>
      </c>
      <c r="G346" s="14">
        <f>Tabela1[[#This Row],[Divid.]]*12/Tabela1[[#This Row],[Preço atual]]</f>
        <v>0.10324801032480105</v>
      </c>
      <c r="H346" s="16">
        <v>4.8</v>
      </c>
      <c r="I346" s="16">
        <v>86.83</v>
      </c>
      <c r="J346" s="15">
        <f>Tabela1[[#This Row],[Preço atual]]/Tabela1[[#This Row],[VP]]</f>
        <v>0.53541402740988142</v>
      </c>
      <c r="K346" s="14">
        <v>0.2</v>
      </c>
      <c r="L346" s="14">
        <v>0</v>
      </c>
      <c r="M346" s="13">
        <v>2.0699999999999998</v>
      </c>
      <c r="N346" s="13">
        <v>10609</v>
      </c>
      <c r="O346" s="13">
        <v>2265</v>
      </c>
      <c r="P346" s="13">
        <v>302</v>
      </c>
      <c r="Q346" s="30">
        <f>Tabela1[[#This Row],[Divid.]]</f>
        <v>0.4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46" s="17">
        <f>Tabela1[[#This Row],[Preço Calculado]]/Tabela1[[#This Row],[Preço atual]]-1</f>
        <v>-0.23802206402360859</v>
      </c>
      <c r="U346" s="29" t="str">
        <f>HYPERLINK("https://statusinvest.com.br/fundos-imobiliarios/"&amp;Tabela1[[#This Row],[Ticker]],"Link")</f>
        <v>Link</v>
      </c>
      <c r="V346" s="38" t="s">
        <v>719</v>
      </c>
    </row>
    <row r="347" spans="1:22" x14ac:dyDescent="0.25">
      <c r="A347" s="12" t="s">
        <v>720</v>
      </c>
      <c r="B347" s="12" t="s">
        <v>28</v>
      </c>
      <c r="C347" s="13" t="s">
        <v>159</v>
      </c>
      <c r="D347" s="13" t="s">
        <v>50</v>
      </c>
      <c r="E347" s="16">
        <v>720</v>
      </c>
      <c r="F347" s="16">
        <v>41.715400000000002</v>
      </c>
      <c r="G347" s="14">
        <f>Tabela1[[#This Row],[Divid.]]*12/Tabela1[[#This Row],[Preço atual]]</f>
        <v>0.69525666666666674</v>
      </c>
      <c r="H347" s="16">
        <v>48.167400000000001</v>
      </c>
      <c r="I347" s="16">
        <v>576.27</v>
      </c>
      <c r="J347" s="15">
        <f>Tabela1[[#This Row],[Preço atual]]/Tabela1[[#This Row],[VP]]</f>
        <v>1.2494143370295174</v>
      </c>
      <c r="K347" s="14">
        <v>0</v>
      </c>
      <c r="L347" s="14">
        <v>0</v>
      </c>
      <c r="M347" s="13">
        <v>8.33</v>
      </c>
      <c r="N347" s="13">
        <v>85</v>
      </c>
      <c r="O347" s="13">
        <v>2887</v>
      </c>
      <c r="P347" s="13">
        <v>14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>
        <f>Tabela1[[#This Row],[Preço Calculado]]/Tabela1[[#This Row],[Preço atual]]-1</f>
        <v>4.1310455104551043</v>
      </c>
      <c r="U347" s="29" t="str">
        <f>HYPERLINK("https://statusinvest.com.br/fundos-imobiliarios/"&amp;Tabela1[[#This Row],[Ticker]],"Link")</f>
        <v>Link</v>
      </c>
      <c r="V347" s="38" t="s">
        <v>721</v>
      </c>
    </row>
    <row r="348" spans="1:22" x14ac:dyDescent="0.25">
      <c r="A348" s="12" t="s">
        <v>722</v>
      </c>
      <c r="B348" s="12" t="s">
        <v>28</v>
      </c>
      <c r="C348" s="13" t="s">
        <v>36</v>
      </c>
      <c r="D348" s="13" t="s">
        <v>669</v>
      </c>
      <c r="E348" s="16">
        <v>103.26</v>
      </c>
      <c r="F348" s="16">
        <v>0.93</v>
      </c>
      <c r="G348" s="14">
        <f>Tabela1[[#This Row],[Divid.]]*12/Tabela1[[#This Row],[Preço atual]]</f>
        <v>0.10807669959325973</v>
      </c>
      <c r="H348" s="16">
        <v>12.9</v>
      </c>
      <c r="I348" s="16">
        <v>101.3</v>
      </c>
      <c r="J348" s="15">
        <f>Tabela1[[#This Row],[Preço atual]]/Tabela1[[#This Row],[VP]]</f>
        <v>1.0193484698914117</v>
      </c>
      <c r="K348" s="14"/>
      <c r="L348" s="14"/>
      <c r="M348" s="13">
        <v>7.93</v>
      </c>
      <c r="N348" s="13">
        <v>2729</v>
      </c>
      <c r="O348" s="13"/>
      <c r="P348" s="13"/>
      <c r="Q348" s="30">
        <f>Tabela1[[#This Row],[Divid.]]</f>
        <v>0.93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48" s="17">
        <f>Tabela1[[#This Row],[Preço Calculado]]/Tabela1[[#This Row],[Preço atual]]-1</f>
        <v>-0.20238598086155191</v>
      </c>
      <c r="U348" s="29" t="str">
        <f>HYPERLINK("https://statusinvest.com.br/fundos-imobiliarios/"&amp;Tabela1[[#This Row],[Ticker]],"Link")</f>
        <v>Link</v>
      </c>
      <c r="V348" s="38" t="s">
        <v>723</v>
      </c>
    </row>
    <row r="349" spans="1:22" x14ac:dyDescent="0.25">
      <c r="A349" s="12" t="s">
        <v>724</v>
      </c>
      <c r="B349" s="12" t="s">
        <v>28</v>
      </c>
      <c r="C349" s="13" t="s">
        <v>36</v>
      </c>
      <c r="D349" s="13" t="s">
        <v>226</v>
      </c>
      <c r="E349" s="16">
        <v>83.25</v>
      </c>
      <c r="F349" s="16">
        <v>0.92</v>
      </c>
      <c r="G349" s="14">
        <f>Tabela1[[#This Row],[Divid.]]*12/Tabela1[[#This Row],[Preço atual]]</f>
        <v>0.13261261261261262</v>
      </c>
      <c r="H349" s="16">
        <v>11.57</v>
      </c>
      <c r="I349" s="16">
        <v>91.76</v>
      </c>
      <c r="J349" s="15">
        <f>Tabela1[[#This Row],[Preço atual]]/Tabela1[[#This Row],[VP]]</f>
        <v>0.907258064516129</v>
      </c>
      <c r="K349" s="14"/>
      <c r="L349" s="14"/>
      <c r="M349" s="13">
        <v>4.96</v>
      </c>
      <c r="N349" s="13">
        <v>2141</v>
      </c>
      <c r="O349" s="13"/>
      <c r="P349" s="13"/>
      <c r="Q349" s="30">
        <f>Tabela1[[#This Row],[Divid.]]</f>
        <v>0.92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349" s="17">
        <f>Tabela1[[#This Row],[Preço Calculado]]/Tabela1[[#This Row],[Preço atual]]-1</f>
        <v>-2.1309132010238985E-2</v>
      </c>
      <c r="U349" s="29" t="str">
        <f>HYPERLINK("https://statusinvest.com.br/fundos-imobiliarios/"&amp;Tabela1[[#This Row],[Ticker]],"Link")</f>
        <v>Link</v>
      </c>
      <c r="V349" s="38" t="s">
        <v>725</v>
      </c>
    </row>
    <row r="350" spans="1:22" x14ac:dyDescent="0.25">
      <c r="A350" s="12" t="s">
        <v>726</v>
      </c>
      <c r="B350" s="12" t="s">
        <v>28</v>
      </c>
      <c r="C350" s="13" t="s">
        <v>159</v>
      </c>
      <c r="D350" s="13" t="s">
        <v>226</v>
      </c>
      <c r="E350" s="16">
        <v>1055.53</v>
      </c>
      <c r="F350" s="16">
        <v>33.822200000000002</v>
      </c>
      <c r="G350" s="14">
        <f>Tabela1[[#This Row],[Divid.]]*12/Tabela1[[#This Row],[Preço atual]]</f>
        <v>0.38451431982037459</v>
      </c>
      <c r="H350" s="16">
        <v>87.973399999999998</v>
      </c>
      <c r="I350" s="16">
        <v>1055.54</v>
      </c>
      <c r="J350" s="15">
        <f>Tabela1[[#This Row],[Preço atual]]/Tabela1[[#This Row],[VP]]</f>
        <v>0.99999052617617523</v>
      </c>
      <c r="K350" s="14"/>
      <c r="L350" s="14"/>
      <c r="M350" s="13">
        <v>0.85</v>
      </c>
      <c r="N350" s="13">
        <v>109</v>
      </c>
      <c r="O350" s="13"/>
      <c r="P350" s="13"/>
      <c r="Q350" s="30">
        <f>Tabela1[[#This Row],[Divid.]]</f>
        <v>33.822200000000002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2995.3239852398524</v>
      </c>
      <c r="T350" s="17">
        <f>Tabela1[[#This Row],[Preço Calculado]]/Tabela1[[#This Row],[Preço atual]]-1</f>
        <v>1.8377440577149415</v>
      </c>
      <c r="U350" s="29" t="str">
        <f>HYPERLINK("https://statusinvest.com.br/fundos-imobiliarios/"&amp;Tabela1[[#This Row],[Ticker]],"Link")</f>
        <v>Link</v>
      </c>
      <c r="V350" s="38" t="s">
        <v>727</v>
      </c>
    </row>
    <row r="351" spans="1:22" x14ac:dyDescent="0.25">
      <c r="A351" s="12" t="s">
        <v>728</v>
      </c>
      <c r="B351" s="12" t="s">
        <v>28</v>
      </c>
      <c r="C351" s="13" t="s">
        <v>53</v>
      </c>
      <c r="D351" s="13" t="s">
        <v>222</v>
      </c>
      <c r="E351" s="16">
        <v>83.89</v>
      </c>
      <c r="F351" s="16">
        <v>0.65</v>
      </c>
      <c r="G351" s="14">
        <f>Tabela1[[#This Row],[Divid.]]*12/Tabela1[[#This Row],[Preço atual]]</f>
        <v>9.2978900941709394E-2</v>
      </c>
      <c r="H351" s="16">
        <v>8.9</v>
      </c>
      <c r="I351" s="16">
        <v>84.54</v>
      </c>
      <c r="J351" s="15">
        <f>Tabela1[[#This Row],[Preço atual]]/Tabela1[[#This Row],[VP]]</f>
        <v>0.99231133191388687</v>
      </c>
      <c r="K351" s="14"/>
      <c r="L351" s="14"/>
      <c r="M351" s="13">
        <v>1.84</v>
      </c>
      <c r="N351" s="13">
        <v>12318</v>
      </c>
      <c r="O351" s="13"/>
      <c r="P351" s="13"/>
      <c r="Q351" s="30">
        <f>Tabela1[[#This Row],[Divid.]]</f>
        <v>0.65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51" s="17">
        <f>Tabela1[[#This Row],[Preço Calculado]]/Tabela1[[#This Row],[Preço atual]]-1</f>
        <v>-0.31380884913867613</v>
      </c>
      <c r="U351" s="29" t="str">
        <f>HYPERLINK("https://statusinvest.com.br/fundos-imobiliarios/"&amp;Tabela1[[#This Row],[Ticker]],"Link")</f>
        <v>Link</v>
      </c>
      <c r="V351" s="38" t="s">
        <v>729</v>
      </c>
    </row>
    <row r="352" spans="1:22" x14ac:dyDescent="0.25">
      <c r="A352" s="12" t="s">
        <v>730</v>
      </c>
      <c r="B352" s="12" t="s">
        <v>28</v>
      </c>
      <c r="C352" s="13" t="s">
        <v>36</v>
      </c>
      <c r="D352" s="13" t="s">
        <v>731</v>
      </c>
      <c r="E352" s="16">
        <v>90.21</v>
      </c>
      <c r="F352" s="16">
        <v>1.2</v>
      </c>
      <c r="G352" s="25">
        <f>Tabela1[[#This Row],[Divid.]]*12/Tabela1[[#This Row],[Preço atual]]</f>
        <v>0.15962753574991687</v>
      </c>
      <c r="H352" s="16">
        <v>14.68</v>
      </c>
      <c r="I352" s="16">
        <v>92.34</v>
      </c>
      <c r="J352" s="15">
        <f>Tabela1[[#This Row],[Preço atual]]/Tabela1[[#This Row],[VP]]</f>
        <v>0.97693307342430136</v>
      </c>
      <c r="K352" s="14"/>
      <c r="L352" s="14"/>
      <c r="M352" s="13">
        <v>3.97</v>
      </c>
      <c r="N352" s="13">
        <v>51062</v>
      </c>
      <c r="O352" s="13"/>
      <c r="P352" s="13"/>
      <c r="Q352" s="30">
        <f>Tabela1[[#This Row],[Divid.]]</f>
        <v>1.2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52" s="17">
        <f>Tabela1[[#This Row],[Preço Calculado]]/Tabela1[[#This Row],[Preço atual]]-1</f>
        <v>0.17806299446433105</v>
      </c>
      <c r="U352" s="29" t="str">
        <f>HYPERLINK("https://statusinvest.com.br/fundos-imobiliarios/"&amp;Tabela1[[#This Row],[Ticker]],"Link")</f>
        <v>Link</v>
      </c>
      <c r="V352" s="38" t="s">
        <v>732</v>
      </c>
    </row>
    <row r="353" spans="1:22" x14ac:dyDescent="0.25">
      <c r="A353" s="12" t="s">
        <v>733</v>
      </c>
      <c r="B353" s="12" t="s">
        <v>28</v>
      </c>
      <c r="C353" s="13" t="s">
        <v>56</v>
      </c>
      <c r="D353" s="13" t="s">
        <v>731</v>
      </c>
      <c r="E353" s="16">
        <v>104.98</v>
      </c>
      <c r="F353" s="16">
        <v>1.4</v>
      </c>
      <c r="G353" s="25">
        <f>Tabela1[[#This Row],[Divid.]]*12/Tabela1[[#This Row],[Preço atual]]</f>
        <v>0.16003048199657074</v>
      </c>
      <c r="H353" s="16">
        <v>11.8</v>
      </c>
      <c r="I353" s="16">
        <v>99.48</v>
      </c>
      <c r="J353" s="15">
        <f>Tabela1[[#This Row],[Preço atual]]/Tabela1[[#This Row],[VP]]</f>
        <v>1.055287494973864</v>
      </c>
      <c r="K353" s="14">
        <v>0.24099999999999999</v>
      </c>
      <c r="L353" s="14">
        <v>0</v>
      </c>
      <c r="M353" s="13">
        <v>4.99</v>
      </c>
      <c r="N353" s="13">
        <v>94480</v>
      </c>
      <c r="O353" s="13">
        <v>2</v>
      </c>
      <c r="P353" s="13">
        <v>0</v>
      </c>
      <c r="Q353" s="30">
        <f>Tabela1[[#This Row],[Divid.]]</f>
        <v>1.4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353" s="17">
        <f>Tabela1[[#This Row],[Preço Calculado]]/Tabela1[[#This Row],[Preço atual]]-1</f>
        <v>0.18103676750236697</v>
      </c>
      <c r="U353" s="29" t="str">
        <f>HYPERLINK("https://statusinvest.com.br/fundos-imobiliarios/"&amp;Tabela1[[#This Row],[Ticker]],"Link")</f>
        <v>Link</v>
      </c>
      <c r="V353" s="38" t="s">
        <v>734</v>
      </c>
    </row>
    <row r="354" spans="1:22" x14ac:dyDescent="0.25">
      <c r="A354" s="12" t="s">
        <v>735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0.05</v>
      </c>
      <c r="L354" s="14">
        <v>0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736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737</v>
      </c>
      <c r="B356" s="12" t="s">
        <v>28</v>
      </c>
      <c r="C356" s="13" t="s">
        <v>36</v>
      </c>
      <c r="D356" s="13" t="s">
        <v>738</v>
      </c>
      <c r="E356" s="16">
        <v>88.7</v>
      </c>
      <c r="F356" s="16">
        <v>1</v>
      </c>
      <c r="G356" s="25">
        <f>Tabela1[[#This Row],[Divid.]]*12/Tabela1[[#This Row],[Preço atual]]</f>
        <v>0.13528748590755355</v>
      </c>
      <c r="H356" s="16">
        <v>12.19</v>
      </c>
      <c r="I356" s="16">
        <v>95.81</v>
      </c>
      <c r="J356" s="15">
        <f>Tabela1[[#This Row],[Preço atual]]/Tabela1[[#This Row],[VP]]</f>
        <v>0.92579062728316464</v>
      </c>
      <c r="K356" s="14"/>
      <c r="L356" s="14"/>
      <c r="M356" s="13">
        <v>2.95</v>
      </c>
      <c r="N356" s="13">
        <v>10668</v>
      </c>
      <c r="O356" s="13"/>
      <c r="P356" s="13"/>
      <c r="Q356" s="30">
        <f>Tabela1[[#This Row],[Divid.]]</f>
        <v>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56" s="17">
        <f>Tabela1[[#This Row],[Preço Calculado]]/Tabela1[[#This Row],[Preço atual]]-1</f>
        <v>-1.5683696859517537E-3</v>
      </c>
      <c r="U356" s="29" t="str">
        <f>HYPERLINK("https://statusinvest.com.br/fundos-imobiliarios/"&amp;Tabela1[[#This Row],[Ticker]],"Link")</f>
        <v>Link</v>
      </c>
      <c r="V356" s="38" t="s">
        <v>739</v>
      </c>
    </row>
    <row r="357" spans="1:22" x14ac:dyDescent="0.25">
      <c r="A357" s="12" t="s">
        <v>740</v>
      </c>
      <c r="B357" s="12" t="s">
        <v>28</v>
      </c>
      <c r="C357" s="13" t="s">
        <v>43</v>
      </c>
      <c r="D357" s="13" t="s">
        <v>741</v>
      </c>
      <c r="E357" s="16">
        <v>34</v>
      </c>
      <c r="F357" s="16">
        <v>0.66220000000000001</v>
      </c>
      <c r="G357" s="25">
        <f>Tabela1[[#This Row],[Divid.]]*12/Tabela1[[#This Row],[Preço atual]]</f>
        <v>0.23371764705882356</v>
      </c>
      <c r="H357" s="16">
        <v>0</v>
      </c>
      <c r="I357" s="16">
        <v>54.85</v>
      </c>
      <c r="J357" s="15">
        <f>Tabela1[[#This Row],[Preço atual]]/Tabela1[[#This Row],[VP]]</f>
        <v>0.61987237921604377</v>
      </c>
      <c r="K357" s="14">
        <v>1</v>
      </c>
      <c r="L357" s="14">
        <v>0</v>
      </c>
      <c r="M357" s="13">
        <v>2.72</v>
      </c>
      <c r="N357" s="13">
        <v>50</v>
      </c>
      <c r="O357" s="13">
        <v>4303</v>
      </c>
      <c r="P357" s="13">
        <v>0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>
        <f>Tabela1[[#This Row],[Preço Calculado]]/Tabela1[[#This Row],[Preço atual]]-1</f>
        <v>0.72485348382895598</v>
      </c>
      <c r="U357" s="29" t="str">
        <f>HYPERLINK("https://statusinvest.com.br/fundos-imobiliarios/"&amp;Tabela1[[#This Row],[Ticker]],"Link")</f>
        <v>Link</v>
      </c>
      <c r="V357" s="38" t="s">
        <v>742</v>
      </c>
    </row>
    <row r="358" spans="1:22" x14ac:dyDescent="0.25">
      <c r="A358" s="12" t="s">
        <v>743</v>
      </c>
      <c r="B358" s="12" t="s">
        <v>28</v>
      </c>
      <c r="C358" s="13" t="s">
        <v>56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90.04</v>
      </c>
      <c r="J358" s="15">
        <f>Tabela1[[#This Row],[Preço atual]]/Tabela1[[#This Row],[VP]]</f>
        <v>0</v>
      </c>
      <c r="K358" s="14"/>
      <c r="L358" s="14"/>
      <c r="M358" s="13">
        <v>5.16</v>
      </c>
      <c r="N358" s="13">
        <v>1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744</v>
      </c>
      <c r="B359" s="12" t="s">
        <v>28</v>
      </c>
      <c r="C359" s="13" t="s">
        <v>56</v>
      </c>
      <c r="D359" s="13" t="s">
        <v>738</v>
      </c>
      <c r="E359" s="16">
        <v>48.06</v>
      </c>
      <c r="F359" s="16">
        <v>0.45</v>
      </c>
      <c r="G359" s="25">
        <f>Tabela1[[#This Row],[Divid.]]*12/Tabela1[[#This Row],[Preço atual]]</f>
        <v>0.11235955056179775</v>
      </c>
      <c r="H359" s="16">
        <v>6.48</v>
      </c>
      <c r="I359" s="16">
        <v>88.44</v>
      </c>
      <c r="J359" s="15">
        <f>Tabela1[[#This Row],[Preço atual]]/Tabela1[[#This Row],[VP]]</f>
        <v>0.54341926729986434</v>
      </c>
      <c r="K359" s="14">
        <v>0</v>
      </c>
      <c r="L359" s="14">
        <v>0</v>
      </c>
      <c r="M359" s="13">
        <v>1.62</v>
      </c>
      <c r="N359" s="13">
        <v>44741</v>
      </c>
      <c r="O359" s="13">
        <v>2175</v>
      </c>
      <c r="P359" s="13">
        <v>276</v>
      </c>
      <c r="Q359" s="30">
        <f>Tabela1[[#This Row],[Divid.]]</f>
        <v>0.45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359" s="17">
        <f>Tabela1[[#This Row],[Preço Calculado]]/Tabela1[[#This Row],[Preço atual]]-1</f>
        <v>-0.17077822463617909</v>
      </c>
      <c r="U359" s="29" t="str">
        <f>HYPERLINK("https://statusinvest.com.br/fundos-imobiliarios/"&amp;Tabela1[[#This Row],[Ticker]],"Link")</f>
        <v>Link</v>
      </c>
      <c r="V359" s="38" t="s">
        <v>745</v>
      </c>
    </row>
    <row r="360" spans="1:22" x14ac:dyDescent="0.25">
      <c r="A360" s="12" t="s">
        <v>746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678.52</v>
      </c>
      <c r="J360" s="15">
        <f>Tabela1[[#This Row],[Preço atual]]/Tabela1[[#This Row],[VP]]</f>
        <v>0</v>
      </c>
      <c r="K360" s="14"/>
      <c r="L360" s="14"/>
      <c r="M360" s="13">
        <v>196.73</v>
      </c>
      <c r="N360" s="13">
        <v>2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747</v>
      </c>
      <c r="B361" s="12" t="s">
        <v>28</v>
      </c>
      <c r="C361" s="13" t="s">
        <v>29</v>
      </c>
      <c r="D361" s="13" t="s">
        <v>153</v>
      </c>
      <c r="E361" s="16">
        <v>4.67</v>
      </c>
      <c r="F361" s="16">
        <v>1.2E-2</v>
      </c>
      <c r="G361" s="25">
        <f>Tabela1[[#This Row],[Divid.]]*12/Tabela1[[#This Row],[Preço atual]]</f>
        <v>3.0835117773019276E-2</v>
      </c>
      <c r="H361" s="16">
        <v>0.251</v>
      </c>
      <c r="I361" s="16">
        <v>11.7</v>
      </c>
      <c r="J361" s="15">
        <f>Tabela1[[#This Row],[Preço atual]]/Tabela1[[#This Row],[VP]]</f>
        <v>0.39914529914529917</v>
      </c>
      <c r="K361" s="14">
        <v>0.26600000000000001</v>
      </c>
      <c r="L361" s="14">
        <v>0.60499999999999998</v>
      </c>
      <c r="M361" s="13">
        <v>1.76</v>
      </c>
      <c r="N361" s="13">
        <v>5055</v>
      </c>
      <c r="O361" s="13">
        <v>4036</v>
      </c>
      <c r="P361" s="13">
        <v>737</v>
      </c>
      <c r="Q361" s="30">
        <f>Tabela1[[#This Row],[Divid.]]</f>
        <v>1.2E-2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1.0627306273062731</v>
      </c>
      <c r="T361" s="17">
        <f>Tabela1[[#This Row],[Preço Calculado]]/Tabela1[[#This Row],[Preço atual]]-1</f>
        <v>-0.7724345551806695</v>
      </c>
      <c r="U361" s="29" t="str">
        <f>HYPERLINK("https://statusinvest.com.br/fundos-imobiliarios/"&amp;Tabela1[[#This Row],[Ticker]],"Link")</f>
        <v>Link</v>
      </c>
      <c r="V361" s="38" t="s">
        <v>748</v>
      </c>
    </row>
    <row r="362" spans="1:22" x14ac:dyDescent="0.25">
      <c r="A362" s="12" t="s">
        <v>749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750</v>
      </c>
      <c r="B363" s="12" t="s">
        <v>28</v>
      </c>
      <c r="C363" s="13" t="s">
        <v>82</v>
      </c>
      <c r="D363" s="13" t="s">
        <v>50</v>
      </c>
      <c r="E363" s="16">
        <v>100.83</v>
      </c>
      <c r="F363" s="16">
        <v>0.78</v>
      </c>
      <c r="G363" s="14">
        <f>Tabela1[[#This Row],[Divid.]]*12/Tabela1[[#This Row],[Preço atual]]</f>
        <v>9.2829515025290091E-2</v>
      </c>
      <c r="H363" s="16">
        <v>12.39</v>
      </c>
      <c r="I363" s="16">
        <v>89.21</v>
      </c>
      <c r="J363" s="15">
        <f>Tabela1[[#This Row],[Preço atual]]/Tabela1[[#This Row],[VP]]</f>
        <v>1.1302544557785001</v>
      </c>
      <c r="K363" s="14"/>
      <c r="L363" s="14"/>
      <c r="M363" s="13">
        <v>2.4500000000000002</v>
      </c>
      <c r="N363" s="13">
        <v>125</v>
      </c>
      <c r="O363" s="13"/>
      <c r="P363" s="13"/>
      <c r="Q363" s="30">
        <f>Tabela1[[#This Row],[Divid.]]</f>
        <v>0.78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63" s="17">
        <f>Tabela1[[#This Row],[Preço Calculado]]/Tabela1[[#This Row],[Preço atual]]-1</f>
        <v>-0.31491132822664147</v>
      </c>
      <c r="U363" s="29" t="str">
        <f>HYPERLINK("https://statusinvest.com.br/fundos-imobiliarios/"&amp;Tabela1[[#This Row],[Ticker]],"Link")</f>
        <v>Link</v>
      </c>
      <c r="V363" s="38" t="s">
        <v>751</v>
      </c>
    </row>
    <row r="364" spans="1:22" x14ac:dyDescent="0.25">
      <c r="A364" s="12" t="s">
        <v>752</v>
      </c>
      <c r="B364" s="12" t="s">
        <v>28</v>
      </c>
      <c r="C364" s="13" t="s">
        <v>56</v>
      </c>
      <c r="D364" s="13" t="s">
        <v>753</v>
      </c>
      <c r="E364" s="16">
        <v>60.69</v>
      </c>
      <c r="F364" s="16">
        <v>0.71740000000000004</v>
      </c>
      <c r="G364" s="25">
        <f>Tabela1[[#This Row],[Divid.]]*12/Tabela1[[#This Row],[Preço atual]]</f>
        <v>0.14184873949579832</v>
      </c>
      <c r="H364" s="16">
        <v>8.4220000000000006</v>
      </c>
      <c r="I364" s="16">
        <v>90.11</v>
      </c>
      <c r="J364" s="15">
        <f>Tabela1[[#This Row],[Preço atual]]/Tabela1[[#This Row],[VP]]</f>
        <v>0.67351015425590943</v>
      </c>
      <c r="K364" s="14">
        <v>0</v>
      </c>
      <c r="L364" s="14">
        <v>0</v>
      </c>
      <c r="M364" s="13">
        <v>0.56000000000000005</v>
      </c>
      <c r="N364" s="13">
        <v>5613</v>
      </c>
      <c r="O364" s="13">
        <v>2406</v>
      </c>
      <c r="P364" s="13">
        <v>350</v>
      </c>
      <c r="Q364" s="30">
        <f>Tabela1[[#This Row],[Divid.]]</f>
        <v>0.71740000000000004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63.533579335793355</v>
      </c>
      <c r="T364" s="17">
        <f>Tabela1[[#This Row],[Preço Calculado]]/Tabela1[[#This Row],[Preço atual]]-1</f>
        <v>4.6854166020651844E-2</v>
      </c>
      <c r="U364" s="29" t="str">
        <f>HYPERLINK("https://statusinvest.com.br/fundos-imobiliarios/"&amp;Tabela1[[#This Row],[Ticker]],"Link")</f>
        <v>Link</v>
      </c>
      <c r="V364" s="38" t="s">
        <v>754</v>
      </c>
    </row>
    <row r="365" spans="1:22" x14ac:dyDescent="0.25">
      <c r="A365" s="12" t="s">
        <v>755</v>
      </c>
      <c r="B365" s="12" t="s">
        <v>28</v>
      </c>
      <c r="C365" s="13" t="s">
        <v>43</v>
      </c>
      <c r="D365" s="13" t="s">
        <v>30</v>
      </c>
      <c r="E365" s="16">
        <v>83.07</v>
      </c>
      <c r="F365" s="16">
        <v>4.25</v>
      </c>
      <c r="G365" s="25">
        <f>Tabela1[[#This Row],[Divid.]]*12/Tabela1[[#This Row],[Preço atual]]</f>
        <v>0.61394005055976897</v>
      </c>
      <c r="H365" s="16">
        <v>0.1</v>
      </c>
      <c r="I365" s="16">
        <v>8.1999999999999993</v>
      </c>
      <c r="J365" s="15">
        <f>Tabela1[[#This Row],[Preço atual]]/Tabela1[[#This Row],[VP]]</f>
        <v>10.130487804878049</v>
      </c>
      <c r="K365" s="14">
        <v>1</v>
      </c>
      <c r="L365" s="14">
        <v>0</v>
      </c>
      <c r="M365" s="13">
        <v>4.17</v>
      </c>
      <c r="N365" s="13">
        <v>54</v>
      </c>
      <c r="O365" s="13"/>
      <c r="P365" s="13"/>
      <c r="Q365" s="30">
        <f>Tabela1[[#This Row],[Divid.]]</f>
        <v>4.25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5" s="17">
        <f>Tabela1[[#This Row],[Preço Calculado]]/Tabela1[[#This Row],[Preço atual]]-1</f>
        <v>3.5309228823599179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756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757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7.9490999999999996</v>
      </c>
      <c r="G367" s="25" t="e">
        <f>Tabela1[[#This Row],[Divid.]]*12/Tabela1[[#This Row],[Preço atual]]</f>
        <v>#DIV/0!</v>
      </c>
      <c r="H367" s="16">
        <v>90.5047</v>
      </c>
      <c r="I367" s="16">
        <v>1293.28</v>
      </c>
      <c r="J367" s="15">
        <f>Tabela1[[#This Row],[Preço atual]]/Tabela1[[#This Row],[VP]]</f>
        <v>0</v>
      </c>
      <c r="K367" s="14">
        <v>0</v>
      </c>
      <c r="L367" s="14">
        <v>0</v>
      </c>
      <c r="M367" s="13">
        <v>1.63</v>
      </c>
      <c r="N367" s="13">
        <v>1</v>
      </c>
      <c r="O367" s="13">
        <v>13473</v>
      </c>
      <c r="P367" s="13">
        <v>1208</v>
      </c>
      <c r="Q367" s="30">
        <f>Tabela1[[#This Row],[Divid.]]</f>
        <v>7.9490999999999996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703.97933579335779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758</v>
      </c>
    </row>
    <row r="368" spans="1:22" x14ac:dyDescent="0.25">
      <c r="A368" s="12" t="s">
        <v>759</v>
      </c>
      <c r="B368" s="12" t="s">
        <v>28</v>
      </c>
      <c r="C368" s="13" t="s">
        <v>29</v>
      </c>
      <c r="D368" s="13" t="s">
        <v>760</v>
      </c>
      <c r="E368" s="16">
        <v>59.29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47.64</v>
      </c>
      <c r="J368" s="15">
        <f>Tabela1[[#This Row],[Preço atual]]/Tabela1[[#This Row],[VP]]</f>
        <v>1.2445424013434088</v>
      </c>
      <c r="K368" s="14">
        <v>0.46</v>
      </c>
      <c r="L368" s="14">
        <v>9.6999999999999989E-2</v>
      </c>
      <c r="M368" s="13">
        <v>1.77</v>
      </c>
      <c r="N368" s="13">
        <v>52</v>
      </c>
      <c r="O368" s="13">
        <v>3181</v>
      </c>
      <c r="P368" s="13">
        <v>228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761</v>
      </c>
    </row>
    <row r="369" spans="1:22" x14ac:dyDescent="0.25">
      <c r="A369" s="12" t="s">
        <v>762</v>
      </c>
      <c r="B369" s="12" t="s">
        <v>28</v>
      </c>
      <c r="C369" s="13" t="s">
        <v>29</v>
      </c>
      <c r="D369" s="13" t="s">
        <v>30</v>
      </c>
      <c r="E369" s="16">
        <v>830</v>
      </c>
      <c r="F369" s="16">
        <v>5.0999999999999996</v>
      </c>
      <c r="G369" s="25">
        <f>Tabela1[[#This Row],[Divid.]]*12/Tabela1[[#This Row],[Preço atual]]</f>
        <v>7.3734939759036139E-2</v>
      </c>
      <c r="H369" s="16">
        <v>55.57</v>
      </c>
      <c r="I369" s="16">
        <v>892.16</v>
      </c>
      <c r="J369" s="15">
        <f>Tabela1[[#This Row],[Preço atual]]/Tabela1[[#This Row],[VP]]</f>
        <v>0.9303263988522239</v>
      </c>
      <c r="K369" s="14">
        <v>6.7000000000000004E-2</v>
      </c>
      <c r="L369" s="14">
        <v>3.7000000000000012E-2</v>
      </c>
      <c r="M369" s="13">
        <v>1.25</v>
      </c>
      <c r="N369" s="13">
        <v>2451</v>
      </c>
      <c r="O369" s="13">
        <v>14418</v>
      </c>
      <c r="P369" s="13">
        <v>1147</v>
      </c>
      <c r="Q369" s="30">
        <f>Tabela1[[#This Row],[Divid.]]</f>
        <v>5.0999999999999996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451.66051660516598</v>
      </c>
      <c r="T369" s="17">
        <f>Tabela1[[#This Row],[Preço Calculado]]/Tabela1[[#This Row],[Preço atual]]-1</f>
        <v>-0.45583070288534222</v>
      </c>
      <c r="U369" s="29" t="str">
        <f>HYPERLINK("https://statusinvest.com.br/fundos-imobiliarios/"&amp;Tabela1[[#This Row],[Ticker]],"Link")</f>
        <v>Link</v>
      </c>
      <c r="V369" s="38" t="s">
        <v>763</v>
      </c>
    </row>
    <row r="370" spans="1:22" x14ac:dyDescent="0.25">
      <c r="A370" s="12" t="s">
        <v>764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0.83</v>
      </c>
      <c r="G370" s="25" t="e">
        <f>Tabela1[[#This Row],[Divid.]]*12/Tabela1[[#This Row],[Preço atual]]</f>
        <v>#DIV/0!</v>
      </c>
      <c r="H370" s="16">
        <v>9.94</v>
      </c>
      <c r="I370" s="16">
        <v>97.08</v>
      </c>
      <c r="J370" s="15">
        <f>Tabela1[[#This Row],[Preço atual]]/Tabela1[[#This Row],[VP]]</f>
        <v>0</v>
      </c>
      <c r="K370" s="14"/>
      <c r="L370" s="14"/>
      <c r="M370" s="13">
        <v>4.55</v>
      </c>
      <c r="N370" s="13">
        <v>1</v>
      </c>
      <c r="O370" s="13"/>
      <c r="P370" s="13"/>
      <c r="Q370" s="30">
        <f>Tabela1[[#This Row],[Divid.]]</f>
        <v>0.83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765</v>
      </c>
      <c r="B371" s="12" t="s">
        <v>28</v>
      </c>
      <c r="C371" s="13" t="s">
        <v>82</v>
      </c>
      <c r="D371" s="13" t="s">
        <v>50</v>
      </c>
      <c r="E371" s="16">
        <v>96</v>
      </c>
      <c r="F371" s="16">
        <v>1.3763000000000001</v>
      </c>
      <c r="G371" s="25">
        <f>Tabela1[[#This Row],[Divid.]]*12/Tabela1[[#This Row],[Preço atual]]</f>
        <v>0.17203749999999998</v>
      </c>
      <c r="H371" s="16">
        <v>14.823600000000001</v>
      </c>
      <c r="I371" s="16">
        <v>101.88</v>
      </c>
      <c r="J371" s="15">
        <f>Tabela1[[#This Row],[Preço atual]]/Tabela1[[#This Row],[VP]]</f>
        <v>0.94228504122497059</v>
      </c>
      <c r="K371" s="14"/>
      <c r="L371" s="14"/>
      <c r="M371" s="13">
        <v>16.45</v>
      </c>
      <c r="N371" s="13">
        <v>59</v>
      </c>
      <c r="O371" s="13"/>
      <c r="P371" s="13"/>
      <c r="Q371" s="30">
        <f>Tabela1[[#This Row],[Divid.]]</f>
        <v>1.3763000000000001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121.88634686346862</v>
      </c>
      <c r="T371" s="17">
        <f>Tabela1[[#This Row],[Preço Calculado]]/Tabela1[[#This Row],[Preço atual]]-1</f>
        <v>0.26964944649446476</v>
      </c>
      <c r="U371" s="29" t="str">
        <f>HYPERLINK("https://statusinvest.com.br/fundos-imobiliarios/"&amp;Tabela1[[#This Row],[Ticker]],"Link")</f>
        <v>Link</v>
      </c>
      <c r="V371" s="38" t="s">
        <v>766</v>
      </c>
    </row>
    <row r="372" spans="1:22" x14ac:dyDescent="0.25">
      <c r="A372" s="12" t="s">
        <v>767</v>
      </c>
      <c r="B372" s="12" t="s">
        <v>28</v>
      </c>
      <c r="C372" s="13" t="s">
        <v>70</v>
      </c>
      <c r="D372" s="13"/>
      <c r="E372" s="16">
        <v>58</v>
      </c>
      <c r="F372" s="16" t="s">
        <v>50</v>
      </c>
      <c r="G372" s="25" t="e">
        <f>Tabela1[[#This Row],[Divid.]]*12/Tabela1[[#This Row],[Preço atual]]</f>
        <v>#VALUE!</v>
      </c>
      <c r="H372" s="16">
        <v>0</v>
      </c>
      <c r="I372" s="16">
        <v>95.83</v>
      </c>
      <c r="J372" s="15">
        <f>Tabela1[[#This Row],[Preço atual]]/Tabela1[[#This Row],[VP]]</f>
        <v>0.60523844307628094</v>
      </c>
      <c r="K372" s="14"/>
      <c r="L372" s="14"/>
      <c r="M372" s="13">
        <v>0</v>
      </c>
      <c r="N372" s="13">
        <v>160</v>
      </c>
      <c r="O372" s="13"/>
      <c r="P372" s="13"/>
      <c r="Q372" s="30" t="str">
        <f>Tabela1[[#This Row],[Divid.]]</f>
        <v>-</v>
      </c>
      <c r="R372" s="31">
        <v>0</v>
      </c>
      <c r="S37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2" s="17" t="e">
        <f>Tabela1[[#This Row],[Preço Calculado]]/Tabela1[[#This Row],[Preço atual]]-1</f>
        <v>#VALUE!</v>
      </c>
      <c r="U372" s="29" t="str">
        <f>HYPERLINK("https://statusinvest.com.br/fundos-imobiliarios/"&amp;Tabela1[[#This Row],[Ticker]],"Link")</f>
        <v>Link</v>
      </c>
      <c r="V372" s="38" t="s">
        <v>51</v>
      </c>
    </row>
    <row r="373" spans="1:22" x14ac:dyDescent="0.25">
      <c r="A373" s="12" t="s">
        <v>768</v>
      </c>
      <c r="B373" s="12" t="s">
        <v>28</v>
      </c>
      <c r="C373" s="13" t="s">
        <v>36</v>
      </c>
      <c r="D373" s="13" t="s">
        <v>769</v>
      </c>
      <c r="E373" s="16">
        <v>100.44</v>
      </c>
      <c r="F373" s="16">
        <v>1</v>
      </c>
      <c r="G373" s="25">
        <f>Tabela1[[#This Row],[Divid.]]*12/Tabela1[[#This Row],[Preço atual]]</f>
        <v>0.11947431302270012</v>
      </c>
      <c r="H373" s="16">
        <v>12.35</v>
      </c>
      <c r="I373" s="16">
        <v>99.5</v>
      </c>
      <c r="J373" s="15">
        <f>Tabela1[[#This Row],[Preço atual]]/Tabela1[[#This Row],[VP]]</f>
        <v>1.0094472361809046</v>
      </c>
      <c r="K373" s="14"/>
      <c r="L373" s="14"/>
      <c r="M373" s="13">
        <v>4.2</v>
      </c>
      <c r="N373" s="13">
        <v>43581</v>
      </c>
      <c r="O373" s="13"/>
      <c r="P373" s="13"/>
      <c r="Q373" s="30">
        <f>Tabela1[[#This Row],[Divid.]]</f>
        <v>1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3" s="17">
        <f>Tabela1[[#This Row],[Preço Calculado]]/Tabela1[[#This Row],[Preço atual]]-1</f>
        <v>-0.1182707525999992</v>
      </c>
      <c r="U373" s="29" t="str">
        <f>HYPERLINK("https://statusinvest.com.br/fundos-imobiliarios/"&amp;Tabela1[[#This Row],[Ticker]],"Link")</f>
        <v>Link</v>
      </c>
      <c r="V373" s="38" t="s">
        <v>770</v>
      </c>
    </row>
    <row r="374" spans="1:22" x14ac:dyDescent="0.25">
      <c r="A374" s="12" t="s">
        <v>771</v>
      </c>
      <c r="B374" s="12" t="s">
        <v>28</v>
      </c>
      <c r="C374" s="13" t="s">
        <v>82</v>
      </c>
      <c r="D374" s="13"/>
      <c r="E374" s="16">
        <v>127.87</v>
      </c>
      <c r="F374" s="16">
        <v>1.55</v>
      </c>
      <c r="G374" s="25">
        <f>Tabela1[[#This Row],[Divid.]]*12/Tabela1[[#This Row],[Preço atual]]</f>
        <v>0.14546023304919059</v>
      </c>
      <c r="H374" s="16">
        <v>3.05</v>
      </c>
      <c r="I374" s="16">
        <v>98.67</v>
      </c>
      <c r="J374" s="15">
        <f>Tabela1[[#This Row],[Preço atual]]/Tabela1[[#This Row],[VP]]</f>
        <v>1.2959359481098611</v>
      </c>
      <c r="K374" s="14"/>
      <c r="L374" s="14"/>
      <c r="M374" s="13">
        <v>24.69</v>
      </c>
      <c r="N374" s="13">
        <v>3363</v>
      </c>
      <c r="O374" s="13"/>
      <c r="P374" s="13"/>
      <c r="Q374" s="30">
        <f>Tabela1[[#This Row],[Divid.]]</f>
        <v>1.55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137.26937269372695</v>
      </c>
      <c r="T374" s="17">
        <f>Tabela1[[#This Row],[Preço Calculado]]/Tabela1[[#This Row],[Preço atual]]-1</f>
        <v>7.3507254975576419E-2</v>
      </c>
      <c r="U374" s="29" t="str">
        <f>HYPERLINK("https://statusinvest.com.br/fundos-imobiliarios/"&amp;Tabela1[[#This Row],[Ticker]],"Link")</f>
        <v>Link</v>
      </c>
      <c r="V374" s="38" t="s">
        <v>772</v>
      </c>
    </row>
    <row r="375" spans="1:22" x14ac:dyDescent="0.25">
      <c r="A375" s="12" t="s">
        <v>773</v>
      </c>
      <c r="B375" s="12" t="s">
        <v>28</v>
      </c>
      <c r="C375" s="13" t="s">
        <v>53</v>
      </c>
      <c r="D375" s="13" t="s">
        <v>769</v>
      </c>
      <c r="E375" s="16">
        <v>87.18</v>
      </c>
      <c r="F375" s="16">
        <v>1.3</v>
      </c>
      <c r="G375" s="25">
        <f>Tabela1[[#This Row],[Divid.]]*12/Tabela1[[#This Row],[Preço atual]]</f>
        <v>0.17894012388162422</v>
      </c>
      <c r="H375" s="16">
        <v>8.6</v>
      </c>
      <c r="I375" s="16">
        <v>90.14</v>
      </c>
      <c r="J375" s="15">
        <f>Tabela1[[#This Row],[Preço atual]]/Tabela1[[#This Row],[VP]]</f>
        <v>0.96716219214555144</v>
      </c>
      <c r="K375" s="14"/>
      <c r="L375" s="14"/>
      <c r="M375" s="13">
        <v>4.18</v>
      </c>
      <c r="N375" s="13">
        <v>30144</v>
      </c>
      <c r="O375" s="13"/>
      <c r="P375" s="13"/>
      <c r="Q375" s="30">
        <f>Tabela1[[#This Row],[Divid.]]</f>
        <v>1.3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375" s="17">
        <f>Tabela1[[#This Row],[Preço Calculado]]/Tabela1[[#This Row],[Preço atual]]-1</f>
        <v>0.32059132015958824</v>
      </c>
      <c r="U375" s="29" t="str">
        <f>HYPERLINK("https://statusinvest.com.br/fundos-imobiliarios/"&amp;Tabela1[[#This Row],[Ticker]],"Link")</f>
        <v>Link</v>
      </c>
      <c r="V375" s="38" t="s">
        <v>774</v>
      </c>
    </row>
    <row r="376" spans="1:22" x14ac:dyDescent="0.25">
      <c r="A376" s="12" t="s">
        <v>775</v>
      </c>
      <c r="B376" s="12" t="s">
        <v>28</v>
      </c>
      <c r="C376" s="13" t="s">
        <v>84</v>
      </c>
      <c r="D376" s="13" t="s">
        <v>50</v>
      </c>
      <c r="E376" s="16">
        <v>1128.06</v>
      </c>
      <c r="F376" s="16">
        <v>4.7708000000000004</v>
      </c>
      <c r="G376" s="25">
        <f>Tabela1[[#This Row],[Divid.]]*12/Tabela1[[#This Row],[Preço atual]]</f>
        <v>5.0750491995106645E-2</v>
      </c>
      <c r="H376" s="16">
        <v>22.2636</v>
      </c>
      <c r="I376" s="16">
        <v>986.57</v>
      </c>
      <c r="J376" s="15">
        <f>Tabela1[[#This Row],[Preço atual]]/Tabela1[[#This Row],[VP]]</f>
        <v>1.1434160779265534</v>
      </c>
      <c r="K376" s="14">
        <v>0</v>
      </c>
      <c r="L376" s="14">
        <v>0</v>
      </c>
      <c r="M376" s="13">
        <v>0.69</v>
      </c>
      <c r="N376" s="13">
        <v>52</v>
      </c>
      <c r="O376" s="13">
        <v>8194</v>
      </c>
      <c r="P376" s="13">
        <v>1066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-0.62545762365234947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776</v>
      </c>
      <c r="B377" s="12" t="s">
        <v>28</v>
      </c>
      <c r="C377" s="13" t="s">
        <v>29</v>
      </c>
      <c r="D377" s="13" t="s">
        <v>521</v>
      </c>
      <c r="E377" s="16">
        <v>0</v>
      </c>
      <c r="F377" s="16">
        <v>7.0492999999999997</v>
      </c>
      <c r="G377" s="25" t="e">
        <f>Tabela1[[#This Row],[Divid.]]*12/Tabela1[[#This Row],[Preço atual]]</f>
        <v>#DIV/0!</v>
      </c>
      <c r="H377" s="16">
        <v>54.505099999999999</v>
      </c>
      <c r="I377" s="16">
        <v>1013.35</v>
      </c>
      <c r="J377" s="15">
        <f>Tabela1[[#This Row],[Preço atual]]/Tabela1[[#This Row],[VP]]</f>
        <v>0</v>
      </c>
      <c r="K377" s="14"/>
      <c r="L377" s="14"/>
      <c r="M377" s="13">
        <v>1.84</v>
      </c>
      <c r="N377" s="13">
        <v>1</v>
      </c>
      <c r="O377" s="13"/>
      <c r="P377" s="13"/>
      <c r="Q377" s="30">
        <f>Tabela1[[#This Row],[Divid.]]</f>
        <v>7.0492999999999997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624.2922509225092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777</v>
      </c>
      <c r="B378" s="12" t="s">
        <v>28</v>
      </c>
      <c r="C378" s="13" t="s">
        <v>82</v>
      </c>
      <c r="D378" s="13" t="s">
        <v>50</v>
      </c>
      <c r="E378" s="16">
        <v>120</v>
      </c>
      <c r="F378" s="16">
        <v>0.43</v>
      </c>
      <c r="G378" s="25">
        <f>Tabela1[[#This Row],[Divid.]]*12/Tabela1[[#This Row],[Preço atual]]</f>
        <v>4.3000000000000003E-2</v>
      </c>
      <c r="H378" s="16">
        <v>0</v>
      </c>
      <c r="I378" s="16">
        <v>139.52000000000001</v>
      </c>
      <c r="J378" s="15">
        <f>Tabela1[[#This Row],[Preço atual]]/Tabela1[[#This Row],[VP]]</f>
        <v>0.86009174311926595</v>
      </c>
      <c r="K378" s="14"/>
      <c r="L378" s="14"/>
      <c r="M378" s="13">
        <v>0.02</v>
      </c>
      <c r="N378" s="13">
        <v>10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-0.68265682656826576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778</v>
      </c>
      <c r="B379" s="12" t="s">
        <v>28</v>
      </c>
      <c r="C379" s="13" t="s">
        <v>43</v>
      </c>
      <c r="D379" s="13" t="s">
        <v>141</v>
      </c>
      <c r="E379" s="16">
        <v>42.98</v>
      </c>
      <c r="F379" s="16">
        <v>0.46</v>
      </c>
      <c r="G379" s="25">
        <f>Tabela1[[#This Row],[Divid.]]*12/Tabela1[[#This Row],[Preço atual]]</f>
        <v>0.12843182875756168</v>
      </c>
      <c r="H379" s="16">
        <v>5.43</v>
      </c>
      <c r="I379" s="16">
        <v>55.96</v>
      </c>
      <c r="J379" s="15">
        <f>Tabela1[[#This Row],[Preço atual]]/Tabela1[[#This Row],[VP]]</f>
        <v>0.76804860614724801</v>
      </c>
      <c r="K379" s="14">
        <v>0</v>
      </c>
      <c r="L379" s="14">
        <v>0</v>
      </c>
      <c r="M379" s="13">
        <v>6.45</v>
      </c>
      <c r="N379" s="13">
        <v>26113</v>
      </c>
      <c r="O379" s="13">
        <v>5384</v>
      </c>
      <c r="P379" s="13">
        <v>1109</v>
      </c>
      <c r="Q379" s="30">
        <f>Tabela1[[#This Row],[Divid.]]</f>
        <v>0.46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379" s="17">
        <f>Tabela1[[#This Row],[Preço Calculado]]/Tabela1[[#This Row],[Preço atual]]-1</f>
        <v>-5.2163625405448943E-2</v>
      </c>
      <c r="U379" s="29" t="str">
        <f>HYPERLINK("https://statusinvest.com.br/fundos-imobiliarios/"&amp;Tabela1[[#This Row],[Ticker]],"Link")</f>
        <v>Link</v>
      </c>
      <c r="V379" s="38" t="s">
        <v>779</v>
      </c>
    </row>
    <row r="380" spans="1:22" x14ac:dyDescent="0.25">
      <c r="A380" s="12" t="s">
        <v>780</v>
      </c>
      <c r="B380" s="12" t="s">
        <v>28</v>
      </c>
      <c r="C380" s="13" t="s">
        <v>29</v>
      </c>
      <c r="D380" s="13" t="s">
        <v>233</v>
      </c>
      <c r="E380" s="16">
        <v>0</v>
      </c>
      <c r="F380" s="16">
        <v>0.63</v>
      </c>
      <c r="G380" s="25" t="e">
        <f>Tabela1[[#This Row],[Divid.]]*12/Tabela1[[#This Row],[Preço atual]]</f>
        <v>#DIV/0!</v>
      </c>
      <c r="H380" s="16">
        <v>8.07</v>
      </c>
      <c r="I380" s="16">
        <v>116.14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0.63</v>
      </c>
      <c r="N380" s="13">
        <v>27</v>
      </c>
      <c r="O380" s="13"/>
      <c r="P380" s="13"/>
      <c r="Q380" s="30">
        <f>Tabela1[[#This Row],[Divid.]]</f>
        <v>0.63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781</v>
      </c>
      <c r="B381" s="12" t="s">
        <v>28</v>
      </c>
      <c r="C381" s="13" t="s">
        <v>82</v>
      </c>
      <c r="D381" s="13" t="s">
        <v>50</v>
      </c>
      <c r="E381" s="16">
        <v>9.5</v>
      </c>
      <c r="F381" s="16">
        <v>0.09</v>
      </c>
      <c r="G381" s="25">
        <f>Tabela1[[#This Row],[Divid.]]*12/Tabela1[[#This Row],[Preço atual]]</f>
        <v>0.11368421052631579</v>
      </c>
      <c r="H381" s="16">
        <v>1.2243999999999999</v>
      </c>
      <c r="I381" s="16">
        <v>9.68</v>
      </c>
      <c r="J381" s="15">
        <f>Tabela1[[#This Row],[Preço atual]]/Tabela1[[#This Row],[VP]]</f>
        <v>0.98140495867768596</v>
      </c>
      <c r="K381" s="14"/>
      <c r="L381" s="14"/>
      <c r="M381" s="13">
        <v>15.25</v>
      </c>
      <c r="N381" s="13">
        <v>7477</v>
      </c>
      <c r="O381" s="13"/>
      <c r="P381" s="13"/>
      <c r="Q381" s="30">
        <f>Tabela1[[#This Row],[Divid.]]</f>
        <v>0.09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381" s="17">
        <f>Tabela1[[#This Row],[Preço Calculado]]/Tabela1[[#This Row],[Preço atual]]-1</f>
        <v>-0.16100213633715277</v>
      </c>
      <c r="U381" s="29" t="str">
        <f>HYPERLINK("https://statusinvest.com.br/fundos-imobiliarios/"&amp;Tabela1[[#This Row],[Ticker]],"Link")</f>
        <v>Link</v>
      </c>
      <c r="V381" s="38" t="s">
        <v>782</v>
      </c>
    </row>
    <row r="382" spans="1:22" x14ac:dyDescent="0.25">
      <c r="A382" s="12" t="s">
        <v>783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-0.01</v>
      </c>
      <c r="J382" s="15">
        <f>Tabela1[[#This Row],[Preço atual]]/Tabela1[[#This Row],[VP]]</f>
        <v>-300</v>
      </c>
      <c r="K382" s="14"/>
      <c r="L382" s="14"/>
      <c r="M382" s="13" t="s">
        <v>50</v>
      </c>
      <c r="N382" s="13">
        <v>106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784</v>
      </c>
    </row>
    <row r="383" spans="1:22" x14ac:dyDescent="0.25">
      <c r="A383" s="12" t="s">
        <v>785</v>
      </c>
      <c r="B383" s="12" t="s">
        <v>28</v>
      </c>
      <c r="C383" s="13" t="s">
        <v>159</v>
      </c>
      <c r="D383" s="13" t="s">
        <v>138</v>
      </c>
      <c r="E383" s="16">
        <v>168</v>
      </c>
      <c r="F383" s="16">
        <v>0.75</v>
      </c>
      <c r="G383" s="25">
        <f>Tabela1[[#This Row],[Divid.]]*12/Tabela1[[#This Row],[Preço atual]]</f>
        <v>5.3571428571428568E-2</v>
      </c>
      <c r="H383" s="16">
        <v>9.02</v>
      </c>
      <c r="I383" s="16">
        <v>147.11000000000001</v>
      </c>
      <c r="J383" s="15">
        <f>Tabela1[[#This Row],[Preço atual]]/Tabela1[[#This Row],[VP]]</f>
        <v>1.1420025831010807</v>
      </c>
      <c r="K383" s="14">
        <v>0.21299999999999999</v>
      </c>
      <c r="L383" s="14">
        <v>0.03</v>
      </c>
      <c r="M383" s="13">
        <v>0.79</v>
      </c>
      <c r="N383" s="13">
        <v>89</v>
      </c>
      <c r="O383" s="13">
        <v>5405</v>
      </c>
      <c r="P383" s="13">
        <v>473</v>
      </c>
      <c r="Q383" s="30">
        <f>Tabela1[[#This Row],[Divid.]]</f>
        <v>0.75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83" s="17">
        <f>Tabela1[[#This Row],[Preço Calculado]]/Tabela1[[#This Row],[Preço atual]]-1</f>
        <v>-0.60463890353189254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786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787</v>
      </c>
    </row>
    <row r="385" spans="1:22" x14ac:dyDescent="0.25">
      <c r="A385" s="12" t="s">
        <v>788</v>
      </c>
      <c r="B385" s="12" t="s">
        <v>28</v>
      </c>
      <c r="C385" s="13" t="s">
        <v>53</v>
      </c>
      <c r="D385" s="13"/>
      <c r="E385" s="16">
        <v>145.91999999999999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125.94</v>
      </c>
      <c r="J385" s="15">
        <f>Tabela1[[#This Row],[Preço atual]]/Tabela1[[#This Row],[VP]]</f>
        <v>1.1586469747498809</v>
      </c>
      <c r="K385" s="14"/>
      <c r="L385" s="14"/>
      <c r="M385" s="13">
        <v>0.92</v>
      </c>
      <c r="N385" s="13">
        <v>115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789</v>
      </c>
      <c r="B386" s="12" t="s">
        <v>28</v>
      </c>
      <c r="C386" s="13" t="s">
        <v>56</v>
      </c>
      <c r="D386" s="13" t="s">
        <v>153</v>
      </c>
      <c r="E386" s="16">
        <v>1.26</v>
      </c>
      <c r="F386" s="16">
        <v>1.52</v>
      </c>
      <c r="G386" s="14">
        <f>Tabela1[[#This Row],[Divid.]]*12/Tabela1[[#This Row],[Preço atual]]</f>
        <v>14.476190476190478</v>
      </c>
      <c r="H386" s="16">
        <v>15.54</v>
      </c>
      <c r="I386" s="16">
        <v>117.65</v>
      </c>
      <c r="J386" s="15">
        <f>Tabela1[[#This Row],[Preço atual]]/Tabela1[[#This Row],[VP]]</f>
        <v>1.0709732256693583E-2</v>
      </c>
      <c r="K386" s="14"/>
      <c r="L386" s="14"/>
      <c r="M386" s="13">
        <v>5.43</v>
      </c>
      <c r="N386" s="13">
        <v>51</v>
      </c>
      <c r="O386" s="13"/>
      <c r="P386" s="13"/>
      <c r="Q386" s="30">
        <f>Tabela1[[#This Row],[Divid.]]</f>
        <v>1.52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134.61254612546125</v>
      </c>
      <c r="T386" s="17">
        <f>Tabela1[[#This Row],[Preço Calculado]]/Tabela1[[#This Row],[Preço atual]]-1</f>
        <v>105.83535406782639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790</v>
      </c>
      <c r="B387" s="12" t="s">
        <v>28</v>
      </c>
      <c r="C387" s="13" t="s">
        <v>159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23.06</v>
      </c>
      <c r="J387" s="15">
        <f>Tabela1[[#This Row],[Preço atual]]/Tabela1[[#This Row],[VP]]</f>
        <v>0</v>
      </c>
      <c r="K387" s="14"/>
      <c r="L387" s="14"/>
      <c r="M387" s="13">
        <v>1.08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791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792</v>
      </c>
      <c r="B389" s="12" t="s">
        <v>28</v>
      </c>
      <c r="C389" s="13" t="s">
        <v>43</v>
      </c>
      <c r="D389" s="13" t="s">
        <v>793</v>
      </c>
      <c r="E389" s="16">
        <v>93.01</v>
      </c>
      <c r="F389" s="16">
        <v>0.64</v>
      </c>
      <c r="G389" s="25">
        <f>Tabela1[[#This Row],[Divid.]]*12/Tabela1[[#This Row],[Preço atual]]</f>
        <v>8.257176647672293E-2</v>
      </c>
      <c r="H389" s="16">
        <v>7.3</v>
      </c>
      <c r="I389" s="16">
        <v>94.98</v>
      </c>
      <c r="J389" s="15">
        <f>Tabela1[[#This Row],[Preço atual]]/Tabela1[[#This Row],[VP]]</f>
        <v>0.97925879132448934</v>
      </c>
      <c r="K389" s="14">
        <v>0</v>
      </c>
      <c r="L389" s="14">
        <v>0</v>
      </c>
      <c r="M389" s="13">
        <v>2.16</v>
      </c>
      <c r="N389" s="13">
        <v>23130</v>
      </c>
      <c r="O389" s="13">
        <v>11455</v>
      </c>
      <c r="P389" s="13">
        <v>951</v>
      </c>
      <c r="Q389" s="30">
        <f>Tabela1[[#This Row],[Divid.]]</f>
        <v>0.64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89" s="17">
        <f>Tabela1[[#This Row],[Preço Calculado]]/Tabela1[[#This Row],[Preço atual]]-1</f>
        <v>-0.39061426954448031</v>
      </c>
      <c r="U389" s="29" t="str">
        <f>HYPERLINK("https://statusinvest.com.br/fundos-imobiliarios/"&amp;Tabela1[[#This Row],[Ticker]],"Link")</f>
        <v>Link</v>
      </c>
      <c r="V389" s="38" t="s">
        <v>794</v>
      </c>
    </row>
    <row r="390" spans="1:22" x14ac:dyDescent="0.25">
      <c r="A390" s="12" t="s">
        <v>795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796</v>
      </c>
      <c r="B391" s="12" t="s">
        <v>28</v>
      </c>
      <c r="C391" s="13" t="s">
        <v>159</v>
      </c>
      <c r="D391" s="13" t="s">
        <v>797</v>
      </c>
      <c r="E391" s="16">
        <v>120.89</v>
      </c>
      <c r="F391" s="16">
        <v>1.43</v>
      </c>
      <c r="G391" s="25">
        <f>Tabela1[[#This Row],[Divid.]]*12/Tabela1[[#This Row],[Preço atual]]</f>
        <v>0.14194722474977253</v>
      </c>
      <c r="H391" s="16">
        <v>16.489999999999998</v>
      </c>
      <c r="I391" s="16">
        <v>111.49</v>
      </c>
      <c r="J391" s="15">
        <f>Tabela1[[#This Row],[Preço atual]]/Tabela1[[#This Row],[VP]]</f>
        <v>1.084312494394116</v>
      </c>
      <c r="K391" s="14">
        <v>0</v>
      </c>
      <c r="L391" s="14">
        <v>0</v>
      </c>
      <c r="M391" s="13">
        <v>36.83</v>
      </c>
      <c r="N391" s="13">
        <v>124930</v>
      </c>
      <c r="O391" s="13">
        <v>84</v>
      </c>
      <c r="P391" s="13">
        <v>2</v>
      </c>
      <c r="Q391" s="30">
        <f>Tabela1[[#This Row],[Divid.]]</f>
        <v>1.43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126.64206642066419</v>
      </c>
      <c r="T391" s="17">
        <f>Tabela1[[#This Row],[Preço Calculado]]/Tabela1[[#This Row],[Preço atual]]-1</f>
        <v>4.7580994463265691E-2</v>
      </c>
      <c r="U391" s="29" t="str">
        <f>HYPERLINK("https://statusinvest.com.br/fundos-imobiliarios/"&amp;Tabela1[[#This Row],[Ticker]],"Link")</f>
        <v>Link</v>
      </c>
      <c r="V391" s="38" t="s">
        <v>798</v>
      </c>
    </row>
    <row r="392" spans="1:22" x14ac:dyDescent="0.25">
      <c r="A392" s="12" t="s">
        <v>799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800</v>
      </c>
    </row>
    <row r="393" spans="1:22" x14ac:dyDescent="0.25">
      <c r="A393" s="12" t="s">
        <v>801</v>
      </c>
      <c r="B393" s="12" t="s">
        <v>28</v>
      </c>
      <c r="C393" s="13" t="s">
        <v>82</v>
      </c>
      <c r="D393" s="13" t="s">
        <v>50</v>
      </c>
      <c r="E393" s="16">
        <v>262.5</v>
      </c>
      <c r="F393" s="16">
        <v>2.72</v>
      </c>
      <c r="G393" s="25">
        <f>Tabela1[[#This Row],[Divid.]]*12/Tabela1[[#This Row],[Preço atual]]</f>
        <v>0.12434285714285714</v>
      </c>
      <c r="H393" s="16">
        <v>29.73</v>
      </c>
      <c r="I393" s="16">
        <v>267.25</v>
      </c>
      <c r="J393" s="15">
        <f>Tabela1[[#This Row],[Preço atual]]/Tabela1[[#This Row],[VP]]</f>
        <v>0.98222637979420013</v>
      </c>
      <c r="K393" s="14">
        <v>0</v>
      </c>
      <c r="L393" s="14">
        <v>0</v>
      </c>
      <c r="M393" s="13">
        <v>0.08</v>
      </c>
      <c r="N393" s="13">
        <v>81</v>
      </c>
      <c r="O393" s="13">
        <v>7814</v>
      </c>
      <c r="P393" s="13">
        <v>917</v>
      </c>
      <c r="Q393" s="30">
        <f>Tabela1[[#This Row],[Divid.]]</f>
        <v>2.72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240.88560885608854</v>
      </c>
      <c r="T393" s="17">
        <f>Tabela1[[#This Row],[Preço Calculado]]/Tabela1[[#This Row],[Preço atual]]-1</f>
        <v>-8.2340537691091287E-2</v>
      </c>
      <c r="U393" s="29" t="str">
        <f>HYPERLINK("https://statusinvest.com.br/fundos-imobiliarios/"&amp;Tabela1[[#This Row],[Ticker]],"Link")</f>
        <v>Link</v>
      </c>
      <c r="V393" s="38" t="s">
        <v>802</v>
      </c>
    </row>
    <row r="394" spans="1:22" x14ac:dyDescent="0.25">
      <c r="A394" s="12" t="s">
        <v>803</v>
      </c>
      <c r="B394" s="12" t="s">
        <v>28</v>
      </c>
      <c r="C394" s="13" t="s">
        <v>56</v>
      </c>
      <c r="D394" s="13" t="s">
        <v>804</v>
      </c>
      <c r="E394" s="16">
        <v>2.17</v>
      </c>
      <c r="F394" s="16">
        <v>0.05</v>
      </c>
      <c r="G394" s="14">
        <f>Tabela1[[#This Row],[Divid.]]*12/Tabela1[[#This Row],[Preço atual]]</f>
        <v>0.27649769585253459</v>
      </c>
      <c r="H394" s="16">
        <v>0.09</v>
      </c>
      <c r="I394" s="16">
        <v>12.72</v>
      </c>
      <c r="J394" s="15">
        <f>Tabela1[[#This Row],[Preço atual]]/Tabela1[[#This Row],[VP]]</f>
        <v>0.17059748427672955</v>
      </c>
      <c r="K394" s="14"/>
      <c r="L394" s="14"/>
      <c r="M394" s="13">
        <v>0.47</v>
      </c>
      <c r="N394" s="13">
        <v>94035</v>
      </c>
      <c r="O394" s="13">
        <v>513</v>
      </c>
      <c r="P394" s="13">
        <v>0</v>
      </c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1.0405734011257164</v>
      </c>
      <c r="U394" s="29" t="str">
        <f>HYPERLINK("https://statusinvest.com.br/fundos-imobiliarios/"&amp;Tabela1[[#This Row],[Ticker]],"Link")</f>
        <v>Link</v>
      </c>
      <c r="V394" s="38" t="s">
        <v>805</v>
      </c>
    </row>
    <row r="395" spans="1:22" x14ac:dyDescent="0.25">
      <c r="A395" s="12" t="s">
        <v>806</v>
      </c>
      <c r="B395" s="12" t="s">
        <v>28</v>
      </c>
      <c r="C395" s="13" t="s">
        <v>159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807</v>
      </c>
      <c r="B396" s="12" t="s">
        <v>28</v>
      </c>
      <c r="C396" s="13" t="s">
        <v>159</v>
      </c>
      <c r="D396" s="13" t="s">
        <v>233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808</v>
      </c>
      <c r="B397" s="12" t="s">
        <v>28</v>
      </c>
      <c r="C397" s="13" t="s">
        <v>43</v>
      </c>
      <c r="D397" s="13" t="s">
        <v>47</v>
      </c>
      <c r="E397" s="16">
        <v>126.09</v>
      </c>
      <c r="F397" s="16">
        <v>0.22</v>
      </c>
      <c r="G397" s="25">
        <f>Tabela1[[#This Row],[Divid.]]*12/Tabela1[[#This Row],[Preço atual]]</f>
        <v>2.0937425648346421E-2</v>
      </c>
      <c r="H397" s="16">
        <v>4.6264000000000003</v>
      </c>
      <c r="I397" s="16">
        <v>197.7</v>
      </c>
      <c r="J397" s="15">
        <f>Tabela1[[#This Row],[Preço atual]]/Tabela1[[#This Row],[VP]]</f>
        <v>0.63778452200303493</v>
      </c>
      <c r="K397" s="14">
        <v>0.42399999999999999</v>
      </c>
      <c r="L397" s="14">
        <v>7.2000000000000008E-2</v>
      </c>
      <c r="M397" s="13">
        <v>0.79</v>
      </c>
      <c r="N397" s="13">
        <v>689</v>
      </c>
      <c r="O397" s="13">
        <v>7827</v>
      </c>
      <c r="P397" s="13">
        <v>586</v>
      </c>
      <c r="Q397" s="30">
        <f>Tabela1[[#This Row],[Divid.]]</f>
        <v>0.22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397" s="17">
        <f>Tabela1[[#This Row],[Preço Calculado]]/Tabela1[[#This Row],[Preço atual]]-1</f>
        <v>-0.84548025351773859</v>
      </c>
      <c r="U397" s="29" t="str">
        <f>HYPERLINK("https://statusinvest.com.br/fundos-imobiliarios/"&amp;Tabela1[[#This Row],[Ticker]],"Link")</f>
        <v>Link</v>
      </c>
      <c r="V397" s="38" t="s">
        <v>809</v>
      </c>
    </row>
    <row r="398" spans="1:22" x14ac:dyDescent="0.25">
      <c r="A398" s="12" t="s">
        <v>810</v>
      </c>
      <c r="B398" s="12" t="s">
        <v>28</v>
      </c>
      <c r="C398" s="13" t="s">
        <v>159</v>
      </c>
      <c r="D398" s="13" t="s">
        <v>811</v>
      </c>
      <c r="E398" s="16">
        <v>150</v>
      </c>
      <c r="F398" s="16">
        <v>2</v>
      </c>
      <c r="G398" s="25">
        <f>Tabela1[[#This Row],[Divid.]]*12/Tabela1[[#This Row],[Preço atual]]</f>
        <v>0.16</v>
      </c>
      <c r="H398" s="16">
        <v>13.38</v>
      </c>
      <c r="I398" s="16">
        <v>108.62</v>
      </c>
      <c r="J398" s="15">
        <f>Tabela1[[#This Row],[Preço atual]]/Tabela1[[#This Row],[VP]]</f>
        <v>1.3809611489596758</v>
      </c>
      <c r="K398" s="14">
        <v>0</v>
      </c>
      <c r="L398" s="14">
        <v>0</v>
      </c>
      <c r="M398" s="13">
        <v>13.3</v>
      </c>
      <c r="N398" s="13">
        <v>211</v>
      </c>
      <c r="O398" s="13">
        <v>4536</v>
      </c>
      <c r="P398" s="13">
        <v>486</v>
      </c>
      <c r="Q398" s="30">
        <f>Tabela1[[#This Row],[Divid.]]</f>
        <v>2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177.12177121771217</v>
      </c>
      <c r="T398" s="17">
        <f>Tabela1[[#This Row],[Preço Calculado]]/Tabela1[[#This Row],[Preço atual]]-1</f>
        <v>0.18081180811808117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812</v>
      </c>
      <c r="B399" s="12" t="s">
        <v>28</v>
      </c>
      <c r="C399" s="13" t="s">
        <v>84</v>
      </c>
      <c r="D399" s="13" t="s">
        <v>811</v>
      </c>
      <c r="E399" s="16">
        <v>112.27</v>
      </c>
      <c r="F399" s="16">
        <v>0.9</v>
      </c>
      <c r="G399" s="14">
        <f>Tabela1[[#This Row],[Divid.]]*12/Tabela1[[#This Row],[Preço atual]]</f>
        <v>9.6196668744989763E-2</v>
      </c>
      <c r="H399" s="16">
        <v>11.35</v>
      </c>
      <c r="I399" s="16">
        <v>103.83</v>
      </c>
      <c r="J399" s="15">
        <f>Tabela1[[#This Row],[Preço atual]]/Tabela1[[#This Row],[VP]]</f>
        <v>1.0812867186747568</v>
      </c>
      <c r="K399" s="14">
        <v>0</v>
      </c>
      <c r="L399" s="14">
        <v>0</v>
      </c>
      <c r="M399" s="13">
        <v>11.69</v>
      </c>
      <c r="N399" s="13">
        <v>117516</v>
      </c>
      <c r="O399" s="13">
        <v>3191</v>
      </c>
      <c r="P399" s="13">
        <v>327</v>
      </c>
      <c r="Q399" s="30">
        <f>Tabela1[[#This Row],[Divid.]]</f>
        <v>0.9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9" s="17">
        <f>Tabela1[[#This Row],[Preço Calculado]]/Tabela1[[#This Row],[Preço atual]]-1</f>
        <v>-0.2900614852768284</v>
      </c>
      <c r="U399" s="29" t="str">
        <f>HYPERLINK("https://statusinvest.com.br/fundos-imobiliarios/"&amp;Tabela1[[#This Row],[Ticker]],"Link")</f>
        <v>Link</v>
      </c>
      <c r="V399" s="38" t="s">
        <v>813</v>
      </c>
    </row>
    <row r="400" spans="1:22" x14ac:dyDescent="0.25">
      <c r="A400" s="12" t="s">
        <v>814</v>
      </c>
      <c r="B400" s="12" t="s">
        <v>28</v>
      </c>
      <c r="C400" s="13" t="s">
        <v>43</v>
      </c>
      <c r="D400" s="13" t="s">
        <v>50</v>
      </c>
      <c r="E400" s="16">
        <v>100</v>
      </c>
      <c r="F400" s="16">
        <v>0.94</v>
      </c>
      <c r="G400" s="14">
        <f>Tabela1[[#This Row],[Divid.]]*12/Tabela1[[#This Row],[Preço atual]]</f>
        <v>0.1128</v>
      </c>
      <c r="H400" s="16">
        <v>11.36</v>
      </c>
      <c r="I400" s="16">
        <v>102.59</v>
      </c>
      <c r="J400" s="15">
        <f>Tabela1[[#This Row],[Preço atual]]/Tabela1[[#This Row],[VP]]</f>
        <v>0.97475387464665164</v>
      </c>
      <c r="K400" s="14">
        <v>0</v>
      </c>
      <c r="L400" s="14">
        <v>0</v>
      </c>
      <c r="M400" s="13">
        <v>5.01</v>
      </c>
      <c r="N400" s="13">
        <v>31</v>
      </c>
      <c r="O400" s="13">
        <v>2668</v>
      </c>
      <c r="P400" s="13">
        <v>235</v>
      </c>
      <c r="Q400" s="30">
        <f>Tabela1[[#This Row],[Divid.]]</f>
        <v>0.94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400" s="17">
        <f>Tabela1[[#This Row],[Preço Calculado]]/Tabela1[[#This Row],[Preço atual]]-1</f>
        <v>-0.16752767527675294</v>
      </c>
      <c r="U400" s="29" t="str">
        <f>HYPERLINK("https://statusinvest.com.br/fundos-imobiliarios/"&amp;Tabela1[[#This Row],[Ticker]],"Link")</f>
        <v>Link</v>
      </c>
      <c r="V400" s="38" t="s">
        <v>815</v>
      </c>
    </row>
    <row r="401" spans="1:22" x14ac:dyDescent="0.25">
      <c r="A401" s="12" t="s">
        <v>816</v>
      </c>
      <c r="B401" s="12" t="s">
        <v>28</v>
      </c>
      <c r="C401" s="13" t="s">
        <v>43</v>
      </c>
      <c r="D401" s="13"/>
      <c r="E401" s="16">
        <v>0</v>
      </c>
      <c r="F401" s="16">
        <v>0.626</v>
      </c>
      <c r="G401" s="25" t="e">
        <f>Tabela1[[#This Row],[Divid.]]*12/Tabela1[[#This Row],[Preço atual]]</f>
        <v>#DIV/0!</v>
      </c>
      <c r="H401" s="16">
        <v>1.2519</v>
      </c>
      <c r="I401" s="16">
        <v>91.93</v>
      </c>
      <c r="J401" s="15">
        <f>Tabela1[[#This Row],[Preço atual]]/Tabela1[[#This Row],[VP]]</f>
        <v>0</v>
      </c>
      <c r="K401" s="14"/>
      <c r="L401" s="14"/>
      <c r="M401" s="13">
        <v>7.12</v>
      </c>
      <c r="N401" s="13">
        <v>66</v>
      </c>
      <c r="O401" s="13">
        <v>6</v>
      </c>
      <c r="P401" s="13">
        <v>4327</v>
      </c>
      <c r="Q401" s="30">
        <f>Tabela1[[#This Row],[Divid.]]</f>
        <v>0.626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817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818</v>
      </c>
      <c r="B403" s="12" t="s">
        <v>28</v>
      </c>
      <c r="C403" s="13" t="s">
        <v>36</v>
      </c>
      <c r="D403" s="13" t="s">
        <v>819</v>
      </c>
      <c r="E403" s="16">
        <v>88.31</v>
      </c>
      <c r="F403" s="16">
        <v>1.1000000000000001</v>
      </c>
      <c r="G403" s="25">
        <f>Tabela1[[#This Row],[Divid.]]*12/Tabela1[[#This Row],[Preço atual]]</f>
        <v>0.1494734458158759</v>
      </c>
      <c r="H403" s="16">
        <v>14.72</v>
      </c>
      <c r="I403" s="16">
        <v>102.66</v>
      </c>
      <c r="J403" s="15">
        <f>Tabela1[[#This Row],[Preço atual]]/Tabela1[[#This Row],[VP]]</f>
        <v>0.86021819598675242</v>
      </c>
      <c r="K403" s="14"/>
      <c r="L403" s="14"/>
      <c r="M403" s="13">
        <v>5.75</v>
      </c>
      <c r="N403" s="13">
        <v>91137</v>
      </c>
      <c r="O403" s="13"/>
      <c r="P403" s="13"/>
      <c r="Q403" s="30">
        <f>Tabela1[[#This Row],[Divid.]]</f>
        <v>1.1000000000000001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03" s="17">
        <f>Tabela1[[#This Row],[Preço Calculado]]/Tabela1[[#This Row],[Preço atual]]-1</f>
        <v>0.10312506137177779</v>
      </c>
      <c r="U403" s="29" t="str">
        <f>HYPERLINK("https://statusinvest.com.br/fundos-imobiliarios/"&amp;Tabela1[[#This Row],[Ticker]],"Link")</f>
        <v>Link</v>
      </c>
      <c r="V403" s="38" t="s">
        <v>820</v>
      </c>
    </row>
    <row r="404" spans="1:22" x14ac:dyDescent="0.25">
      <c r="A404" s="12" t="s">
        <v>821</v>
      </c>
      <c r="B404" s="12" t="s">
        <v>28</v>
      </c>
      <c r="C404" s="13" t="s">
        <v>36</v>
      </c>
      <c r="D404" s="13" t="s">
        <v>822</v>
      </c>
      <c r="E404" s="16">
        <v>93.29</v>
      </c>
      <c r="F404" s="16">
        <v>0.9</v>
      </c>
      <c r="G404" s="25">
        <f>Tabela1[[#This Row],[Divid.]]*12/Tabela1[[#This Row],[Preço atual]]</f>
        <v>0.11576803515918105</v>
      </c>
      <c r="H404" s="16">
        <v>11.03</v>
      </c>
      <c r="I404" s="16">
        <v>97.01</v>
      </c>
      <c r="J404" s="15">
        <f>Tabela1[[#This Row],[Preço atual]]/Tabela1[[#This Row],[VP]]</f>
        <v>0.96165343778991863</v>
      </c>
      <c r="K404" s="14"/>
      <c r="L404" s="14"/>
      <c r="M404" s="13">
        <v>1.75</v>
      </c>
      <c r="N404" s="13">
        <v>25284</v>
      </c>
      <c r="O404" s="13"/>
      <c r="P404" s="13"/>
      <c r="Q404" s="30">
        <f>Tabela1[[#This Row],[Divid.]]</f>
        <v>0.9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04" s="17">
        <f>Tabela1[[#This Row],[Preço Calculado]]/Tabela1[[#This Row],[Preço atual]]-1</f>
        <v>-0.14562335675881155</v>
      </c>
      <c r="U404" s="29" t="str">
        <f>HYPERLINK("https://statusinvest.com.br/fundos-imobiliarios/"&amp;Tabela1[[#This Row],[Ticker]],"Link")</f>
        <v>Link</v>
      </c>
      <c r="V404" s="38" t="s">
        <v>823</v>
      </c>
    </row>
    <row r="405" spans="1:22" x14ac:dyDescent="0.25">
      <c r="A405" s="12" t="s">
        <v>824</v>
      </c>
      <c r="B405" s="12" t="s">
        <v>28</v>
      </c>
      <c r="C405" s="13" t="s">
        <v>36</v>
      </c>
      <c r="D405" s="13" t="s">
        <v>825</v>
      </c>
      <c r="E405" s="16">
        <v>8.61</v>
      </c>
      <c r="F405" s="16">
        <v>0.08</v>
      </c>
      <c r="G405" s="25">
        <f>Tabela1[[#This Row],[Divid.]]*12/Tabela1[[#This Row],[Preço atual]]</f>
        <v>0.11149825783972125</v>
      </c>
      <c r="H405" s="16">
        <v>1.165</v>
      </c>
      <c r="I405" s="16">
        <v>9.6300000000000008</v>
      </c>
      <c r="J405" s="15">
        <f>Tabela1[[#This Row],[Preço atual]]/Tabela1[[#This Row],[VP]]</f>
        <v>0.89408099688473508</v>
      </c>
      <c r="K405" s="14"/>
      <c r="L405" s="14"/>
      <c r="M405" s="13">
        <v>3.59</v>
      </c>
      <c r="N405" s="13">
        <v>12039</v>
      </c>
      <c r="O405" s="13"/>
      <c r="P405" s="13"/>
      <c r="Q405" s="30">
        <f>Tabela1[[#This Row],[Divid.]]</f>
        <v>0.08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05" s="17">
        <f>Tabela1[[#This Row],[Preço Calculado]]/Tabela1[[#This Row],[Preço atual]]-1</f>
        <v>-0.17713462848914208</v>
      </c>
      <c r="U405" s="29" t="str">
        <f>HYPERLINK("https://statusinvest.com.br/fundos-imobiliarios/"&amp;Tabela1[[#This Row],[Ticker]],"Link")</f>
        <v>Link</v>
      </c>
      <c r="V405" s="38" t="s">
        <v>826</v>
      </c>
    </row>
    <row r="406" spans="1:22" x14ac:dyDescent="0.25">
      <c r="A406" s="12" t="s">
        <v>827</v>
      </c>
      <c r="B406" s="12" t="s">
        <v>28</v>
      </c>
      <c r="C406" s="13" t="s">
        <v>62</v>
      </c>
      <c r="D406" s="13" t="s">
        <v>828</v>
      </c>
      <c r="E406" s="16">
        <v>68.05</v>
      </c>
      <c r="F406" s="16">
        <v>0.72</v>
      </c>
      <c r="G406" s="25">
        <f>Tabela1[[#This Row],[Divid.]]*12/Tabela1[[#This Row],[Preço atual]]</f>
        <v>0.1269654665686995</v>
      </c>
      <c r="H406" s="16">
        <v>8.3800000000000008</v>
      </c>
      <c r="I406" s="16">
        <v>128.13999999999999</v>
      </c>
      <c r="J406" s="15">
        <f>Tabela1[[#This Row],[Preço atual]]/Tabela1[[#This Row],[VP]]</f>
        <v>0.5310597783674107</v>
      </c>
      <c r="K406" s="14"/>
      <c r="L406" s="14"/>
      <c r="M406" s="13">
        <v>1.43</v>
      </c>
      <c r="N406" s="13">
        <v>4205</v>
      </c>
      <c r="O406" s="13">
        <v>2369</v>
      </c>
      <c r="P406" s="13">
        <v>27</v>
      </c>
      <c r="Q406" s="30">
        <f>Tabela1[[#This Row],[Divid.]]</f>
        <v>0.72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06" s="17">
        <f>Tabela1[[#This Row],[Preço Calculado]]/Tabela1[[#This Row],[Preço atual]]-1</f>
        <v>-6.2985486577863514E-2</v>
      </c>
      <c r="U406" s="29" t="str">
        <f>HYPERLINK("https://statusinvest.com.br/fundos-imobiliarios/"&amp;Tabela1[[#This Row],[Ticker]],"Link")</f>
        <v>Link</v>
      </c>
      <c r="V406" s="38" t="s">
        <v>829</v>
      </c>
    </row>
    <row r="407" spans="1:22" x14ac:dyDescent="0.25">
      <c r="A407" s="12" t="s">
        <v>830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1002.62</v>
      </c>
      <c r="J407" s="15">
        <f>Tabela1[[#This Row],[Preço atual]]/Tabela1[[#This Row],[VP]]</f>
        <v>0</v>
      </c>
      <c r="K407" s="14"/>
      <c r="L407" s="14"/>
      <c r="M407" s="13">
        <v>11.24</v>
      </c>
      <c r="N407" s="13">
        <v>77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831</v>
      </c>
      <c r="B408" s="12" t="s">
        <v>28</v>
      </c>
      <c r="C408" s="13" t="s">
        <v>70</v>
      </c>
      <c r="D408" s="13" t="s">
        <v>99</v>
      </c>
      <c r="E408" s="16">
        <v>233.49</v>
      </c>
      <c r="F408" s="16">
        <v>3.5</v>
      </c>
      <c r="G408" s="25">
        <f>Tabela1[[#This Row],[Divid.]]*12/Tabela1[[#This Row],[Preço atual]]</f>
        <v>0.17987922394963382</v>
      </c>
      <c r="H408" s="16">
        <v>32.450000000000003</v>
      </c>
      <c r="I408" s="16">
        <v>364.84</v>
      </c>
      <c r="J408" s="15">
        <f>Tabela1[[#This Row],[Preço atual]]/Tabela1[[#This Row],[VP]]</f>
        <v>0.639979168950773</v>
      </c>
      <c r="K408" s="14">
        <v>0.28399999999999997</v>
      </c>
      <c r="L408" s="14">
        <v>7.0000000000000007E-2</v>
      </c>
      <c r="M408" s="13">
        <v>2.0699999999999998</v>
      </c>
      <c r="N408" s="13">
        <v>53</v>
      </c>
      <c r="O408" s="13">
        <v>962</v>
      </c>
      <c r="P408" s="13">
        <v>175</v>
      </c>
      <c r="Q408" s="30">
        <f>Tabela1[[#This Row],[Divid.]]</f>
        <v>3.5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309.96309963099628</v>
      </c>
      <c r="T408" s="17">
        <f>Tabela1[[#This Row],[Preço Calculado]]/Tabela1[[#This Row],[Preço atual]]-1</f>
        <v>0.32752194796777712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832</v>
      </c>
      <c r="B409" s="12" t="s">
        <v>28</v>
      </c>
      <c r="C409" s="13" t="s">
        <v>56</v>
      </c>
      <c r="D409" s="13" t="s">
        <v>833</v>
      </c>
      <c r="E409" s="16">
        <v>9.5</v>
      </c>
      <c r="F409" s="16">
        <v>0.11</v>
      </c>
      <c r="G409" s="25">
        <f>Tabela1[[#This Row],[Divid.]]*12/Tabela1[[#This Row],[Preço atual]]</f>
        <v>0.13894736842105262</v>
      </c>
      <c r="H409" s="16">
        <v>1.3</v>
      </c>
      <c r="I409" s="16">
        <v>9.25</v>
      </c>
      <c r="J409" s="15">
        <f>Tabela1[[#This Row],[Preço atual]]/Tabela1[[#This Row],[VP]]</f>
        <v>1.027027027027027</v>
      </c>
      <c r="K409" s="14"/>
      <c r="L409" s="14"/>
      <c r="M409" s="13">
        <v>0.65</v>
      </c>
      <c r="N409" s="13">
        <v>328058</v>
      </c>
      <c r="O409" s="13"/>
      <c r="P409" s="13"/>
      <c r="Q409" s="30">
        <f>Tabela1[[#This Row],[Divid.]]</f>
        <v>0.11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09" s="17">
        <f>Tabela1[[#This Row],[Preço Calculado]]/Tabela1[[#This Row],[Preço atual]]-1</f>
        <v>2.5441833365702049E-2</v>
      </c>
      <c r="U409" s="29" t="str">
        <f>HYPERLINK("https://statusinvest.com.br/fundos-imobiliarios/"&amp;Tabela1[[#This Row],[Ticker]],"Link")</f>
        <v>Link</v>
      </c>
      <c r="V409" s="38" t="s">
        <v>834</v>
      </c>
    </row>
    <row r="410" spans="1:22" x14ac:dyDescent="0.25">
      <c r="A410" s="12" t="s">
        <v>835</v>
      </c>
      <c r="B410" s="12" t="s">
        <v>28</v>
      </c>
      <c r="C410" s="13" t="s">
        <v>36</v>
      </c>
      <c r="D410" s="13" t="s">
        <v>833</v>
      </c>
      <c r="E410" s="16">
        <v>89.9</v>
      </c>
      <c r="F410" s="16">
        <v>0.7</v>
      </c>
      <c r="G410" s="25">
        <f>Tabela1[[#This Row],[Divid.]]*12/Tabela1[[#This Row],[Preço atual]]</f>
        <v>9.3437152391546138E-2</v>
      </c>
      <c r="H410" s="16">
        <v>10.67</v>
      </c>
      <c r="I410" s="16">
        <v>93.17</v>
      </c>
      <c r="J410" s="15">
        <f>Tabela1[[#This Row],[Preço atual]]/Tabela1[[#This Row],[VP]]</f>
        <v>0.96490286572931205</v>
      </c>
      <c r="K410" s="14"/>
      <c r="L410" s="14"/>
      <c r="M410" s="13">
        <v>0.65</v>
      </c>
      <c r="N410" s="13">
        <v>88746</v>
      </c>
      <c r="O410" s="13"/>
      <c r="P410" s="13"/>
      <c r="Q410" s="30">
        <f>Tabela1[[#This Row],[Divid.]]</f>
        <v>0.7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10" s="17">
        <f>Tabela1[[#This Row],[Preço Calculado]]/Tabela1[[#This Row],[Preço atual]]-1</f>
        <v>-0.31042691961958568</v>
      </c>
      <c r="U410" s="29" t="str">
        <f>HYPERLINK("https://statusinvest.com.br/fundos-imobiliarios/"&amp;Tabela1[[#This Row],[Ticker]],"Link")</f>
        <v>Link</v>
      </c>
      <c r="V410" s="38" t="s">
        <v>836</v>
      </c>
    </row>
    <row r="411" spans="1:22" x14ac:dyDescent="0.25">
      <c r="A411" s="12" t="s">
        <v>837</v>
      </c>
      <c r="B411" s="12" t="s">
        <v>28</v>
      </c>
      <c r="C411" s="13" t="s">
        <v>36</v>
      </c>
      <c r="D411" s="13" t="s">
        <v>833</v>
      </c>
      <c r="E411" s="16">
        <v>9.86</v>
      </c>
      <c r="F411" s="16">
        <v>0.11</v>
      </c>
      <c r="G411" s="25">
        <f>Tabela1[[#This Row],[Divid.]]*12/Tabela1[[#This Row],[Preço atual]]</f>
        <v>0.1338742393509128</v>
      </c>
      <c r="H411" s="16">
        <v>1.45</v>
      </c>
      <c r="I411" s="16">
        <v>9.76</v>
      </c>
      <c r="J411" s="15">
        <f>Tabela1[[#This Row],[Preço atual]]/Tabela1[[#This Row],[VP]]</f>
        <v>1.0102459016393441</v>
      </c>
      <c r="K411" s="14"/>
      <c r="L411" s="14"/>
      <c r="M411" s="13">
        <v>5.93</v>
      </c>
      <c r="N411" s="13">
        <v>230050</v>
      </c>
      <c r="O411" s="13"/>
      <c r="P411" s="13"/>
      <c r="Q411" s="30">
        <f>Tabela1[[#This Row],[Divid.]]</f>
        <v>0.11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11" s="17">
        <f>Tabela1[[#This Row],[Preço Calculado]]/Tabela1[[#This Row],[Preço atual]]-1</f>
        <v>-1.1998233572599437E-2</v>
      </c>
      <c r="U411" s="29" t="str">
        <f>HYPERLINK("https://statusinvest.com.br/fundos-imobiliarios/"&amp;Tabela1[[#This Row],[Ticker]],"Link")</f>
        <v>Link</v>
      </c>
      <c r="V411" s="38" t="s">
        <v>838</v>
      </c>
    </row>
    <row r="412" spans="1:22" x14ac:dyDescent="0.25">
      <c r="A412" s="12" t="s">
        <v>839</v>
      </c>
      <c r="B412" s="12" t="s">
        <v>28</v>
      </c>
      <c r="C412" s="13" t="s">
        <v>159</v>
      </c>
      <c r="D412" s="13" t="s">
        <v>50</v>
      </c>
      <c r="E412" s="16">
        <v>0</v>
      </c>
      <c r="F412" s="16" t="s">
        <v>50</v>
      </c>
      <c r="G412" s="25" t="e">
        <f>Tabela1[[#This Row],[Divid.]]*12/Tabela1[[#This Row],[Preço atual]]</f>
        <v>#VALUE!</v>
      </c>
      <c r="H412" s="16">
        <v>30.166599999999999</v>
      </c>
      <c r="I412" s="16">
        <v>899.95</v>
      </c>
      <c r="J412" s="15">
        <f>Tabela1[[#This Row],[Preço atual]]/Tabela1[[#This Row],[VP]]</f>
        <v>0</v>
      </c>
      <c r="K412" s="14"/>
      <c r="L412" s="14"/>
      <c r="M412" s="13">
        <v>9.2200000000000006</v>
      </c>
      <c r="N412" s="13">
        <v>199</v>
      </c>
      <c r="O412" s="13"/>
      <c r="P412" s="13"/>
      <c r="Q412" s="30" t="str">
        <f>Tabela1[[#This Row],[Divid.]]</f>
        <v>-</v>
      </c>
      <c r="R412" s="31">
        <v>0</v>
      </c>
      <c r="S4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2" s="17" t="e">
        <f>Tabela1[[#This Row],[Preço Calculado]]/Tabela1[[#This Row],[Preço atual]]-1</f>
        <v>#VALUE!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840</v>
      </c>
      <c r="B413" s="26" t="s">
        <v>28</v>
      </c>
      <c r="C413" s="32" t="s">
        <v>53</v>
      </c>
      <c r="D413" s="32" t="s">
        <v>825</v>
      </c>
      <c r="E413" s="33">
        <v>8.16</v>
      </c>
      <c r="F413" s="33">
        <v>7.0000000000000007E-2</v>
      </c>
      <c r="G413" s="34">
        <f>Tabela1[[#This Row],[Divid.]]*12/Tabela1[[#This Row],[Preço atual]]</f>
        <v>0.10294117647058824</v>
      </c>
      <c r="H413" s="33">
        <v>0.81499999999999995</v>
      </c>
      <c r="I413" s="33">
        <v>9.14</v>
      </c>
      <c r="J413" s="35">
        <f>Tabela1[[#This Row],[Preço atual]]/Tabela1[[#This Row],[VP]]</f>
        <v>0.89277899343544853</v>
      </c>
      <c r="K413" s="36"/>
      <c r="L413" s="36"/>
      <c r="M413" s="32">
        <v>3.84</v>
      </c>
      <c r="N413" s="32">
        <v>6416</v>
      </c>
      <c r="O413" s="32"/>
      <c r="P413" s="32"/>
      <c r="Q413" s="37">
        <f>Tabela1[[#This Row],[Divid.]]</f>
        <v>7.0000000000000007E-2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13" s="17">
        <f>Tabela1[[#This Row],[Preço Calculado]]/Tabela1[[#This Row],[Preço atual]]-1</f>
        <v>-0.24028652051226396</v>
      </c>
      <c r="U413" s="29" t="str">
        <f>HYPERLINK("https://statusinvest.com.br/fundos-imobiliarios/"&amp;Tabela1[[#This Row],[Ticker]],"Link")</f>
        <v>Link</v>
      </c>
      <c r="V413" s="38" t="s">
        <v>841</v>
      </c>
    </row>
    <row r="414" spans="1:22" x14ac:dyDescent="0.25">
      <c r="A414" s="12" t="s">
        <v>842</v>
      </c>
      <c r="B414" s="12" t="s">
        <v>28</v>
      </c>
      <c r="C414" s="13" t="s">
        <v>70</v>
      </c>
      <c r="D414" s="13" t="s">
        <v>825</v>
      </c>
      <c r="E414" s="16">
        <v>96.05</v>
      </c>
      <c r="F414" s="16">
        <v>0.65</v>
      </c>
      <c r="G414" s="25">
        <f>Tabela1[[#This Row],[Divid.]]*12/Tabela1[[#This Row],[Preço atual]]</f>
        <v>8.1207704320666332E-2</v>
      </c>
      <c r="H414" s="16">
        <v>7.99</v>
      </c>
      <c r="I414" s="16">
        <v>111.25</v>
      </c>
      <c r="J414" s="15">
        <f>Tabela1[[#This Row],[Preço atual]]/Tabela1[[#This Row],[VP]]</f>
        <v>0.86337078651685395</v>
      </c>
      <c r="K414" s="14">
        <v>0.121</v>
      </c>
      <c r="L414" s="14">
        <v>0</v>
      </c>
      <c r="M414" s="13">
        <v>1.65</v>
      </c>
      <c r="N414" s="13">
        <v>162935</v>
      </c>
      <c r="O414" s="13">
        <v>2510</v>
      </c>
      <c r="P414" s="13">
        <v>243</v>
      </c>
      <c r="Q414" s="30">
        <f>Tabela1[[#This Row],[Divid.]]</f>
        <v>0.65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14" s="17">
        <f>Tabela1[[#This Row],[Preço Calculado]]/Tabela1[[#This Row],[Preço atual]]-1</f>
        <v>-0.40068114892497186</v>
      </c>
      <c r="U414" s="29" t="str">
        <f>HYPERLINK("https://statusinvest.com.br/fundos-imobiliarios/"&amp;Tabela1[[#This Row],[Ticker]],"Link")</f>
        <v>Link</v>
      </c>
      <c r="V414" s="38" t="s">
        <v>843</v>
      </c>
    </row>
    <row r="415" spans="1:22" x14ac:dyDescent="0.25">
      <c r="A415" s="12" t="s">
        <v>844</v>
      </c>
      <c r="B415" s="12" t="s">
        <v>28</v>
      </c>
      <c r="C415" s="13" t="s">
        <v>43</v>
      </c>
      <c r="D415" s="13" t="s">
        <v>825</v>
      </c>
      <c r="E415" s="16">
        <v>7.55</v>
      </c>
      <c r="F415" s="16">
        <v>5.8000000000000003E-2</v>
      </c>
      <c r="G415" s="25">
        <f>Tabela1[[#This Row],[Divid.]]*12/Tabela1[[#This Row],[Preço atual]]</f>
        <v>9.2185430463576176E-2</v>
      </c>
      <c r="H415" s="16">
        <v>0.73</v>
      </c>
      <c r="I415" s="16">
        <v>10.85</v>
      </c>
      <c r="J415" s="15">
        <f>Tabela1[[#This Row],[Preço atual]]/Tabela1[[#This Row],[VP]]</f>
        <v>0.69585253456221197</v>
      </c>
      <c r="K415" s="14">
        <v>0</v>
      </c>
      <c r="L415" s="14">
        <v>0</v>
      </c>
      <c r="M415" s="13">
        <v>2.63</v>
      </c>
      <c r="N415" s="13">
        <v>144500</v>
      </c>
      <c r="O415" s="13">
        <v>9750</v>
      </c>
      <c r="P415" s="13">
        <v>1178</v>
      </c>
      <c r="Q415" s="30">
        <f>Tabela1[[#This Row],[Divid.]]</f>
        <v>5.8000000000000003E-2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5.1365313653136528</v>
      </c>
      <c r="T415" s="17">
        <f>Tabela1[[#This Row],[Preço Calculado]]/Tabela1[[#This Row],[Preço atual]]-1</f>
        <v>-0.31966471982600619</v>
      </c>
      <c r="U415" s="29" t="str">
        <f>HYPERLINK("https://statusinvest.com.br/fundos-imobiliarios/"&amp;Tabela1[[#This Row],[Ticker]],"Link")</f>
        <v>Link</v>
      </c>
      <c r="V415" s="38" t="s">
        <v>845</v>
      </c>
    </row>
    <row r="416" spans="1:22" x14ac:dyDescent="0.25">
      <c r="A416" s="12" t="s">
        <v>846</v>
      </c>
      <c r="B416" s="12" t="s">
        <v>28</v>
      </c>
      <c r="C416" s="13" t="s">
        <v>29</v>
      </c>
      <c r="D416" s="13" t="s">
        <v>825</v>
      </c>
      <c r="E416" s="16">
        <v>120.72</v>
      </c>
      <c r="F416" s="16">
        <v>1</v>
      </c>
      <c r="G416" s="25">
        <f>Tabela1[[#This Row],[Divid.]]*12/Tabela1[[#This Row],[Preço atual]]</f>
        <v>9.9403578528827044E-2</v>
      </c>
      <c r="H416" s="16">
        <v>10.62</v>
      </c>
      <c r="I416" s="16">
        <v>115.07</v>
      </c>
      <c r="J416" s="15">
        <f>Tabela1[[#This Row],[Preço atual]]/Tabela1[[#This Row],[VP]]</f>
        <v>1.0491005474928305</v>
      </c>
      <c r="K416" s="14">
        <v>0.06</v>
      </c>
      <c r="L416" s="14">
        <v>1.7000000000000001E-2</v>
      </c>
      <c r="M416" s="13">
        <v>9.19</v>
      </c>
      <c r="N416" s="13">
        <v>271018</v>
      </c>
      <c r="O416" s="13">
        <v>3821</v>
      </c>
      <c r="P416" s="13">
        <v>320</v>
      </c>
      <c r="Q416" s="30">
        <f>Tabela1[[#This Row],[Divid.]]</f>
        <v>1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16" s="17">
        <f>Tabela1[[#This Row],[Preço Calculado]]/Tabela1[[#This Row],[Preço atual]]-1</f>
        <v>-0.26639425439980047</v>
      </c>
      <c r="U416" s="29" t="str">
        <f>HYPERLINK("https://statusinvest.com.br/fundos-imobiliarios/"&amp;Tabela1[[#This Row],[Ticker]],"Link")</f>
        <v>Link</v>
      </c>
      <c r="V416" s="38" t="s">
        <v>847</v>
      </c>
    </row>
    <row r="417" spans="1:22" x14ac:dyDescent="0.25">
      <c r="A417" s="12" t="s">
        <v>848</v>
      </c>
      <c r="B417" s="12" t="s">
        <v>28</v>
      </c>
      <c r="C417" s="13" t="s">
        <v>56</v>
      </c>
      <c r="D417" s="13" t="s">
        <v>825</v>
      </c>
      <c r="E417" s="16">
        <v>7.94</v>
      </c>
      <c r="F417" s="16">
        <v>7.1999999999999995E-2</v>
      </c>
      <c r="G417" s="25">
        <f>Tabela1[[#This Row],[Divid.]]*12/Tabela1[[#This Row],[Preço atual]]</f>
        <v>0.10881612090680098</v>
      </c>
      <c r="H417" s="16">
        <v>0.86399999999999999</v>
      </c>
      <c r="I417" s="16">
        <v>9.0399999999999991</v>
      </c>
      <c r="J417" s="15">
        <f>Tabela1[[#This Row],[Preço atual]]/Tabela1[[#This Row],[VP]]</f>
        <v>0.87831858407079655</v>
      </c>
      <c r="K417" s="14">
        <v>0.03</v>
      </c>
      <c r="L417" s="14">
        <v>0</v>
      </c>
      <c r="M417" s="13">
        <v>4.38</v>
      </c>
      <c r="N417" s="13">
        <v>46845</v>
      </c>
      <c r="O417" s="13">
        <v>3173</v>
      </c>
      <c r="P417" s="13">
        <v>323</v>
      </c>
      <c r="Q417" s="30">
        <f>Tabela1[[#This Row],[Divid.]]</f>
        <v>7.1999999999999995E-2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7" s="17">
        <f>Tabela1[[#This Row],[Preço Calculado]]/Tabela1[[#This Row],[Preço atual]]-1</f>
        <v>-0.19692899699777877</v>
      </c>
      <c r="U417" s="29" t="str">
        <f>HYPERLINK("https://statusinvest.com.br/fundos-imobiliarios/"&amp;Tabela1[[#This Row],[Ticker]],"Link")</f>
        <v>Link</v>
      </c>
      <c r="V417" s="38" t="s">
        <v>849</v>
      </c>
    </row>
    <row r="418" spans="1:22" x14ac:dyDescent="0.25">
      <c r="A418" s="12" t="s">
        <v>850</v>
      </c>
      <c r="B418" s="12" t="s">
        <v>28</v>
      </c>
      <c r="C418" s="13" t="s">
        <v>36</v>
      </c>
      <c r="D418" s="13" t="s">
        <v>50</v>
      </c>
      <c r="E418" s="16">
        <v>0</v>
      </c>
      <c r="F418" s="16">
        <v>0.71</v>
      </c>
      <c r="G418" s="25" t="e">
        <f>Tabela1[[#This Row],[Divid.]]*12/Tabela1[[#This Row],[Preço atual]]</f>
        <v>#DIV/0!</v>
      </c>
      <c r="H418" s="16">
        <v>11.12</v>
      </c>
      <c r="I418" s="16">
        <v>136.27000000000001</v>
      </c>
      <c r="J418" s="15">
        <f>Tabela1[[#This Row],[Preço atual]]/Tabela1[[#This Row],[VP]]</f>
        <v>0</v>
      </c>
      <c r="K418" s="14">
        <v>0</v>
      </c>
      <c r="L418" s="14">
        <v>0</v>
      </c>
      <c r="M418" s="13">
        <v>0.81</v>
      </c>
      <c r="N418" s="13">
        <v>97</v>
      </c>
      <c r="O418" s="13"/>
      <c r="P418" s="13"/>
      <c r="Q418" s="30">
        <f>Tabela1[[#This Row],[Divid.]]</f>
        <v>0.71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418" s="17" t="e">
        <f>Tabela1[[#This Row],[Preço Calculado]]/Tabela1[[#This Row],[Preço atual]]-1</f>
        <v>#DIV/0!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851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852</v>
      </c>
      <c r="B420" s="12" t="s">
        <v>28</v>
      </c>
      <c r="C420" s="13" t="s">
        <v>43</v>
      </c>
      <c r="D420" s="13" t="s">
        <v>853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947.11</v>
      </c>
      <c r="J420" s="15">
        <f>Tabela1[[#This Row],[Preço atual]]/Tabela1[[#This Row],[VP]]</f>
        <v>1.2048653271531291</v>
      </c>
      <c r="K420" s="14"/>
      <c r="L420" s="14"/>
      <c r="M420" s="13">
        <v>1.38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854</v>
      </c>
      <c r="B421" s="12" t="s">
        <v>28</v>
      </c>
      <c r="C421" s="13" t="s">
        <v>43</v>
      </c>
      <c r="D421" s="13" t="s">
        <v>226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3.7864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855</v>
      </c>
    </row>
    <row r="422" spans="1:22" x14ac:dyDescent="0.25">
      <c r="A422" s="12" t="s">
        <v>856</v>
      </c>
      <c r="B422" s="12" t="s">
        <v>28</v>
      </c>
      <c r="C422" s="13" t="s">
        <v>36</v>
      </c>
      <c r="D422" s="13" t="s">
        <v>99</v>
      </c>
      <c r="E422" s="16">
        <v>81.98</v>
      </c>
      <c r="F422" s="16">
        <v>0.95</v>
      </c>
      <c r="G422" s="25">
        <f>Tabela1[[#This Row],[Divid.]]*12/Tabela1[[#This Row],[Preço atual]]</f>
        <v>0.13905830690412294</v>
      </c>
      <c r="H422" s="16">
        <v>13.57</v>
      </c>
      <c r="I422" s="16">
        <v>93.75</v>
      </c>
      <c r="J422" s="15">
        <f>Tabela1[[#This Row],[Preço atual]]/Tabela1[[#This Row],[VP]]</f>
        <v>0.87445333333333342</v>
      </c>
      <c r="K422" s="14"/>
      <c r="L422" s="14"/>
      <c r="M422" s="13">
        <v>7.41</v>
      </c>
      <c r="N422" s="13">
        <v>683</v>
      </c>
      <c r="O422" s="13"/>
      <c r="P422" s="13"/>
      <c r="Q422" s="30">
        <f>Tabela1[[#This Row],[Divid.]]</f>
        <v>0.95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22" s="17">
        <f>Tabela1[[#This Row],[Preço Calculado]]/Tabela1[[#This Row],[Preço atual]]-1</f>
        <v>2.6260567558102688E-2</v>
      </c>
      <c r="U422" s="29" t="str">
        <f>HYPERLINK("https://statusinvest.com.br/fundos-imobiliarios/"&amp;Tabela1[[#This Row],[Ticker]],"Link")</f>
        <v>Link</v>
      </c>
      <c r="V422" s="38" t="s">
        <v>857</v>
      </c>
    </row>
    <row r="423" spans="1:22" x14ac:dyDescent="0.25">
      <c r="A423" s="12" t="s">
        <v>858</v>
      </c>
      <c r="B423" s="12" t="s">
        <v>28</v>
      </c>
      <c r="C423" s="13" t="s">
        <v>29</v>
      </c>
      <c r="D423" s="13" t="s">
        <v>99</v>
      </c>
      <c r="E423" s="16">
        <v>0</v>
      </c>
      <c r="F423" s="16">
        <v>0.18459999999999999</v>
      </c>
      <c r="G423" s="25" t="e">
        <f>Tabela1[[#This Row],[Divid.]]*12/Tabela1[[#This Row],[Preço atual]]</f>
        <v>#DIV/0!</v>
      </c>
      <c r="H423" s="16">
        <v>2.5064000000000002</v>
      </c>
      <c r="I423" s="16">
        <v>21.42</v>
      </c>
      <c r="J423" s="15">
        <f>Tabela1[[#This Row],[Preço atual]]/Tabela1[[#This Row],[VP]]</f>
        <v>0</v>
      </c>
      <c r="K423" s="14">
        <v>0</v>
      </c>
      <c r="L423" s="14">
        <v>0</v>
      </c>
      <c r="M423" s="13">
        <v>1</v>
      </c>
      <c r="N423" s="13">
        <v>53</v>
      </c>
      <c r="O423" s="13"/>
      <c r="P423" s="13"/>
      <c r="Q423" s="30">
        <f>Tabela1[[#This Row],[Divid.]]</f>
        <v>0.18459999999999999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16.348339483394831</v>
      </c>
      <c r="T423" s="17" t="e">
        <f>Tabela1[[#This Row],[Preço Calculado]]/Tabela1[[#This Row],[Preço atual]]-1</f>
        <v>#DIV/0!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859</v>
      </c>
      <c r="B424" s="12" t="s">
        <v>28</v>
      </c>
      <c r="C424" s="13" t="s">
        <v>36</v>
      </c>
      <c r="D424" s="13" t="s">
        <v>860</v>
      </c>
      <c r="E424" s="16">
        <v>87.35</v>
      </c>
      <c r="F424" s="16">
        <v>0.7</v>
      </c>
      <c r="G424" s="25">
        <f>Tabela1[[#This Row],[Divid.]]*12/Tabela1[[#This Row],[Preço atual]]</f>
        <v>9.6164854035489397E-2</v>
      </c>
      <c r="H424" s="16">
        <v>9.9700000000000006</v>
      </c>
      <c r="I424" s="16">
        <v>93.19</v>
      </c>
      <c r="J424" s="15">
        <f>Tabela1[[#This Row],[Preço atual]]/Tabela1[[#This Row],[VP]]</f>
        <v>0.93733233179525699</v>
      </c>
      <c r="K424" s="14"/>
      <c r="L424" s="14"/>
      <c r="M424" s="13">
        <v>6.63</v>
      </c>
      <c r="N424" s="13">
        <v>125012</v>
      </c>
      <c r="O424" s="13"/>
      <c r="P424" s="13"/>
      <c r="Q424" s="30">
        <f>Tabela1[[#This Row],[Divid.]]</f>
        <v>0.7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24" s="17">
        <f>Tabela1[[#This Row],[Preço Calculado]]/Tabela1[[#This Row],[Preço atual]]-1</f>
        <v>-0.29029628018089004</v>
      </c>
      <c r="U424" s="29" t="str">
        <f>HYPERLINK("https://statusinvest.com.br/fundos-imobiliarios/"&amp;Tabela1[[#This Row],[Ticker]],"Link")</f>
        <v>Link</v>
      </c>
      <c r="V424" s="38" t="s">
        <v>861</v>
      </c>
    </row>
    <row r="425" spans="1:22" x14ac:dyDescent="0.25">
      <c r="A425" s="12" t="s">
        <v>862</v>
      </c>
      <c r="B425" s="12" t="s">
        <v>28</v>
      </c>
      <c r="C425" s="13" t="s">
        <v>36</v>
      </c>
      <c r="D425" s="13" t="s">
        <v>99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0.6</v>
      </c>
      <c r="I425" s="16">
        <v>0</v>
      </c>
      <c r="J425" s="15" t="e">
        <f>Tabela1[[#This Row],[Preço atual]]/Tabela1[[#This Row],[VP]]</f>
        <v>#DIV/0!</v>
      </c>
      <c r="K425" s="14"/>
      <c r="L425" s="14"/>
      <c r="M425" s="13" t="s">
        <v>50</v>
      </c>
      <c r="N425" s="13">
        <v>0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863</v>
      </c>
    </row>
    <row r="426" spans="1:22" x14ac:dyDescent="0.25">
      <c r="A426" s="12" t="s">
        <v>864</v>
      </c>
      <c r="B426" s="12" t="s">
        <v>28</v>
      </c>
      <c r="C426" s="13" t="s">
        <v>29</v>
      </c>
      <c r="D426" s="13" t="s">
        <v>99</v>
      </c>
      <c r="E426" s="16">
        <v>84.47</v>
      </c>
      <c r="F426" s="16">
        <v>0.7</v>
      </c>
      <c r="G426" s="25">
        <f>Tabela1[[#This Row],[Divid.]]*12/Tabela1[[#This Row],[Preço atual]]</f>
        <v>9.9443589440037866E-2</v>
      </c>
      <c r="H426" s="16">
        <v>9.2100000000000009</v>
      </c>
      <c r="I426" s="16">
        <v>101.23</v>
      </c>
      <c r="J426" s="15">
        <f>Tabela1[[#This Row],[Preço atual]]/Tabela1[[#This Row],[VP]]</f>
        <v>0.83443643188778027</v>
      </c>
      <c r="K426" s="14">
        <v>7.8E-2</v>
      </c>
      <c r="L426" s="14">
        <v>0.183</v>
      </c>
      <c r="M426" s="13">
        <v>1.1399999999999999</v>
      </c>
      <c r="N426" s="13">
        <v>3768</v>
      </c>
      <c r="O426" s="13">
        <v>2335</v>
      </c>
      <c r="P426" s="13">
        <v>408</v>
      </c>
      <c r="Q426" s="30">
        <f>Tabela1[[#This Row],[Divid.]]</f>
        <v>0.7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26" s="17">
        <f>Tabela1[[#This Row],[Preço Calculado]]/Tabela1[[#This Row],[Preço atual]]-1</f>
        <v>-0.26609897092222978</v>
      </c>
      <c r="U426" s="29" t="str">
        <f>HYPERLINK("https://statusinvest.com.br/fundos-imobiliarios/"&amp;Tabela1[[#This Row],[Ticker]],"Link")</f>
        <v>Link</v>
      </c>
      <c r="V426" s="38" t="s">
        <v>865</v>
      </c>
    </row>
    <row r="427" spans="1:22" x14ac:dyDescent="0.25">
      <c r="A427" s="12" t="s">
        <v>866</v>
      </c>
      <c r="B427" s="12" t="s">
        <v>28</v>
      </c>
      <c r="C427" s="13" t="s">
        <v>36</v>
      </c>
      <c r="D427" s="13" t="s">
        <v>804</v>
      </c>
      <c r="E427" s="16">
        <v>4.26</v>
      </c>
      <c r="F427" s="16">
        <v>0.04</v>
      </c>
      <c r="G427" s="25">
        <f>Tabela1[[#This Row],[Divid.]]*12/Tabela1[[#This Row],[Preço atual]]</f>
        <v>0.11267605633802817</v>
      </c>
      <c r="H427" s="16">
        <v>0.53</v>
      </c>
      <c r="I427" s="16">
        <v>10.54</v>
      </c>
      <c r="J427" s="15">
        <f>Tabela1[[#This Row],[Preço atual]]/Tabela1[[#This Row],[VP]]</f>
        <v>0.40417457305502846</v>
      </c>
      <c r="K427" s="14"/>
      <c r="L427" s="14"/>
      <c r="M427" s="13">
        <v>1.08</v>
      </c>
      <c r="N427" s="13">
        <v>88373</v>
      </c>
      <c r="O427" s="13"/>
      <c r="P427" s="13"/>
      <c r="Q427" s="30">
        <f>Tabela1[[#This Row],[Divid.]]</f>
        <v>0.04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27" s="17">
        <f>Tabela1[[#This Row],[Preço Calculado]]/Tabela1[[#This Row],[Preço atual]]-1</f>
        <v>-0.16844238864923866</v>
      </c>
      <c r="U427" s="29" t="str">
        <f>HYPERLINK("https://statusinvest.com.br/fundos-imobiliarios/"&amp;Tabela1[[#This Row],[Ticker]],"Link")</f>
        <v>Link</v>
      </c>
      <c r="V427" s="38" t="s">
        <v>867</v>
      </c>
    </row>
    <row r="428" spans="1:22" x14ac:dyDescent="0.25">
      <c r="A428" s="12" t="s">
        <v>868</v>
      </c>
      <c r="B428" s="12" t="s">
        <v>28</v>
      </c>
      <c r="C428" s="13" t="s">
        <v>70</v>
      </c>
      <c r="D428" s="13" t="s">
        <v>99</v>
      </c>
      <c r="E428" s="16">
        <v>95.2</v>
      </c>
      <c r="F428" s="16">
        <v>0.88</v>
      </c>
      <c r="G428" s="25">
        <f>Tabela1[[#This Row],[Divid.]]*12/Tabela1[[#This Row],[Preço atual]]</f>
        <v>0.11092436974789917</v>
      </c>
      <c r="H428" s="16">
        <v>10.57</v>
      </c>
      <c r="I428" s="16">
        <v>101.16</v>
      </c>
      <c r="J428" s="15">
        <f>Tabela1[[#This Row],[Preço atual]]/Tabela1[[#This Row],[VP]]</f>
        <v>0.94108343218663504</v>
      </c>
      <c r="K428" s="14">
        <v>0</v>
      </c>
      <c r="L428" s="14">
        <v>0</v>
      </c>
      <c r="M428" s="13">
        <v>3.22</v>
      </c>
      <c r="N428" s="13">
        <v>6106</v>
      </c>
      <c r="O428" s="13">
        <v>782</v>
      </c>
      <c r="P428" s="13">
        <v>100</v>
      </c>
      <c r="Q428" s="30">
        <f>Tabela1[[#This Row],[Divid.]]</f>
        <v>0.88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28" s="17">
        <f>Tabela1[[#This Row],[Preço Calculado]]/Tabela1[[#This Row],[Preço atual]]-1</f>
        <v>-0.1813699649601539</v>
      </c>
      <c r="U428" s="29" t="str">
        <f>HYPERLINK("https://statusinvest.com.br/fundos-imobiliarios/"&amp;Tabela1[[#This Row],[Ticker]],"Link")</f>
        <v>Link</v>
      </c>
      <c r="V428" s="38" t="s">
        <v>869</v>
      </c>
    </row>
    <row r="429" spans="1:22" x14ac:dyDescent="0.25">
      <c r="A429" s="12" t="s">
        <v>870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100.07</v>
      </c>
      <c r="J429" s="15">
        <f>Tabela1[[#This Row],[Preço atual]]/Tabela1[[#This Row],[VP]]</f>
        <v>0</v>
      </c>
      <c r="K429" s="14"/>
      <c r="L429" s="14"/>
      <c r="M429" s="13">
        <v>0.67</v>
      </c>
      <c r="N429" s="13">
        <v>1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871</v>
      </c>
      <c r="B430" s="12" t="s">
        <v>28</v>
      </c>
      <c r="C430" s="13" t="s">
        <v>36</v>
      </c>
      <c r="D430" s="13" t="s">
        <v>47</v>
      </c>
      <c r="E430" s="16">
        <v>0</v>
      </c>
      <c r="F430" s="16">
        <v>5.1100000000000003</v>
      </c>
      <c r="G430" s="25" t="e">
        <f>Tabela1[[#This Row],[Divid.]]*12/Tabela1[[#This Row],[Preço atual]]</f>
        <v>#DIV/0!</v>
      </c>
      <c r="H430" s="16">
        <v>0</v>
      </c>
      <c r="I430" s="16">
        <v>76.92</v>
      </c>
      <c r="J430" s="15">
        <f>Tabela1[[#This Row],[Preço atual]]/Tabela1[[#This Row],[VP]]</f>
        <v>0</v>
      </c>
      <c r="K430" s="14">
        <v>0</v>
      </c>
      <c r="L430" s="14">
        <v>0</v>
      </c>
      <c r="M430" s="13">
        <v>3.51</v>
      </c>
      <c r="N430" s="13">
        <v>53</v>
      </c>
      <c r="O430" s="13"/>
      <c r="P430" s="13"/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872</v>
      </c>
      <c r="B431" s="12" t="s">
        <v>28</v>
      </c>
      <c r="C431" s="13" t="s">
        <v>36</v>
      </c>
      <c r="D431" s="13" t="s">
        <v>99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873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34.64</v>
      </c>
      <c r="J432" s="15">
        <f>Tabela1[[#This Row],[Preço atual]]/Tabela1[[#This Row],[VP]]</f>
        <v>0</v>
      </c>
      <c r="K432" s="14"/>
      <c r="L432" s="14"/>
      <c r="M432" s="13">
        <v>1.42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874</v>
      </c>
      <c r="B433" s="12" t="s">
        <v>28</v>
      </c>
      <c r="C433" s="13" t="s">
        <v>56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8.64</v>
      </c>
      <c r="J433" s="15">
        <f>Tabela1[[#This Row],[Preço atual]]/Tabela1[[#This Row],[VP]]</f>
        <v>0</v>
      </c>
      <c r="K433" s="14"/>
      <c r="L433" s="14"/>
      <c r="M433" s="13">
        <v>32.43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875</v>
      </c>
      <c r="B434" s="12" t="s">
        <v>28</v>
      </c>
      <c r="C434" s="13" t="s">
        <v>43</v>
      </c>
      <c r="D434" s="13" t="s">
        <v>876</v>
      </c>
      <c r="E434" s="16">
        <v>13.75</v>
      </c>
      <c r="F434" s="16">
        <v>0.32329999999999998</v>
      </c>
      <c r="G434" s="25">
        <f>Tabela1[[#This Row],[Divid.]]*12/Tabela1[[#This Row],[Preço atual]]</f>
        <v>0.28215272727272728</v>
      </c>
      <c r="H434" s="16">
        <v>0</v>
      </c>
      <c r="I434" s="16">
        <v>13.54</v>
      </c>
      <c r="J434" s="15">
        <f>Tabela1[[#This Row],[Preço atual]]/Tabela1[[#This Row],[VP]]</f>
        <v>1.015509601181684</v>
      </c>
      <c r="K434" s="14">
        <v>0</v>
      </c>
      <c r="L434" s="14">
        <v>0</v>
      </c>
      <c r="M434" s="13">
        <v>0.91</v>
      </c>
      <c r="N434" s="13">
        <v>3658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1.0823079503522304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877</v>
      </c>
      <c r="B435" s="12" t="s">
        <v>28</v>
      </c>
      <c r="C435" s="13" t="s">
        <v>56</v>
      </c>
      <c r="D435" s="13" t="s">
        <v>876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878</v>
      </c>
    </row>
    <row r="436" spans="1:22" x14ac:dyDescent="0.25">
      <c r="A436" s="12" t="s">
        <v>879</v>
      </c>
      <c r="B436" s="12" t="s">
        <v>28</v>
      </c>
      <c r="C436" s="13" t="s">
        <v>159</v>
      </c>
      <c r="D436" s="13" t="s">
        <v>50</v>
      </c>
      <c r="E436" s="16">
        <v>1020</v>
      </c>
      <c r="F436" s="16">
        <v>10.76</v>
      </c>
      <c r="G436" s="25">
        <f>Tabela1[[#This Row],[Divid.]]*12/Tabela1[[#This Row],[Preço atual]]</f>
        <v>0.12658823529411764</v>
      </c>
      <c r="H436" s="16">
        <v>0</v>
      </c>
      <c r="I436" s="16">
        <v>1132.21</v>
      </c>
      <c r="J436" s="15">
        <f>Tabela1[[#This Row],[Preço atual]]/Tabela1[[#This Row],[VP]]</f>
        <v>0.90089294388850127</v>
      </c>
      <c r="K436" s="14"/>
      <c r="L436" s="14"/>
      <c r="M436" s="13">
        <v>0.06</v>
      </c>
      <c r="N436" s="13">
        <v>22</v>
      </c>
      <c r="O436" s="13"/>
      <c r="P436" s="13"/>
      <c r="Q436" s="30">
        <f>Tabela1[[#This Row],[Divid.]]</f>
        <v>10.76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6" s="17">
        <f>Tabela1[[#This Row],[Preço Calculado]]/Tabela1[[#This Row],[Preço atual]]-1</f>
        <v>-6.5769481224224102E-2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880</v>
      </c>
      <c r="B437" s="12" t="s">
        <v>28</v>
      </c>
      <c r="C437" s="13" t="s">
        <v>82</v>
      </c>
      <c r="D437" s="13" t="s">
        <v>881</v>
      </c>
      <c r="E437" s="16">
        <v>9.76</v>
      </c>
      <c r="F437" s="16">
        <v>0.1</v>
      </c>
      <c r="G437" s="25">
        <f>Tabela1[[#This Row],[Divid.]]*12/Tabela1[[#This Row],[Preço atual]]</f>
        <v>0.12295081967213117</v>
      </c>
      <c r="H437" s="16">
        <v>1.22</v>
      </c>
      <c r="I437" s="16">
        <v>9.9700000000000006</v>
      </c>
      <c r="J437" s="15">
        <f>Tabela1[[#This Row],[Preço atual]]/Tabela1[[#This Row],[VP]]</f>
        <v>0.97893681043129377</v>
      </c>
      <c r="K437" s="14"/>
      <c r="L437" s="14"/>
      <c r="M437" s="13">
        <v>2.0099999999999998</v>
      </c>
      <c r="N437" s="13">
        <v>12596</v>
      </c>
      <c r="O437" s="13"/>
      <c r="P437" s="13"/>
      <c r="Q437" s="30">
        <f>Tabela1[[#This Row],[Divid.]]</f>
        <v>0.1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7" s="17">
        <f>Tabela1[[#This Row],[Preço Calculado]]/Tabela1[[#This Row],[Preço atual]]-1</f>
        <v>-9.2613876958441588E-2</v>
      </c>
      <c r="U437" s="29" t="str">
        <f>HYPERLINK("https://statusinvest.com.br/fundos-imobiliarios/"&amp;Tabela1[[#This Row],[Ticker]],"Link")</f>
        <v>Link</v>
      </c>
      <c r="V437" s="38" t="s">
        <v>882</v>
      </c>
    </row>
    <row r="438" spans="1:22" x14ac:dyDescent="0.25">
      <c r="A438" s="12" t="s">
        <v>883</v>
      </c>
      <c r="B438" s="12" t="s">
        <v>28</v>
      </c>
      <c r="C438" s="13" t="s">
        <v>29</v>
      </c>
      <c r="D438" s="13" t="s">
        <v>79</v>
      </c>
      <c r="E438" s="16">
        <v>66.81</v>
      </c>
      <c r="F438" s="16">
        <v>0.41</v>
      </c>
      <c r="G438" s="25">
        <f>Tabela1[[#This Row],[Divid.]]*12/Tabela1[[#This Row],[Preço atual]]</f>
        <v>7.3641670408621462E-2</v>
      </c>
      <c r="H438" s="16">
        <v>5.19</v>
      </c>
      <c r="I438" s="16">
        <v>87.03</v>
      </c>
      <c r="J438" s="15">
        <f>Tabela1[[#This Row],[Preço atual]]/Tabela1[[#This Row],[VP]]</f>
        <v>0.7676663219579456</v>
      </c>
      <c r="K438" s="14">
        <v>0.13</v>
      </c>
      <c r="L438" s="14">
        <v>5.7000000000000002E-2</v>
      </c>
      <c r="M438" s="13">
        <v>96.12</v>
      </c>
      <c r="N438" s="13">
        <v>1869</v>
      </c>
      <c r="O438" s="13">
        <v>57</v>
      </c>
      <c r="P438" s="13">
        <v>164</v>
      </c>
      <c r="Q438" s="30">
        <f>Tabela1[[#This Row],[Divid.]]</f>
        <v>0.41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38" s="17">
        <f>Tabela1[[#This Row],[Preço Calculado]]/Tabela1[[#This Row],[Preço atual]]-1</f>
        <v>-0.45651903757474943</v>
      </c>
      <c r="U438" s="29" t="str">
        <f>HYPERLINK("https://statusinvest.com.br/fundos-imobiliarios/"&amp;Tabela1[[#This Row],[Ticker]],"Link")</f>
        <v>Link</v>
      </c>
      <c r="V438" s="38" t="s">
        <v>884</v>
      </c>
    </row>
    <row r="439" spans="1:22" x14ac:dyDescent="0.25">
      <c r="A439" s="12" t="s">
        <v>885</v>
      </c>
      <c r="B439" s="12" t="s">
        <v>28</v>
      </c>
      <c r="C439" s="13" t="s">
        <v>82</v>
      </c>
      <c r="D439" s="13"/>
      <c r="E439" s="16">
        <v>83.99</v>
      </c>
      <c r="F439" s="16">
        <v>1.2</v>
      </c>
      <c r="G439" s="25">
        <f>Tabela1[[#This Row],[Divid.]]*12/Tabela1[[#This Row],[Preço atual]]</f>
        <v>0.17144898202166925</v>
      </c>
      <c r="H439" s="16">
        <v>14.539300000000001</v>
      </c>
      <c r="I439" s="16">
        <v>101.02</v>
      </c>
      <c r="J439" s="15">
        <f>Tabela1[[#This Row],[Preço atual]]/Tabela1[[#This Row],[VP]]</f>
        <v>0.83141952088695303</v>
      </c>
      <c r="K439" s="14"/>
      <c r="L439" s="14"/>
      <c r="M439" s="13">
        <v>10.41</v>
      </c>
      <c r="N439" s="13">
        <v>467</v>
      </c>
      <c r="O439" s="13"/>
      <c r="P439" s="13"/>
      <c r="Q439" s="30">
        <f>Tabela1[[#This Row],[Divid.]]</f>
        <v>1.2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39" s="17">
        <f>Tabela1[[#This Row],[Preço Calculado]]/Tabela1[[#This Row],[Preço atual]]-1</f>
        <v>0.26530614038132261</v>
      </c>
      <c r="U439" s="29" t="str">
        <f>HYPERLINK("https://statusinvest.com.br/fundos-imobiliarios/"&amp;Tabela1[[#This Row],[Ticker]],"Link")</f>
        <v>Link</v>
      </c>
      <c r="V439" s="38" t="s">
        <v>886</v>
      </c>
    </row>
    <row r="440" spans="1:22" x14ac:dyDescent="0.25">
      <c r="A440" s="12" t="s">
        <v>887</v>
      </c>
      <c r="B440" s="12" t="s">
        <v>28</v>
      </c>
      <c r="C440" s="13" t="s">
        <v>56</v>
      </c>
      <c r="D440" s="13" t="s">
        <v>596</v>
      </c>
      <c r="E440" s="16">
        <v>36</v>
      </c>
      <c r="F440" s="16">
        <v>0.33</v>
      </c>
      <c r="G440" s="25">
        <f>Tabela1[[#This Row],[Divid.]]*12/Tabela1[[#This Row],[Preço atual]]</f>
        <v>0.11</v>
      </c>
      <c r="H440" s="16">
        <v>3.1265000000000001</v>
      </c>
      <c r="I440" s="16">
        <v>72.72</v>
      </c>
      <c r="J440" s="15">
        <f>Tabela1[[#This Row],[Preço atual]]/Tabela1[[#This Row],[VP]]</f>
        <v>0.49504950495049505</v>
      </c>
      <c r="K440" s="14">
        <v>5.1999999999999998E-2</v>
      </c>
      <c r="L440" s="14">
        <v>0.34599999999999997</v>
      </c>
      <c r="M440" s="13">
        <v>1.07</v>
      </c>
      <c r="N440" s="13">
        <v>201</v>
      </c>
      <c r="O440" s="13">
        <v>2942</v>
      </c>
      <c r="P440" s="13">
        <v>231</v>
      </c>
      <c r="Q440" s="30">
        <f>Tabela1[[#This Row],[Divid.]]</f>
        <v>0.33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440" s="17">
        <f>Tabela1[[#This Row],[Preço Calculado]]/Tabela1[[#This Row],[Preço atual]]-1</f>
        <v>-0.18819188191881919</v>
      </c>
      <c r="U440" s="29" t="str">
        <f>HYPERLINK("https://statusinvest.com.br/fundos-imobiliarios/"&amp;Tabela1[[#This Row],[Ticker]],"Link")</f>
        <v>Link</v>
      </c>
      <c r="V440" s="38" t="s">
        <v>888</v>
      </c>
    </row>
    <row r="441" spans="1:22" x14ac:dyDescent="0.25">
      <c r="A441" s="12" t="s">
        <v>889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94.92</v>
      </c>
      <c r="J441" s="15">
        <f>Tabela1[[#This Row],[Preço atual]]/Tabela1[[#This Row],[VP]]</f>
        <v>0</v>
      </c>
      <c r="K441" s="14"/>
      <c r="L441" s="14"/>
      <c r="M441" s="13">
        <v>0.01</v>
      </c>
      <c r="N441" s="13">
        <v>6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890</v>
      </c>
      <c r="B442" s="12" t="s">
        <v>28</v>
      </c>
      <c r="C442" s="13" t="s">
        <v>36</v>
      </c>
      <c r="D442" s="13" t="s">
        <v>571</v>
      </c>
      <c r="E442" s="16">
        <v>87.72</v>
      </c>
      <c r="F442" s="16">
        <v>0.8</v>
      </c>
      <c r="G442" s="25">
        <f>Tabela1[[#This Row],[Divid.]]*12/Tabela1[[#This Row],[Preço atual]]</f>
        <v>0.10943912448700412</v>
      </c>
      <c r="H442" s="16">
        <v>10.98</v>
      </c>
      <c r="I442" s="16">
        <v>93.32</v>
      </c>
      <c r="J442" s="15">
        <f>Tabela1[[#This Row],[Preço atual]]/Tabela1[[#This Row],[VP]]</f>
        <v>0.93999142734676389</v>
      </c>
      <c r="K442" s="14"/>
      <c r="L442" s="14"/>
      <c r="M442" s="13">
        <v>4.2699999999999996</v>
      </c>
      <c r="N442" s="13">
        <v>77328</v>
      </c>
      <c r="O442" s="13"/>
      <c r="P442" s="13"/>
      <c r="Q442" s="30">
        <f>Tabela1[[#This Row],[Divid.]]</f>
        <v>0.8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42" s="17">
        <f>Tabela1[[#This Row],[Preço Calculado]]/Tabela1[[#This Row],[Preço atual]]-1</f>
        <v>-0.19233118459775556</v>
      </c>
      <c r="U442" s="29" t="str">
        <f>HYPERLINK("https://statusinvest.com.br/fundos-imobiliarios/"&amp;Tabela1[[#This Row],[Ticker]],"Link")</f>
        <v>Link</v>
      </c>
      <c r="V442" s="38" t="s">
        <v>891</v>
      </c>
    </row>
    <row r="443" spans="1:22" x14ac:dyDescent="0.25">
      <c r="A443" s="12" t="s">
        <v>892</v>
      </c>
      <c r="B443" s="12" t="s">
        <v>28</v>
      </c>
      <c r="C443" s="13" t="s">
        <v>43</v>
      </c>
      <c r="D443" s="13" t="s">
        <v>571</v>
      </c>
      <c r="E443" s="16">
        <v>10.119999999999999</v>
      </c>
      <c r="F443" s="16">
        <v>7.0000000000000007E-2</v>
      </c>
      <c r="G443" s="25">
        <f>Tabela1[[#This Row],[Divid.]]*12/Tabela1[[#This Row],[Preço atual]]</f>
        <v>8.3003952569169981E-2</v>
      </c>
      <c r="H443" s="16">
        <v>0.96</v>
      </c>
      <c r="I443" s="16">
        <v>40.880000000000003</v>
      </c>
      <c r="J443" s="15">
        <f>Tabela1[[#This Row],[Preço atual]]/Tabela1[[#This Row],[VP]]</f>
        <v>0.24755381604696669</v>
      </c>
      <c r="K443" s="14">
        <v>0.85</v>
      </c>
      <c r="L443" s="14">
        <v>0</v>
      </c>
      <c r="M443" s="13">
        <v>6.41</v>
      </c>
      <c r="N443" s="13">
        <v>23938</v>
      </c>
      <c r="O443" s="13">
        <v>1177</v>
      </c>
      <c r="P443" s="13">
        <v>0</v>
      </c>
      <c r="Q443" s="30">
        <f>Tabela1[[#This Row],[Divid.]]</f>
        <v>7.0000000000000007E-2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3" s="17">
        <f>Tabela1[[#This Row],[Preço Calculado]]/Tabela1[[#This Row],[Preço atual]]-1</f>
        <v>-0.3874247042865685</v>
      </c>
      <c r="U443" s="29" t="str">
        <f>HYPERLINK("https://statusinvest.com.br/fundos-imobiliarios/"&amp;Tabela1[[#This Row],[Ticker]],"Link")</f>
        <v>Link</v>
      </c>
      <c r="V443" s="38" t="s">
        <v>893</v>
      </c>
    </row>
    <row r="444" spans="1:22" x14ac:dyDescent="0.25">
      <c r="A444" s="12" t="s">
        <v>894</v>
      </c>
      <c r="B444" s="12" t="s">
        <v>28</v>
      </c>
      <c r="C444" s="13" t="s">
        <v>156</v>
      </c>
      <c r="D444" s="13" t="s">
        <v>521</v>
      </c>
      <c r="E444" s="16">
        <v>123</v>
      </c>
      <c r="F444" s="16">
        <v>0.41</v>
      </c>
      <c r="G444" s="25">
        <f>Tabela1[[#This Row],[Divid.]]*12/Tabela1[[#This Row],[Preço atual]]</f>
        <v>0.04</v>
      </c>
      <c r="H444" s="16">
        <v>10.328799999999999</v>
      </c>
      <c r="I444" s="16">
        <v>42.97</v>
      </c>
      <c r="J444" s="15">
        <f>Tabela1[[#This Row],[Preço atual]]/Tabela1[[#This Row],[VP]]</f>
        <v>2.862462182918315</v>
      </c>
      <c r="K444" s="14">
        <v>0.42</v>
      </c>
      <c r="L444" s="14">
        <v>0</v>
      </c>
      <c r="M444" s="13">
        <v>5.83</v>
      </c>
      <c r="N444" s="13">
        <v>684</v>
      </c>
      <c r="O444" s="13">
        <v>3160</v>
      </c>
      <c r="P444" s="13">
        <v>141</v>
      </c>
      <c r="Q444" s="30">
        <f>Tabela1[[#This Row],[Divid.]]</f>
        <v>0.41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44" s="17">
        <f>Tabela1[[#This Row],[Preço Calculado]]/Tabela1[[#This Row],[Preço atual]]-1</f>
        <v>-0.70479704797047971</v>
      </c>
      <c r="U444" s="29" t="str">
        <f>HYPERLINK("https://statusinvest.com.br/fundos-imobiliarios/"&amp;Tabela1[[#This Row],[Ticker]],"Link")</f>
        <v>Link</v>
      </c>
      <c r="V444" s="38" t="s">
        <v>895</v>
      </c>
    </row>
    <row r="445" spans="1:22" x14ac:dyDescent="0.25">
      <c r="A445" s="12" t="s">
        <v>896</v>
      </c>
      <c r="B445" s="12" t="s">
        <v>28</v>
      </c>
      <c r="C445" s="13" t="s">
        <v>156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0.56000000000000005</v>
      </c>
      <c r="I445" s="16">
        <v>42.97</v>
      </c>
      <c r="J445" s="15">
        <f>Tabela1[[#This Row],[Preço atual]]/Tabela1[[#This Row],[VP]]</f>
        <v>1.047242262043286</v>
      </c>
      <c r="K445" s="14"/>
      <c r="L445" s="14"/>
      <c r="M445" s="13">
        <v>5.83</v>
      </c>
      <c r="N445" s="13">
        <v>684</v>
      </c>
      <c r="O445" s="13">
        <v>1156</v>
      </c>
      <c r="P445" s="13">
        <v>141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895</v>
      </c>
    </row>
    <row r="446" spans="1:22" x14ac:dyDescent="0.25">
      <c r="A446" s="12" t="s">
        <v>897</v>
      </c>
      <c r="B446" s="12" t="s">
        <v>28</v>
      </c>
      <c r="C446" s="13" t="s">
        <v>70</v>
      </c>
      <c r="D446" s="13" t="s">
        <v>571</v>
      </c>
      <c r="E446" s="16">
        <v>79.77</v>
      </c>
      <c r="F446" s="16">
        <v>0.63</v>
      </c>
      <c r="G446" s="25">
        <f>Tabela1[[#This Row],[Divid.]]*12/Tabela1[[#This Row],[Preço atual]]</f>
        <v>9.477247085370441E-2</v>
      </c>
      <c r="H446" s="16">
        <v>7.78</v>
      </c>
      <c r="I446" s="16">
        <v>102.66</v>
      </c>
      <c r="J446" s="15">
        <f>Tabela1[[#This Row],[Preço atual]]/Tabela1[[#This Row],[VP]]</f>
        <v>0.77703097603740501</v>
      </c>
      <c r="K446" s="14">
        <v>0.13100000000000001</v>
      </c>
      <c r="L446" s="14">
        <v>0</v>
      </c>
      <c r="M446" s="13">
        <v>2.5</v>
      </c>
      <c r="N446" s="13">
        <v>47837</v>
      </c>
      <c r="O446" s="13">
        <v>2161</v>
      </c>
      <c r="P446" s="13">
        <v>206</v>
      </c>
      <c r="Q446" s="30">
        <f>Tabela1[[#This Row],[Divid.]]</f>
        <v>0.63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446" s="17">
        <f>Tabela1[[#This Row],[Preço Calculado]]/Tabela1[[#This Row],[Preço atual]]-1</f>
        <v>-0.30057217082136967</v>
      </c>
      <c r="U446" s="29" t="str">
        <f>HYPERLINK("https://statusinvest.com.br/fundos-imobiliarios/"&amp;Tabela1[[#This Row],[Ticker]],"Link")</f>
        <v>Link</v>
      </c>
      <c r="V446" s="38" t="s">
        <v>898</v>
      </c>
    </row>
    <row r="447" spans="1:22" x14ac:dyDescent="0.25">
      <c r="A447" s="12" t="s">
        <v>899</v>
      </c>
      <c r="B447" s="12" t="s">
        <v>28</v>
      </c>
      <c r="C447" s="13" t="s">
        <v>70</v>
      </c>
      <c r="D447" s="13" t="s">
        <v>571</v>
      </c>
      <c r="E447" s="16">
        <v>109.92</v>
      </c>
      <c r="F447" s="16">
        <v>0.78</v>
      </c>
      <c r="G447" s="25">
        <f>Tabela1[[#This Row],[Divid.]]*12/Tabela1[[#This Row],[Preço atual]]</f>
        <v>8.5152838427947589E-2</v>
      </c>
      <c r="H447" s="16">
        <v>9.18</v>
      </c>
      <c r="I447" s="16">
        <v>110.14</v>
      </c>
      <c r="J447" s="15">
        <f>Tabela1[[#This Row],[Preço atual]]/Tabela1[[#This Row],[VP]]</f>
        <v>0.99800254221899398</v>
      </c>
      <c r="K447" s="14">
        <v>4.2000000000000003E-2</v>
      </c>
      <c r="L447" s="14">
        <v>0</v>
      </c>
      <c r="M447" s="13">
        <v>11.04</v>
      </c>
      <c r="N447" s="13">
        <v>314755</v>
      </c>
      <c r="O447" s="13">
        <v>2511</v>
      </c>
      <c r="P447" s="13">
        <v>201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-0.37156576805942743</v>
      </c>
      <c r="U447" s="29" t="str">
        <f>HYPERLINK("https://statusinvest.com.br/fundos-imobiliarios/"&amp;Tabela1[[#This Row],[Ticker]],"Link")</f>
        <v>Link</v>
      </c>
      <c r="V447" s="38" t="s">
        <v>900</v>
      </c>
    </row>
    <row r="448" spans="1:22" x14ac:dyDescent="0.25">
      <c r="A448" s="12" t="s">
        <v>901</v>
      </c>
      <c r="B448" s="12" t="s">
        <v>28</v>
      </c>
      <c r="C448" s="13" t="s">
        <v>29</v>
      </c>
      <c r="D448" s="13" t="s">
        <v>571</v>
      </c>
      <c r="E448" s="16">
        <v>114.89</v>
      </c>
      <c r="F448" s="16">
        <v>0.9</v>
      </c>
      <c r="G448" s="25">
        <f>Tabela1[[#This Row],[Divid.]]*12/Tabela1[[#This Row],[Preço atual]]</f>
        <v>9.4002959352424059E-2</v>
      </c>
      <c r="H448" s="16">
        <v>9.99</v>
      </c>
      <c r="I448" s="16">
        <v>111.91</v>
      </c>
      <c r="J448" s="15">
        <f>Tabela1[[#This Row],[Preço atual]]/Tabela1[[#This Row],[VP]]</f>
        <v>1.0266285407917077</v>
      </c>
      <c r="K448" s="14">
        <v>0</v>
      </c>
      <c r="L448" s="14">
        <v>0</v>
      </c>
      <c r="M448" s="13">
        <v>16.829999999999998</v>
      </c>
      <c r="N448" s="13">
        <v>396609</v>
      </c>
      <c r="O448" s="13">
        <v>6481</v>
      </c>
      <c r="P448" s="13">
        <v>421</v>
      </c>
      <c r="Q448" s="30">
        <f>Tabela1[[#This Row],[Divid.]]</f>
        <v>0.9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48" s="17">
        <f>Tabela1[[#This Row],[Preço Calculado]]/Tabela1[[#This Row],[Preço atual]]-1</f>
        <v>-0.30625122249133541</v>
      </c>
      <c r="U448" s="29" t="str">
        <f>HYPERLINK("https://statusinvest.com.br/fundos-imobiliarios/"&amp;Tabela1[[#This Row],[Ticker]],"Link")</f>
        <v>Link</v>
      </c>
      <c r="V448" s="38" t="s">
        <v>902</v>
      </c>
    </row>
    <row r="449" spans="1:22" x14ac:dyDescent="0.25">
      <c r="A449" s="12" t="s">
        <v>903</v>
      </c>
      <c r="B449" s="12" t="s">
        <v>28</v>
      </c>
      <c r="C449" s="13" t="s">
        <v>43</v>
      </c>
      <c r="D449" s="13" t="s">
        <v>571</v>
      </c>
      <c r="E449" s="16">
        <v>22.17</v>
      </c>
      <c r="F449" s="16">
        <v>0.1</v>
      </c>
      <c r="G449" s="25">
        <f>Tabela1[[#This Row],[Divid.]]*12/Tabela1[[#This Row],[Preço atual]]</f>
        <v>5.4127198917456022E-2</v>
      </c>
      <c r="H449" s="16">
        <v>1.4</v>
      </c>
      <c r="I449" s="16">
        <v>69.48</v>
      </c>
      <c r="J449" s="15">
        <f>Tabela1[[#This Row],[Preço atual]]/Tabela1[[#This Row],[VP]]</f>
        <v>0.31908462867012088</v>
      </c>
      <c r="K449" s="14">
        <v>0.43700000000000011</v>
      </c>
      <c r="L449" s="14">
        <v>0</v>
      </c>
      <c r="M449" s="13">
        <v>2.72</v>
      </c>
      <c r="N449" s="13">
        <v>55515</v>
      </c>
      <c r="O449" s="13">
        <v>2369</v>
      </c>
      <c r="P449" s="13">
        <v>420</v>
      </c>
      <c r="Q449" s="30">
        <f>Tabela1[[#This Row],[Divid.]]</f>
        <v>0.1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49" s="17">
        <f>Tabela1[[#This Row],[Preço Calculado]]/Tabela1[[#This Row],[Preço atual]]-1</f>
        <v>-0.60053727736194817</v>
      </c>
      <c r="U449" s="29" t="str">
        <f>HYPERLINK("https://statusinvest.com.br/fundos-imobiliarios/"&amp;Tabela1[[#This Row],[Ticker]],"Link")</f>
        <v>Link</v>
      </c>
      <c r="V449" s="38" t="s">
        <v>904</v>
      </c>
    </row>
    <row r="450" spans="1:22" x14ac:dyDescent="0.25">
      <c r="A450" s="12" t="s">
        <v>905</v>
      </c>
      <c r="B450" s="12" t="s">
        <v>28</v>
      </c>
      <c r="C450" s="13" t="s">
        <v>53</v>
      </c>
      <c r="D450" s="13" t="s">
        <v>571</v>
      </c>
      <c r="E450" s="16">
        <v>8.3699999999999992</v>
      </c>
      <c r="F450" s="16">
        <v>7.4999999999999997E-2</v>
      </c>
      <c r="G450" s="25">
        <f>Tabela1[[#This Row],[Divid.]]*12/Tabela1[[#This Row],[Preço atual]]</f>
        <v>0.10752688172043011</v>
      </c>
      <c r="H450" s="16">
        <v>0.90900000000000003</v>
      </c>
      <c r="I450" s="16">
        <v>8.4700000000000006</v>
      </c>
      <c r="J450" s="15">
        <f>Tabela1[[#This Row],[Preço atual]]/Tabela1[[#This Row],[VP]]</f>
        <v>0.98819362455726079</v>
      </c>
      <c r="K450" s="14"/>
      <c r="L450" s="14"/>
      <c r="M450" s="13">
        <v>1.05</v>
      </c>
      <c r="N450" s="13">
        <v>59102</v>
      </c>
      <c r="O450" s="13"/>
      <c r="P450" s="13"/>
      <c r="Q450" s="30">
        <f>Tabela1[[#This Row],[Divid.]]</f>
        <v>7.4999999999999997E-2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50" s="17">
        <f>Tabela1[[#This Row],[Preço Calculado]]/Tabela1[[#This Row],[Preço atual]]-1</f>
        <v>-0.20644367733999924</v>
      </c>
      <c r="U450" s="17" t="str">
        <f>HYPERLINK("https://statusinvest.com.br/fundos-imobiliarios/"&amp;Tabela1[[#This Row],[Ticker]],"Link")</f>
        <v>Link</v>
      </c>
      <c r="V450" s="38" t="s">
        <v>906</v>
      </c>
    </row>
    <row r="451" spans="1:22" x14ac:dyDescent="0.25">
      <c r="A451" s="12" t="s">
        <v>907</v>
      </c>
      <c r="B451" s="12" t="s">
        <v>28</v>
      </c>
      <c r="C451" s="13" t="s">
        <v>159</v>
      </c>
      <c r="D451" s="13" t="s">
        <v>50</v>
      </c>
      <c r="E451" s="16">
        <v>87.99</v>
      </c>
      <c r="F451" s="16">
        <v>0.38929999999999998</v>
      </c>
      <c r="G451" s="25">
        <f>Tabela1[[#This Row],[Divid.]]*12/Tabela1[[#This Row],[Preço atual]]</f>
        <v>5.309239686327992E-2</v>
      </c>
      <c r="H451" s="16">
        <v>2.5430999999999999</v>
      </c>
      <c r="I451" s="16">
        <v>102.44</v>
      </c>
      <c r="J451" s="15">
        <f>Tabela1[[#This Row],[Preço atual]]/Tabela1[[#This Row],[VP]]</f>
        <v>0.858941819601718</v>
      </c>
      <c r="K451" s="14">
        <v>0</v>
      </c>
      <c r="L451" s="14">
        <v>0</v>
      </c>
      <c r="M451" s="13">
        <v>2.78</v>
      </c>
      <c r="N451" s="13">
        <v>60</v>
      </c>
      <c r="O451" s="13">
        <v>9506</v>
      </c>
      <c r="P451" s="13">
        <v>973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-0.60817419289092312</v>
      </c>
      <c r="U451" s="17" t="str">
        <f>HYPERLINK("https://statusinvest.com.br/fundos-imobiliarios/"&amp;Tabela1[[#This Row],[Ticker]],"Link")</f>
        <v>Link</v>
      </c>
      <c r="V451" s="38" t="s">
        <v>908</v>
      </c>
    </row>
    <row r="452" spans="1:22" x14ac:dyDescent="0.25">
      <c r="A452" s="12" t="s">
        <v>909</v>
      </c>
      <c r="B452" s="12" t="s">
        <v>28</v>
      </c>
      <c r="C452" s="13" t="s">
        <v>82</v>
      </c>
      <c r="D452" s="13" t="s">
        <v>50</v>
      </c>
      <c r="E452" s="16">
        <v>129.16</v>
      </c>
      <c r="F452" s="16">
        <v>1.18</v>
      </c>
      <c r="G452" s="25">
        <f>Tabela1[[#This Row],[Divid.]]*12/Tabela1[[#This Row],[Preço atual]]</f>
        <v>0.1096314648497987</v>
      </c>
      <c r="H452" s="16">
        <v>13.53</v>
      </c>
      <c r="I452" s="16">
        <v>134.97</v>
      </c>
      <c r="J452" s="15">
        <f>Tabela1[[#This Row],[Preço atual]]/Tabela1[[#This Row],[VP]]</f>
        <v>0.95695339705119653</v>
      </c>
      <c r="K452" s="14">
        <v>6.9999999999999993E-3</v>
      </c>
      <c r="L452" s="14">
        <v>0</v>
      </c>
      <c r="M452" s="13">
        <v>4.04</v>
      </c>
      <c r="N452" s="13">
        <v>4790</v>
      </c>
      <c r="O452" s="13">
        <v>1997</v>
      </c>
      <c r="P452" s="13">
        <v>176</v>
      </c>
      <c r="Q452" s="30">
        <f>Tabela1[[#This Row],[Divid.]]</f>
        <v>1.18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452" s="17">
        <f>Tabela1[[#This Row],[Preço Calculado]]/Tabela1[[#This Row],[Preço atual]]-1</f>
        <v>-0.19091169852547085</v>
      </c>
      <c r="U452" s="17" t="str">
        <f>HYPERLINK("https://statusinvest.com.br/fundos-imobiliarios/"&amp;Tabela1[[#This Row],[Ticker]],"Link")</f>
        <v>Link</v>
      </c>
      <c r="V452" s="38" t="s">
        <v>910</v>
      </c>
    </row>
    <row r="453" spans="1:22" x14ac:dyDescent="0.25">
      <c r="A453" s="12" t="s">
        <v>911</v>
      </c>
      <c r="B453" s="12" t="s">
        <v>28</v>
      </c>
      <c r="C453" s="13" t="s">
        <v>159</v>
      </c>
      <c r="D453" s="13" t="s">
        <v>50</v>
      </c>
      <c r="E453" s="16">
        <v>849</v>
      </c>
      <c r="F453" s="16">
        <v>3.3050000000000002</v>
      </c>
      <c r="G453" s="25">
        <f>Tabela1[[#This Row],[Divid.]]*12/Tabela1[[#This Row],[Preço atual]]</f>
        <v>4.6713780918727917E-2</v>
      </c>
      <c r="H453" s="16">
        <v>0</v>
      </c>
      <c r="I453" s="16">
        <v>1201.6199999999999</v>
      </c>
      <c r="J453" s="15">
        <f>Tabela1[[#This Row],[Preço atual]]/Tabela1[[#This Row],[VP]]</f>
        <v>0.70654616268038151</v>
      </c>
      <c r="K453" s="14"/>
      <c r="L453" s="14"/>
      <c r="M453" s="13">
        <v>0.02</v>
      </c>
      <c r="N453" s="13">
        <v>67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-0.65524884930828109</v>
      </c>
      <c r="U453" s="17" t="str">
        <f>HYPERLINK("https://statusinvest.com.br/fundos-imobiliarios/"&amp;Tabela1[[#This Row],[Ticker]],"Link")</f>
        <v>Link</v>
      </c>
      <c r="V453" s="38" t="s">
        <v>912</v>
      </c>
    </row>
    <row r="454" spans="1:22" x14ac:dyDescent="0.25">
      <c r="A454" s="12" t="s">
        <v>913</v>
      </c>
      <c r="B454" s="12" t="s">
        <v>914</v>
      </c>
      <c r="C454" s="13" t="s">
        <v>82</v>
      </c>
      <c r="D454" s="13" t="s">
        <v>915</v>
      </c>
      <c r="E454" s="16">
        <v>11.06</v>
      </c>
      <c r="F454" s="16">
        <v>0.15</v>
      </c>
      <c r="G454" s="25">
        <f>Tabela1[[#This Row],[Divid.]]*12/Tabela1[[#This Row],[Preço atual]]</f>
        <v>0.16274864376130196</v>
      </c>
      <c r="H454" s="16">
        <v>1.84</v>
      </c>
      <c r="I454" s="16" t="s">
        <v>916</v>
      </c>
      <c r="J454" s="15">
        <f>Tabela1[[#This Row],[Preço atual]]/Tabela1[[#This Row],[VP]]</f>
        <v>1.0896551724137931</v>
      </c>
      <c r="K454" s="14"/>
      <c r="L454" s="14"/>
      <c r="M454" s="13">
        <v>0</v>
      </c>
      <c r="N454" s="13">
        <v>13936</v>
      </c>
      <c r="O454" s="13"/>
      <c r="P454" s="13"/>
      <c r="Q454" s="30">
        <f>Tabela1[[#This Row],[Divid.]]</f>
        <v>0.15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54" s="17">
        <f>Tabela1[[#This Row],[Preço Calculado]]/Tabela1[[#This Row],[Preço atual]]-1</f>
        <v>0.20109700192842772</v>
      </c>
      <c r="U454" s="17" t="str">
        <f>HYPERLINK("https://statusinvest.com.br/fundos-imobiliarios/"&amp;Tabela1[[#This Row],[Ticker]],"Link")</f>
        <v>Link</v>
      </c>
      <c r="V454" s="38" t="s">
        <v>917</v>
      </c>
    </row>
    <row r="455" spans="1:22" x14ac:dyDescent="0.25">
      <c r="A455" s="12" t="s">
        <v>918</v>
      </c>
      <c r="B455" s="12" t="s">
        <v>914</v>
      </c>
      <c r="C455" s="13" t="s">
        <v>82</v>
      </c>
      <c r="D455" s="13" t="s">
        <v>93</v>
      </c>
      <c r="E455" s="16">
        <v>90.38</v>
      </c>
      <c r="F455" s="16">
        <v>0.9</v>
      </c>
      <c r="G455" s="25">
        <f>Tabela1[[#This Row],[Divid.]]*12/Tabela1[[#This Row],[Preço atual]]</f>
        <v>0.1194954635981412</v>
      </c>
      <c r="H455" s="16">
        <v>12.15</v>
      </c>
      <c r="I455" s="16" t="s">
        <v>919</v>
      </c>
      <c r="J455" s="15">
        <f>Tabela1[[#This Row],[Preço atual]]/Tabela1[[#This Row],[VP]]</f>
        <v>0.92592972031554144</v>
      </c>
      <c r="K455" s="14"/>
      <c r="L455" s="14"/>
      <c r="M455" s="13">
        <v>0</v>
      </c>
      <c r="N455" s="13">
        <v>11321</v>
      </c>
      <c r="O455" s="13"/>
      <c r="P455" s="13"/>
      <c r="Q455" s="30">
        <f>Tabela1[[#This Row],[Divid.]]</f>
        <v>0.9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55" s="17">
        <f>Tabela1[[#This Row],[Preço Calculado]]/Tabela1[[#This Row],[Preço atual]]-1</f>
        <v>-0.11811465979231606</v>
      </c>
      <c r="U455" s="17" t="str">
        <f>HYPERLINK("https://statusinvest.com.br/fundos-imobiliarios/"&amp;Tabela1[[#This Row],[Ticker]],"Link")</f>
        <v>Link</v>
      </c>
      <c r="V455" s="38" t="s">
        <v>920</v>
      </c>
    </row>
    <row r="456" spans="1:22" x14ac:dyDescent="0.25">
      <c r="A456" s="12" t="s">
        <v>921</v>
      </c>
      <c r="B456" s="12" t="s">
        <v>914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922</v>
      </c>
      <c r="B457" s="12" t="s">
        <v>914</v>
      </c>
      <c r="C457" s="13" t="s">
        <v>82</v>
      </c>
      <c r="D457" s="13" t="s">
        <v>212</v>
      </c>
      <c r="E457" s="16">
        <v>9.1999999999999993</v>
      </c>
      <c r="F457" s="16">
        <v>0.11</v>
      </c>
      <c r="G457" s="25">
        <f>Tabela1[[#This Row],[Divid.]]*12/Tabela1[[#This Row],[Preço atual]]</f>
        <v>0.14347826086956522</v>
      </c>
      <c r="H457" s="16">
        <v>1.52</v>
      </c>
      <c r="I457" s="16" t="s">
        <v>923</v>
      </c>
      <c r="J457" s="15">
        <f>Tabela1[[#This Row],[Preço atual]]/Tabela1[[#This Row],[VP]]</f>
        <v>0.94069529652351735</v>
      </c>
      <c r="K457" s="14"/>
      <c r="L457" s="14"/>
      <c r="M457" s="13">
        <v>0</v>
      </c>
      <c r="N457" s="13">
        <v>28155</v>
      </c>
      <c r="O457" s="13"/>
      <c r="P457" s="13"/>
      <c r="Q457" s="30">
        <f>Tabela1[[#This Row],[Divid.]]</f>
        <v>0.11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57" s="17">
        <f>Tabela1[[#This Row],[Preço Calculado]]/Tabela1[[#This Row],[Preço atual]]-1</f>
        <v>5.888015401893143E-2</v>
      </c>
      <c r="U457" s="17" t="str">
        <f>HYPERLINK("https://statusinvest.com.br/fundos-imobiliarios/"&amp;Tabela1[[#This Row],[Ticker]],"Link")</f>
        <v>Link</v>
      </c>
      <c r="V457" s="38" t="s">
        <v>924</v>
      </c>
    </row>
    <row r="458" spans="1:22" x14ac:dyDescent="0.25">
      <c r="A458" s="12" t="s">
        <v>925</v>
      </c>
      <c r="B458" s="12" t="s">
        <v>914</v>
      </c>
      <c r="C458" s="13" t="s">
        <v>82</v>
      </c>
      <c r="D458" s="13" t="s">
        <v>244</v>
      </c>
      <c r="E458" s="16">
        <v>9.15</v>
      </c>
      <c r="F458" s="16">
        <v>0.1</v>
      </c>
      <c r="G458" s="25">
        <f>Tabela1[[#This Row],[Divid.]]*12/Tabela1[[#This Row],[Preço atual]]</f>
        <v>0.13114754098360656</v>
      </c>
      <c r="H458" s="16">
        <v>1.43</v>
      </c>
      <c r="I458" s="16" t="s">
        <v>926</v>
      </c>
      <c r="J458" s="15">
        <f>Tabela1[[#This Row],[Preço atual]]/Tabela1[[#This Row],[VP]]</f>
        <v>0.95411887382690308</v>
      </c>
      <c r="K458" s="14"/>
      <c r="L458" s="14"/>
      <c r="M458" s="13">
        <v>0</v>
      </c>
      <c r="N458" s="13">
        <v>19255</v>
      </c>
      <c r="O458" s="13"/>
      <c r="P458" s="13"/>
      <c r="Q458" s="30">
        <f>Tabela1[[#This Row],[Divid.]]</f>
        <v>0.1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8" s="17">
        <f>Tabela1[[#This Row],[Preço Calculado]]/Tabela1[[#This Row],[Preço atual]]-1</f>
        <v>-3.2121468755671123E-2</v>
      </c>
      <c r="U458" s="17" t="str">
        <f>HYPERLINK("https://statusinvest.com.br/fundos-imobiliarios/"&amp;Tabela1[[#This Row],[Ticker]],"Link")</f>
        <v>Link</v>
      </c>
      <c r="V458" s="38" t="s">
        <v>927</v>
      </c>
    </row>
    <row r="459" spans="1:22" x14ac:dyDescent="0.25">
      <c r="A459" s="12" t="s">
        <v>928</v>
      </c>
      <c r="B459" s="12" t="s">
        <v>914</v>
      </c>
      <c r="C459" s="13" t="s">
        <v>82</v>
      </c>
      <c r="D459" s="13" t="s">
        <v>929</v>
      </c>
      <c r="E459" s="16">
        <v>99.15</v>
      </c>
      <c r="F459" s="16">
        <v>1.2</v>
      </c>
      <c r="G459" s="25">
        <f>Tabela1[[#This Row],[Divid.]]*12/Tabela1[[#This Row],[Preço atual]]</f>
        <v>0.14523449319213311</v>
      </c>
      <c r="H459" s="16">
        <v>19.21</v>
      </c>
      <c r="I459" s="16" t="s">
        <v>930</v>
      </c>
      <c r="J459" s="15">
        <f>Tabela1[[#This Row],[Preço atual]]/Tabela1[[#This Row],[VP]]</f>
        <v>1.0042540261318749</v>
      </c>
      <c r="K459" s="14"/>
      <c r="L459" s="14"/>
      <c r="M459" s="13">
        <v>0</v>
      </c>
      <c r="N459" s="13">
        <v>12058</v>
      </c>
      <c r="O459" s="13"/>
      <c r="P459" s="13"/>
      <c r="Q459" s="30">
        <f>Tabela1[[#This Row],[Divid.]]</f>
        <v>1.2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59" s="17">
        <f>Tabela1[[#This Row],[Preço Calculado]]/Tabela1[[#This Row],[Preço atual]]-1</f>
        <v>7.1841278170724054E-2</v>
      </c>
      <c r="U459" s="17" t="str">
        <f>HYPERLINK("https://statusinvest.com.br/fundos-imobiliarios/"&amp;Tabela1[[#This Row],[Ticker]],"Link")</f>
        <v>Link</v>
      </c>
      <c r="V459" s="38" t="s">
        <v>931</v>
      </c>
    </row>
    <row r="460" spans="1:22" x14ac:dyDescent="0.25">
      <c r="A460" s="12" t="s">
        <v>932</v>
      </c>
      <c r="B460" s="12" t="s">
        <v>914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933</v>
      </c>
      <c r="B461" s="12" t="s">
        <v>914</v>
      </c>
      <c r="C461" s="13" t="s">
        <v>82</v>
      </c>
      <c r="D461" s="13" t="s">
        <v>934</v>
      </c>
      <c r="E461" s="16">
        <v>9.48</v>
      </c>
      <c r="F461" s="16">
        <v>0.11</v>
      </c>
      <c r="G461" s="25">
        <f>Tabela1[[#This Row],[Divid.]]*12/Tabela1[[#This Row],[Preço atual]]</f>
        <v>0.13924050632911392</v>
      </c>
      <c r="H461" s="16">
        <v>1.56</v>
      </c>
      <c r="I461" s="16" t="s">
        <v>935</v>
      </c>
      <c r="J461" s="15">
        <f>Tabela1[[#This Row],[Preço atual]]/Tabela1[[#This Row],[VP]]</f>
        <v>0.98956158663883098</v>
      </c>
      <c r="K461" s="14"/>
      <c r="L461" s="14"/>
      <c r="M461" s="13">
        <v>0</v>
      </c>
      <c r="N461" s="13">
        <v>44836</v>
      </c>
      <c r="O461" s="13"/>
      <c r="P461" s="13"/>
      <c r="Q461" s="30">
        <f>Tabela1[[#This Row],[Divid.]]</f>
        <v>0.11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1" s="17">
        <f>Tabela1[[#This Row],[Preço Calculado]]/Tabela1[[#This Row],[Preço atual]]-1</f>
        <v>2.7605212760988262E-2</v>
      </c>
      <c r="U461" s="17" t="str">
        <f>HYPERLINK("https://statusinvest.com.br/fundos-imobiliarios/"&amp;Tabela1[[#This Row],[Ticker]],"Link")</f>
        <v>Link</v>
      </c>
      <c r="V461" s="38" t="s">
        <v>936</v>
      </c>
    </row>
    <row r="462" spans="1:22" x14ac:dyDescent="0.25">
      <c r="A462" s="12" t="s">
        <v>937</v>
      </c>
      <c r="B462" s="12" t="s">
        <v>914</v>
      </c>
      <c r="C462" s="13" t="s">
        <v>82</v>
      </c>
      <c r="D462" s="13"/>
      <c r="E462" s="16">
        <v>121.81</v>
      </c>
      <c r="F462" s="16">
        <v>2.2599999999999998</v>
      </c>
      <c r="G462" s="25">
        <f>Tabela1[[#This Row],[Divid.]]*12/Tabela1[[#This Row],[Preço atual]]</f>
        <v>0.22264181922666446</v>
      </c>
      <c r="H462" s="16">
        <v>2.2599999999999998</v>
      </c>
      <c r="I462" s="16" t="s">
        <v>938</v>
      </c>
      <c r="J462" s="15">
        <f>Tabela1[[#This Row],[Preço atual]]/Tabela1[[#This Row],[VP]]</f>
        <v>0.54696901661427932</v>
      </c>
      <c r="K462" s="14"/>
      <c r="L462" s="14"/>
      <c r="M462" s="13">
        <v>0</v>
      </c>
      <c r="N462" s="13">
        <v>461</v>
      </c>
      <c r="O462" s="13">
        <v>2</v>
      </c>
      <c r="P462" s="13">
        <v>0</v>
      </c>
      <c r="Q462" s="30">
        <f>Tabela1[[#This Row],[Divid.]]</f>
        <v>2.2599999999999998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200.14760147601473</v>
      </c>
      <c r="T462" s="17">
        <f>Tabela1[[#This Row],[Preço Calculado]]/Tabela1[[#This Row],[Preço atual]]-1</f>
        <v>0.64311305702335386</v>
      </c>
      <c r="U462" s="17" t="str">
        <f>HYPERLINK("https://statusinvest.com.br/fundos-imobiliarios/"&amp;Tabela1[[#This Row],[Ticker]],"Link")</f>
        <v>Link</v>
      </c>
      <c r="V462" s="38" t="s">
        <v>939</v>
      </c>
    </row>
    <row r="463" spans="1:22" x14ac:dyDescent="0.25">
      <c r="A463" s="12" t="s">
        <v>940</v>
      </c>
      <c r="B463" s="12" t="s">
        <v>914</v>
      </c>
      <c r="C463" s="13" t="s">
        <v>82</v>
      </c>
      <c r="D463" s="13" t="s">
        <v>335</v>
      </c>
      <c r="E463" s="16">
        <v>76.87</v>
      </c>
      <c r="F463" s="16">
        <v>1</v>
      </c>
      <c r="G463" s="25">
        <f>Tabela1[[#This Row],[Divid.]]*12/Tabela1[[#This Row],[Preço atual]]</f>
        <v>0.15610771432288278</v>
      </c>
      <c r="H463" s="16">
        <v>13.93</v>
      </c>
      <c r="I463" s="16" t="s">
        <v>941</v>
      </c>
      <c r="J463" s="15">
        <f>Tabela1[[#This Row],[Preço atual]]/Tabela1[[#This Row],[VP]]</f>
        <v>0.78215303215303222</v>
      </c>
      <c r="K463" s="14"/>
      <c r="L463" s="14"/>
      <c r="M463" s="13">
        <v>0</v>
      </c>
      <c r="N463" s="13">
        <v>7357</v>
      </c>
      <c r="O463" s="13"/>
      <c r="P463" s="13"/>
      <c r="Q463" s="30">
        <f>Tabela1[[#This Row],[Divid.]]</f>
        <v>1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63" s="17">
        <f>Tabela1[[#This Row],[Preço Calculado]]/Tabela1[[#This Row],[Preço atual]]-1</f>
        <v>0.15208645256740061</v>
      </c>
      <c r="U463" s="17" t="str">
        <f>HYPERLINK("https://statusinvest.com.br/fundos-imobiliarios/"&amp;Tabela1[[#This Row],[Ticker]],"Link")</f>
        <v>Link</v>
      </c>
      <c r="V463" s="38" t="s">
        <v>942</v>
      </c>
    </row>
    <row r="464" spans="1:22" x14ac:dyDescent="0.25">
      <c r="A464" s="12" t="s">
        <v>943</v>
      </c>
      <c r="B464" s="12" t="s">
        <v>914</v>
      </c>
      <c r="C464" s="13" t="s">
        <v>82</v>
      </c>
      <c r="D464" s="13" t="s">
        <v>944</v>
      </c>
      <c r="E464" s="16">
        <v>25</v>
      </c>
      <c r="F464" s="16">
        <v>0.16</v>
      </c>
      <c r="G464" s="25">
        <f>Tabela1[[#This Row],[Divid.]]*12/Tabela1[[#This Row],[Preço atual]]</f>
        <v>7.6799999999999993E-2</v>
      </c>
      <c r="H464" s="16">
        <v>3.79</v>
      </c>
      <c r="I464" s="16" t="s">
        <v>945</v>
      </c>
      <c r="J464" s="15">
        <f>Tabela1[[#This Row],[Preço atual]]/Tabela1[[#This Row],[VP]]</f>
        <v>1.0552975939214857</v>
      </c>
      <c r="K464" s="14"/>
      <c r="L464" s="14"/>
      <c r="M464" s="13">
        <v>0</v>
      </c>
      <c r="N464" s="13">
        <v>1386</v>
      </c>
      <c r="O464" s="13"/>
      <c r="P464" s="13"/>
      <c r="Q464" s="30">
        <f>Tabela1[[#This Row],[Divid.]]</f>
        <v>0.16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64" s="17">
        <f>Tabela1[[#This Row],[Preço Calculado]]/Tabela1[[#This Row],[Preço atual]]-1</f>
        <v>-0.43321033210332116</v>
      </c>
      <c r="U464" s="17" t="str">
        <f>HYPERLINK("https://statusinvest.com.br/fundos-imobiliarios/"&amp;Tabela1[[#This Row],[Ticker]],"Link")</f>
        <v>Link</v>
      </c>
      <c r="V464" s="38" t="s">
        <v>946</v>
      </c>
    </row>
    <row r="465" spans="1:22" x14ac:dyDescent="0.25">
      <c r="A465" s="12" t="s">
        <v>947</v>
      </c>
      <c r="B465" s="12" t="s">
        <v>914</v>
      </c>
      <c r="C465" s="13" t="s">
        <v>82</v>
      </c>
      <c r="D465" s="13" t="s">
        <v>948</v>
      </c>
      <c r="E465" s="16">
        <v>92.9</v>
      </c>
      <c r="F465" s="16">
        <v>0.95</v>
      </c>
      <c r="G465" s="25">
        <f>Tabela1[[#This Row],[Divid.]]*12/Tabela1[[#This Row],[Preço atual]]</f>
        <v>0.12271259418729814</v>
      </c>
      <c r="H465" s="16">
        <v>14.06</v>
      </c>
      <c r="I465" s="16" t="s">
        <v>949</v>
      </c>
      <c r="J465" s="15">
        <f>Tabela1[[#This Row],[Preço atual]]/Tabela1[[#This Row],[VP]]</f>
        <v>0.97420302013422821</v>
      </c>
      <c r="K465" s="14"/>
      <c r="L465" s="14"/>
      <c r="M465" s="13">
        <v>0</v>
      </c>
      <c r="N465" s="13">
        <v>7560</v>
      </c>
      <c r="O465" s="13"/>
      <c r="P465" s="13"/>
      <c r="Q465" s="30">
        <f>Tabela1[[#This Row],[Divid.]]</f>
        <v>0.95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65" s="17">
        <f>Tabela1[[#This Row],[Preço Calculado]]/Tabela1[[#This Row],[Preço atual]]-1</f>
        <v>-9.4371998617725938E-2</v>
      </c>
      <c r="U465" s="17" t="str">
        <f>HYPERLINK("https://statusinvest.com.br/fundos-imobiliarios/"&amp;Tabela1[[#This Row],[Ticker]],"Link")</f>
        <v>Link</v>
      </c>
      <c r="V465" s="38" t="s">
        <v>950</v>
      </c>
    </row>
    <row r="466" spans="1:22" x14ac:dyDescent="0.25">
      <c r="A466" s="12" t="s">
        <v>951</v>
      </c>
      <c r="B466" s="12" t="s">
        <v>914</v>
      </c>
      <c r="C466" s="13" t="s">
        <v>82</v>
      </c>
      <c r="D466" s="13" t="s">
        <v>471</v>
      </c>
      <c r="E466" s="16">
        <v>104.85</v>
      </c>
      <c r="F466" s="16">
        <v>1.01</v>
      </c>
      <c r="G466" s="25">
        <f>Tabela1[[#This Row],[Divid.]]*12/Tabela1[[#This Row],[Preço atual]]</f>
        <v>0.11559370529327613</v>
      </c>
      <c r="H466" s="16">
        <v>14.17</v>
      </c>
      <c r="I466" s="16" t="s">
        <v>952</v>
      </c>
      <c r="J466" s="15">
        <f>Tabela1[[#This Row],[Preço atual]]/Tabela1[[#This Row],[VP]]</f>
        <v>1.0172698166294751</v>
      </c>
      <c r="K466" s="14"/>
      <c r="L466" s="14"/>
      <c r="M466" s="13">
        <v>0</v>
      </c>
      <c r="N466" s="13">
        <v>57721</v>
      </c>
      <c r="O466" s="13"/>
      <c r="P466" s="13"/>
      <c r="Q466" s="30">
        <f>Tabela1[[#This Row],[Divid.]]</f>
        <v>1.01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466" s="17">
        <f>Tabela1[[#This Row],[Preço Calculado]]/Tabela1[[#This Row],[Preço atual]]-1</f>
        <v>-0.14690992403486258</v>
      </c>
      <c r="U466" s="17" t="str">
        <f>HYPERLINK("https://statusinvest.com.br/fundos-imobiliarios/"&amp;Tabela1[[#This Row],[Ticker]],"Link")</f>
        <v>Link</v>
      </c>
      <c r="V466" s="38" t="s">
        <v>953</v>
      </c>
    </row>
    <row r="467" spans="1:22" x14ac:dyDescent="0.25">
      <c r="A467" s="12" t="s">
        <v>954</v>
      </c>
      <c r="B467" s="12" t="s">
        <v>914</v>
      </c>
      <c r="C467" s="13" t="s">
        <v>82</v>
      </c>
      <c r="D467" s="13" t="s">
        <v>955</v>
      </c>
      <c r="E467" s="16">
        <v>103.8</v>
      </c>
      <c r="F467" s="16">
        <v>1.2</v>
      </c>
      <c r="G467" s="25">
        <f>Tabela1[[#This Row],[Divid.]]*12/Tabela1[[#This Row],[Preço atual]]</f>
        <v>0.13872832369942195</v>
      </c>
      <c r="H467" s="16">
        <v>17.670000000000002</v>
      </c>
      <c r="I467" s="16" t="s">
        <v>956</v>
      </c>
      <c r="J467" s="15">
        <f>Tabela1[[#This Row],[Preço atual]]/Tabela1[[#This Row],[VP]]</f>
        <v>1.0631977875652976</v>
      </c>
      <c r="K467" s="14"/>
      <c r="L467" s="14"/>
      <c r="M467" s="13">
        <v>0</v>
      </c>
      <c r="N467" s="13">
        <v>1767</v>
      </c>
      <c r="O467" s="13"/>
      <c r="P467" s="13"/>
      <c r="Q467" s="30">
        <f>Tabela1[[#This Row],[Divid.]]</f>
        <v>1.2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67" s="17">
        <f>Tabela1[[#This Row],[Preço Calculado]]/Tabela1[[#This Row],[Preço atual]]-1</f>
        <v>2.3825267154405472E-2</v>
      </c>
      <c r="U467" s="17" t="str">
        <f>HYPERLINK("https://statusinvest.com.br/fundos-imobiliarios/"&amp;Tabela1[[#This Row],[Ticker]],"Link")</f>
        <v>Link</v>
      </c>
      <c r="V467" s="38" t="s">
        <v>957</v>
      </c>
    </row>
    <row r="468" spans="1:22" x14ac:dyDescent="0.25">
      <c r="A468" s="12" t="s">
        <v>958</v>
      </c>
      <c r="B468" s="12" t="s">
        <v>914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959</v>
      </c>
      <c r="B469" s="12" t="s">
        <v>914</v>
      </c>
      <c r="C469" s="13" t="s">
        <v>82</v>
      </c>
      <c r="D469" s="13" t="s">
        <v>960</v>
      </c>
      <c r="E469" s="16">
        <v>10.64</v>
      </c>
      <c r="F469" s="16">
        <v>0.11</v>
      </c>
      <c r="G469" s="25">
        <f>Tabela1[[#This Row],[Divid.]]*12/Tabela1[[#This Row],[Preço atual]]</f>
        <v>0.12406015037593984</v>
      </c>
      <c r="H469" s="16">
        <v>1.81</v>
      </c>
      <c r="I469" s="16" t="s">
        <v>961</v>
      </c>
      <c r="J469" s="15">
        <f>Tabela1[[#This Row],[Preço atual]]/Tabela1[[#This Row],[VP]]</f>
        <v>1.0075757575757576</v>
      </c>
      <c r="K469" s="14"/>
      <c r="L469" s="14"/>
      <c r="M469" s="13">
        <v>0</v>
      </c>
      <c r="N469" s="13">
        <v>9617</v>
      </c>
      <c r="O469" s="13"/>
      <c r="P469" s="13"/>
      <c r="Q469" s="30">
        <f>Tabela1[[#This Row],[Divid.]]</f>
        <v>0.11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9" s="17">
        <f>Tabela1[[#This Row],[Preço Calculado]]/Tabela1[[#This Row],[Preço atual]]-1</f>
        <v>-8.4426934494908901E-2</v>
      </c>
      <c r="U469" s="17" t="str">
        <f>HYPERLINK("https://statusinvest.com.br/fundos-imobiliarios/"&amp;Tabela1[[#This Row],[Ticker]],"Link")</f>
        <v>Link</v>
      </c>
      <c r="V469" s="38" t="s">
        <v>962</v>
      </c>
    </row>
    <row r="470" spans="1:22" x14ac:dyDescent="0.25">
      <c r="A470" s="12" t="s">
        <v>963</v>
      </c>
      <c r="B470" s="12" t="s">
        <v>914</v>
      </c>
      <c r="C470" s="13" t="s">
        <v>82</v>
      </c>
      <c r="D470" s="13" t="s">
        <v>964</v>
      </c>
      <c r="E470" s="16">
        <v>9.06</v>
      </c>
      <c r="F470" s="16">
        <v>0.11</v>
      </c>
      <c r="G470" s="25">
        <f>Tabela1[[#This Row],[Divid.]]*12/Tabela1[[#This Row],[Preço atual]]</f>
        <v>0.14569536423841059</v>
      </c>
      <c r="H470" s="16">
        <v>1.59</v>
      </c>
      <c r="I470" s="16" t="s">
        <v>965</v>
      </c>
      <c r="J470" s="15">
        <f>Tabela1[[#This Row],[Preço atual]]/Tabela1[[#This Row],[VP]]</f>
        <v>0.93018480492813149</v>
      </c>
      <c r="K470" s="14"/>
      <c r="L470" s="14"/>
      <c r="M470" s="13">
        <v>0</v>
      </c>
      <c r="N470" s="13">
        <v>12042</v>
      </c>
      <c r="O470" s="13"/>
      <c r="P470" s="13"/>
      <c r="Q470" s="30">
        <f>Tabela1[[#This Row],[Divid.]]</f>
        <v>0.11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0" s="17">
        <f>Tabela1[[#This Row],[Preço Calculado]]/Tabela1[[#This Row],[Preço atual]]-1</f>
        <v>7.5242540504875111E-2</v>
      </c>
      <c r="U470" s="17" t="str">
        <f>HYPERLINK("https://statusinvest.com.br/fundos-imobiliarios/"&amp;Tabela1[[#This Row],[Ticker]],"Link")</f>
        <v>Link</v>
      </c>
      <c r="V470" s="38" t="s">
        <v>966</v>
      </c>
    </row>
    <row r="471" spans="1:22" x14ac:dyDescent="0.25">
      <c r="A471" s="12" t="s">
        <v>967</v>
      </c>
      <c r="B471" s="12" t="s">
        <v>914</v>
      </c>
      <c r="C471" s="13" t="s">
        <v>82</v>
      </c>
      <c r="D471" s="13" t="s">
        <v>968</v>
      </c>
      <c r="E471" s="16">
        <v>86.36</v>
      </c>
      <c r="F471" s="16">
        <v>1.05</v>
      </c>
      <c r="G471" s="25">
        <f>Tabela1[[#This Row],[Divid.]]*12/Tabela1[[#This Row],[Preço atual]]</f>
        <v>0.1459008800370542</v>
      </c>
      <c r="H471" s="16">
        <v>13.24</v>
      </c>
      <c r="I471" s="16" t="s">
        <v>969</v>
      </c>
      <c r="J471" s="15">
        <f>Tabela1[[#This Row],[Preço atual]]/Tabela1[[#This Row],[VP]]</f>
        <v>0.91135500211059517</v>
      </c>
      <c r="K471" s="14"/>
      <c r="L471" s="14"/>
      <c r="M471" s="13">
        <v>0</v>
      </c>
      <c r="N471" s="13">
        <v>2064</v>
      </c>
      <c r="O471" s="13"/>
      <c r="P471" s="13"/>
      <c r="Q471" s="30">
        <f>Tabela1[[#This Row],[Divid.]]</f>
        <v>1.05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71" s="17">
        <f>Tabela1[[#This Row],[Preço Calculado]]/Tabela1[[#This Row],[Preço atual]]-1</f>
        <v>7.6759262266082651E-2</v>
      </c>
      <c r="U471" s="17" t="str">
        <f>HYPERLINK("https://statusinvest.com.br/fundos-imobiliarios/"&amp;Tabela1[[#This Row],[Ticker]],"Link")</f>
        <v>Link</v>
      </c>
      <c r="V471" s="38" t="s">
        <v>970</v>
      </c>
    </row>
    <row r="472" spans="1:22" x14ac:dyDescent="0.25">
      <c r="A472" s="12" t="s">
        <v>971</v>
      </c>
      <c r="B472" s="12" t="s">
        <v>914</v>
      </c>
      <c r="C472" s="13" t="s">
        <v>82</v>
      </c>
      <c r="D472" s="13" t="s">
        <v>972</v>
      </c>
      <c r="E472" s="16">
        <v>10.71</v>
      </c>
      <c r="F472" s="16">
        <v>0.1</v>
      </c>
      <c r="G472" s="25">
        <f>Tabela1[[#This Row],[Divid.]]*12/Tabela1[[#This Row],[Preço atual]]</f>
        <v>0.11204481792717087</v>
      </c>
      <c r="H472" s="16">
        <v>1.39</v>
      </c>
      <c r="I472" s="16" t="s">
        <v>973</v>
      </c>
      <c r="J472" s="15">
        <f>Tabela1[[#This Row],[Preço atual]]/Tabela1[[#This Row],[VP]]</f>
        <v>1.06993006993007</v>
      </c>
      <c r="K472" s="14"/>
      <c r="L472" s="14"/>
      <c r="M472" s="13">
        <v>0</v>
      </c>
      <c r="N472" s="13">
        <v>56109</v>
      </c>
      <c r="O472" s="13"/>
      <c r="P472" s="13"/>
      <c r="Q472" s="30">
        <f>Tabela1[[#This Row],[Divid.]]</f>
        <v>0.1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2" s="17">
        <f>Tabela1[[#This Row],[Preço Calculado]]/Tabela1[[#This Row],[Preço atual]]-1</f>
        <v>-0.17310097470722607</v>
      </c>
      <c r="U472" s="17" t="str">
        <f>HYPERLINK("https://statusinvest.com.br/fundos-imobiliarios/"&amp;Tabela1[[#This Row],[Ticker]],"Link")</f>
        <v>Link</v>
      </c>
      <c r="V472" s="38" t="s">
        <v>974</v>
      </c>
    </row>
    <row r="473" spans="1:22" x14ac:dyDescent="0.25">
      <c r="A473" s="12" t="s">
        <v>975</v>
      </c>
      <c r="B473" s="12" t="s">
        <v>914</v>
      </c>
      <c r="C473" s="13" t="s">
        <v>82</v>
      </c>
      <c r="D473" s="13" t="s">
        <v>731</v>
      </c>
      <c r="E473" s="16">
        <v>9.23</v>
      </c>
      <c r="F473" s="16">
        <v>0.12</v>
      </c>
      <c r="G473" s="25">
        <f>Tabela1[[#This Row],[Divid.]]*12/Tabela1[[#This Row],[Preço atual]]</f>
        <v>0.15601300108342361</v>
      </c>
      <c r="H473" s="16">
        <v>1.48</v>
      </c>
      <c r="I473" s="16" t="s">
        <v>976</v>
      </c>
      <c r="J473" s="15">
        <f>Tabela1[[#This Row],[Preço atual]]/Tabela1[[#This Row],[VP]]</f>
        <v>0.94666666666666666</v>
      </c>
      <c r="K473" s="14"/>
      <c r="L473" s="14"/>
      <c r="M473" s="13">
        <v>0</v>
      </c>
      <c r="N473" s="13">
        <v>83664</v>
      </c>
      <c r="O473" s="13"/>
      <c r="P473" s="13"/>
      <c r="Q473" s="30">
        <f>Tabela1[[#This Row],[Divid.]]</f>
        <v>0.12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3" s="17">
        <f>Tabela1[[#This Row],[Preço Calculado]]/Tabela1[[#This Row],[Preço atual]]-1</f>
        <v>0.15138746187028485</v>
      </c>
      <c r="U473" s="17" t="str">
        <f>HYPERLINK("https://statusinvest.com.br/fundos-imobiliarios/"&amp;Tabela1[[#This Row],[Ticker]],"Link")</f>
        <v>Link</v>
      </c>
      <c r="V473" s="38" t="s">
        <v>977</v>
      </c>
    </row>
    <row r="474" spans="1:22" x14ac:dyDescent="0.25">
      <c r="A474" s="12" t="s">
        <v>978</v>
      </c>
      <c r="B474" s="12" t="s">
        <v>914</v>
      </c>
      <c r="C474" s="13" t="s">
        <v>36</v>
      </c>
      <c r="D474" s="13" t="s">
        <v>769</v>
      </c>
      <c r="E474" s="16">
        <v>10.1</v>
      </c>
      <c r="F474" s="16">
        <v>0.11</v>
      </c>
      <c r="G474" s="25">
        <f>Tabela1[[#This Row],[Divid.]]*12/Tabela1[[#This Row],[Preço atual]]</f>
        <v>0.1306930693069307</v>
      </c>
      <c r="H474" s="16">
        <v>1.37</v>
      </c>
      <c r="I474" s="16" t="s">
        <v>979</v>
      </c>
      <c r="J474" s="15">
        <f>Tabela1[[#This Row],[Preço atual]]/Tabela1[[#This Row],[VP]]</f>
        <v>1.0009910802775024</v>
      </c>
      <c r="K474" s="14">
        <v>0</v>
      </c>
      <c r="L474" s="14">
        <v>0</v>
      </c>
      <c r="M474" s="13">
        <v>0</v>
      </c>
      <c r="N474" s="13">
        <v>73275</v>
      </c>
      <c r="O474" s="13">
        <v>64</v>
      </c>
      <c r="P474" s="13">
        <v>8</v>
      </c>
      <c r="Q474" s="30">
        <f>Tabela1[[#This Row],[Divid.]]</f>
        <v>0.11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4" s="17">
        <f>Tabela1[[#This Row],[Preço Calculado]]/Tabela1[[#This Row],[Preço atual]]-1</f>
        <v>-3.5475503269884245E-2</v>
      </c>
      <c r="U474" s="17" t="str">
        <f>HYPERLINK("https://statusinvest.com.br/fundos-imobiliarios/"&amp;Tabela1[[#This Row],[Ticker]],"Link")</f>
        <v>Link</v>
      </c>
      <c r="V474" s="38" t="s">
        <v>980</v>
      </c>
    </row>
    <row r="475" spans="1:22" x14ac:dyDescent="0.25">
      <c r="A475" s="12" t="s">
        <v>981</v>
      </c>
      <c r="B475" s="12" t="s">
        <v>914</v>
      </c>
      <c r="C475" s="13" t="s">
        <v>82</v>
      </c>
      <c r="D475" s="13" t="s">
        <v>822</v>
      </c>
      <c r="E475" s="16">
        <v>94.05</v>
      </c>
      <c r="F475" s="16">
        <v>1.1000000000000001</v>
      </c>
      <c r="G475" s="25">
        <f>Tabela1[[#This Row],[Divid.]]*12/Tabela1[[#This Row],[Preço atual]]</f>
        <v>0.14035087719298248</v>
      </c>
      <c r="H475" s="16">
        <v>14.6</v>
      </c>
      <c r="I475" s="16" t="s">
        <v>982</v>
      </c>
      <c r="J475" s="15">
        <f>Tabela1[[#This Row],[Preço atual]]/Tabela1[[#This Row],[VP]]</f>
        <v>0.91346153846153844</v>
      </c>
      <c r="K475" s="14"/>
      <c r="L475" s="14"/>
      <c r="M475" s="13">
        <v>0</v>
      </c>
      <c r="N475" s="13">
        <v>8870</v>
      </c>
      <c r="O475" s="13"/>
      <c r="P475" s="13"/>
      <c r="Q475" s="30">
        <f>Tabela1[[#This Row],[Divid.]]</f>
        <v>1.1000000000000001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5" s="17">
        <f>Tabela1[[#This Row],[Preço Calculado]]/Tabela1[[#This Row],[Preço atual]]-1</f>
        <v>3.5799831682527428E-2</v>
      </c>
      <c r="U475" s="17" t="str">
        <f>HYPERLINK("https://statusinvest.com.br/fundos-imobiliarios/"&amp;Tabela1[[#This Row],[Ticker]],"Link")</f>
        <v>Link</v>
      </c>
      <c r="V475" s="38" t="s">
        <v>983</v>
      </c>
    </row>
    <row r="476" spans="1:22" x14ac:dyDescent="0.25">
      <c r="A476" s="12" t="s">
        <v>984</v>
      </c>
      <c r="B476" s="12" t="s">
        <v>914</v>
      </c>
      <c r="C476" s="13" t="s">
        <v>82</v>
      </c>
      <c r="D476" s="13" t="s">
        <v>833</v>
      </c>
      <c r="E476" s="16">
        <v>9</v>
      </c>
      <c r="F476" s="16">
        <v>0.1</v>
      </c>
      <c r="G476" s="25">
        <f>Tabela1[[#This Row],[Divid.]]*12/Tabela1[[#This Row],[Preço atual]]</f>
        <v>0.13333333333333336</v>
      </c>
      <c r="H476" s="16">
        <v>1.56</v>
      </c>
      <c r="I476" s="16" t="s">
        <v>985</v>
      </c>
      <c r="J476" s="15">
        <f>Tabela1[[#This Row],[Preço atual]]/Tabela1[[#This Row],[VP]]</f>
        <v>0.93457943925233633</v>
      </c>
      <c r="K476" s="14"/>
      <c r="L476" s="14"/>
      <c r="M476" s="13">
        <v>0</v>
      </c>
      <c r="N476" s="13">
        <v>161613</v>
      </c>
      <c r="O476" s="13"/>
      <c r="P476" s="13"/>
      <c r="Q476" s="30">
        <f>Tabela1[[#This Row],[Divid.]]</f>
        <v>0.1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6" s="17">
        <f>Tabela1[[#This Row],[Preço Calculado]]/Tabela1[[#This Row],[Preço atual]]-1</f>
        <v>-1.599015990159891E-2</v>
      </c>
      <c r="U476" s="17" t="str">
        <f>HYPERLINK("https://statusinvest.com.br/fundos-imobiliarios/"&amp;Tabela1[[#This Row],[Ticker]],"Link")</f>
        <v>Link</v>
      </c>
      <c r="V476" s="38" t="s">
        <v>986</v>
      </c>
    </row>
    <row r="477" spans="1:22" x14ac:dyDescent="0.25">
      <c r="A477" s="12" t="s">
        <v>987</v>
      </c>
      <c r="B477" s="12" t="s">
        <v>914</v>
      </c>
      <c r="C477" s="13" t="s">
        <v>82</v>
      </c>
      <c r="D477" s="13" t="s">
        <v>571</v>
      </c>
      <c r="E477" s="16">
        <v>9.33</v>
      </c>
      <c r="F477" s="16">
        <v>0.11</v>
      </c>
      <c r="G477" s="25">
        <f>Tabela1[[#This Row],[Divid.]]*12/Tabela1[[#This Row],[Preço atual]]</f>
        <v>0.14147909967845659</v>
      </c>
      <c r="H477" s="16">
        <v>1.47</v>
      </c>
      <c r="I477" s="16" t="s">
        <v>988</v>
      </c>
      <c r="J477" s="15">
        <f>Tabela1[[#This Row],[Preço atual]]/Tabela1[[#This Row],[VP]]</f>
        <v>0.9821052631578947</v>
      </c>
      <c r="K477" s="14"/>
      <c r="L477" s="14"/>
      <c r="M477" s="13">
        <v>0</v>
      </c>
      <c r="N477" s="13">
        <v>90057</v>
      </c>
      <c r="O477" s="13"/>
      <c r="P477" s="13"/>
      <c r="Q477" s="30">
        <f>Tabela1[[#This Row],[Divid.]]</f>
        <v>0.11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7" s="17">
        <f>Tabela1[[#This Row],[Preço Calculado]]/Tabela1[[#This Row],[Preço atual]]-1</f>
        <v>4.4126196888978564E-2</v>
      </c>
      <c r="U477" s="17" t="str">
        <f>HYPERLINK("https://statusinvest.com.br/fundos-imobiliarios/"&amp;Tabela1[[#This Row],[Ticker]],"Link")</f>
        <v>Link</v>
      </c>
      <c r="V477" s="38" t="s">
        <v>989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990</v>
      </c>
    </row>
    <row r="2" spans="1:1" x14ac:dyDescent="0.25">
      <c r="A2" s="19" t="s">
        <v>991</v>
      </c>
    </row>
    <row r="3" spans="1:1" x14ac:dyDescent="0.25">
      <c r="A3" s="20" t="s">
        <v>992</v>
      </c>
    </row>
    <row r="4" spans="1:1" x14ac:dyDescent="0.25">
      <c r="A4" s="20" t="s">
        <v>993</v>
      </c>
    </row>
    <row r="5" spans="1:1" x14ac:dyDescent="0.25">
      <c r="A5" s="20" t="s">
        <v>994</v>
      </c>
    </row>
    <row r="6" spans="1:1" x14ac:dyDescent="0.25">
      <c r="A6" s="20" t="s">
        <v>995</v>
      </c>
    </row>
    <row r="7" spans="1:1" ht="30" customHeight="1" x14ac:dyDescent="0.25">
      <c r="A7" s="20" t="s">
        <v>996</v>
      </c>
    </row>
    <row r="8" spans="1:1" ht="45" customHeight="1" x14ac:dyDescent="0.25">
      <c r="A8" s="20" t="s">
        <v>997</v>
      </c>
    </row>
    <row r="9" spans="1:1" x14ac:dyDescent="0.25">
      <c r="A9" s="20" t="s">
        <v>998</v>
      </c>
    </row>
    <row r="10" spans="1:1" x14ac:dyDescent="0.25">
      <c r="A10" s="21" t="s">
        <v>999</v>
      </c>
    </row>
    <row r="12" spans="1:1" x14ac:dyDescent="0.25">
      <c r="A12" s="19" t="s">
        <v>1000</v>
      </c>
    </row>
    <row r="13" spans="1:1" x14ac:dyDescent="0.25">
      <c r="A13" s="22" t="s">
        <v>1001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2024-01-06T07:14:04Z</dcterms:modified>
</cp:coreProperties>
</file>