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2" documentId="11_1056B000428206C6D01CF2B78F50B8212134A349" xr6:coauthVersionLast="47" xr6:coauthVersionMax="47" xr10:uidLastSave="{1FAFCE82-F956-4B12-AF5E-2D9B1DD169A8}"/>
  <bookViews>
    <workbookView xWindow="0" yWindow="0" windowWidth="19200" windowHeight="1560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40" i="1" l="1"/>
  <c r="Q540" i="1"/>
  <c r="J540" i="1"/>
  <c r="G540" i="1"/>
  <c r="U539" i="1"/>
  <c r="Q539" i="1"/>
  <c r="J539" i="1"/>
  <c r="G539" i="1"/>
  <c r="U538" i="1"/>
  <c r="Q538" i="1"/>
  <c r="J538" i="1"/>
  <c r="G538" i="1"/>
  <c r="U537" i="1"/>
  <c r="Q537" i="1"/>
  <c r="J537" i="1"/>
  <c r="G537" i="1"/>
  <c r="U536" i="1"/>
  <c r="Q536" i="1"/>
  <c r="J536" i="1"/>
  <c r="G536" i="1"/>
  <c r="U535" i="1"/>
  <c r="Q535" i="1"/>
  <c r="J535" i="1"/>
  <c r="G535" i="1"/>
  <c r="U534" i="1"/>
  <c r="Q534" i="1"/>
  <c r="J534" i="1"/>
  <c r="G534" i="1"/>
  <c r="U533" i="1"/>
  <c r="Q533" i="1"/>
  <c r="J533" i="1"/>
  <c r="G533" i="1"/>
  <c r="U532" i="1"/>
  <c r="Q532" i="1"/>
  <c r="J532" i="1"/>
  <c r="G532" i="1"/>
  <c r="U531" i="1"/>
  <c r="Q531" i="1"/>
  <c r="J531" i="1"/>
  <c r="G531" i="1"/>
  <c r="U530" i="1"/>
  <c r="Q530" i="1"/>
  <c r="J530" i="1"/>
  <c r="G530" i="1"/>
  <c r="U529" i="1"/>
  <c r="Q529" i="1"/>
  <c r="J529" i="1"/>
  <c r="G529" i="1"/>
  <c r="U528" i="1"/>
  <c r="Q528" i="1"/>
  <c r="J528" i="1"/>
  <c r="G528" i="1"/>
  <c r="U527" i="1"/>
  <c r="Q527" i="1"/>
  <c r="J527" i="1"/>
  <c r="G527" i="1"/>
  <c r="U526" i="1"/>
  <c r="Q526" i="1"/>
  <c r="J526" i="1"/>
  <c r="G526" i="1"/>
  <c r="U525" i="1"/>
  <c r="Q525" i="1"/>
  <c r="J525" i="1"/>
  <c r="G525" i="1"/>
  <c r="U524" i="1"/>
  <c r="Q524" i="1"/>
  <c r="J524" i="1"/>
  <c r="G524" i="1"/>
  <c r="U523" i="1"/>
  <c r="Q523" i="1"/>
  <c r="J523" i="1"/>
  <c r="G523" i="1"/>
  <c r="U522" i="1"/>
  <c r="Q522" i="1"/>
  <c r="J522" i="1"/>
  <c r="G522" i="1"/>
  <c r="U521" i="1"/>
  <c r="Q521" i="1"/>
  <c r="J521" i="1"/>
  <c r="G521" i="1"/>
  <c r="U520" i="1"/>
  <c r="Q520" i="1"/>
  <c r="J520" i="1"/>
  <c r="G520" i="1"/>
  <c r="U519" i="1"/>
  <c r="Q519" i="1"/>
  <c r="J519" i="1"/>
  <c r="G519" i="1"/>
  <c r="U518" i="1"/>
  <c r="Q518" i="1"/>
  <c r="J518" i="1"/>
  <c r="G518" i="1"/>
  <c r="U517" i="1"/>
  <c r="Q517" i="1"/>
  <c r="J517" i="1"/>
  <c r="G517" i="1"/>
  <c r="U516" i="1"/>
  <c r="Q516" i="1"/>
  <c r="J516" i="1"/>
  <c r="G516" i="1"/>
  <c r="U515" i="1"/>
  <c r="Q515" i="1"/>
  <c r="J515" i="1"/>
  <c r="G515" i="1"/>
  <c r="U514" i="1"/>
  <c r="Q514" i="1"/>
  <c r="J514" i="1"/>
  <c r="G514" i="1"/>
  <c r="U513" i="1"/>
  <c r="Q513" i="1"/>
  <c r="J513" i="1"/>
  <c r="G513" i="1"/>
  <c r="U512" i="1"/>
  <c r="Q512" i="1"/>
  <c r="J512" i="1"/>
  <c r="G512" i="1"/>
  <c r="U511" i="1"/>
  <c r="Q511" i="1"/>
  <c r="J511" i="1"/>
  <c r="G511" i="1"/>
  <c r="U510" i="1"/>
  <c r="Q510" i="1"/>
  <c r="J510" i="1"/>
  <c r="G510" i="1"/>
  <c r="U509" i="1"/>
  <c r="Q509" i="1"/>
  <c r="J509" i="1"/>
  <c r="G509" i="1"/>
  <c r="U508" i="1"/>
  <c r="Q508" i="1"/>
  <c r="J508" i="1"/>
  <c r="G508" i="1"/>
  <c r="U507" i="1"/>
  <c r="Q507" i="1"/>
  <c r="J507" i="1"/>
  <c r="G507" i="1"/>
  <c r="U506" i="1"/>
  <c r="Q506" i="1"/>
  <c r="J506" i="1"/>
  <c r="G506" i="1"/>
  <c r="U505" i="1"/>
  <c r="Q505" i="1"/>
  <c r="J505" i="1"/>
  <c r="G505" i="1"/>
  <c r="U504" i="1"/>
  <c r="Q504" i="1"/>
  <c r="J504" i="1"/>
  <c r="G504" i="1"/>
  <c r="U503" i="1"/>
  <c r="Q503" i="1"/>
  <c r="J503" i="1"/>
  <c r="G503" i="1"/>
  <c r="U502" i="1"/>
  <c r="Q502" i="1"/>
  <c r="J502" i="1"/>
  <c r="G502" i="1"/>
  <c r="U501" i="1"/>
  <c r="Q501" i="1"/>
  <c r="J501" i="1"/>
  <c r="G501" i="1"/>
  <c r="U500" i="1"/>
  <c r="Q500" i="1"/>
  <c r="J500" i="1"/>
  <c r="G500" i="1"/>
  <c r="U499" i="1"/>
  <c r="Q499" i="1"/>
  <c r="J499" i="1"/>
  <c r="G499" i="1"/>
  <c r="U498" i="1"/>
  <c r="Q498" i="1"/>
  <c r="J498" i="1"/>
  <c r="G498" i="1"/>
  <c r="U497" i="1"/>
  <c r="Q497" i="1"/>
  <c r="J497" i="1"/>
  <c r="G497" i="1"/>
  <c r="U496" i="1"/>
  <c r="Q496" i="1"/>
  <c r="J496" i="1"/>
  <c r="G496" i="1"/>
  <c r="U495" i="1"/>
  <c r="Q495" i="1"/>
  <c r="J495" i="1"/>
  <c r="G495" i="1"/>
  <c r="U494" i="1"/>
  <c r="Q494" i="1"/>
  <c r="J494" i="1"/>
  <c r="G494" i="1"/>
  <c r="U493" i="1"/>
  <c r="Q493" i="1"/>
  <c r="J493" i="1"/>
  <c r="G493" i="1"/>
  <c r="U492" i="1"/>
  <c r="Q492" i="1"/>
  <c r="J492" i="1"/>
  <c r="G492" i="1"/>
  <c r="U491" i="1"/>
  <c r="Q491" i="1"/>
  <c r="J491" i="1"/>
  <c r="G491" i="1"/>
  <c r="U490" i="1"/>
  <c r="Q490" i="1"/>
  <c r="S490" i="1" s="1"/>
  <c r="T490" i="1" s="1"/>
  <c r="J490" i="1"/>
  <c r="G490" i="1"/>
  <c r="U489" i="1"/>
  <c r="Q489" i="1"/>
  <c r="J489" i="1"/>
  <c r="G489" i="1"/>
  <c r="U488" i="1"/>
  <c r="Q488" i="1"/>
  <c r="J488" i="1"/>
  <c r="G488" i="1"/>
  <c r="U487" i="1"/>
  <c r="Q487" i="1"/>
  <c r="J487" i="1"/>
  <c r="G487" i="1"/>
  <c r="U486" i="1"/>
  <c r="Q486" i="1"/>
  <c r="J486" i="1"/>
  <c r="G486" i="1"/>
  <c r="U485" i="1"/>
  <c r="Q485" i="1"/>
  <c r="J485" i="1"/>
  <c r="G485" i="1"/>
  <c r="U484" i="1"/>
  <c r="Q484" i="1"/>
  <c r="J484" i="1"/>
  <c r="G484" i="1"/>
  <c r="U483" i="1"/>
  <c r="Q483" i="1"/>
  <c r="J483" i="1"/>
  <c r="G483" i="1"/>
  <c r="U482" i="1"/>
  <c r="Q482" i="1"/>
  <c r="J482" i="1"/>
  <c r="G482" i="1"/>
  <c r="U481" i="1"/>
  <c r="Q481" i="1"/>
  <c r="J481" i="1"/>
  <c r="G481" i="1"/>
  <c r="U480" i="1"/>
  <c r="Q480" i="1"/>
  <c r="J480" i="1"/>
  <c r="G480" i="1"/>
  <c r="U479" i="1"/>
  <c r="Q479" i="1"/>
  <c r="J479" i="1"/>
  <c r="G479" i="1"/>
  <c r="U478" i="1"/>
  <c r="Q478" i="1"/>
  <c r="J478" i="1"/>
  <c r="G478" i="1"/>
  <c r="U477" i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S426" i="1" s="1"/>
  <c r="T426" i="1" s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S362" i="1" s="1"/>
  <c r="T362" i="1" s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S298" i="1" s="1"/>
  <c r="T298" i="1" s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S234" i="1" s="1"/>
  <c r="T234" i="1" s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S203" i="1" s="1"/>
  <c r="T203" i="1" s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S186" i="1" s="1"/>
  <c r="T186" i="1" s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S177" i="1"/>
  <c r="T177" i="1" s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S161" i="1"/>
  <c r="T161" i="1" s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S145" i="1"/>
  <c r="T145" i="1" s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S129" i="1" s="1"/>
  <c r="T129" i="1" s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S117" i="1"/>
  <c r="T117" i="1" s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S109" i="1"/>
  <c r="T109" i="1" s="1"/>
  <c r="Q109" i="1"/>
  <c r="J109" i="1"/>
  <c r="G109" i="1"/>
  <c r="U108" i="1"/>
  <c r="Q108" i="1"/>
  <c r="J108" i="1"/>
  <c r="G108" i="1"/>
  <c r="U107" i="1"/>
  <c r="Q107" i="1"/>
  <c r="J107" i="1"/>
  <c r="G107" i="1"/>
  <c r="U106" i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S101" i="1"/>
  <c r="T101" i="1" s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S93" i="1" s="1"/>
  <c r="T93" i="1" s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J86" i="1"/>
  <c r="G86" i="1"/>
  <c r="U85" i="1"/>
  <c r="S85" i="1"/>
  <c r="T85" i="1" s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Q81" i="1"/>
  <c r="J81" i="1"/>
  <c r="G81" i="1"/>
  <c r="U80" i="1"/>
  <c r="Q80" i="1"/>
  <c r="J80" i="1"/>
  <c r="G80" i="1"/>
  <c r="U79" i="1"/>
  <c r="Q79" i="1"/>
  <c r="J79" i="1"/>
  <c r="G79" i="1"/>
  <c r="U78" i="1"/>
  <c r="Q78" i="1"/>
  <c r="J78" i="1"/>
  <c r="G78" i="1"/>
  <c r="U77" i="1"/>
  <c r="Q77" i="1"/>
  <c r="S77" i="1" s="1"/>
  <c r="T77" i="1" s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J72" i="1"/>
  <c r="G72" i="1"/>
  <c r="U71" i="1"/>
  <c r="Q71" i="1"/>
  <c r="J71" i="1"/>
  <c r="G71" i="1"/>
  <c r="U70" i="1"/>
  <c r="Q70" i="1"/>
  <c r="J70" i="1"/>
  <c r="G70" i="1"/>
  <c r="U69" i="1"/>
  <c r="S69" i="1"/>
  <c r="T69" i="1" s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Q65" i="1"/>
  <c r="J65" i="1"/>
  <c r="G65" i="1"/>
  <c r="U64" i="1"/>
  <c r="Q64" i="1"/>
  <c r="J64" i="1"/>
  <c r="G64" i="1"/>
  <c r="U63" i="1"/>
  <c r="Q63" i="1"/>
  <c r="J63" i="1"/>
  <c r="G63" i="1"/>
  <c r="U62" i="1"/>
  <c r="Q62" i="1"/>
  <c r="J62" i="1"/>
  <c r="G62" i="1"/>
  <c r="U61" i="1"/>
  <c r="Q61" i="1"/>
  <c r="S61" i="1" s="1"/>
  <c r="T61" i="1" s="1"/>
  <c r="J61" i="1"/>
  <c r="G61" i="1"/>
  <c r="U60" i="1"/>
  <c r="Q60" i="1"/>
  <c r="J60" i="1"/>
  <c r="G60" i="1"/>
  <c r="U59" i="1"/>
  <c r="Q59" i="1"/>
  <c r="J59" i="1"/>
  <c r="G59" i="1"/>
  <c r="U58" i="1"/>
  <c r="Q58" i="1"/>
  <c r="J58" i="1"/>
  <c r="G58" i="1"/>
  <c r="U57" i="1"/>
  <c r="Q57" i="1"/>
  <c r="J57" i="1"/>
  <c r="G57" i="1"/>
  <c r="U56" i="1"/>
  <c r="Q56" i="1"/>
  <c r="J56" i="1"/>
  <c r="G56" i="1"/>
  <c r="U55" i="1"/>
  <c r="Q55" i="1"/>
  <c r="J55" i="1"/>
  <c r="G55" i="1"/>
  <c r="U54" i="1"/>
  <c r="Q54" i="1"/>
  <c r="J54" i="1"/>
  <c r="G54" i="1"/>
  <c r="U53" i="1"/>
  <c r="S53" i="1"/>
  <c r="T53" i="1" s="1"/>
  <c r="Q53" i="1"/>
  <c r="J53" i="1"/>
  <c r="G53" i="1"/>
  <c r="U52" i="1"/>
  <c r="Q52" i="1"/>
  <c r="J52" i="1"/>
  <c r="G52" i="1"/>
  <c r="U51" i="1"/>
  <c r="Q51" i="1"/>
  <c r="J51" i="1"/>
  <c r="G51" i="1"/>
  <c r="U50" i="1"/>
  <c r="Q50" i="1"/>
  <c r="J50" i="1"/>
  <c r="G50" i="1"/>
  <c r="U49" i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S45" i="1" s="1"/>
  <c r="T45" i="1" s="1"/>
  <c r="J45" i="1"/>
  <c r="G45" i="1"/>
  <c r="U44" i="1"/>
  <c r="Q44" i="1"/>
  <c r="J44" i="1"/>
  <c r="G44" i="1"/>
  <c r="U43" i="1"/>
  <c r="Q43" i="1"/>
  <c r="J43" i="1"/>
  <c r="G43" i="1"/>
  <c r="U42" i="1"/>
  <c r="S42" i="1"/>
  <c r="T42" i="1" s="1"/>
  <c r="Q42" i="1"/>
  <c r="J42" i="1"/>
  <c r="G42" i="1"/>
  <c r="U41" i="1"/>
  <c r="Q41" i="1"/>
  <c r="J41" i="1"/>
  <c r="G41" i="1"/>
  <c r="U40" i="1"/>
  <c r="Q40" i="1"/>
  <c r="J40" i="1"/>
  <c r="G40" i="1"/>
  <c r="U39" i="1"/>
  <c r="Q39" i="1"/>
  <c r="J39" i="1"/>
  <c r="G39" i="1"/>
  <c r="U38" i="1"/>
  <c r="Q38" i="1"/>
  <c r="J38" i="1"/>
  <c r="G38" i="1"/>
  <c r="U37" i="1"/>
  <c r="Q37" i="1"/>
  <c r="J37" i="1"/>
  <c r="G37" i="1"/>
  <c r="U36" i="1"/>
  <c r="Q36" i="1"/>
  <c r="S36" i="1" s="1"/>
  <c r="T36" i="1" s="1"/>
  <c r="J36" i="1"/>
  <c r="G36" i="1"/>
  <c r="U35" i="1"/>
  <c r="Q35" i="1"/>
  <c r="J35" i="1"/>
  <c r="G35" i="1"/>
  <c r="U34" i="1"/>
  <c r="Q34" i="1"/>
  <c r="S34" i="1" s="1"/>
  <c r="T34" i="1" s="1"/>
  <c r="J34" i="1"/>
  <c r="G34" i="1"/>
  <c r="U33" i="1"/>
  <c r="Q33" i="1"/>
  <c r="J33" i="1"/>
  <c r="G33" i="1"/>
  <c r="U32" i="1"/>
  <c r="Q32" i="1"/>
  <c r="S32" i="1" s="1"/>
  <c r="T32" i="1" s="1"/>
  <c r="J32" i="1"/>
  <c r="G32" i="1"/>
  <c r="U31" i="1"/>
  <c r="Q31" i="1"/>
  <c r="S31" i="1" s="1"/>
  <c r="T31" i="1" s="1"/>
  <c r="J31" i="1"/>
  <c r="G31" i="1"/>
  <c r="U30" i="1"/>
  <c r="Q30" i="1"/>
  <c r="S30" i="1" s="1"/>
  <c r="T30" i="1" s="1"/>
  <c r="J30" i="1"/>
  <c r="G30" i="1"/>
  <c r="U29" i="1"/>
  <c r="Q29" i="1"/>
  <c r="J29" i="1"/>
  <c r="G29" i="1"/>
  <c r="U28" i="1"/>
  <c r="Q28" i="1"/>
  <c r="S28" i="1" s="1"/>
  <c r="T28" i="1" s="1"/>
  <c r="J28" i="1"/>
  <c r="G28" i="1"/>
  <c r="U27" i="1"/>
  <c r="S27" i="1"/>
  <c r="T27" i="1" s="1"/>
  <c r="Q27" i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Q23" i="1"/>
  <c r="S23" i="1" s="1"/>
  <c r="T23" i="1" s="1"/>
  <c r="J23" i="1"/>
  <c r="G23" i="1"/>
  <c r="U22" i="1"/>
  <c r="Q22" i="1"/>
  <c r="S22" i="1" s="1"/>
  <c r="T22" i="1" s="1"/>
  <c r="J22" i="1"/>
  <c r="G22" i="1"/>
  <c r="U21" i="1"/>
  <c r="S21" i="1"/>
  <c r="T21" i="1" s="1"/>
  <c r="Q21" i="1"/>
  <c r="J21" i="1"/>
  <c r="G21" i="1"/>
  <c r="U20" i="1"/>
  <c r="Q20" i="1"/>
  <c r="S20" i="1" s="1"/>
  <c r="T20" i="1" s="1"/>
  <c r="J20" i="1"/>
  <c r="G20" i="1"/>
  <c r="U19" i="1"/>
  <c r="Q19" i="1"/>
  <c r="S19" i="1" s="1"/>
  <c r="T19" i="1" s="1"/>
  <c r="J19" i="1"/>
  <c r="G19" i="1"/>
  <c r="U18" i="1"/>
  <c r="Q18" i="1"/>
  <c r="S18" i="1" s="1"/>
  <c r="T18" i="1" s="1"/>
  <c r="J18" i="1"/>
  <c r="G18" i="1"/>
  <c r="U17" i="1"/>
  <c r="S17" i="1"/>
  <c r="T17" i="1" s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S12" i="1" s="1"/>
  <c r="T12" i="1" s="1"/>
  <c r="J12" i="1"/>
  <c r="G12" i="1"/>
  <c r="U11" i="1"/>
  <c r="Q11" i="1"/>
  <c r="S11" i="1" s="1"/>
  <c r="T11" i="1" s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S8" i="1" s="1"/>
  <c r="T8" i="1" s="1"/>
  <c r="J8" i="1"/>
  <c r="G8" i="1"/>
  <c r="U7" i="1"/>
  <c r="Q7" i="1"/>
  <c r="S7" i="1" s="1"/>
  <c r="T7" i="1" s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Q4" i="1"/>
  <c r="S4" i="1" s="1"/>
  <c r="T4" i="1" s="1"/>
  <c r="J4" i="1"/>
  <c r="G4" i="1"/>
  <c r="U3" i="1"/>
  <c r="Q3" i="1"/>
  <c r="S3" i="1" s="1"/>
  <c r="T3" i="1" s="1"/>
  <c r="J3" i="1"/>
  <c r="G3" i="1"/>
  <c r="U2" i="1"/>
  <c r="Q2" i="1"/>
  <c r="S2" i="1" s="1"/>
  <c r="T2" i="1" s="1"/>
  <c r="J2" i="1"/>
  <c r="G2" i="1"/>
  <c r="X1" i="1"/>
  <c r="S539" i="1" l="1"/>
  <c r="T539" i="1" s="1"/>
  <c r="S540" i="1"/>
  <c r="T540" i="1" s="1"/>
  <c r="S537" i="1"/>
  <c r="T537" i="1" s="1"/>
  <c r="S538" i="1"/>
  <c r="T538" i="1" s="1"/>
  <c r="S533" i="1"/>
  <c r="T533" i="1" s="1"/>
  <c r="S525" i="1"/>
  <c r="T525" i="1" s="1"/>
  <c r="S517" i="1"/>
  <c r="T517" i="1" s="1"/>
  <c r="S509" i="1"/>
  <c r="T509" i="1" s="1"/>
  <c r="S501" i="1"/>
  <c r="T501" i="1" s="1"/>
  <c r="S493" i="1"/>
  <c r="T493" i="1" s="1"/>
  <c r="S485" i="1"/>
  <c r="T485" i="1" s="1"/>
  <c r="S477" i="1"/>
  <c r="T477" i="1" s="1"/>
  <c r="S469" i="1"/>
  <c r="T469" i="1" s="1"/>
  <c r="S461" i="1"/>
  <c r="T461" i="1" s="1"/>
  <c r="S453" i="1"/>
  <c r="T453" i="1" s="1"/>
  <c r="S445" i="1"/>
  <c r="T445" i="1" s="1"/>
  <c r="S437" i="1"/>
  <c r="T437" i="1" s="1"/>
  <c r="S429" i="1"/>
  <c r="T429" i="1" s="1"/>
  <c r="S421" i="1"/>
  <c r="T421" i="1" s="1"/>
  <c r="S413" i="1"/>
  <c r="T413" i="1" s="1"/>
  <c r="S405" i="1"/>
  <c r="T405" i="1" s="1"/>
  <c r="S397" i="1"/>
  <c r="T397" i="1" s="1"/>
  <c r="S389" i="1"/>
  <c r="T389" i="1" s="1"/>
  <c r="S381" i="1"/>
  <c r="T381" i="1" s="1"/>
  <c r="S373" i="1"/>
  <c r="T373" i="1" s="1"/>
  <c r="S365" i="1"/>
  <c r="T365" i="1" s="1"/>
  <c r="S357" i="1"/>
  <c r="T357" i="1" s="1"/>
  <c r="S349" i="1"/>
  <c r="T349" i="1" s="1"/>
  <c r="S341" i="1"/>
  <c r="T341" i="1" s="1"/>
  <c r="S333" i="1"/>
  <c r="T333" i="1" s="1"/>
  <c r="S325" i="1"/>
  <c r="T325" i="1" s="1"/>
  <c r="S317" i="1"/>
  <c r="T317" i="1" s="1"/>
  <c r="S309" i="1"/>
  <c r="T309" i="1" s="1"/>
  <c r="S301" i="1"/>
  <c r="T301" i="1" s="1"/>
  <c r="S293" i="1"/>
  <c r="T293" i="1" s="1"/>
  <c r="S285" i="1"/>
  <c r="T285" i="1" s="1"/>
  <c r="S277" i="1"/>
  <c r="T277" i="1" s="1"/>
  <c r="S269" i="1"/>
  <c r="T269" i="1" s="1"/>
  <c r="S261" i="1"/>
  <c r="T261" i="1" s="1"/>
  <c r="S253" i="1"/>
  <c r="T253" i="1" s="1"/>
  <c r="S245" i="1"/>
  <c r="T245" i="1" s="1"/>
  <c r="S237" i="1"/>
  <c r="T237" i="1" s="1"/>
  <c r="S229" i="1"/>
  <c r="T229" i="1" s="1"/>
  <c r="S221" i="1"/>
  <c r="T221" i="1" s="1"/>
  <c r="S213" i="1"/>
  <c r="T213" i="1" s="1"/>
  <c r="S205" i="1"/>
  <c r="T205" i="1" s="1"/>
  <c r="S536" i="1"/>
  <c r="T536" i="1" s="1"/>
  <c r="S528" i="1"/>
  <c r="T528" i="1" s="1"/>
  <c r="S520" i="1"/>
  <c r="T520" i="1" s="1"/>
  <c r="S512" i="1"/>
  <c r="T512" i="1" s="1"/>
  <c r="S504" i="1"/>
  <c r="T504" i="1" s="1"/>
  <c r="S496" i="1"/>
  <c r="T496" i="1" s="1"/>
  <c r="S488" i="1"/>
  <c r="T488" i="1" s="1"/>
  <c r="S480" i="1"/>
  <c r="T480" i="1" s="1"/>
  <c r="S472" i="1"/>
  <c r="T472" i="1" s="1"/>
  <c r="S464" i="1"/>
  <c r="T464" i="1" s="1"/>
  <c r="S456" i="1"/>
  <c r="T456" i="1" s="1"/>
  <c r="S448" i="1"/>
  <c r="T448" i="1" s="1"/>
  <c r="S440" i="1"/>
  <c r="T440" i="1" s="1"/>
  <c r="S432" i="1"/>
  <c r="T432" i="1" s="1"/>
  <c r="S424" i="1"/>
  <c r="T424" i="1" s="1"/>
  <c r="S416" i="1"/>
  <c r="T416" i="1" s="1"/>
  <c r="S408" i="1"/>
  <c r="T408" i="1" s="1"/>
  <c r="S400" i="1"/>
  <c r="T400" i="1" s="1"/>
  <c r="S392" i="1"/>
  <c r="T392" i="1" s="1"/>
  <c r="S384" i="1"/>
  <c r="T384" i="1" s="1"/>
  <c r="S376" i="1"/>
  <c r="T376" i="1" s="1"/>
  <c r="S368" i="1"/>
  <c r="T368" i="1" s="1"/>
  <c r="S360" i="1"/>
  <c r="T360" i="1" s="1"/>
  <c r="S352" i="1"/>
  <c r="T352" i="1" s="1"/>
  <c r="S344" i="1"/>
  <c r="T344" i="1" s="1"/>
  <c r="S336" i="1"/>
  <c r="T336" i="1" s="1"/>
  <c r="S328" i="1"/>
  <c r="T328" i="1" s="1"/>
  <c r="S320" i="1"/>
  <c r="T320" i="1" s="1"/>
  <c r="S312" i="1"/>
  <c r="T312" i="1" s="1"/>
  <c r="S304" i="1"/>
  <c r="T304" i="1" s="1"/>
  <c r="S296" i="1"/>
  <c r="T296" i="1" s="1"/>
  <c r="S288" i="1"/>
  <c r="T288" i="1" s="1"/>
  <c r="S280" i="1"/>
  <c r="T280" i="1" s="1"/>
  <c r="S272" i="1"/>
  <c r="T272" i="1" s="1"/>
  <c r="S264" i="1"/>
  <c r="T264" i="1" s="1"/>
  <c r="S256" i="1"/>
  <c r="T256" i="1" s="1"/>
  <c r="S248" i="1"/>
  <c r="T248" i="1" s="1"/>
  <c r="S240" i="1"/>
  <c r="T240" i="1" s="1"/>
  <c r="S232" i="1"/>
  <c r="T232" i="1" s="1"/>
  <c r="S224" i="1"/>
  <c r="T224" i="1" s="1"/>
  <c r="S216" i="1"/>
  <c r="T216" i="1" s="1"/>
  <c r="S208" i="1"/>
  <c r="T208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531" i="1"/>
  <c r="T531" i="1" s="1"/>
  <c r="S523" i="1"/>
  <c r="T523" i="1" s="1"/>
  <c r="S515" i="1"/>
  <c r="T515" i="1" s="1"/>
  <c r="S507" i="1"/>
  <c r="T507" i="1" s="1"/>
  <c r="S499" i="1"/>
  <c r="T499" i="1" s="1"/>
  <c r="S491" i="1"/>
  <c r="T491" i="1" s="1"/>
  <c r="S483" i="1"/>
  <c r="T483" i="1" s="1"/>
  <c r="S475" i="1"/>
  <c r="T475" i="1" s="1"/>
  <c r="S467" i="1"/>
  <c r="T467" i="1" s="1"/>
  <c r="S459" i="1"/>
  <c r="T459" i="1" s="1"/>
  <c r="S451" i="1"/>
  <c r="T451" i="1" s="1"/>
  <c r="S443" i="1"/>
  <c r="T443" i="1" s="1"/>
  <c r="S435" i="1"/>
  <c r="T435" i="1" s="1"/>
  <c r="S427" i="1"/>
  <c r="T427" i="1" s="1"/>
  <c r="S419" i="1"/>
  <c r="T419" i="1" s="1"/>
  <c r="S411" i="1"/>
  <c r="T411" i="1" s="1"/>
  <c r="S403" i="1"/>
  <c r="T403" i="1" s="1"/>
  <c r="S395" i="1"/>
  <c r="T395" i="1" s="1"/>
  <c r="S387" i="1"/>
  <c r="T387" i="1" s="1"/>
  <c r="S379" i="1"/>
  <c r="T379" i="1" s="1"/>
  <c r="S371" i="1"/>
  <c r="T371" i="1" s="1"/>
  <c r="S363" i="1"/>
  <c r="T363" i="1" s="1"/>
  <c r="S355" i="1"/>
  <c r="T355" i="1" s="1"/>
  <c r="S347" i="1"/>
  <c r="T347" i="1" s="1"/>
  <c r="S339" i="1"/>
  <c r="T339" i="1" s="1"/>
  <c r="S331" i="1"/>
  <c r="T331" i="1" s="1"/>
  <c r="S323" i="1"/>
  <c r="T323" i="1" s="1"/>
  <c r="S315" i="1"/>
  <c r="T315" i="1" s="1"/>
  <c r="S307" i="1"/>
  <c r="T307" i="1" s="1"/>
  <c r="S299" i="1"/>
  <c r="T299" i="1" s="1"/>
  <c r="S291" i="1"/>
  <c r="T291" i="1" s="1"/>
  <c r="S283" i="1"/>
  <c r="T283" i="1" s="1"/>
  <c r="S275" i="1"/>
  <c r="T275" i="1" s="1"/>
  <c r="S267" i="1"/>
  <c r="T267" i="1" s="1"/>
  <c r="S259" i="1"/>
  <c r="T259" i="1" s="1"/>
  <c r="S251" i="1"/>
  <c r="T251" i="1" s="1"/>
  <c r="S243" i="1"/>
  <c r="T243" i="1" s="1"/>
  <c r="S235" i="1"/>
  <c r="T235" i="1" s="1"/>
  <c r="S227" i="1"/>
  <c r="T227" i="1" s="1"/>
  <c r="S219" i="1"/>
  <c r="T219" i="1" s="1"/>
  <c r="S211" i="1"/>
  <c r="T211" i="1" s="1"/>
  <c r="S534" i="1"/>
  <c r="T534" i="1" s="1"/>
  <c r="S526" i="1"/>
  <c r="T526" i="1" s="1"/>
  <c r="S518" i="1"/>
  <c r="T518" i="1" s="1"/>
  <c r="S510" i="1"/>
  <c r="T510" i="1" s="1"/>
  <c r="S502" i="1"/>
  <c r="T502" i="1" s="1"/>
  <c r="S494" i="1"/>
  <c r="T494" i="1" s="1"/>
  <c r="S486" i="1"/>
  <c r="T486" i="1" s="1"/>
  <c r="S478" i="1"/>
  <c r="T478" i="1" s="1"/>
  <c r="S470" i="1"/>
  <c r="T470" i="1" s="1"/>
  <c r="S462" i="1"/>
  <c r="T462" i="1" s="1"/>
  <c r="S454" i="1"/>
  <c r="T454" i="1" s="1"/>
  <c r="S446" i="1"/>
  <c r="T446" i="1" s="1"/>
  <c r="S438" i="1"/>
  <c r="T438" i="1" s="1"/>
  <c r="S430" i="1"/>
  <c r="T430" i="1" s="1"/>
  <c r="S422" i="1"/>
  <c r="T422" i="1" s="1"/>
  <c r="S414" i="1"/>
  <c r="T414" i="1" s="1"/>
  <c r="S406" i="1"/>
  <c r="T406" i="1" s="1"/>
  <c r="S398" i="1"/>
  <c r="T398" i="1" s="1"/>
  <c r="S390" i="1"/>
  <c r="T390" i="1" s="1"/>
  <c r="S382" i="1"/>
  <c r="T382" i="1" s="1"/>
  <c r="S374" i="1"/>
  <c r="T374" i="1" s="1"/>
  <c r="S366" i="1"/>
  <c r="T366" i="1" s="1"/>
  <c r="S358" i="1"/>
  <c r="T358" i="1" s="1"/>
  <c r="S350" i="1"/>
  <c r="T350" i="1" s="1"/>
  <c r="S342" i="1"/>
  <c r="T342" i="1" s="1"/>
  <c r="S334" i="1"/>
  <c r="T334" i="1" s="1"/>
  <c r="S326" i="1"/>
  <c r="T326" i="1" s="1"/>
  <c r="S318" i="1"/>
  <c r="T318" i="1" s="1"/>
  <c r="S310" i="1"/>
  <c r="T310" i="1" s="1"/>
  <c r="S302" i="1"/>
  <c r="T302" i="1" s="1"/>
  <c r="S294" i="1"/>
  <c r="T294" i="1" s="1"/>
  <c r="S286" i="1"/>
  <c r="T286" i="1" s="1"/>
  <c r="S278" i="1"/>
  <c r="T278" i="1" s="1"/>
  <c r="S270" i="1"/>
  <c r="T270" i="1" s="1"/>
  <c r="S262" i="1"/>
  <c r="T262" i="1" s="1"/>
  <c r="S254" i="1"/>
  <c r="T254" i="1" s="1"/>
  <c r="S246" i="1"/>
  <c r="T246" i="1" s="1"/>
  <c r="S238" i="1"/>
  <c r="T238" i="1" s="1"/>
  <c r="S230" i="1"/>
  <c r="T230" i="1" s="1"/>
  <c r="S222" i="1"/>
  <c r="T222" i="1" s="1"/>
  <c r="S214" i="1"/>
  <c r="T214" i="1" s="1"/>
  <c r="S206" i="1"/>
  <c r="T206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529" i="1"/>
  <c r="T529" i="1" s="1"/>
  <c r="S521" i="1"/>
  <c r="T521" i="1" s="1"/>
  <c r="S513" i="1"/>
  <c r="T513" i="1" s="1"/>
  <c r="S505" i="1"/>
  <c r="T505" i="1" s="1"/>
  <c r="S497" i="1"/>
  <c r="T497" i="1" s="1"/>
  <c r="S489" i="1"/>
  <c r="T489" i="1" s="1"/>
  <c r="S481" i="1"/>
  <c r="T481" i="1" s="1"/>
  <c r="S473" i="1"/>
  <c r="T473" i="1" s="1"/>
  <c r="S465" i="1"/>
  <c r="T465" i="1" s="1"/>
  <c r="S457" i="1"/>
  <c r="T457" i="1" s="1"/>
  <c r="S449" i="1"/>
  <c r="T449" i="1" s="1"/>
  <c r="S441" i="1"/>
  <c r="T441" i="1" s="1"/>
  <c r="S433" i="1"/>
  <c r="T433" i="1" s="1"/>
  <c r="S425" i="1"/>
  <c r="T425" i="1" s="1"/>
  <c r="S417" i="1"/>
  <c r="T417" i="1" s="1"/>
  <c r="S409" i="1"/>
  <c r="T409" i="1" s="1"/>
  <c r="S401" i="1"/>
  <c r="T401" i="1" s="1"/>
  <c r="S393" i="1"/>
  <c r="T393" i="1" s="1"/>
  <c r="S385" i="1"/>
  <c r="T385" i="1" s="1"/>
  <c r="S377" i="1"/>
  <c r="T377" i="1" s="1"/>
  <c r="S369" i="1"/>
  <c r="T369" i="1" s="1"/>
  <c r="S361" i="1"/>
  <c r="T361" i="1" s="1"/>
  <c r="S353" i="1"/>
  <c r="T353" i="1" s="1"/>
  <c r="S345" i="1"/>
  <c r="T345" i="1" s="1"/>
  <c r="S337" i="1"/>
  <c r="T337" i="1" s="1"/>
  <c r="S329" i="1"/>
  <c r="T329" i="1" s="1"/>
  <c r="S321" i="1"/>
  <c r="T321" i="1" s="1"/>
  <c r="S313" i="1"/>
  <c r="T313" i="1" s="1"/>
  <c r="S305" i="1"/>
  <c r="T305" i="1" s="1"/>
  <c r="S297" i="1"/>
  <c r="T297" i="1" s="1"/>
  <c r="S289" i="1"/>
  <c r="T289" i="1" s="1"/>
  <c r="S281" i="1"/>
  <c r="T281" i="1" s="1"/>
  <c r="S273" i="1"/>
  <c r="T273" i="1" s="1"/>
  <c r="S265" i="1"/>
  <c r="T265" i="1" s="1"/>
  <c r="S257" i="1"/>
  <c r="T257" i="1" s="1"/>
  <c r="S249" i="1"/>
  <c r="T249" i="1" s="1"/>
  <c r="S241" i="1"/>
  <c r="T241" i="1" s="1"/>
  <c r="S233" i="1"/>
  <c r="T233" i="1" s="1"/>
  <c r="S225" i="1"/>
  <c r="T225" i="1" s="1"/>
  <c r="S217" i="1"/>
  <c r="T217" i="1" s="1"/>
  <c r="S209" i="1"/>
  <c r="T209" i="1" s="1"/>
  <c r="S532" i="1"/>
  <c r="T532" i="1" s="1"/>
  <c r="S524" i="1"/>
  <c r="T524" i="1" s="1"/>
  <c r="S516" i="1"/>
  <c r="T516" i="1" s="1"/>
  <c r="S508" i="1"/>
  <c r="T508" i="1" s="1"/>
  <c r="S500" i="1"/>
  <c r="T500" i="1" s="1"/>
  <c r="S492" i="1"/>
  <c r="T492" i="1" s="1"/>
  <c r="S484" i="1"/>
  <c r="T484" i="1" s="1"/>
  <c r="S476" i="1"/>
  <c r="T476" i="1" s="1"/>
  <c r="S468" i="1"/>
  <c r="T468" i="1" s="1"/>
  <c r="S460" i="1"/>
  <c r="T460" i="1" s="1"/>
  <c r="S452" i="1"/>
  <c r="T452" i="1" s="1"/>
  <c r="S444" i="1"/>
  <c r="T444" i="1" s="1"/>
  <c r="S436" i="1"/>
  <c r="T436" i="1" s="1"/>
  <c r="S428" i="1"/>
  <c r="T428" i="1" s="1"/>
  <c r="S420" i="1"/>
  <c r="T420" i="1" s="1"/>
  <c r="S412" i="1"/>
  <c r="T412" i="1" s="1"/>
  <c r="S404" i="1"/>
  <c r="T404" i="1" s="1"/>
  <c r="S396" i="1"/>
  <c r="T396" i="1" s="1"/>
  <c r="S388" i="1"/>
  <c r="T388" i="1" s="1"/>
  <c r="S380" i="1"/>
  <c r="T380" i="1" s="1"/>
  <c r="S372" i="1"/>
  <c r="T372" i="1" s="1"/>
  <c r="S364" i="1"/>
  <c r="T364" i="1" s="1"/>
  <c r="S356" i="1"/>
  <c r="T356" i="1" s="1"/>
  <c r="S348" i="1"/>
  <c r="T348" i="1" s="1"/>
  <c r="S340" i="1"/>
  <c r="T340" i="1" s="1"/>
  <c r="S332" i="1"/>
  <c r="T332" i="1" s="1"/>
  <c r="S324" i="1"/>
  <c r="T324" i="1" s="1"/>
  <c r="S316" i="1"/>
  <c r="T316" i="1" s="1"/>
  <c r="S308" i="1"/>
  <c r="T308" i="1" s="1"/>
  <c r="S300" i="1"/>
  <c r="T300" i="1" s="1"/>
  <c r="S292" i="1"/>
  <c r="T292" i="1" s="1"/>
  <c r="S284" i="1"/>
  <c r="T284" i="1" s="1"/>
  <c r="S276" i="1"/>
  <c r="T276" i="1" s="1"/>
  <c r="S268" i="1"/>
  <c r="T268" i="1" s="1"/>
  <c r="S260" i="1"/>
  <c r="T260" i="1" s="1"/>
  <c r="S252" i="1"/>
  <c r="T252" i="1" s="1"/>
  <c r="S244" i="1"/>
  <c r="T244" i="1" s="1"/>
  <c r="S236" i="1"/>
  <c r="T236" i="1" s="1"/>
  <c r="S228" i="1"/>
  <c r="T228" i="1" s="1"/>
  <c r="S220" i="1"/>
  <c r="T220" i="1" s="1"/>
  <c r="S212" i="1"/>
  <c r="T212" i="1" s="1"/>
  <c r="S204" i="1"/>
  <c r="T204" i="1" s="1"/>
  <c r="S201" i="1"/>
  <c r="T201" i="1" s="1"/>
  <c r="S197" i="1"/>
  <c r="T197" i="1" s="1"/>
  <c r="S193" i="1"/>
  <c r="T193" i="1" s="1"/>
  <c r="S189" i="1"/>
  <c r="T189" i="1" s="1"/>
  <c r="S185" i="1"/>
  <c r="T185" i="1" s="1"/>
  <c r="S535" i="1"/>
  <c r="T535" i="1" s="1"/>
  <c r="S527" i="1"/>
  <c r="T527" i="1" s="1"/>
  <c r="S519" i="1"/>
  <c r="T519" i="1" s="1"/>
  <c r="S511" i="1"/>
  <c r="T511" i="1" s="1"/>
  <c r="S503" i="1"/>
  <c r="T503" i="1" s="1"/>
  <c r="S495" i="1"/>
  <c r="T495" i="1" s="1"/>
  <c r="S487" i="1"/>
  <c r="T487" i="1" s="1"/>
  <c r="S479" i="1"/>
  <c r="T479" i="1" s="1"/>
  <c r="S471" i="1"/>
  <c r="T471" i="1" s="1"/>
  <c r="S463" i="1"/>
  <c r="T463" i="1" s="1"/>
  <c r="S455" i="1"/>
  <c r="T455" i="1" s="1"/>
  <c r="S447" i="1"/>
  <c r="T447" i="1" s="1"/>
  <c r="S439" i="1"/>
  <c r="T439" i="1" s="1"/>
  <c r="S431" i="1"/>
  <c r="T431" i="1" s="1"/>
  <c r="S423" i="1"/>
  <c r="T423" i="1" s="1"/>
  <c r="S415" i="1"/>
  <c r="T415" i="1" s="1"/>
  <c r="S407" i="1"/>
  <c r="T407" i="1" s="1"/>
  <c r="S399" i="1"/>
  <c r="T399" i="1" s="1"/>
  <c r="S391" i="1"/>
  <c r="T391" i="1" s="1"/>
  <c r="S383" i="1"/>
  <c r="T383" i="1" s="1"/>
  <c r="S375" i="1"/>
  <c r="T375" i="1" s="1"/>
  <c r="S367" i="1"/>
  <c r="T367" i="1" s="1"/>
  <c r="S359" i="1"/>
  <c r="T359" i="1" s="1"/>
  <c r="S351" i="1"/>
  <c r="T351" i="1" s="1"/>
  <c r="S343" i="1"/>
  <c r="T343" i="1" s="1"/>
  <c r="S335" i="1"/>
  <c r="T335" i="1" s="1"/>
  <c r="S327" i="1"/>
  <c r="T327" i="1" s="1"/>
  <c r="S319" i="1"/>
  <c r="T319" i="1" s="1"/>
  <c r="S311" i="1"/>
  <c r="T311" i="1" s="1"/>
  <c r="S303" i="1"/>
  <c r="T303" i="1" s="1"/>
  <c r="S295" i="1"/>
  <c r="T295" i="1" s="1"/>
  <c r="S287" i="1"/>
  <c r="T287" i="1" s="1"/>
  <c r="S279" i="1"/>
  <c r="T279" i="1" s="1"/>
  <c r="S271" i="1"/>
  <c r="T271" i="1" s="1"/>
  <c r="S263" i="1"/>
  <c r="T263" i="1" s="1"/>
  <c r="S255" i="1"/>
  <c r="T255" i="1" s="1"/>
  <c r="S247" i="1"/>
  <c r="T247" i="1" s="1"/>
  <c r="S239" i="1"/>
  <c r="T239" i="1" s="1"/>
  <c r="S231" i="1"/>
  <c r="T231" i="1" s="1"/>
  <c r="S223" i="1"/>
  <c r="T223" i="1" s="1"/>
  <c r="S215" i="1"/>
  <c r="T215" i="1" s="1"/>
  <c r="S207" i="1"/>
  <c r="T207" i="1" s="1"/>
  <c r="S37" i="1"/>
  <c r="T37" i="1" s="1"/>
  <c r="S40" i="1"/>
  <c r="T40" i="1" s="1"/>
  <c r="S48" i="1"/>
  <c r="T48" i="1" s="1"/>
  <c r="S56" i="1"/>
  <c r="T56" i="1" s="1"/>
  <c r="S64" i="1"/>
  <c r="T64" i="1" s="1"/>
  <c r="S72" i="1"/>
  <c r="T72" i="1" s="1"/>
  <c r="S80" i="1"/>
  <c r="T80" i="1" s="1"/>
  <c r="S88" i="1"/>
  <c r="T88" i="1" s="1"/>
  <c r="S96" i="1"/>
  <c r="T96" i="1" s="1"/>
  <c r="S104" i="1"/>
  <c r="T104" i="1" s="1"/>
  <c r="S112" i="1"/>
  <c r="T112" i="1" s="1"/>
  <c r="S120" i="1"/>
  <c r="T120" i="1" s="1"/>
  <c r="S134" i="1"/>
  <c r="T134" i="1" s="1"/>
  <c r="S150" i="1"/>
  <c r="T150" i="1" s="1"/>
  <c r="S166" i="1"/>
  <c r="T166" i="1" s="1"/>
  <c r="S182" i="1"/>
  <c r="T182" i="1" s="1"/>
  <c r="S226" i="1"/>
  <c r="T226" i="1" s="1"/>
  <c r="S290" i="1"/>
  <c r="T290" i="1" s="1"/>
  <c r="S354" i="1"/>
  <c r="T354" i="1" s="1"/>
  <c r="S418" i="1"/>
  <c r="T418" i="1" s="1"/>
  <c r="S482" i="1"/>
  <c r="T482" i="1" s="1"/>
  <c r="S50" i="1"/>
  <c r="T50" i="1" s="1"/>
  <c r="S58" i="1"/>
  <c r="T58" i="1" s="1"/>
  <c r="S66" i="1"/>
  <c r="T66" i="1" s="1"/>
  <c r="S74" i="1"/>
  <c r="T74" i="1" s="1"/>
  <c r="S82" i="1"/>
  <c r="T82" i="1" s="1"/>
  <c r="S90" i="1"/>
  <c r="T90" i="1" s="1"/>
  <c r="S98" i="1"/>
  <c r="T98" i="1" s="1"/>
  <c r="S106" i="1"/>
  <c r="T106" i="1" s="1"/>
  <c r="S114" i="1"/>
  <c r="T114" i="1" s="1"/>
  <c r="S122" i="1"/>
  <c r="T122" i="1" s="1"/>
  <c r="S138" i="1"/>
  <c r="T138" i="1" s="1"/>
  <c r="S154" i="1"/>
  <c r="T154" i="1" s="1"/>
  <c r="S170" i="1"/>
  <c r="T170" i="1" s="1"/>
  <c r="S190" i="1"/>
  <c r="T190" i="1" s="1"/>
  <c r="S242" i="1"/>
  <c r="T242" i="1" s="1"/>
  <c r="S306" i="1"/>
  <c r="T306" i="1" s="1"/>
  <c r="S370" i="1"/>
  <c r="T370" i="1" s="1"/>
  <c r="S434" i="1"/>
  <c r="T434" i="1" s="1"/>
  <c r="S498" i="1"/>
  <c r="T498" i="1" s="1"/>
  <c r="S33" i="1"/>
  <c r="T33" i="1" s="1"/>
  <c r="S39" i="1"/>
  <c r="T39" i="1" s="1"/>
  <c r="S47" i="1"/>
  <c r="T47" i="1" s="1"/>
  <c r="S55" i="1"/>
  <c r="T55" i="1" s="1"/>
  <c r="S63" i="1"/>
  <c r="T63" i="1" s="1"/>
  <c r="S71" i="1"/>
  <c r="T71" i="1" s="1"/>
  <c r="S79" i="1"/>
  <c r="T79" i="1" s="1"/>
  <c r="S87" i="1"/>
  <c r="T87" i="1" s="1"/>
  <c r="S95" i="1"/>
  <c r="T95" i="1" s="1"/>
  <c r="S103" i="1"/>
  <c r="T103" i="1" s="1"/>
  <c r="S111" i="1"/>
  <c r="T111" i="1" s="1"/>
  <c r="S119" i="1"/>
  <c r="T119" i="1" s="1"/>
  <c r="S133" i="1"/>
  <c r="T133" i="1" s="1"/>
  <c r="S149" i="1"/>
  <c r="T149" i="1" s="1"/>
  <c r="S165" i="1"/>
  <c r="T165" i="1" s="1"/>
  <c r="S181" i="1"/>
  <c r="T181" i="1" s="1"/>
  <c r="S194" i="1"/>
  <c r="T194" i="1" s="1"/>
  <c r="S250" i="1"/>
  <c r="T250" i="1" s="1"/>
  <c r="S314" i="1"/>
  <c r="T314" i="1" s="1"/>
  <c r="S378" i="1"/>
  <c r="T378" i="1" s="1"/>
  <c r="S442" i="1"/>
  <c r="T442" i="1" s="1"/>
  <c r="S506" i="1"/>
  <c r="T506" i="1" s="1"/>
  <c r="S44" i="1"/>
  <c r="T44" i="1" s="1"/>
  <c r="S52" i="1"/>
  <c r="T52" i="1" s="1"/>
  <c r="S60" i="1"/>
  <c r="T60" i="1" s="1"/>
  <c r="S68" i="1"/>
  <c r="T68" i="1" s="1"/>
  <c r="S76" i="1"/>
  <c r="T76" i="1" s="1"/>
  <c r="S84" i="1"/>
  <c r="T84" i="1" s="1"/>
  <c r="S92" i="1"/>
  <c r="T92" i="1" s="1"/>
  <c r="S100" i="1"/>
  <c r="T100" i="1" s="1"/>
  <c r="S108" i="1"/>
  <c r="T108" i="1" s="1"/>
  <c r="S116" i="1"/>
  <c r="T116" i="1" s="1"/>
  <c r="S126" i="1"/>
  <c r="T126" i="1" s="1"/>
  <c r="S142" i="1"/>
  <c r="T142" i="1" s="1"/>
  <c r="S158" i="1"/>
  <c r="T158" i="1" s="1"/>
  <c r="S174" i="1"/>
  <c r="T174" i="1" s="1"/>
  <c r="S198" i="1"/>
  <c r="T198" i="1" s="1"/>
  <c r="S258" i="1"/>
  <c r="T258" i="1" s="1"/>
  <c r="S322" i="1"/>
  <c r="T322" i="1" s="1"/>
  <c r="S386" i="1"/>
  <c r="T386" i="1" s="1"/>
  <c r="S450" i="1"/>
  <c r="T450" i="1" s="1"/>
  <c r="S514" i="1"/>
  <c r="T514" i="1" s="1"/>
  <c r="S25" i="1"/>
  <c r="T25" i="1" s="1"/>
  <c r="S29" i="1"/>
  <c r="T29" i="1" s="1"/>
  <c r="S41" i="1"/>
  <c r="T41" i="1" s="1"/>
  <c r="S49" i="1"/>
  <c r="T49" i="1" s="1"/>
  <c r="S57" i="1"/>
  <c r="T57" i="1" s="1"/>
  <c r="S65" i="1"/>
  <c r="T65" i="1" s="1"/>
  <c r="S73" i="1"/>
  <c r="T73" i="1" s="1"/>
  <c r="S81" i="1"/>
  <c r="T81" i="1" s="1"/>
  <c r="S89" i="1"/>
  <c r="T89" i="1" s="1"/>
  <c r="S97" i="1"/>
  <c r="T97" i="1" s="1"/>
  <c r="S105" i="1"/>
  <c r="T105" i="1" s="1"/>
  <c r="S113" i="1"/>
  <c r="T113" i="1" s="1"/>
  <c r="S121" i="1"/>
  <c r="T121" i="1" s="1"/>
  <c r="S137" i="1"/>
  <c r="T137" i="1" s="1"/>
  <c r="S153" i="1"/>
  <c r="T153" i="1" s="1"/>
  <c r="S169" i="1"/>
  <c r="T169" i="1" s="1"/>
  <c r="S202" i="1"/>
  <c r="T202" i="1" s="1"/>
  <c r="S266" i="1"/>
  <c r="T266" i="1" s="1"/>
  <c r="S330" i="1"/>
  <c r="T330" i="1" s="1"/>
  <c r="S394" i="1"/>
  <c r="T394" i="1" s="1"/>
  <c r="S458" i="1"/>
  <c r="T458" i="1" s="1"/>
  <c r="S522" i="1"/>
  <c r="T522" i="1" s="1"/>
  <c r="S35" i="1"/>
  <c r="T35" i="1" s="1"/>
  <c r="S38" i="1"/>
  <c r="T38" i="1" s="1"/>
  <c r="S46" i="1"/>
  <c r="T46" i="1" s="1"/>
  <c r="S54" i="1"/>
  <c r="T54" i="1" s="1"/>
  <c r="S62" i="1"/>
  <c r="T62" i="1" s="1"/>
  <c r="S70" i="1"/>
  <c r="T70" i="1" s="1"/>
  <c r="S78" i="1"/>
  <c r="T78" i="1" s="1"/>
  <c r="S86" i="1"/>
  <c r="T86" i="1" s="1"/>
  <c r="S94" i="1"/>
  <c r="T94" i="1" s="1"/>
  <c r="S102" i="1"/>
  <c r="T102" i="1" s="1"/>
  <c r="S110" i="1"/>
  <c r="T110" i="1" s="1"/>
  <c r="S118" i="1"/>
  <c r="T118" i="1" s="1"/>
  <c r="S130" i="1"/>
  <c r="T130" i="1" s="1"/>
  <c r="S146" i="1"/>
  <c r="T146" i="1" s="1"/>
  <c r="S162" i="1"/>
  <c r="T162" i="1" s="1"/>
  <c r="S178" i="1"/>
  <c r="T178" i="1" s="1"/>
  <c r="S210" i="1"/>
  <c r="T210" i="1" s="1"/>
  <c r="S274" i="1"/>
  <c r="T274" i="1" s="1"/>
  <c r="S338" i="1"/>
  <c r="T338" i="1" s="1"/>
  <c r="S402" i="1"/>
  <c r="T402" i="1" s="1"/>
  <c r="S466" i="1"/>
  <c r="T466" i="1" s="1"/>
  <c r="S530" i="1"/>
  <c r="T530" i="1" s="1"/>
  <c r="S43" i="1"/>
  <c r="T43" i="1" s="1"/>
  <c r="S51" i="1"/>
  <c r="T51" i="1" s="1"/>
  <c r="S59" i="1"/>
  <c r="T59" i="1" s="1"/>
  <c r="S67" i="1"/>
  <c r="T67" i="1" s="1"/>
  <c r="S75" i="1"/>
  <c r="T75" i="1" s="1"/>
  <c r="S83" i="1"/>
  <c r="T83" i="1" s="1"/>
  <c r="S91" i="1"/>
  <c r="T91" i="1" s="1"/>
  <c r="S99" i="1"/>
  <c r="T99" i="1" s="1"/>
  <c r="S107" i="1"/>
  <c r="T107" i="1" s="1"/>
  <c r="S115" i="1"/>
  <c r="T115" i="1" s="1"/>
  <c r="S125" i="1"/>
  <c r="T125" i="1" s="1"/>
  <c r="S141" i="1"/>
  <c r="T141" i="1" s="1"/>
  <c r="S157" i="1"/>
  <c r="T157" i="1" s="1"/>
  <c r="S173" i="1"/>
  <c r="T173" i="1" s="1"/>
  <c r="S218" i="1"/>
  <c r="T218" i="1" s="1"/>
  <c r="S282" i="1"/>
  <c r="T282" i="1" s="1"/>
  <c r="S346" i="1"/>
  <c r="T346" i="1" s="1"/>
  <c r="S410" i="1"/>
  <c r="T410" i="1" s="1"/>
  <c r="S474" i="1"/>
  <c r="T47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<sst xmlns="http://schemas.openxmlformats.org/spreadsheetml/2006/main" count="2614" uniqueCount="1077">
  <si>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</si>
  <si>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</si>
  <si>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</si>
  <si>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</si>
  <si>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</si>
  <si>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</si>
  <si>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</si>
  <si>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</si>
  <si>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</si>
  <si>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</si>
  <si>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</si>
  <si>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</si>
  <si>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</si>
  <si>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</si>
  <si>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</si>
  <si>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</si>
  <si>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</si>
  <si>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</si>
  <si>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</si>
  <si>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</si>
  <si>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</si>
  <si>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</si>
  <si>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</si>
  <si>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</si>
  <si>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</si>
  <si>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</si>
  <si>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</si>
  <si>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003H11</t>
  </si>
  <si>
    <t>FII</t>
  </si>
  <si>
    <t>N/A</t>
  </si>
  <si>
    <t>ABCP11</t>
  </si>
  <si>
    <t>Shoppings</t>
  </si>
  <si>
    <t>Rio Bravo</t>
  </si>
  <si>
    <t>https://fnet.bmfbovespa.com.br/fnet/publico/downloadDocumento?id=732880</t>
  </si>
  <si>
    <t>AFHI11</t>
  </si>
  <si>
    <t>Papéis</t>
  </si>
  <si>
    <t>Af Invest</t>
  </si>
  <si>
    <t>https://fnet.bmfbovespa.com.br/fnet/publico/downloadDocumento?id=728512</t>
  </si>
  <si>
    <t>AIEC11</t>
  </si>
  <si>
    <t>Lajes Corporativas</t>
  </si>
  <si>
    <t>Ai Real Estate</t>
  </si>
  <si>
    <t>https://fnet.bmfbovespa.com.br/fnet/publico/downloadDocumento?id=732111</t>
  </si>
  <si>
    <t>AJFI11</t>
  </si>
  <si>
    <t>Capitânia</t>
  </si>
  <si>
    <t>https://fnet.bmfbovespa.com.br/fnet/publico/downloadDocumento?id=731963</t>
  </si>
  <si>
    <t>ALMI11</t>
  </si>
  <si>
    <t>Btg Pactual</t>
  </si>
  <si>
    <t>https://fnet.bmfbovespa.com.br/fnet/publico/downloadDocumento?id=731538</t>
  </si>
  <si>
    <t>ALZC11</t>
  </si>
  <si>
    <t>-</t>
  </si>
  <si>
    <t>ALZM11</t>
  </si>
  <si>
    <t>Fundo de Fundos</t>
  </si>
  <si>
    <t>Alianza</t>
  </si>
  <si>
    <t>https://fnet.bmfbovespa.com.br/fnet/publico/downloadDocumento?id=739049</t>
  </si>
  <si>
    <t>ALZR11</t>
  </si>
  <si>
    <t>Misto</t>
  </si>
  <si>
    <t>https://fnet.bmfbovespa.com.br/fnet/publico/downloadDocumento?id=741302</t>
  </si>
  <si>
    <t>ANCR11</t>
  </si>
  <si>
    <t>ANGC11</t>
  </si>
  <si>
    <t>APTO11</t>
  </si>
  <si>
    <t>Imóveis Residenciais</t>
  </si>
  <si>
    <t>Navi</t>
  </si>
  <si>
    <t>https://fnet.bmfbovespa.com.br/fnet/publico/downloadDocumento?id=727128</t>
  </si>
  <si>
    <t>APXM11</t>
  </si>
  <si>
    <t>APXR11</t>
  </si>
  <si>
    <t>APXU11</t>
  </si>
  <si>
    <t>AROA11</t>
  </si>
  <si>
    <t>Imóveis Industriais e Logísticos</t>
  </si>
  <si>
    <t>ARRI11</t>
  </si>
  <si>
    <t>Atrio Asset</t>
  </si>
  <si>
    <t>https://fnet.bmfbovespa.com.br/fnet/publico/downloadDocumento?id=730601</t>
  </si>
  <si>
    <t>ARXD11</t>
  </si>
  <si>
    <t>https://fnet.bmfbovespa.com.br/fnet/publico/downloadDocumento?id=723101</t>
  </si>
  <si>
    <t>ASMT11</t>
  </si>
  <si>
    <t>https://fnet.bmfbovespa.com.br/fnet/publico/downloadDocumento?id=735540</t>
  </si>
  <si>
    <t>ASRF11</t>
  </si>
  <si>
    <t>Indefinido</t>
  </si>
  <si>
    <t>ATCR11</t>
  </si>
  <si>
    <t>Tmj Capital</t>
  </si>
  <si>
    <t>ATSA11</t>
  </si>
  <si>
    <t>Hedge Investments</t>
  </si>
  <si>
    <t>https://fnet.bmfbovespa.com.br/fnet/publico/downloadDocumento?id=737508</t>
  </si>
  <si>
    <t>ATWN11</t>
  </si>
  <si>
    <t>AURB11</t>
  </si>
  <si>
    <t>Imóveis Comerciais - Outros</t>
  </si>
  <si>
    <t>https://fnet.bmfbovespa.com.br/fnet/publico/downloadDocumento?id=595143</t>
  </si>
  <si>
    <t>AZPE11</t>
  </si>
  <si>
    <t>AZPL11</t>
  </si>
  <si>
    <t>Serviços Financeiros Diversos</t>
  </si>
  <si>
    <t>https://fnet.bmfbovespa.com.br/fnet/publico/downloadDocumento?id=735794</t>
  </si>
  <si>
    <t>BARI11</t>
  </si>
  <si>
    <t>Bari Gestão</t>
  </si>
  <si>
    <t>https://fnet.bmfbovespa.com.br/fnet/publico/downloadDocumento?id=724680</t>
  </si>
  <si>
    <t>BBFI11</t>
  </si>
  <si>
    <t>Caixa Econômica</t>
  </si>
  <si>
    <t>https://fnet.bmfbovespa.com.br/fnet/publico/downloadDocumento?id=731582</t>
  </si>
  <si>
    <t>BBFO11</t>
  </si>
  <si>
    <t>Bb Gestão</t>
  </si>
  <si>
    <t>https://fnet.bmfbovespa.com.br/fnet/publico/downloadDocumento?id=735876</t>
  </si>
  <si>
    <t>BBIG11</t>
  </si>
  <si>
    <t>https://fnet.bmfbovespa.com.br/fnet/publico/downloadDocumento?id=736974</t>
  </si>
  <si>
    <t>BBIM11</t>
  </si>
  <si>
    <t>BBRC11</t>
  </si>
  <si>
    <t>Agências de Bancos</t>
  </si>
  <si>
    <t>Votorantim Asset</t>
  </si>
  <si>
    <t>https://fnet.bmfbovespa.com.br/fnet/publico/downloadDocumento?id=719583</t>
  </si>
  <si>
    <t>BCFF11</t>
  </si>
  <si>
    <t>https://fnet.bmfbovespa.com.br/fnet/publico/downloadDocumento?id=730605</t>
  </si>
  <si>
    <t>BCIA11</t>
  </si>
  <si>
    <t>Bradesco</t>
  </si>
  <si>
    <t>https://fnet.bmfbovespa.com.br/fnet/publico/downloadDocumento?id=740667</t>
  </si>
  <si>
    <t>BCRI11</t>
  </si>
  <si>
    <t>Banestes</t>
  </si>
  <si>
    <t>https://fnet.bmfbovespa.com.br/fnet/publico/downloadDocumento?id=722583</t>
  </si>
  <si>
    <t>BETW11</t>
  </si>
  <si>
    <t>BICE11</t>
  </si>
  <si>
    <t>BICR11</t>
  </si>
  <si>
    <t>Inter Asset</t>
  </si>
  <si>
    <t>https://fnet.bmfbovespa.com.br/fnet/publico/downloadDocumento?id=741613</t>
  </si>
  <si>
    <t>BIME11</t>
  </si>
  <si>
    <t>Brio Investimentos</t>
  </si>
  <si>
    <t>https://fnet.bmfbovespa.com.br/fnet/publico/downloadDocumento?id=740663</t>
  </si>
  <si>
    <t>BIPD11</t>
  </si>
  <si>
    <t>BIPE11</t>
  </si>
  <si>
    <t>BLCA11</t>
  </si>
  <si>
    <t>https://fnet.bmfbovespa.com.br/fnet/publico/downloadDocumento?id=723111</t>
  </si>
  <si>
    <t>BLMG11</t>
  </si>
  <si>
    <t>Bluemacaw</t>
  </si>
  <si>
    <t>https://fnet.bmfbovespa.com.br/fnet/publico/downloadDocumento?id=727159</t>
  </si>
  <si>
    <t>BLMO11</t>
  </si>
  <si>
    <t>https://fnet.bmfbovespa.com.br/fnet/publico/downloadDocumento?id=736523</t>
  </si>
  <si>
    <t>BLOG11</t>
  </si>
  <si>
    <t>BLUR11</t>
  </si>
  <si>
    <t>https://fnet.bmfbovespa.com.br/fnet/publico/downloadDocumento?id=735807</t>
  </si>
  <si>
    <t>BMII11</t>
  </si>
  <si>
    <t>BMLC11</t>
  </si>
  <si>
    <t>Argucia Capital</t>
  </si>
  <si>
    <t>https://fnet.bmfbovespa.com.br/fnet/publico/downloadDocumento?id=739306</t>
  </si>
  <si>
    <t>BNFS11</t>
  </si>
  <si>
    <t>Oliveira Trust</t>
  </si>
  <si>
    <t>https://fnet.bmfbovespa.com.br/fnet/publico/downloadDocumento?id=734615</t>
  </si>
  <si>
    <t>BPFF11</t>
  </si>
  <si>
    <t>Brasil Plural</t>
  </si>
  <si>
    <t>https://fnet.bmfbovespa.com.br/fnet/publico/downloadDocumento?id=733312</t>
  </si>
  <si>
    <t>BPLC11</t>
  </si>
  <si>
    <t>BPML11</t>
  </si>
  <si>
    <t>https://fnet.bmfbovespa.com.br/fnet/publico/downloadDocumento?id=731129</t>
  </si>
  <si>
    <t>BPRP11</t>
  </si>
  <si>
    <t>BRCO11</t>
  </si>
  <si>
    <t>Bresco Gestão</t>
  </si>
  <si>
    <t>https://fnet.bmfbovespa.com.br/fnet/publico/downloadDocumento?id=738531</t>
  </si>
  <si>
    <t>BRCR11</t>
  </si>
  <si>
    <t>https://fnet.bmfbovespa.com.br/fnet/publico/downloadDocumento?id=731075</t>
  </si>
  <si>
    <t>BRHT11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</si>
  <si>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</si>
  <si>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</si>
  <si>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</si>
  <si>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</si>
  <si>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</si>
  <si>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</si>
  <si>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</si>
  <si>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https://fnet.bmfbovespa.com.br/fnet/publico/downloadDocumento?id=731429</t>
  </si>
  <si>
    <t>BROF11</t>
  </si>
  <si>
    <t>https://fnet.bmfbovespa.com.br/fnet/publico/downloadDocumento?id=741225</t>
  </si>
  <si>
    <t>BRSE11</t>
  </si>
  <si>
    <t>BTAL11</t>
  </si>
  <si>
    <t>https://fnet.bmfbovespa.com.br/fnet/publico/downloadDocumento?id=740796</t>
  </si>
  <si>
    <t>BTCI11</t>
  </si>
  <si>
    <t>https://fnet.bmfbovespa.com.br/fnet/publico/downloadDocumento?id=730660</t>
  </si>
  <si>
    <t>BTHI11</t>
  </si>
  <si>
    <t>Hotéis</t>
  </si>
  <si>
    <t>https://fnet.bmfbovespa.com.br/fnet/publico/downloadDocumento?id=730557</t>
  </si>
  <si>
    <t>BTLG11</t>
  </si>
  <si>
    <t>https://fnet.bmfbovespa.com.br/fnet/publico/downloadDocumento?id=730612</t>
  </si>
  <si>
    <t>BTML11</t>
  </si>
  <si>
    <t>https://fnet.bmfbovespa.com.br/fnet/publico/downloadDocumento?id=562749</t>
  </si>
  <si>
    <t>BTRA11</t>
  </si>
  <si>
    <t>https://fnet.bmfbovespa.com.br/fnet/publico/downloadDocumento?id=724866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</si>
  <si>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</si>
  <si>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</si>
  <si>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</si>
  <si>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</si>
  <si>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</si>
  <si>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https://fnet.bmfbovespa.com.br/fnet/publico/downloadDocumento?id=737446</t>
  </si>
  <si>
    <t>BTYU11</t>
  </si>
  <si>
    <t>Incorporações</t>
  </si>
  <si>
    <t>https://fnet.bmfbovespa.com.br/fnet/publico/downloadDocumento?id=730566</t>
  </si>
  <si>
    <t>BVAR11</t>
  </si>
  <si>
    <t>Varejo</t>
  </si>
  <si>
    <t>https://fnet.bmfbovespa.com.br/fnet/publico/downloadDocumento?id=6558</t>
  </si>
  <si>
    <t>BZEL11</t>
  </si>
  <si>
    <t>CACR11</t>
  </si>
  <si>
    <t>https://fnet.bmfbovespa.com.br/fnet/publico/downloadDocumento?id=740224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</si>
  <si>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</si>
  <si>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</si>
  <si>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</si>
  <si>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</si>
  <si>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</si>
  <si>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https://fnet.bmfbovespa.com.br/fnet/publico/downloadDocumento?id=736678</t>
  </si>
  <si>
    <t>CCME11</t>
  </si>
  <si>
    <t>https://fnet.bmfbovespa.com.br/fnet/publico/downloadDocumento?id=723592</t>
  </si>
  <si>
    <t>CCVA11</t>
  </si>
  <si>
    <t>CENU11</t>
  </si>
  <si>
    <t>CEOC11</t>
  </si>
  <si>
    <t>https://fnet.bmfbovespa.com.br/fnet/publico/downloadDocumento?id=731580</t>
  </si>
  <si>
    <t>CFHI11</t>
  </si>
  <si>
    <t>CFII11</t>
  </si>
  <si>
    <t>https://fnet.bmfbovespa.com.br/fnet/publico/downloadDocumento?id=474498</t>
  </si>
  <si>
    <t>CIXM11</t>
  </si>
  <si>
    <t>CIXR11</t>
  </si>
  <si>
    <t>CJCT11</t>
  </si>
  <si>
    <t>https://fnet.bmfbovespa.com.br/fnet/publico/downloadDocumento?id=739885</t>
  </si>
  <si>
    <t>CJFI11</t>
  </si>
  <si>
    <t>Brkb</t>
  </si>
  <si>
    <t>CLIN11</t>
  </si>
  <si>
    <t>https://fnet.bmfbovespa.com.br/fnet/publico/downloadDocumento?id=736502</t>
  </si>
  <si>
    <t>CNES11</t>
  </si>
  <si>
    <t>https://fnet.bmfbovespa.com.br/fnet/publico/downloadDocumento?id=731076</t>
  </si>
  <si>
    <t>CPFF11</t>
  </si>
  <si>
    <t>https://fnet.bmfbovespa.com.br/fnet/publico/downloadDocumento?id=724527</t>
  </si>
  <si>
    <t>CPLG11</t>
  </si>
  <si>
    <t>CPOF11</t>
  </si>
  <si>
    <t>https://fnet.bmfbovespa.com.br/fnet/publico/downloadDocumento?id=725835</t>
  </si>
  <si>
    <t>CPSH11</t>
  </si>
  <si>
    <t>https://fnet.bmfbovespa.com.br/fnet/publico/downloadDocumento?id=724186</t>
  </si>
  <si>
    <t>CPTS11</t>
  </si>
  <si>
    <t>https://fnet.bmfbovespa.com.br/fnet/publico/downloadDocumento?id=723565</t>
  </si>
  <si>
    <t>CRFF11</t>
  </si>
  <si>
    <t>https://fnet.bmfbovespa.com.br/fnet/publico/downloadDocumento?id=724630</t>
  </si>
  <si>
    <t>CSMC11</t>
  </si>
  <si>
    <t>CTXT11</t>
  </si>
  <si>
    <t>https://fnet.bmfbovespa.com.br/fnet/publico/downloadDocumento?id=725226</t>
  </si>
  <si>
    <t>CVBI11</t>
  </si>
  <si>
    <t>Vbi Real Estate</t>
  </si>
  <si>
    <t>https://fnet.bmfbovespa.com.br/fnet/publico/downloadDocumento?id=722572</t>
  </si>
  <si>
    <t>CVPR11</t>
  </si>
  <si>
    <t>CXAG11</t>
  </si>
  <si>
    <t>Rb Capital</t>
  </si>
  <si>
    <t>https://fnet.bmfbovespa.com.br/fnet/publico/downloadDocumento?id=725849</t>
  </si>
  <si>
    <t>CXCE11</t>
  </si>
  <si>
    <t>CXCI11</t>
  </si>
  <si>
    <t>https://fnet.bmfbovespa.com.br/fnet/publico/downloadDocumento?id=736016</t>
  </si>
  <si>
    <t>CXCO11</t>
  </si>
  <si>
    <t>Vórtx</t>
  </si>
  <si>
    <t>CXRI11</t>
  </si>
  <si>
    <t>https://fnet.bmfbovespa.com.br/fnet/publico/downloadDocumento?id=724629</t>
  </si>
  <si>
    <t>CXTL11</t>
  </si>
  <si>
    <t>https://fnet.bmfbovespa.com.br/fnet/publico/downloadDocumento?id=725228</t>
  </si>
  <si>
    <t>CYCR11</t>
  </si>
  <si>
    <t>Cy Capital</t>
  </si>
  <si>
    <t>CYLD11</t>
  </si>
  <si>
    <t>DAMA11</t>
  </si>
  <si>
    <t>DAMT11</t>
  </si>
  <si>
    <t>DEVA11</t>
  </si>
  <si>
    <t>Devant</t>
  </si>
  <si>
    <t>https://fnet.bmfbovespa.com.br/fnet/publico/downloadDocumento?id=727158</t>
  </si>
  <si>
    <t>DLMT11</t>
  </si>
  <si>
    <t>Planner</t>
  </si>
  <si>
    <t>DOVL11</t>
  </si>
  <si>
    <t>DPRO11</t>
  </si>
  <si>
    <t>https://fnet.bmfbovespa.com.br/fnet/publico/downloadDocumento?id=726056</t>
  </si>
  <si>
    <t>DRIT11</t>
  </si>
  <si>
    <t>DVFF11</t>
  </si>
  <si>
    <t>https://fnet.bmfbovespa.com.br/fnet/publico/downloadDocumento?id=726069</t>
  </si>
  <si>
    <t>DVLP11</t>
  </si>
  <si>
    <t>DVLT11</t>
  </si>
  <si>
    <t>EAGL11</t>
  </si>
  <si>
    <t>EDFO11</t>
  </si>
  <si>
    <t>EDGA11</t>
  </si>
  <si>
    <t>https://fnet.bmfbovespa.com.br/fnet/publico/downloadDocumento?id=731539</t>
  </si>
  <si>
    <t>EDGE11</t>
  </si>
  <si>
    <t>EGDB11</t>
  </si>
  <si>
    <t>EGYR11</t>
  </si>
  <si>
    <t>ELDO11</t>
  </si>
  <si>
    <t>EMET11</t>
  </si>
  <si>
    <t>EQIR11</t>
  </si>
  <si>
    <t>Eqi Asset</t>
  </si>
  <si>
    <t>https://fnet.bmfbovespa.com.br/fnet/publico/downloadDocumento?id=741832</t>
  </si>
  <si>
    <t>ERCR11</t>
  </si>
  <si>
    <t>https://fnet.bmfbovespa.com.br/fnet/publico/downloadDocumento?id=741781</t>
  </si>
  <si>
    <t>ERPA11</t>
  </si>
  <si>
    <t>ESTQ11</t>
  </si>
  <si>
    <t>EURO11</t>
  </si>
  <si>
    <t>Coinvalores</t>
  </si>
  <si>
    <t>https://fnet.bmfbovespa.com.br/fnet/publico/downloadDocumento?id=725886</t>
  </si>
  <si>
    <t>EVBI11</t>
  </si>
  <si>
    <t>https://fnet.bmfbovespa.com.br/fnet/publico/downloadDocumento?id=734647</t>
  </si>
  <si>
    <t>EXES11</t>
  </si>
  <si>
    <t>https://fnet.bmfbovespa.com.br/fnet/publico/downloadDocumento?id=730143</t>
  </si>
  <si>
    <t>EZTB11</t>
  </si>
  <si>
    <t>FAED11</t>
  </si>
  <si>
    <t>Educacional</t>
  </si>
  <si>
    <t>https://fnet.bmfbovespa.com.br/fnet/publico/downloadDocumento?id=731581</t>
  </si>
  <si>
    <t>FAGL11</t>
  </si>
  <si>
    <t>FARU11</t>
  </si>
  <si>
    <t>FATN11</t>
  </si>
  <si>
    <t>Br-capital</t>
  </si>
  <si>
    <t>https://fnet.bmfbovespa.com.br/fnet/publico/downloadDocumento?id=723392</t>
  </si>
  <si>
    <t>FAVM11</t>
  </si>
  <si>
    <t>FBTS11</t>
  </si>
  <si>
    <t>FCFL11</t>
  </si>
  <si>
    <t>https://fnet.bmfbovespa.com.br/fnet/publico/downloadDocumento?id=732879</t>
  </si>
  <si>
    <t>FIGS11</t>
  </si>
  <si>
    <t>https://fnet.bmfbovespa.com.br/fnet/publico/downloadDocumento?id=738357</t>
  </si>
  <si>
    <t>FIGV11</t>
  </si>
  <si>
    <t>FIIB11</t>
  </si>
  <si>
    <t>https://fnet.bmfbovespa.com.br/fnet/publico/downloadDocumento?id=739318</t>
  </si>
  <si>
    <t>FIIC11</t>
  </si>
  <si>
    <t>FIIP11</t>
  </si>
  <si>
    <t>FINF11</t>
  </si>
  <si>
    <t>Infra Asset</t>
  </si>
  <si>
    <t>FISC11</t>
  </si>
  <si>
    <t>Geral Investimentos</t>
  </si>
  <si>
    <t>https://fnet.bmfbovespa.com.br/fnet/publico/downloadDocumento?id=729811</t>
  </si>
  <si>
    <t>FISD11</t>
  </si>
  <si>
    <t>Roma Asset</t>
  </si>
  <si>
    <t>FIVN11</t>
  </si>
  <si>
    <t>FLCR11</t>
  </si>
  <si>
    <t>Faria Lima Capital</t>
  </si>
  <si>
    <t>https://fnet.bmfbovespa.com.br/fnet/publico/downloadDocumento?id=718638</t>
  </si>
  <si>
    <t>FLMA11</t>
  </si>
  <si>
    <t>https://fnet.bmfbovespa.com.br/fnet/publico/downloadDocumento?id=725053</t>
  </si>
  <si>
    <t>FLNR11</t>
  </si>
  <si>
    <t>FLRP11</t>
  </si>
  <si>
    <t>https://fnet.bmfbovespa.com.br/fnet/publico/downloadDocumento?id=737510</t>
  </si>
  <si>
    <t>FMOB11</t>
  </si>
  <si>
    <t>FMOF11</t>
  </si>
  <si>
    <t>https://fnet.bmfbovespa.com.br/fnet/publico/downloadDocumento?id=724809</t>
  </si>
  <si>
    <t>FPAB11</t>
  </si>
  <si>
    <t>https://fnet.bmfbovespa.com.br/fnet/publico/downloadDocumento?id=731101</t>
  </si>
  <si>
    <t>FPNG11</t>
  </si>
  <si>
    <t>https://fnet.bmfbovespa.com.br/fnet/publico/downloadDocumento?id=730597</t>
  </si>
  <si>
    <t>FRHY11</t>
  </si>
  <si>
    <t>FTCE11</t>
  </si>
  <si>
    <t>FTRE11</t>
  </si>
  <si>
    <t>FVPQ11</t>
  </si>
  <si>
    <t>https://fnet.bmfbovespa.com.br/fnet/publico/downloadDocumento?id=732045</t>
  </si>
  <si>
    <t>GAME11</t>
  </si>
  <si>
    <t>Guardian</t>
  </si>
  <si>
    <t>https://fnet.bmfbovespa.com.br/fnet/publico/downloadDocumento?id=733296</t>
  </si>
  <si>
    <t>GARE11</t>
  </si>
  <si>
    <t>Guardian Capital Gestora</t>
  </si>
  <si>
    <t>https://fnet.bmfbovespa.com.br/fnet/publico/downloadDocumento?id=730616</t>
  </si>
  <si>
    <t>GCDL11</t>
  </si>
  <si>
    <t>Logística</t>
  </si>
  <si>
    <t>GCOI11</t>
  </si>
  <si>
    <t>GCRI11</t>
  </si>
  <si>
    <t>Galápagos</t>
  </si>
  <si>
    <t>https://fnet.bmfbovespa.com.br/fnet/publico/downloadDocumento?id=727925</t>
  </si>
  <si>
    <t>GGRC11</t>
  </si>
  <si>
    <t>Zagros</t>
  </si>
  <si>
    <t>https://fnet.bmfbovespa.com.br/fnet/publico/downloadDocumento?id=740983</t>
  </si>
  <si>
    <t>GLOG11</t>
  </si>
  <si>
    <t>Genial Investimentos</t>
  </si>
  <si>
    <t>https://fnet.bmfbovespa.com.br/fnet/publico/downloadDocumento?id=730665</t>
  </si>
  <si>
    <t>GRRO11</t>
  </si>
  <si>
    <t>GRUL11</t>
  </si>
  <si>
    <t>GSFI11</t>
  </si>
  <si>
    <t>https://fnet.bmfbovespa.com.br/fnet/publico/downloadDocumento?id=731102</t>
  </si>
  <si>
    <t>GTWR11</t>
  </si>
  <si>
    <t>https://fnet.bmfbovespa.com.br/fnet/publico/downloadDocumento?id=739216</t>
  </si>
  <si>
    <t>GZIT11</t>
  </si>
  <si>
    <t>https://fnet.bmfbovespa.com.br/fnet/publico/downloadDocumento?id=730761</t>
  </si>
  <si>
    <t>HAAA11</t>
  </si>
  <si>
    <t>https://fnet.bmfbovespa.com.br/fnet/publico/downloadDocumento?id=740742</t>
  </si>
  <si>
    <t>HABT11</t>
  </si>
  <si>
    <t>Habitat Capital</t>
  </si>
  <si>
    <t>https://fnet.bmfbovespa.com.br/fnet/publico/downloadDocumento?id=731080</t>
  </si>
  <si>
    <t>HBCR11</t>
  </si>
  <si>
    <t>https://fnet.bmfbovespa.com.br/fnet/publico/downloadDocumento?id=734637</t>
  </si>
  <si>
    <t>HCHG11</t>
  </si>
  <si>
    <t>https://fnet.bmfbovespa.com.br/fnet/publico/downloadDocumento?id=722633</t>
  </si>
  <si>
    <t>HCRI11</t>
  </si>
  <si>
    <t>Hospitalar</t>
  </si>
  <si>
    <t>https://fnet.bmfbovespa.com.br/fnet/publico/downloadDocumento?id=731578</t>
  </si>
  <si>
    <t>HCST11</t>
  </si>
  <si>
    <t>Hectare Capital</t>
  </si>
  <si>
    <t>HCTR11</t>
  </si>
  <si>
    <t>https://fnet.bmfbovespa.com.br/fnet/publico/downloadDocumento?id=723588</t>
  </si>
  <si>
    <t>HDEL11</t>
  </si>
  <si>
    <t>https://fnet.bmfbovespa.com.br/fnet/publico/downloadDocumento?id=723097</t>
  </si>
  <si>
    <t>HDOF11</t>
  </si>
  <si>
    <t>HERM11</t>
  </si>
  <si>
    <t>HFOF11</t>
  </si>
  <si>
    <t>https://fnet.bmfbovespa.com.br/fnet/publico/downloadDocumento?id=737726</t>
  </si>
  <si>
    <t>HGBL11</t>
  </si>
  <si>
    <t>https://fnet.bmfbovespa.com.br/fnet/publico/downloadDocumento?id=737519</t>
  </si>
  <si>
    <t>HGBS11</t>
  </si>
  <si>
    <t>https://fnet.bmfbovespa.com.br/fnet/publico/downloadDocumento?id=737511</t>
  </si>
  <si>
    <t>HGCR11</t>
  </si>
  <si>
    <t>https://fnet.bmfbovespa.com.br/fnet/publico/downloadDocumento?id=736671</t>
  </si>
  <si>
    <t>HGFF11</t>
  </si>
  <si>
    <t>https://fnet.bmfbovespa.com.br/fnet/publico/downloadDocumento?id=736670</t>
  </si>
  <si>
    <t>HGIC11</t>
  </si>
  <si>
    <t>https://fnet.bmfbovespa.com.br/fnet/publico/downloadDocumento?id=732051</t>
  </si>
  <si>
    <t>HGLG11</t>
  </si>
  <si>
    <t>https://fnet.bmfbovespa.com.br/fnet/publico/downloadDocumento?id=736669</t>
  </si>
  <si>
    <t>HGPO11</t>
  </si>
  <si>
    <t>https://fnet.bmfbovespa.com.br/fnet/publico/downloadDocumento?id=736667</t>
  </si>
  <si>
    <t>HGRE11</t>
  </si>
  <si>
    <t>https://fnet.bmfbovespa.com.br/fnet/publico/downloadDocumento?id=736666</t>
  </si>
  <si>
    <t>HGRU11</t>
  </si>
  <si>
    <t>https://fnet.bmfbovespa.com.br/fnet/publico/downloadDocumento?id=737479</t>
  </si>
  <si>
    <t>HILG11</t>
  </si>
  <si>
    <t>HLMB11</t>
  </si>
  <si>
    <t>HLOG11</t>
  </si>
  <si>
    <t>https://fnet.bmfbovespa.com.br/fnet/publico/downloadDocumento?id=738516</t>
  </si>
  <si>
    <t>HOFC11</t>
  </si>
  <si>
    <t>https://fnet.bmfbovespa.com.br/fnet/publico/downloadDocumento?id=729423</t>
  </si>
  <si>
    <t>HOMS11</t>
  </si>
  <si>
    <t>HOSI11</t>
  </si>
  <si>
    <t>Housi Gestão</t>
  </si>
  <si>
    <t>https://fnet.bmfbovespa.com.br/fnet/publico/downloadDocumento?id=734785</t>
  </si>
  <si>
    <t>HPDP11</t>
  </si>
  <si>
    <t>https://fnet.bmfbovespa.com.br/fnet/publico/downloadDocumento?id=737512</t>
  </si>
  <si>
    <t>HRDF11</t>
  </si>
  <si>
    <t>https://fnet.bmfbovespa.com.br/fnet/publico/downloadDocumento?id=703264</t>
  </si>
  <si>
    <t>HREC11</t>
  </si>
  <si>
    <t>https://fnet.bmfbovespa.com.br/fnet/publico/downloadDocumento?id=718589</t>
  </si>
  <si>
    <t>HRES11</t>
  </si>
  <si>
    <t>HSAF11</t>
  </si>
  <si>
    <t>Hemisfério Sul</t>
  </si>
  <si>
    <t>https://fnet.bmfbovespa.com.br/fnet/publico/downloadDocumento?id=733350</t>
  </si>
  <si>
    <t>HSLG11</t>
  </si>
  <si>
    <t>https://fnet.bmfbovespa.com.br/fnet/publico/downloadDocumento?id=733298</t>
  </si>
  <si>
    <t>HSML11</t>
  </si>
  <si>
    <t>https://fnet.bmfbovespa.com.br/fnet/publico/downloadDocumento?id=733279</t>
  </si>
  <si>
    <t>HSRE11</t>
  </si>
  <si>
    <t>https://fnet.bmfbovespa.com.br/fnet/publico/downloadDocumento?id=733300</t>
  </si>
  <si>
    <t>HTMX11</t>
  </si>
  <si>
    <t>https://fnet.bmfbovespa.com.br/fnet/publico/downloadDocumento?id=730654</t>
  </si>
  <si>
    <t>HUCG11</t>
  </si>
  <si>
    <t>https://fnet.bmfbovespa.com.br/fnet/publico/downloadDocumento?id=729379</t>
  </si>
  <si>
    <t>HUSC11</t>
  </si>
  <si>
    <t>https://fnet.bmfbovespa.com.br/fnet/publico/downloadDocumento?id=725229</t>
  </si>
  <si>
    <t>HUSI11</t>
  </si>
  <si>
    <t>IBBP11</t>
  </si>
  <si>
    <t>IBCR11</t>
  </si>
  <si>
    <t>https://fnet.bmfbovespa.com.br/fnet/publico/downloadDocumento?id=740823</t>
  </si>
  <si>
    <t>ICNE11</t>
  </si>
  <si>
    <t>ICRI11</t>
  </si>
  <si>
    <t>https://fnet.bmfbovespa.com.br/fnet/publico/downloadDocumento?id=696420</t>
  </si>
  <si>
    <t>IDFI11</t>
  </si>
  <si>
    <t>IDGR11</t>
  </si>
  <si>
    <t>IDUA11</t>
  </si>
  <si>
    <t>IMMV11</t>
  </si>
  <si>
    <t>IMOF11</t>
  </si>
  <si>
    <t>INDE11</t>
  </si>
  <si>
    <t>IRBL11</t>
  </si>
  <si>
    <t>IRDM11</t>
  </si>
  <si>
    <t>Iridium Gestão</t>
  </si>
  <si>
    <t>https://fnet.bmfbovespa.com.br/fnet/publico/downloadDocumento?id=735544</t>
  </si>
  <si>
    <t>IRIM11</t>
  </si>
  <si>
    <t>https://fnet.bmfbovespa.com.br/fnet/publico/downloadDocumento?id=735542</t>
  </si>
  <si>
    <t>ISCJ11</t>
  </si>
  <si>
    <t>ITIP11</t>
  </si>
  <si>
    <t>https://fnet.bmfbovespa.com.br/fnet/publico/downloadDocumento?id=741610</t>
  </si>
  <si>
    <t>ITIT11</t>
  </si>
  <si>
    <t>https://fnet.bmfbovespa.com.br/fnet/publico/downloadDocumento?id=741611</t>
  </si>
  <si>
    <t>ITRI11</t>
  </si>
  <si>
    <t>https://fnet.bmfbovespa.com.br/fnet/publico/downloadDocumento?id=678340</t>
  </si>
  <si>
    <t>IVCI11</t>
  </si>
  <si>
    <t>JASC11</t>
  </si>
  <si>
    <t>https://fnet.bmfbovespa.com.br/fnet/publico/downloadDocumento?id=739796</t>
  </si>
  <si>
    <t>JBFO11</t>
  </si>
  <si>
    <t>JCCJ11</t>
  </si>
  <si>
    <t>https://fnet.bmfbovespa.com.br/fnet/publico/downloadDocumento?id=654564</t>
  </si>
  <si>
    <t>JCDA11</t>
  </si>
  <si>
    <t>JCDB11</t>
  </si>
  <si>
    <t>JCIN11</t>
  </si>
  <si>
    <t>https://fnet.bmfbovespa.com.br/fnet/publico/downloadDocumento?id=654566</t>
  </si>
  <si>
    <t>JFLL11</t>
  </si>
  <si>
    <t>Brpp Gestão</t>
  </si>
  <si>
    <t>https://fnet.bmfbovespa.com.br/fnet/publico/downloadDocumento?id=730663</t>
  </si>
  <si>
    <t>JKDF11</t>
  </si>
  <si>
    <t>JKEF11</t>
  </si>
  <si>
    <t>JPPA11</t>
  </si>
  <si>
    <t>Jpp Capital</t>
  </si>
  <si>
    <t>https://fnet.bmfbovespa.com.br/fnet/publico/downloadDocumento?id=736753</t>
  </si>
  <si>
    <t>JPPC11</t>
  </si>
  <si>
    <t>https://fnet.bmfbovespa.com.br/fnet/publico/downloadDocumento?id=702549</t>
  </si>
  <si>
    <t>JSAF11</t>
  </si>
  <si>
    <t>Safra Asset</t>
  </si>
  <si>
    <t>https://fnet.bmfbovespa.com.br/fnet/publico/downloadDocumento?id=735685</t>
  </si>
  <si>
    <t>JSCR11</t>
  </si>
  <si>
    <t>https://fnet.bmfbovespa.com.br/fnet/publico/downloadDocumento?id=737528</t>
  </si>
  <si>
    <t>JSRE11</t>
  </si>
  <si>
    <t>https://fnet.bmfbovespa.com.br/fnet/publico/downloadDocumento?id=739827</t>
  </si>
  <si>
    <t>JTPR11</t>
  </si>
  <si>
    <t>Ouro Preto Gestão</t>
  </si>
  <si>
    <t>KCRE11</t>
  </si>
  <si>
    <t>Kinea Investimentos</t>
  </si>
  <si>
    <t>https://fnet.bmfbovespa.com.br/fnet/publico/downloadDocumento?id=734686</t>
  </si>
  <si>
    <t>KEVE11</t>
  </si>
  <si>
    <t>https://fnet.bmfbovespa.com.br/fnet/publico/downloadDocumento?id=741824</t>
  </si>
  <si>
    <t>KFEN11</t>
  </si>
  <si>
    <t>KFOF11</t>
  </si>
  <si>
    <t>https://fnet.bmfbovespa.com.br/fnet/publico/downloadDocumento?id=731099</t>
  </si>
  <si>
    <t>KISU11</t>
  </si>
  <si>
    <t>Kilima Gestão</t>
  </si>
  <si>
    <t>https://fnet.bmfbovespa.com.br/fnet/publico/downloadDocumento?id=738557</t>
  </si>
  <si>
    <t>KIVO11</t>
  </si>
  <si>
    <t>Kilima</t>
  </si>
  <si>
    <t>https://fnet.bmfbovespa.com.br/fnet/publico/downloadDocumento?id=738593</t>
  </si>
  <si>
    <t>KLOG11</t>
  </si>
  <si>
    <t>KNCR11</t>
  </si>
  <si>
    <t>https://fnet.bmfbovespa.com.br/fnet/publico/downloadDocumento?id=734687</t>
  </si>
  <si>
    <t>KNHF11</t>
  </si>
  <si>
    <t>https://fnet.bmfbovespa.com.br/fnet/publico/downloadDocumento?id=735565</t>
  </si>
  <si>
    <t>KNHY11</t>
  </si>
  <si>
    <t>https://fnet.bmfbovespa.com.br/fnet/publico/downloadDocumento?id=734689</t>
  </si>
  <si>
    <t>KNIP11</t>
  </si>
  <si>
    <t>https://fnet.bmfbovespa.com.br/fnet/publico/downloadDocumento?id=734692</t>
  </si>
  <si>
    <t>KNPR11</t>
  </si>
  <si>
    <t>KNRE11</t>
  </si>
  <si>
    <t>https://fnet.bmfbovespa.com.br/fnet/publico/downloadDocumento?id=741822</t>
  </si>
  <si>
    <t>KNRI11</t>
  </si>
  <si>
    <t>https://fnet.bmfbovespa.com.br/fnet/publico/downloadDocumento?id=731126</t>
  </si>
  <si>
    <t>KNSC11</t>
  </si>
  <si>
    <t>https://fnet.bmfbovespa.com.br/fnet/publico/downloadDocumento?id=734702</t>
  </si>
  <si>
    <t>KNUQ11</t>
  </si>
  <si>
    <t>https://fnet.bmfbovespa.com.br/fnet/publico/downloadDocumento?id=735776</t>
  </si>
  <si>
    <t>KOPI11</t>
  </si>
  <si>
    <t>KORE11</t>
  </si>
  <si>
    <t>https://fnet.bmfbovespa.com.br/fnet/publico/downloadDocumento?id=731132</t>
  </si>
  <si>
    <t>KRES11</t>
  </si>
  <si>
    <t>LASC11</t>
  </si>
  <si>
    <t>Legatus</t>
  </si>
  <si>
    <t>https://fnet.bmfbovespa.com.br/fnet/publico/downloadDocumento?id=733624</t>
  </si>
  <si>
    <t>LFTT11</t>
  </si>
  <si>
    <t>Modal Adm</t>
  </si>
  <si>
    <t>LGCP11</t>
  </si>
  <si>
    <t>https://fnet.bmfbovespa.com.br/fnet/publico/downloadDocumento?id=726989</t>
  </si>
  <si>
    <t>LIFE11</t>
  </si>
  <si>
    <t>https://fnet.bmfbovespa.com.br/fnet/publico/downloadDocumento?id=727107</t>
  </si>
  <si>
    <t>LKDV11</t>
  </si>
  <si>
    <t>LLAO11</t>
  </si>
  <si>
    <t>LOFT11</t>
  </si>
  <si>
    <t>LPLP11</t>
  </si>
  <si>
    <t>LRDI11</t>
  </si>
  <si>
    <t>LRED11</t>
  </si>
  <si>
    <t>LSOI11</t>
  </si>
  <si>
    <t>LSPA11</t>
  </si>
  <si>
    <t>LTMT11</t>
  </si>
  <si>
    <t>LUGG11</t>
  </si>
  <si>
    <t>https://fnet.bmfbovespa.com.br/fnet/publico/downloadDocumento?id=726997</t>
  </si>
  <si>
    <t>LVBI11</t>
  </si>
  <si>
    <t>https://fnet.bmfbovespa.com.br/fnet/publico/downloadDocumento?id=724185</t>
  </si>
  <si>
    <t>MALL11</t>
  </si>
  <si>
    <t>https://fnet.bmfbovespa.com.br/fnet/publico/downloadDocumento?id=730661</t>
  </si>
  <si>
    <t>MANA11</t>
  </si>
  <si>
    <t>https://fnet.bmfbovespa.com.br/fnet/publico/downloadDocumento?id=724260</t>
  </si>
  <si>
    <t>MAXR11</t>
  </si>
  <si>
    <t>https://fnet.bmfbovespa.com.br/fnet/publico/downloadDocumento?id=741300</t>
  </si>
  <si>
    <t>MBBI11</t>
  </si>
  <si>
    <t>MCCI11</t>
  </si>
  <si>
    <t>Mauá Capital</t>
  </si>
  <si>
    <t>https://fnet.bmfbovespa.com.br/fnet/publico/downloadDocumento?id=728400</t>
  </si>
  <si>
    <t>MCEM11</t>
  </si>
  <si>
    <t>MCHY11</t>
  </si>
  <si>
    <t>https://fnet.bmfbovespa.com.br/fnet/publico/downloadDocumento?id=728468</t>
  </si>
  <si>
    <t>MFAI11</t>
  </si>
  <si>
    <t>Mérito Investimentos</t>
  </si>
  <si>
    <t>https://fnet.bmfbovespa.com.br/fnet/publico/downloadDocumento?id=722569</t>
  </si>
  <si>
    <t>MFCR11</t>
  </si>
  <si>
    <t>https://fnet.bmfbovespa.com.br/fnet/publico/downloadDocumento?id=737333</t>
  </si>
  <si>
    <t>MFII11</t>
  </si>
  <si>
    <t>https://fnet.bmfbovespa.com.br/fnet/publico/downloadDocumento?id=737337</t>
  </si>
  <si>
    <t>MGHT11</t>
  </si>
  <si>
    <t>Mogno Capital</t>
  </si>
  <si>
    <t>https://fnet.bmfbovespa.com.br/fnet/publico/downloadDocumento?id=738467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</si>
  <si>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</si>
  <si>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</si>
  <si>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</si>
  <si>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</si>
  <si>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</si>
  <si>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</si>
  <si>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</si>
  <si>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</si>
  <si>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MTOF11</t>
  </si>
  <si>
    <t>MVFI11</t>
  </si>
  <si>
    <t>MXRF11</t>
  </si>
  <si>
    <t>Xp Asset</t>
  </si>
  <si>
    <t>https://fnet.bmfbovespa.com.br/fnet/publico/downloadDocumento?id=731460</t>
  </si>
  <si>
    <t>N4V111</t>
  </si>
  <si>
    <t>NAVT11</t>
  </si>
  <si>
    <t>Navi Real Estate</t>
  </si>
  <si>
    <t>https://fnet.bmfbovespa.com.br/fnet/publico/downloadDocumento?id=727098</t>
  </si>
  <si>
    <t>NCHB11</t>
  </si>
  <si>
    <t>Nch Capital</t>
  </si>
  <si>
    <t>https://fnet.bmfbovespa.com.br/fnet/publico/downloadDocumento?id=727355</t>
  </si>
  <si>
    <t>NCRI11</t>
  </si>
  <si>
    <t>NEWL11</t>
  </si>
  <si>
    <t>Newport Real State</t>
  </si>
  <si>
    <t>https://fnet.bmfbovespa.com.br/fnet/publico/downloadDocumento?id=740227</t>
  </si>
  <si>
    <t>NEWU11</t>
  </si>
  <si>
    <t>https://fnet.bmfbovespa.com.br/fnet/publico/downloadDocumento?id=740229</t>
  </si>
  <si>
    <t>NSLU11</t>
  </si>
  <si>
    <t>https://fnet.bmfbovespa.com.br/fnet/publico/downloadDocumento?id=731579</t>
  </si>
  <si>
    <t>NVHO11</t>
  </si>
  <si>
    <t>NVIF11</t>
  </si>
  <si>
    <t>OBAL11</t>
  </si>
  <si>
    <t>OCRE11</t>
  </si>
  <si>
    <t>ONDV11</t>
  </si>
  <si>
    <t>Exploração de Imóveis</t>
  </si>
  <si>
    <t>OPTM11</t>
  </si>
  <si>
    <t>OUJP11</t>
  </si>
  <si>
    <t>https://fnet.bmfbovespa.com.br/fnet/publico/downloadDocumento?id=742053</t>
  </si>
  <si>
    <t>OULG11</t>
  </si>
  <si>
    <t>Ourinvest</t>
  </si>
  <si>
    <t>https://fnet.bmfbovespa.com.br/fnet/publico/downloadDocumento?id=742008</t>
  </si>
  <si>
    <t>PABY11</t>
  </si>
  <si>
    <t>PATA11</t>
  </si>
  <si>
    <t>PATB11</t>
  </si>
  <si>
    <t>PATC11</t>
  </si>
  <si>
    <t>Pátria Investimentos</t>
  </si>
  <si>
    <t>https://fnet.bmfbovespa.com.br/fnet/publico/downloadDocumento?id=740797</t>
  </si>
  <si>
    <t>PATL11</t>
  </si>
  <si>
    <t>https://fnet.bmfbovespa.com.br/fnet/publico/downloadDocumento?id=722593</t>
  </si>
  <si>
    <t>PBLV11</t>
  </si>
  <si>
    <t>Brl Trust</t>
  </si>
  <si>
    <t>PCAS11</t>
  </si>
  <si>
    <t>PEMA11</t>
  </si>
  <si>
    <t>https://fnet.bmfbovespa.com.br/fnet/publico/downloadDocumento?id=738539</t>
  </si>
  <si>
    <t>PLCR11</t>
  </si>
  <si>
    <t>https://fnet.bmfbovespa.com.br/fnet/publico/downloadDocumento?id=733314</t>
  </si>
  <si>
    <t>PLRI11</t>
  </si>
  <si>
    <t>Polo Capital</t>
  </si>
  <si>
    <t>PMFO11</t>
  </si>
  <si>
    <t>PMIS11</t>
  </si>
  <si>
    <t>https://fnet.bmfbovespa.com.br/fnet/publico/downloadDocumento?id=733258</t>
  </si>
  <si>
    <t>PNCR11</t>
  </si>
  <si>
    <t>PNDL11</t>
  </si>
  <si>
    <t>https://fnet.bmfbovespa.com.br/fnet/publico/downloadDocumento?id=741228</t>
  </si>
  <si>
    <t>PNLM11</t>
  </si>
  <si>
    <t>PNPR11</t>
  </si>
  <si>
    <t>https://fnet.bmfbovespa.com.br/fnet/publico/downloadDocumento?id=618544</t>
  </si>
  <si>
    <t>PNRC11</t>
  </si>
  <si>
    <t>https://fnet.bmfbovespa.com.br/fnet/publico/downloadDocumento?id=741779</t>
  </si>
  <si>
    <t>PORD11</t>
  </si>
  <si>
    <t>https://fnet.bmfbovespa.com.br/fnet/publico/downloadDocumento?id=740474</t>
  </si>
  <si>
    <t>PQAG11</t>
  </si>
  <si>
    <t>Petra Capital</t>
  </si>
  <si>
    <t>https://fnet.bmfbovespa.com.br/fnet/publico/downloadDocumento?id=737521</t>
  </si>
  <si>
    <t>PQDP11</t>
  </si>
  <si>
    <t>https://fnet.bmfbovespa.com.br/fnet/publico/downloadDocumento?id=680595</t>
  </si>
  <si>
    <t>PRSN11</t>
  </si>
  <si>
    <t>PRSV11</t>
  </si>
  <si>
    <t>Latour Capital</t>
  </si>
  <si>
    <t>https://fnet.bmfbovespa.com.br/fnet/publico/downloadDocumento?id=737520</t>
  </si>
  <si>
    <t>PRZS11</t>
  </si>
  <si>
    <t>PULV11</t>
  </si>
  <si>
    <t>https://fnet.bmfbovespa.com.br/fnet/publico/downloadDocumento?id=723094</t>
  </si>
  <si>
    <t>PVBI11</t>
  </si>
  <si>
    <t>https://fnet.bmfbovespa.com.br/fnet/publico/downloadDocumento?id=724184</t>
  </si>
  <si>
    <t>QAGR11</t>
  </si>
  <si>
    <t>Quasar Asset</t>
  </si>
  <si>
    <t>https://fnet.bmfbovespa.com.br/fnet/publico/downloadDocumento?id=724183</t>
  </si>
  <si>
    <t>QNTS11</t>
  </si>
  <si>
    <t>QTZD11</t>
  </si>
  <si>
    <t>RBDS11</t>
  </si>
  <si>
    <t>https://fnet.bmfbovespa.com.br/fnet/publico/downloadDocumento?id=724673</t>
  </si>
  <si>
    <t>RBED11</t>
  </si>
  <si>
    <t>https://fnet.bmfbovespa.com.br/fnet/publico/downloadDocumento?id=720959</t>
  </si>
  <si>
    <t>RBFF11</t>
  </si>
  <si>
    <t>https://fnet.bmfbovespa.com.br/fnet/publico/downloadDocumento?id=734635</t>
  </si>
  <si>
    <t>RBHG11</t>
  </si>
  <si>
    <t>https://fnet.bmfbovespa.com.br/fnet/publico/downloadDocumento?id=723594</t>
  </si>
  <si>
    <t>RBHY11</t>
  </si>
  <si>
    <t>https://fnet.bmfbovespa.com.br/fnet/publico/downloadDocumento?id=723590</t>
  </si>
  <si>
    <t>RBIR11</t>
  </si>
  <si>
    <t>https://fnet.bmfbovespa.com.br/fnet/publico/downloadDocumento?id=731548</t>
  </si>
  <si>
    <t>RBLG11</t>
  </si>
  <si>
    <t>https://fnet.bmfbovespa.com.br/fnet/publico/downloadDocumento?id=729348</t>
  </si>
  <si>
    <t>RBOP11</t>
  </si>
  <si>
    <t>https://fnet.bmfbovespa.com.br/fnet/publico/downloadDocumento?id=741852</t>
  </si>
  <si>
    <t>RBRD11</t>
  </si>
  <si>
    <t>https://fnet.bmfbovespa.com.br/fnet/publico/downloadDocumento?id=726718</t>
  </si>
  <si>
    <t>RBRF11</t>
  </si>
  <si>
    <t>Rbr Gestão</t>
  </si>
  <si>
    <t>https://fnet.bmfbovespa.com.br/fnet/publico/downloadDocumento?id=741837</t>
  </si>
  <si>
    <t>RBRI11</t>
  </si>
  <si>
    <t>RBRL11</t>
  </si>
  <si>
    <t>https://fnet.bmfbovespa.com.br/fnet/publico/downloadDocumento?id=730531</t>
  </si>
  <si>
    <t>RBRM11</t>
  </si>
  <si>
    <t>RBRP11</t>
  </si>
  <si>
    <t>https://fnet.bmfbovespa.com.br/fnet/publico/downloadDocumento?id=728554</t>
  </si>
  <si>
    <t>RBRR11</t>
  </si>
  <si>
    <t>https://fnet.bmfbovespa.com.br/fnet/publico/downloadDocumento?id=716444</t>
  </si>
  <si>
    <t>RBRS11</t>
  </si>
  <si>
    <t>https://fnet.bmfbovespa.com.br/fnet/publico/downloadDocumento?id=741851</t>
  </si>
  <si>
    <t>RBRX11</t>
  </si>
  <si>
    <t>https://fnet.bmfbovespa.com.br/fnet/publico/downloadDocumento?id=716443</t>
  </si>
  <si>
    <t>RBRY11</t>
  </si>
  <si>
    <t>https://fnet.bmfbovespa.com.br/fnet/publico/downloadDocumento?id=716446</t>
  </si>
  <si>
    <t>RBTS11</t>
  </si>
  <si>
    <t>https://fnet.bmfbovespa.com.br/fnet/publico/downloadDocumento?id=731607</t>
  </si>
  <si>
    <t>RBVA11</t>
  </si>
  <si>
    <t>https://fnet.bmfbovespa.com.br/fnet/publico/downloadDocumento?id=739826</t>
  </si>
  <si>
    <t>RBVO11</t>
  </si>
  <si>
    <t>https://fnet.bmfbovespa.com.br/fnet/publico/downloadDocumento?id=740762</t>
  </si>
  <si>
    <t>RCFA11</t>
  </si>
  <si>
    <t>Fram Capital</t>
  </si>
  <si>
    <t>RCFF11</t>
  </si>
  <si>
    <t>RCKF11</t>
  </si>
  <si>
    <t>RCRB11</t>
  </si>
  <si>
    <t>https://fnet.bmfbovespa.com.br/fnet/publico/downloadDocumento?id=737451</t>
  </si>
  <si>
    <t>RDCI11</t>
  </si>
  <si>
    <t>RDLI11</t>
  </si>
  <si>
    <t>RDLS11</t>
  </si>
  <si>
    <t>RECD11</t>
  </si>
  <si>
    <t>RECM11</t>
  </si>
  <si>
    <t>RECR11</t>
  </si>
  <si>
    <t>Rec Gestão</t>
  </si>
  <si>
    <t>https://fnet.bmfbovespa.com.br/fnet/publico/downloadDocumento?id=733289</t>
  </si>
  <si>
    <t>RECT11</t>
  </si>
  <si>
    <t>https://fnet.bmfbovespa.com.br/fnet/publico/downloadDocumento?id=733295</t>
  </si>
  <si>
    <t>RECX11</t>
  </si>
  <si>
    <t>https://fnet.bmfbovespa.com.br/fnet/publico/downloadDocumento?id=737937</t>
  </si>
  <si>
    <t>REIT11</t>
  </si>
  <si>
    <t>Socopa</t>
  </si>
  <si>
    <t>RELG11</t>
  </si>
  <si>
    <t>https://fnet.bmfbovespa.com.br/fnet/publico/downloadDocumento?id=733354</t>
  </si>
  <si>
    <t>RENV11</t>
  </si>
  <si>
    <t>RFOF11</t>
  </si>
  <si>
    <t>https://fnet.bmfbovespa.com.br/fnet/publico/downloadDocumento?id=728589</t>
  </si>
  <si>
    <t>RINV11</t>
  </si>
  <si>
    <t>https://fnet.bmfbovespa.com.br/fnet/publico/downloadDocumento?id=738635</t>
  </si>
  <si>
    <t>RMAI11</t>
  </si>
  <si>
    <t>Reag Investimentos</t>
  </si>
  <si>
    <t>https://fnet.bmfbovespa.com.br/fnet/publico/downloadDocumento?id=727680</t>
  </si>
  <si>
    <t>RNDP11</t>
  </si>
  <si>
    <t>https://fnet.bmfbovespa.com.br/fnet/publico/downloadDocumento?id=581795</t>
  </si>
  <si>
    <t>RNGO11</t>
  </si>
  <si>
    <t>https://fnet.bmfbovespa.com.br/fnet/publico/downloadDocumento?id=741849</t>
  </si>
  <si>
    <t>ROOF11</t>
  </si>
  <si>
    <t>https://fnet.bmfbovespa.com.br/fnet/publico/downloadDocumento?id=736470</t>
  </si>
  <si>
    <t>RPRI11</t>
  </si>
  <si>
    <t>https://fnet.bmfbovespa.com.br/fnet/publico/downloadDocumento?id=738535</t>
  </si>
  <si>
    <t>RRCI11</t>
  </si>
  <si>
    <t>https://fnet.bmfbovespa.com.br/fnet/publico/downloadDocumento?id=725176</t>
  </si>
  <si>
    <t>RSPD11</t>
  </si>
  <si>
    <t>https://fnet.bmfbovespa.com.br/fnet/publico/downloadDocumento?id=731605</t>
  </si>
  <si>
    <t>RTEL11</t>
  </si>
  <si>
    <t>RVBI11</t>
  </si>
  <si>
    <t>https://fnet.bmfbovespa.com.br/fnet/publico/downloadDocumento?id=722580</t>
  </si>
  <si>
    <t>RZAK11</t>
  </si>
  <si>
    <t>Riza Gestora</t>
  </si>
  <si>
    <t>https://fnet.bmfbovespa.com.br/fnet/publico/downloadDocumento?id=731430</t>
  </si>
  <si>
    <t>RZAT11</t>
  </si>
  <si>
    <t>https://fnet.bmfbovespa.com.br/fnet/publico/downloadDocumento?id=737811</t>
  </si>
  <si>
    <t>RZLC11</t>
  </si>
  <si>
    <t>RZTR11</t>
  </si>
  <si>
    <t>https://fnet.bmfbovespa.com.br/fnet/publico/downloadDocumento?id=723055</t>
  </si>
  <si>
    <t>RZZI11</t>
  </si>
  <si>
    <t>SADI11</t>
  </si>
  <si>
    <t>Santander</t>
  </si>
  <si>
    <t>https://fnet.bmfbovespa.com.br/fnet/publico/downloadDocumento?id=738463</t>
  </si>
  <si>
    <t>SAIC11</t>
  </si>
  <si>
    <t>SALI11</t>
  </si>
  <si>
    <t>SAPI11</t>
  </si>
  <si>
    <t>https://fnet.bmfbovespa.com.br/fnet/publico/downloadDocumento?id=738517</t>
  </si>
  <si>
    <t>SARE11</t>
  </si>
  <si>
    <t>https://fnet.bmfbovespa.com.br/fnet/publico/downloadDocumento?id=738513</t>
  </si>
  <si>
    <t>SBCL11</t>
  </si>
  <si>
    <t>SCPF11</t>
  </si>
  <si>
    <t>https://fnet.bmfbovespa.com.br/fnet/publico/downloadDocumento?id=714715</t>
  </si>
  <si>
    <t>SEED11</t>
  </si>
  <si>
    <t>https://fnet.bmfbovespa.com.br/fnet/publico/downloadDocumento?id=737526</t>
  </si>
  <si>
    <t>SEQR11</t>
  </si>
  <si>
    <t>Sequóia</t>
  </si>
  <si>
    <t>https://fnet.bmfbovespa.com.br/fnet/publico/downloadDocumento?id=739966</t>
  </si>
  <si>
    <t>SFFI11</t>
  </si>
  <si>
    <t>SHDP11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</si>
  <si>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</si>
  <si>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</si>
  <si>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</si>
  <si>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</si>
  <si>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https://fnet.bmfbovespa.com.br/fnet/publico/downloadDocumento?id=730477</t>
  </si>
  <si>
    <t>SJAU11</t>
  </si>
  <si>
    <t>https://fnet.bmfbovespa.com.br/fnet/publico/downloadDocumento?id=538663</t>
  </si>
  <si>
    <t>SLDZ11</t>
  </si>
  <si>
    <t>SMRE11</t>
  </si>
  <si>
    <t>SNCI11</t>
  </si>
  <si>
    <t>Suno Gestora</t>
  </si>
  <si>
    <t>https://fnet.bmfbovespa.com.br/fnet/publico/downloadDocumento?id=725565</t>
  </si>
  <si>
    <t>SNEL11</t>
  </si>
  <si>
    <t>https://fnet.bmfbovespa.com.br/fnet/publico/downloadDocumento?id=729365</t>
  </si>
  <si>
    <t>SNFF11</t>
  </si>
  <si>
    <t>https://fnet.bmfbovespa.com.br/fnet/publico/downloadDocumento?id=730562</t>
  </si>
  <si>
    <t>SNLG11</t>
  </si>
  <si>
    <t>https://fnet.bmfbovespa.com.br/fnet/publico/downloadDocumento?id=741823</t>
  </si>
  <si>
    <t>SNME11</t>
  </si>
  <si>
    <t>https://fnet.bmfbovespa.com.br/fnet/publico/downloadDocumento?id=727066</t>
  </si>
  <si>
    <t>SOLR11</t>
  </si>
  <si>
    <t>SPAF11</t>
  </si>
  <si>
    <t>SPDE11</t>
  </si>
  <si>
    <t>SPGM11</t>
  </si>
  <si>
    <t>SPMO11</t>
  </si>
  <si>
    <t>SPTW11</t>
  </si>
  <si>
    <t>https://fnet.bmfbovespa.com.br/fnet/publico/downloadDocumento?id=730664</t>
  </si>
  <si>
    <t>SPVJ11</t>
  </si>
  <si>
    <t>SPXG11</t>
  </si>
  <si>
    <t>SPXL11</t>
  </si>
  <si>
    <t>SPXS11</t>
  </si>
  <si>
    <t>https://fnet.bmfbovespa.com.br/fnet/publico/downloadDocumento?id=738455</t>
  </si>
  <si>
    <t>STRX11</t>
  </si>
  <si>
    <t>TCIN11</t>
  </si>
  <si>
    <t>TCPF11</t>
  </si>
  <si>
    <t>TELD11</t>
  </si>
  <si>
    <t>TELM11</t>
  </si>
  <si>
    <t>TEPP11</t>
  </si>
  <si>
    <t>Tellus Investimentos</t>
  </si>
  <si>
    <t>https://fnet.bmfbovespa.com.br/fnet/publico/downloadDocumento?id=732747</t>
  </si>
  <si>
    <t>TGAR11</t>
  </si>
  <si>
    <t>Tg Core Asset</t>
  </si>
  <si>
    <t>https://fnet.bmfbovespa.com.br/fnet/publico/downloadDocumento?id=730632</t>
  </si>
  <si>
    <t>TGRU11</t>
  </si>
  <si>
    <t>TJKB11</t>
  </si>
  <si>
    <t>https://fnet.bmfbovespa.com.br/fnet/publico/downloadDocumento?id=724357</t>
  </si>
  <si>
    <t>TMFI11</t>
  </si>
  <si>
    <t>TMPS11</t>
  </si>
  <si>
    <t>https://fnet.bmfbovespa.com.br/fnet/publico/downloadDocumento?id=696418</t>
  </si>
  <si>
    <t>TOPP11</t>
  </si>
  <si>
    <t>TORD11</t>
  </si>
  <si>
    <t>Rcap</t>
  </si>
  <si>
    <t>https://fnet.bmfbovespa.com.br/fnet/publico/downloadDocumento?id=730769</t>
  </si>
  <si>
    <t>TRBL11</t>
  </si>
  <si>
    <t>https://fnet.bmfbovespa.com.br/fnet/publico/downloadDocumento?id=737445</t>
  </si>
  <si>
    <t>TRNT11</t>
  </si>
  <si>
    <t>https://fnet.bmfbovespa.com.br/fnet/publico/downloadDocumento?id=724182</t>
  </si>
  <si>
    <t>TRXB11</t>
  </si>
  <si>
    <t>Trx Gestora</t>
  </si>
  <si>
    <t>TRXF11</t>
  </si>
  <si>
    <t>https://fnet.bmfbovespa.com.br/fnet/publico/downloadDocumento?id=732101</t>
  </si>
  <si>
    <t>TSER11</t>
  </si>
  <si>
    <t>https://fnet.bmfbovespa.com.br/fnet/publico/downloadDocumento?id=741797</t>
  </si>
  <si>
    <t>TSNC11</t>
  </si>
  <si>
    <t>TVRI11</t>
  </si>
  <si>
    <t>https://fnet.bmfbovespa.com.br/fnet/publico/downloadDocumento?id=740672</t>
  </si>
  <si>
    <t>URHF11</t>
  </si>
  <si>
    <t>Outros</t>
  </si>
  <si>
    <t>https://fnet.bmfbovespa.com.br/fnet/publico/downloadDocumento?id=701354</t>
  </si>
  <si>
    <t>URPR11</t>
  </si>
  <si>
    <t>Urca</t>
  </si>
  <si>
    <t>https://fnet.bmfbovespa.com.br/fnet/publico/downloadDocumento?id=630804</t>
  </si>
  <si>
    <t>VCHG11</t>
  </si>
  <si>
    <t>VCJR11</t>
  </si>
  <si>
    <t>Vectis Gestão</t>
  </si>
  <si>
    <t>https://fnet.bmfbovespa.com.br/fnet/publico/downloadDocumento?id=732830</t>
  </si>
  <si>
    <t>VCRI11</t>
  </si>
  <si>
    <t>Vinci Real Estate</t>
  </si>
  <si>
    <t>https://fnet.bmfbovespa.com.br/fnet/publico/downloadDocumento?id=733377</t>
  </si>
  <si>
    <t>VCRR11</t>
  </si>
  <si>
    <t>Vectis</t>
  </si>
  <si>
    <t>https://fnet.bmfbovespa.com.br/fnet/publico/downloadDocumento?id=736471</t>
  </si>
  <si>
    <t>VCTH11</t>
  </si>
  <si>
    <t>VDSV11</t>
  </si>
  <si>
    <t>VERE11</t>
  </si>
  <si>
    <t>VGHF11</t>
  </si>
  <si>
    <t>Valora Gestão</t>
  </si>
  <si>
    <t>https://fnet.bmfbovespa.com.br/fnet/publico/downloadDocumento?id=740212</t>
  </si>
  <si>
    <t>VGII11</t>
  </si>
  <si>
    <t>VGIP11</t>
  </si>
  <si>
    <t>https://fnet.bmfbovespa.com.br/fnet/publico/downloadDocumento?id=739472</t>
  </si>
  <si>
    <t>VGIR11</t>
  </si>
  <si>
    <t>https://fnet.bmfbovespa.com.br/fnet/publico/downloadDocumento?id=739474</t>
  </si>
  <si>
    <t>VGRI11</t>
  </si>
  <si>
    <t>https://fnet.bmfbovespa.com.br/fnet/publico/downloadDocumento?id=740215</t>
  </si>
  <si>
    <t>VIDS11</t>
  </si>
  <si>
    <t>VIFI11</t>
  </si>
  <si>
    <t>https://fnet.bmfbovespa.com.br/fnet/publico/downloadDocumento?id=733357</t>
  </si>
  <si>
    <t>VILG11</t>
  </si>
  <si>
    <t>https://fnet.bmfbovespa.com.br/fnet/publico/downloadDocumento?id=734648</t>
  </si>
  <si>
    <t>VINO11</t>
  </si>
  <si>
    <t>https://fnet.bmfbovespa.com.br/fnet/publico/downloadDocumento?id=733371</t>
  </si>
  <si>
    <t>VISC11</t>
  </si>
  <si>
    <t>https://fnet.bmfbovespa.com.br/fnet/publico/downloadDocumento?id=733372</t>
  </si>
  <si>
    <t>VIUR11</t>
  </si>
  <si>
    <t>https://fnet.bmfbovespa.com.br/fnet/publico/downloadDocumento?id=733379</t>
  </si>
  <si>
    <t>VJFD11</t>
  </si>
  <si>
    <t>VLJS11</t>
  </si>
  <si>
    <t>Queluz Gestão</t>
  </si>
  <si>
    <t>VOTS11</t>
  </si>
  <si>
    <t>https://fnet.bmfbovespa.com.br/fnet/publico/downloadDocumento?id=727637</t>
  </si>
  <si>
    <t>VPSI11</t>
  </si>
  <si>
    <t>VRTA11</t>
  </si>
  <si>
    <t>Fator Adm</t>
  </si>
  <si>
    <t>https://fnet.bmfbovespa.com.br/fnet/publico/downloadDocumento?id=738364</t>
  </si>
  <si>
    <t>VRTM11</t>
  </si>
  <si>
    <t>https://fnet.bmfbovespa.com.br/fnet/publico/downloadDocumento?id=739707</t>
  </si>
  <si>
    <t>VSHO11</t>
  </si>
  <si>
    <t>https://fnet.bmfbovespa.com.br/fnet/publico/downloadDocumento?id=730762</t>
  </si>
  <si>
    <t>VSLH11</t>
  </si>
  <si>
    <t>https://fnet.bmfbovespa.com.br/fnet/publico/downloadDocumento?id=723129</t>
  </si>
  <si>
    <t>VTLT11</t>
  </si>
  <si>
    <t>https://fnet.bmfbovespa.com.br/fnet/publico/downloadDocumento?id=739221</t>
  </si>
  <si>
    <t>VTPA11</t>
  </si>
  <si>
    <t>VTPL11</t>
  </si>
  <si>
    <t>VTVI11</t>
  </si>
  <si>
    <t>VTXI11</t>
  </si>
  <si>
    <t>VVCO11</t>
  </si>
  <si>
    <t>V2 Investimentos</t>
  </si>
  <si>
    <t>VVCR11</t>
  </si>
  <si>
    <t>https://fnet.bmfbovespa.com.br/fnet/publico/downloadDocumento?id=726816</t>
  </si>
  <si>
    <t>VVMR11</t>
  </si>
  <si>
    <t>https://fnet.bmfbovespa.com.br/fnet/publico/downloadDocumento?id=731494</t>
  </si>
  <si>
    <t>VVRI11</t>
  </si>
  <si>
    <t>https://fnet.bmfbovespa.com.br/fnet/publico/downloadDocumento?id=726897</t>
  </si>
  <si>
    <t>VXXV11</t>
  </si>
  <si>
    <t>WHGR11</t>
  </si>
  <si>
    <t>Whg Asset</t>
  </si>
  <si>
    <t>https://fnet.bmfbovespa.com.br/fnet/publico/downloadDocumento?id=737447</t>
  </si>
  <si>
    <t>WPLZ11</t>
  </si>
  <si>
    <t>https://fnet.bmfbovespa.com.br/fnet/publico/downloadDocumento?id=737513</t>
  </si>
  <si>
    <t>WSEC11</t>
  </si>
  <si>
    <t>https://fnet.bmfbovespa.com.br/fnet/publico/downloadDocumento?id=723610</t>
  </si>
  <si>
    <t>WTSP11</t>
  </si>
  <si>
    <t>XPCE11</t>
  </si>
  <si>
    <t>XPCI11</t>
  </si>
  <si>
    <t>https://fnet.bmfbovespa.com.br/fnet/publico/downloadDocumento?id=726695</t>
  </si>
  <si>
    <t>XPCM11</t>
  </si>
  <si>
    <t>https://fnet.bmfbovespa.com.br/fnet/publico/downloadDocumento?id=725080</t>
  </si>
  <si>
    <t>XPIN11</t>
  </si>
  <si>
    <t>https://fnet.bmfbovespa.com.br/fnet/publico/downloadDocumento?id=725175</t>
  </si>
  <si>
    <t>XPLG11</t>
  </si>
  <si>
    <t>https://fnet.bmfbovespa.com.br/fnet/publico/downloadDocumento?id=733263</t>
  </si>
  <si>
    <t>XPML11</t>
  </si>
  <si>
    <t>https://fnet.bmfbovespa.com.br/fnet/publico/downloadDocumento?id=733363</t>
  </si>
  <si>
    <t>XPPR11</t>
  </si>
  <si>
    <t>https://fnet.bmfbovespa.com.br/fnet/publico/downloadDocumento?id=733264</t>
  </si>
  <si>
    <t>XPSF11</t>
  </si>
  <si>
    <t>https://fnet.bmfbovespa.com.br/fnet/publico/downloadDocumento?id=727165</t>
  </si>
  <si>
    <t>YEES11</t>
  </si>
  <si>
    <t>YUFI11</t>
  </si>
  <si>
    <t>https://fnet.bmfbovespa.com.br/fnet/publico/downloadDocumento?id=471633</t>
  </si>
  <si>
    <t>ZAGH11</t>
  </si>
  <si>
    <t>https://fnet.bmfbovespa.com.br/fnet/publico/downloadDocumento?id=724616</t>
  </si>
  <si>
    <t>ZAVC11</t>
  </si>
  <si>
    <t>https://fnet.bmfbovespa.com.br/fnet/publico/downloadDocumento?id=730615</t>
  </si>
  <si>
    <t>ZAVI11</t>
  </si>
  <si>
    <t>https://fnet.bmfbovespa.com.br/fnet/publico/downloadDocumento?id=730613</t>
  </si>
  <si>
    <t>ZIFI11</t>
  </si>
  <si>
    <t>https://fnet.bmfbovespa.com.br/fnet/publico/downloadDocumento?id=595135</t>
  </si>
  <si>
    <t>AAZQ11</t>
  </si>
  <si>
    <t>FIAGRO</t>
  </si>
  <si>
    <t>Az Quest</t>
  </si>
  <si>
    <t>8,70</t>
  </si>
  <si>
    <t>https://fnet.bmfbovespa.com.br/fnet/publico/downloadDocumento?id=741905</t>
  </si>
  <si>
    <t>AGRX11</t>
  </si>
  <si>
    <t>Exes</t>
  </si>
  <si>
    <t>10,05</t>
  </si>
  <si>
    <t>https://fnet.bmfbovespa.com.br/fnet/publico/downloadDocumento?id=741209</t>
  </si>
  <si>
    <t>AMAZ11</t>
  </si>
  <si>
    <t>BBGO11</t>
  </si>
  <si>
    <t>98,03</t>
  </si>
  <si>
    <t>https://fnet.bmfbovespa.com.br/fnet/publico/downloadDocumento?id=725398</t>
  </si>
  <si>
    <t>CPTR11</t>
  </si>
  <si>
    <t>9,81</t>
  </si>
  <si>
    <t>https://fnet.bmfbovespa.com.br/fnet/publico/downloadDocumento?id=737379</t>
  </si>
  <si>
    <t>CRAA11</t>
  </si>
  <si>
    <t>Sparta</t>
  </si>
  <si>
    <t>101,08</t>
  </si>
  <si>
    <t>https://fnet.bmfbovespa.com.br/fnet/publico/downloadDocumento?id=733256</t>
  </si>
  <si>
    <t>DCRA11</t>
  </si>
  <si>
    <t>9,55</t>
  </si>
  <si>
    <t>https://fnet.bmfbovespa.com.br/fnet/publico/downloadDocumento?id=725956</t>
  </si>
  <si>
    <t>EGAF11</t>
  </si>
  <si>
    <t>Eco Gestão</t>
  </si>
  <si>
    <t>98,61</t>
  </si>
  <si>
    <t>https://fnet.bmfbovespa.com.br/fnet/publico/downloadDocumento?id=725177</t>
  </si>
  <si>
    <t>FGAA11</t>
  </si>
  <si>
    <t>Fg/a</t>
  </si>
  <si>
    <t>9,60</t>
  </si>
  <si>
    <t>https://fnet.bmfbovespa.com.br/fnet/publico/downloadDocumento?id=734636</t>
  </si>
  <si>
    <t>FLEM11</t>
  </si>
  <si>
    <t>141,29</t>
  </si>
  <si>
    <t>FZDA11</t>
  </si>
  <si>
    <t>171,76</t>
  </si>
  <si>
    <t>https://fnet.bmfbovespa.com.br/fnet/publico/downloadDocumento?id=697413</t>
  </si>
  <si>
    <t>FZDB11</t>
  </si>
  <si>
    <t>168,92</t>
  </si>
  <si>
    <t>https://fnet.bmfbovespa.com.br/fnet/publico/downloadDocumento?id=697412</t>
  </si>
  <si>
    <t>GCRA11</t>
  </si>
  <si>
    <t>86,88</t>
  </si>
  <si>
    <t>https://fnet.bmfbovespa.com.br/fnet/publico/downloadDocumento?id=734501</t>
  </si>
  <si>
    <t>GRWA11</t>
  </si>
  <si>
    <t>Greenwich</t>
  </si>
  <si>
    <t>10,20</t>
  </si>
  <si>
    <t>https://fnet.bmfbovespa.com.br/fnet/publico/downloadDocumento?id=741420</t>
  </si>
  <si>
    <t>HGAG11</t>
  </si>
  <si>
    <t>Hgi Capital</t>
  </si>
  <si>
    <t>23,83</t>
  </si>
  <si>
    <t>https://fnet.bmfbovespa.com.br/fnet/publico/downloadDocumento?id=737449</t>
  </si>
  <si>
    <t>IAAG11</t>
  </si>
  <si>
    <t>9,65</t>
  </si>
  <si>
    <t>https://fnet.bmfbovespa.com.br/fnet/publico/downloadDocumento?id=740529</t>
  </si>
  <si>
    <t>IAGR11</t>
  </si>
  <si>
    <t>8,97</t>
  </si>
  <si>
    <t>https://fnet.bmfbovespa.com.br/fnet/publico/downloadDocumento?id=724865</t>
  </si>
  <si>
    <t>IDGO11</t>
  </si>
  <si>
    <t>940,67</t>
  </si>
  <si>
    <t>JGPX11</t>
  </si>
  <si>
    <t>Jgp Asset</t>
  </si>
  <si>
    <t>95,16</t>
  </si>
  <si>
    <t>https://fnet.bmfbovespa.com.br/fnet/publico/downloadDocumento?id=740228</t>
  </si>
  <si>
    <t>KDOL11</t>
  </si>
  <si>
    <t>KNCA11</t>
  </si>
  <si>
    <t>102,61</t>
  </si>
  <si>
    <t>https://fnet.bmfbovespa.com.br/fnet/publico/downloadDocumento?id=732036</t>
  </si>
  <si>
    <t>KOPA11</t>
  </si>
  <si>
    <t>996,63</t>
  </si>
  <si>
    <t>https://fnet.bmfbovespa.com.br/fnet/publico/downloadDocumento?id=724655</t>
  </si>
  <si>
    <t>LAFI11</t>
  </si>
  <si>
    <t>119,08</t>
  </si>
  <si>
    <t>LSAG11</t>
  </si>
  <si>
    <t>Leste Credit</t>
  </si>
  <si>
    <t>97,92</t>
  </si>
  <si>
    <t>https://fnet.bmfbovespa.com.br/fnet/publico/downloadDocumento?id=679683</t>
  </si>
  <si>
    <t>NAGR11</t>
  </si>
  <si>
    <t>NCRA11</t>
  </si>
  <si>
    <t>Nch Brasil</t>
  </si>
  <si>
    <t>10,58</t>
  </si>
  <si>
    <t>https://fnet.bmfbovespa.com.br/fnet/publico/downloadDocumento?id=725567</t>
  </si>
  <si>
    <t>NELO11</t>
  </si>
  <si>
    <t>NEXG11</t>
  </si>
  <si>
    <t>Agricultura</t>
  </si>
  <si>
    <t>96,16</t>
  </si>
  <si>
    <t>https://fnet.bmfbovespa.com.br/fnet/publico/downloadDocumento?id=736448</t>
  </si>
  <si>
    <t>OIAG11</t>
  </si>
  <si>
    <t>Fator Ore</t>
  </si>
  <si>
    <t>9,96</t>
  </si>
  <si>
    <t>https://fnet.bmfbovespa.com.br/fnet/publico/downloadDocumento?id=723604</t>
  </si>
  <si>
    <t>PLCA11</t>
  </si>
  <si>
    <t>Plural</t>
  </si>
  <si>
    <t>94,64</t>
  </si>
  <si>
    <t>https://fnet.bmfbovespa.com.br/fnet/publico/downloadDocumento?id=733349</t>
  </si>
  <si>
    <t>RURA11</t>
  </si>
  <si>
    <t>Itaú Asset</t>
  </si>
  <si>
    <t>10,02</t>
  </si>
  <si>
    <t>https://fnet.bmfbovespa.com.br/fnet/publico/downloadDocumento?id=736625</t>
  </si>
  <si>
    <t>RZAG11</t>
  </si>
  <si>
    <t>9,58</t>
  </si>
  <si>
    <t>https://fnet.bmfbovespa.com.br/fnet/publico/downloadDocumento?id=723057</t>
  </si>
  <si>
    <t>RZEO11</t>
  </si>
  <si>
    <t>227,82</t>
  </si>
  <si>
    <t>https://fnet.bmfbovespa.com.br/fnet/publico/downloadDocumento?id=726031</t>
  </si>
  <si>
    <t>SNAG11</t>
  </si>
  <si>
    <t>10,12</t>
  </si>
  <si>
    <t>https://fnet.bmfbovespa.com.br/fnet/publico/downloadDocumento?id=721032</t>
  </si>
  <si>
    <t>SNFZ11</t>
  </si>
  <si>
    <t>10,11</t>
  </si>
  <si>
    <t>https://fnet.bmfbovespa.com.br/fnet/publico/downloadDocumento?id=731457</t>
  </si>
  <si>
    <t>STMB11</t>
  </si>
  <si>
    <t>118,85</t>
  </si>
  <si>
    <t>VCRA11</t>
  </si>
  <si>
    <t>104,61</t>
  </si>
  <si>
    <t>https://fnet.bmfbovespa.com.br/fnet/publico/downloadDocumento?id=732833</t>
  </si>
  <si>
    <t>VGIA11</t>
  </si>
  <si>
    <t>9,33</t>
  </si>
  <si>
    <t>https://fnet.bmfbovespa.com.br/fnet/publico/downloadDocumento?id=715810</t>
  </si>
  <si>
    <t>XPCA11</t>
  </si>
  <si>
    <t>9,49</t>
  </si>
  <si>
    <t>https://fnet.bmfbovespa.com.br/fnet/publico/downloadDocumento?id=724458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</si>
  <si>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</si>
  <si>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</si>
  <si>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</si>
  <si>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</si>
  <si>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</si>
  <si>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</si>
  <si>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</si>
  <si>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</si>
  <si>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</si>
  <si>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</si>
  <si>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</si>
  <si>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</si>
  <si>
    <t>FAMB11B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</si>
</sst>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auto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46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  <xf numFmtId="164" fontId="0" fillId="7" borderId="1" xfId="0" applyNumberFormat="1" applyFill="1" applyBorder="1"/>
    <xf numFmtId="165" fontId="0" fillId="7" borderId="1" xfId="1" applyNumberFormat="1" applyFont="1" applyFill="1" applyBorder="1"/>
    <xf numFmtId="165" fontId="0" fillId="6" borderId="8" xfId="0" applyNumberFormat="1" applyFill="1" applyBorder="1"/>
    <xf numFmtId="164" fontId="0" fillId="7" borderId="8" xfId="0" applyNumberFormat="1" applyFill="1" applyBorder="1"/>
    <xf numFmtId="165" fontId="0" fillId="7" borderId="8" xfId="1" applyNumberFormat="1" applyFont="1" applyFill="1" applyBorder="1"/>
    <xf numFmtId="0" fontId="5" fillId="0" borderId="9" xfId="0" applyFont="1" applyBorder="1"/>
    <xf numFmtId="165" fontId="3" fillId="0" borderId="8" xfId="2" applyNumberForma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540" totalsRowShown="0" headerRowDxfId="27" headerRowBorderDxfId="26" tableBorderDxfId="25" totalsRowBorderDxfId="24">
  <autoFilter ref="A1:V540" xr:uid="{00000000-0009-0000-0100-000001000000}">
    <filterColumn colId="2">
      <filters blank="1"/>
    </filterColumn>
  </autoFilter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0"/>
  <sheetViews>
    <sheetView tabSelected="1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/>
      <c r="D2" s="13"/>
      <c r="E2" s="16"/>
      <c r="F2" s="16"/>
      <c r="G2" s="14" t="e">
        <f>Tabela1[[#This Row],[Divid.]]*12/Tabela1[[#This Row],[Preço atual]]</f>
        <v>#DIV/0!</v>
      </c>
      <c r="H2" s="16"/>
      <c r="I2" s="16"/>
      <c r="J2" s="15" t="e">
        <f>Tabela1[[#This Row],[Preço atual]]/Tabela1[[#This Row],[VP]]</f>
        <v>#DIV/0!</v>
      </c>
      <c r="K2" s="14"/>
      <c r="L2" s="14"/>
      <c r="M2" s="13"/>
      <c r="N2" s="13"/>
      <c r="O2" s="13"/>
      <c r="P2" s="13"/>
      <c r="Q2" s="30">
        <f>Tabela1[[#This Row],[Divid.]]</f>
        <v>0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" s="17" t="e">
        <f>Tabela1[[#This Row],[Preço Calculado]]/Tabela1[[#This Row],[Preço atual]]-1</f>
        <v>#DIV/0!</v>
      </c>
      <c r="U2" s="29" t="str">
        <f>HYPERLINK("https://statusinvest.com.br/fundos-imobiliarios/"&amp;Tabela1[[#This Row],[Ticker]],"Link")</f>
        <v>Link</v>
      </c>
      <c r="V2" s="38" t="s">
        <v>29</v>
      </c>
    </row>
    <row r="3" spans="1:32" hidden="1" x14ac:dyDescent="0.25">
      <c r="A3" s="12" t="s">
        <v>30</v>
      </c>
      <c r="B3" s="12" t="s">
        <v>28</v>
      </c>
      <c r="C3" s="13" t="s">
        <v>31</v>
      </c>
      <c r="D3" s="13" t="s">
        <v>32</v>
      </c>
      <c r="E3" s="16">
        <v>72.099999999999994</v>
      </c>
      <c r="F3" s="16">
        <v>0.62</v>
      </c>
      <c r="G3" s="14">
        <f>Tabela1[[#This Row],[Divid.]]*12/Tabela1[[#This Row],[Preço atual]]</f>
        <v>0.10319001386962552</v>
      </c>
      <c r="H3" s="16">
        <v>6.8</v>
      </c>
      <c r="I3" s="16">
        <v>101.73</v>
      </c>
      <c r="J3" s="15">
        <f>Tabela1[[#This Row],[Preço atual]]/Tabela1[[#This Row],[VP]]</f>
        <v>0.70873881844097109</v>
      </c>
      <c r="K3" s="14">
        <v>0.02</v>
      </c>
      <c r="L3" s="14">
        <v>8.0000000000000002E-3</v>
      </c>
      <c r="M3" s="13">
        <v>2.34</v>
      </c>
      <c r="N3" s="13">
        <v>15729</v>
      </c>
      <c r="O3" s="13">
        <v>4736</v>
      </c>
      <c r="P3" s="13">
        <v>511</v>
      </c>
      <c r="Q3" s="30">
        <f>Tabela1[[#This Row],[Divid.]]</f>
        <v>0.62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3" s="17">
        <f>Tabela1[[#This Row],[Preço Calculado]]/Tabela1[[#This Row],[Preço atual]]-1</f>
        <v>-0.23845008214298513</v>
      </c>
      <c r="U3" s="29" t="str">
        <f>HYPERLINK("https://statusinvest.com.br/fundos-imobiliarios/"&amp;Tabela1[[#This Row],[Ticker]],"Link")</f>
        <v>Link</v>
      </c>
      <c r="V3" s="38" t="s">
        <v>33</v>
      </c>
    </row>
    <row r="4" spans="1:32" hidden="1" x14ac:dyDescent="0.25">
      <c r="A4" s="12" t="s">
        <v>34</v>
      </c>
      <c r="B4" s="12" t="s">
        <v>28</v>
      </c>
      <c r="C4" s="13" t="s">
        <v>35</v>
      </c>
      <c r="D4" s="13" t="s">
        <v>36</v>
      </c>
      <c r="E4" s="16">
        <v>96.89</v>
      </c>
      <c r="F4" s="16">
        <v>0.93</v>
      </c>
      <c r="G4" s="14">
        <f>Tabela1[[#This Row],[Divid.]]*12/Tabela1[[#This Row],[Preço atual]]</f>
        <v>0.11518216534214057</v>
      </c>
      <c r="H4" s="16">
        <v>11.66</v>
      </c>
      <c r="I4" s="16">
        <v>96.2</v>
      </c>
      <c r="J4" s="15">
        <f>Tabela1[[#This Row],[Preço atual]]/Tabela1[[#This Row],[VP]]</f>
        <v>1.0071725571725572</v>
      </c>
      <c r="K4" s="14"/>
      <c r="L4" s="14"/>
      <c r="M4" s="13">
        <v>5.73</v>
      </c>
      <c r="N4" s="13">
        <v>41366</v>
      </c>
      <c r="O4" s="13"/>
      <c r="P4" s="13"/>
      <c r="Q4" s="30">
        <f>Tabela1[[#This Row],[Divid.]]</f>
        <v>0.93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" s="17">
        <f>Tabela1[[#This Row],[Preço Calculado]]/Tabela1[[#This Row],[Preço atual]]-1</f>
        <v>-0.14994711924619508</v>
      </c>
      <c r="U4" s="29" t="str">
        <f>HYPERLINK("https://statusinvest.com.br/fundos-imobiliarios/"&amp;Tabela1[[#This Row],[Ticker]],"Link")</f>
        <v>Link</v>
      </c>
      <c r="V4" s="38" t="s">
        <v>37</v>
      </c>
    </row>
    <row r="5" spans="1:32" hidden="1" x14ac:dyDescent="0.25">
      <c r="A5" s="12" t="s">
        <v>38</v>
      </c>
      <c r="B5" s="12" t="s">
        <v>28</v>
      </c>
      <c r="C5" s="13" t="s">
        <v>39</v>
      </c>
      <c r="D5" s="13" t="s">
        <v>40</v>
      </c>
      <c r="E5" s="16">
        <v>53.78</v>
      </c>
      <c r="F5" s="16">
        <v>0.73</v>
      </c>
      <c r="G5" s="14">
        <f>Tabela1[[#This Row],[Divid.]]*12/Tabela1[[#This Row],[Preço atual]]</f>
        <v>0.16288583116400149</v>
      </c>
      <c r="H5" s="16">
        <v>8.85</v>
      </c>
      <c r="I5" s="16">
        <v>84.58</v>
      </c>
      <c r="J5" s="15">
        <f>Tabela1[[#This Row],[Preço atual]]/Tabela1[[#This Row],[VP]]</f>
        <v>0.6358477181366754</v>
      </c>
      <c r="K5" s="14">
        <v>0</v>
      </c>
      <c r="L5" s="14">
        <v>0</v>
      </c>
      <c r="M5" s="13">
        <v>3.51</v>
      </c>
      <c r="N5" s="13">
        <v>1</v>
      </c>
      <c r="O5" s="13">
        <v>10805</v>
      </c>
      <c r="P5" s="13">
        <v>1935</v>
      </c>
      <c r="Q5" s="30">
        <f>Tabela1[[#This Row],[Divid.]]</f>
        <v>0.73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5" s="17">
        <f>Tabela1[[#This Row],[Preço Calculado]]/Tabela1[[#This Row],[Preço atual]]-1</f>
        <v>0.20210945508488165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hidden="1" x14ac:dyDescent="0.25">
      <c r="A6" s="12" t="s">
        <v>42</v>
      </c>
      <c r="B6" s="12" t="s">
        <v>28</v>
      </c>
      <c r="C6" s="13" t="s">
        <v>31</v>
      </c>
      <c r="D6" s="13" t="s">
        <v>43</v>
      </c>
      <c r="E6" s="16">
        <v>8.01</v>
      </c>
      <c r="F6" s="16">
        <v>6.83E-2</v>
      </c>
      <c r="G6" s="25">
        <f>Tabela1[[#This Row],[Divid.]]*12/Tabela1[[#This Row],[Preço atual]]</f>
        <v>0.10232209737827716</v>
      </c>
      <c r="H6" s="16">
        <v>0.69989999999999997</v>
      </c>
      <c r="I6" s="16">
        <v>12.26</v>
      </c>
      <c r="J6" s="15">
        <f>Tabela1[[#This Row],[Preço atual]]/Tabela1[[#This Row],[VP]]</f>
        <v>0.65334420880913535</v>
      </c>
      <c r="K6" s="14"/>
      <c r="L6" s="14"/>
      <c r="M6" s="13">
        <v>3.88</v>
      </c>
      <c r="N6" s="13">
        <v>13583</v>
      </c>
      <c r="O6" s="13"/>
      <c r="P6" s="13"/>
      <c r="Q6" s="30">
        <f>Tabela1[[#This Row],[Divid.]]</f>
        <v>6.83E-2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6.0487084870848706</v>
      </c>
      <c r="T6" s="17">
        <f>Tabela1[[#This Row],[Preço Calculado]]/Tabela1[[#This Row],[Preço atual]]-1</f>
        <v>-0.24485536990201362</v>
      </c>
      <c r="U6" s="29" t="str">
        <f>HYPERLINK("https://statusinvest.com.br/fundos-imobiliarios/"&amp;Tabela1[[#This Row],[Ticker]],"Link")</f>
        <v>Link</v>
      </c>
      <c r="V6" s="38" t="s">
        <v>44</v>
      </c>
    </row>
    <row r="7" spans="1:32" hidden="1" x14ac:dyDescent="0.25">
      <c r="A7" s="12" t="s">
        <v>45</v>
      </c>
      <c r="B7" s="12" t="s">
        <v>28</v>
      </c>
      <c r="C7" s="13" t="s">
        <v>39</v>
      </c>
      <c r="D7" s="13" t="s">
        <v>46</v>
      </c>
      <c r="E7" s="16">
        <v>582.91999999999996</v>
      </c>
      <c r="F7" s="16">
        <v>6.2678000000000003</v>
      </c>
      <c r="G7" s="14">
        <f>Tabela1[[#This Row],[Divid.]]*12/Tabela1[[#This Row],[Preço atual]]</f>
        <v>0.12902902628147947</v>
      </c>
      <c r="H7" s="16">
        <v>6.2678000000000003</v>
      </c>
      <c r="I7" s="16">
        <v>2169.6799999999998</v>
      </c>
      <c r="J7" s="15">
        <f>Tabela1[[#This Row],[Preço atual]]/Tabela1[[#This Row],[VP]]</f>
        <v>0.26866634711109472</v>
      </c>
      <c r="K7" s="14">
        <v>0.55399999999999994</v>
      </c>
      <c r="L7" s="14">
        <v>0</v>
      </c>
      <c r="M7" s="13">
        <v>3.78</v>
      </c>
      <c r="N7" s="13">
        <v>2121</v>
      </c>
      <c r="O7" s="13">
        <v>1412</v>
      </c>
      <c r="P7" s="13">
        <v>212</v>
      </c>
      <c r="Q7" s="30">
        <f>Tabela1[[#This Row],[Divid.]]</f>
        <v>6.2678000000000003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555.0819188191881</v>
      </c>
      <c r="T7" s="17">
        <f>Tabela1[[#This Row],[Preço Calculado]]/Tabela1[[#This Row],[Preço atual]]-1</f>
        <v>-4.7756263605317817E-2</v>
      </c>
      <c r="U7" s="29" t="str">
        <f>HYPERLINK("https://statusinvest.com.br/fundos-imobiliarios/"&amp;Tabela1[[#This Row],[Ticker]],"Link")</f>
        <v>Link</v>
      </c>
      <c r="V7" s="38" t="s">
        <v>47</v>
      </c>
    </row>
    <row r="8" spans="1:32" hidden="1" x14ac:dyDescent="0.25">
      <c r="A8" s="12" t="s">
        <v>48</v>
      </c>
      <c r="B8" s="12" t="s">
        <v>28</v>
      </c>
      <c r="C8" s="13" t="s">
        <v>35</v>
      </c>
      <c r="D8" s="13"/>
      <c r="E8" s="16">
        <v>95.99</v>
      </c>
      <c r="F8" s="16">
        <v>1.18</v>
      </c>
      <c r="G8" s="25">
        <f>Tabela1[[#This Row],[Divid.]]*12/Tabela1[[#This Row],[Preço atual]]</f>
        <v>0.14751536618397751</v>
      </c>
      <c r="H8" s="16">
        <v>7.0067000000000004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49</v>
      </c>
      <c r="N8" s="13"/>
      <c r="O8" s="13"/>
      <c r="P8" s="13"/>
      <c r="Q8" s="30">
        <f>Tabela1[[#This Row],[Divid.]]</f>
        <v>1.18</v>
      </c>
      <c r="R8" s="31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8" s="17">
        <f>Tabela1[[#This Row],[Preço Calculado]]/Tabela1[[#This Row],[Preço atual]]-1</f>
        <v>8.8674289180645793E-2</v>
      </c>
      <c r="U8" s="29" t="str">
        <f>HYPERLINK("https://statusinvest.com.br/fundos-imobiliarios/"&amp;Tabela1[[#This Row],[Ticker]],"Link")</f>
        <v>Link</v>
      </c>
      <c r="V8" s="38" t="s">
        <v>29</v>
      </c>
    </row>
    <row r="9" spans="1:32" hidden="1" x14ac:dyDescent="0.25">
      <c r="A9" s="12" t="s">
        <v>50</v>
      </c>
      <c r="B9" s="12" t="s">
        <v>28</v>
      </c>
      <c r="C9" s="13" t="s">
        <v>51</v>
      </c>
      <c r="D9" s="13" t="s">
        <v>52</v>
      </c>
      <c r="E9" s="16">
        <v>7.59</v>
      </c>
      <c r="F9" s="16">
        <v>8.5000000000000006E-2</v>
      </c>
      <c r="G9" s="14">
        <f>Tabela1[[#This Row],[Divid.]]*12/Tabela1[[#This Row],[Preço atual]]</f>
        <v>0.13438735177865613</v>
      </c>
      <c r="H9" s="16">
        <v>1.0539000000000001</v>
      </c>
      <c r="I9" s="16">
        <v>8.1300000000000008</v>
      </c>
      <c r="J9" s="15">
        <f>Tabela1[[#This Row],[Preço atual]]/Tabela1[[#This Row],[VP]]</f>
        <v>0.93357933579335783</v>
      </c>
      <c r="K9" s="14"/>
      <c r="L9" s="14"/>
      <c r="M9" s="13">
        <v>7.85</v>
      </c>
      <c r="N9" s="13">
        <v>11527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-8.2114259877776874E-3</v>
      </c>
      <c r="U9" s="29" t="str">
        <f>HYPERLINK("https://statusinvest.com.br/fundos-imobiliarios/"&amp;Tabela1[[#This Row],[Ticker]],"Link")</f>
        <v>Link</v>
      </c>
      <c r="V9" s="38" t="s">
        <v>53</v>
      </c>
    </row>
    <row r="10" spans="1:32" hidden="1" x14ac:dyDescent="0.25">
      <c r="A10" s="12" t="s">
        <v>54</v>
      </c>
      <c r="B10" s="12" t="s">
        <v>28</v>
      </c>
      <c r="C10" s="13" t="s">
        <v>55</v>
      </c>
      <c r="D10" s="13" t="s">
        <v>52</v>
      </c>
      <c r="E10" s="16">
        <v>106.22</v>
      </c>
      <c r="F10" s="16">
        <v>0.75749999999999995</v>
      </c>
      <c r="G10" s="25">
        <f>Tabela1[[#This Row],[Divid.]]*12/Tabela1[[#This Row],[Preço atual]]</f>
        <v>8.5577104123517225E-2</v>
      </c>
      <c r="H10" s="16">
        <v>9.3190000000000008</v>
      </c>
      <c r="I10" s="16">
        <v>106.12</v>
      </c>
      <c r="J10" s="15">
        <f>Tabela1[[#This Row],[Preço atual]]/Tabela1[[#This Row],[VP]]</f>
        <v>1.0009423294383717</v>
      </c>
      <c r="K10" s="14">
        <v>0</v>
      </c>
      <c r="L10" s="14">
        <v>0</v>
      </c>
      <c r="M10" s="13">
        <v>22.72</v>
      </c>
      <c r="N10" s="13">
        <v>154920</v>
      </c>
      <c r="O10" s="13">
        <v>4799</v>
      </c>
      <c r="P10" s="13">
        <v>331</v>
      </c>
      <c r="Q10" s="30">
        <f>Tabela1[[#This Row],[Divid.]]</f>
        <v>0.75749999999999995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67.084870848708476</v>
      </c>
      <c r="T10" s="17">
        <f>Tabela1[[#This Row],[Preço Calculado]]/Tabela1[[#This Row],[Preço atual]]-1</f>
        <v>-0.36843465591500213</v>
      </c>
      <c r="U10" s="29" t="str">
        <f>HYPERLINK("https://statusinvest.com.br/fundos-imobiliarios/"&amp;Tabela1[[#This Row],[Ticker]],"Link")</f>
        <v>Link</v>
      </c>
      <c r="V10" s="38" t="s">
        <v>56</v>
      </c>
    </row>
    <row r="11" spans="1:32" x14ac:dyDescent="0.25">
      <c r="A11" s="12" t="s">
        <v>57</v>
      </c>
      <c r="B11" s="12" t="s">
        <v>28</v>
      </c>
      <c r="C11" s="13"/>
      <c r="D11" s="13"/>
      <c r="E11" s="16"/>
      <c r="F11" s="16"/>
      <c r="G11" s="25" t="e">
        <f>Tabela1[[#This Row],[Divid.]]*12/Tabela1[[#This Row],[Preço atual]]</f>
        <v>#DIV/0!</v>
      </c>
      <c r="H11" s="16"/>
      <c r="I11" s="16"/>
      <c r="J11" s="15" t="e">
        <f>Tabela1[[#This Row],[Preço atual]]/Tabela1[[#This Row],[VP]]</f>
        <v>#DIV/0!</v>
      </c>
      <c r="K11" s="14"/>
      <c r="L11" s="14"/>
      <c r="M11" s="13"/>
      <c r="N11" s="13"/>
      <c r="O11" s="13"/>
      <c r="P11" s="13"/>
      <c r="Q11" s="30">
        <f>Tabela1[[#This Row],[Divid.]]</f>
        <v>0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" s="17" t="e">
        <f>Tabela1[[#This Row],[Preço Calculado]]/Tabela1[[#This Row],[Preço atual]]-1</f>
        <v>#DIV/0!</v>
      </c>
      <c r="U11" s="29" t="str">
        <f>HYPERLINK("https://statusinvest.com.br/fundos-imobiliarios/"&amp;Tabela1[[#This Row],[Ticker]],"Link")</f>
        <v>Link</v>
      </c>
      <c r="V11" s="38" t="s">
        <v>29</v>
      </c>
    </row>
    <row r="12" spans="1:32" x14ac:dyDescent="0.25">
      <c r="A12" s="12" t="s">
        <v>58</v>
      </c>
      <c r="B12" s="12" t="s">
        <v>28</v>
      </c>
      <c r="C12" s="13"/>
      <c r="D12" s="13"/>
      <c r="E12" s="16"/>
      <c r="F12" s="16"/>
      <c r="G12" s="25" t="e">
        <f>Tabela1[[#This Row],[Divid.]]*12/Tabela1[[#This Row],[Preço atual]]</f>
        <v>#DIV/0!</v>
      </c>
      <c r="H12" s="16"/>
      <c r="I12" s="16"/>
      <c r="J12" s="15" t="e">
        <f>Tabela1[[#This Row],[Preço atual]]/Tabela1[[#This Row],[VP]]</f>
        <v>#DIV/0!</v>
      </c>
      <c r="K12" s="14"/>
      <c r="L12" s="14"/>
      <c r="M12" s="13"/>
      <c r="N12" s="13"/>
      <c r="O12" s="13"/>
      <c r="P12" s="13"/>
      <c r="Q12" s="30">
        <f>Tabela1[[#This Row],[Divid.]]</f>
        <v>0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" s="17" t="e">
        <f>Tabela1[[#This Row],[Preço Calculado]]/Tabela1[[#This Row],[Preço atual]]-1</f>
        <v>#DIV/0!</v>
      </c>
      <c r="U12" s="29" t="str">
        <f>HYPERLINK("https://statusinvest.com.br/fundos-imobiliarios/"&amp;Tabela1[[#This Row],[Ticker]],"Link")</f>
        <v>Link</v>
      </c>
      <c r="V12" s="38" t="s">
        <v>29</v>
      </c>
    </row>
    <row r="13" spans="1:32" hidden="1" x14ac:dyDescent="0.25">
      <c r="A13" s="12" t="s">
        <v>59</v>
      </c>
      <c r="B13" s="12" t="s">
        <v>28</v>
      </c>
      <c r="C13" s="13" t="s">
        <v>60</v>
      </c>
      <c r="D13" s="13" t="s">
        <v>61</v>
      </c>
      <c r="E13" s="16">
        <v>9.58</v>
      </c>
      <c r="F13" s="16">
        <v>0.09</v>
      </c>
      <c r="G13" s="25">
        <f>Tabela1[[#This Row],[Divid.]]*12/Tabela1[[#This Row],[Preço atual]]</f>
        <v>0.11273486430062631</v>
      </c>
      <c r="H13" s="16">
        <v>1.0900000000000001</v>
      </c>
      <c r="I13" s="16">
        <v>10.050000000000001</v>
      </c>
      <c r="J13" s="15">
        <f>Tabela1[[#This Row],[Preço atual]]/Tabela1[[#This Row],[VP]]</f>
        <v>0.95323383084577107</v>
      </c>
      <c r="K13" s="14">
        <v>0</v>
      </c>
      <c r="L13" s="14">
        <v>0</v>
      </c>
      <c r="M13" s="13">
        <v>6.49</v>
      </c>
      <c r="N13" s="13">
        <v>9402</v>
      </c>
      <c r="O13" s="13">
        <v>17524</v>
      </c>
      <c r="P13" s="13">
        <v>1129</v>
      </c>
      <c r="Q13" s="30">
        <f>Tabela1[[#This Row],[Divid.]]</f>
        <v>0.09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3" s="17">
        <f>Tabela1[[#This Row],[Preço Calculado]]/Tabela1[[#This Row],[Preço atual]]-1</f>
        <v>-0.16800838154519326</v>
      </c>
      <c r="U13" s="29" t="str">
        <f>HYPERLINK("https://statusinvest.com.br/fundos-imobiliarios/"&amp;Tabela1[[#This Row],[Ticker]],"Link")</f>
        <v>Link</v>
      </c>
      <c r="V13" s="38" t="s">
        <v>62</v>
      </c>
    </row>
    <row r="14" spans="1:32" hidden="1" x14ac:dyDescent="0.25">
      <c r="A14" s="12" t="s">
        <v>63</v>
      </c>
      <c r="B14" s="12" t="s">
        <v>28</v>
      </c>
      <c r="C14" s="13" t="s">
        <v>31</v>
      </c>
      <c r="D14" s="13"/>
      <c r="E14" s="16">
        <v>98</v>
      </c>
      <c r="F14" s="16">
        <v>0.54059999999999997</v>
      </c>
      <c r="G14" s="14">
        <f>Tabela1[[#This Row],[Divid.]]*12/Tabela1[[#This Row],[Preço atual]]</f>
        <v>6.6195918367346937E-2</v>
      </c>
      <c r="H14" s="16">
        <v>6.9710000000000001</v>
      </c>
      <c r="I14" s="16">
        <v>96.19</v>
      </c>
      <c r="J14" s="15">
        <f>Tabela1[[#This Row],[Preço atual]]/Tabela1[[#This Row],[VP]]</f>
        <v>1.0188169248362615</v>
      </c>
      <c r="K14" s="14"/>
      <c r="L14" s="14"/>
      <c r="M14" s="13">
        <v>1.1499999999999999</v>
      </c>
      <c r="N14" s="13">
        <v>371</v>
      </c>
      <c r="O14" s="13">
        <v>1704</v>
      </c>
      <c r="P14" s="13">
        <v>151</v>
      </c>
      <c r="Q14" s="30">
        <f>Tabela1[[#This Row],[Divid.]]</f>
        <v>0.54059999999999997</v>
      </c>
      <c r="R14" s="31">
        <v>0</v>
      </c>
      <c r="S14" s="16">
        <f>IF(ISERR(SEARCH("TIJOLO",Tabela1[[#This Row],[Setor]])),Tabela1[[#This Row],[Divid.
Considerado]]*12/($X$1+$AD$1+Tabela1[[#This Row],[Ônus]]),Tabela1[[#This Row],[Divid.
Considerado]]*12*(1-$AF$1)/($X$1+Tabela1[[#This Row],[Ônus]]))</f>
        <v>47.876014760147598</v>
      </c>
      <c r="T14" s="17">
        <f>Tabela1[[#This Row],[Preço Calculado]]/Tabela1[[#This Row],[Preço atual]]-1</f>
        <v>-0.51146923714135106</v>
      </c>
      <c r="U14" s="29" t="str">
        <f>HYPERLINK("https://statusinvest.com.br/fundos-imobiliarios/"&amp;Tabela1[[#This Row],[Ticker]],"Link")</f>
        <v>Link</v>
      </c>
      <c r="V14" s="38" t="s">
        <v>29</v>
      </c>
    </row>
    <row r="15" spans="1:32" hidden="1" x14ac:dyDescent="0.25">
      <c r="A15" s="12" t="s">
        <v>64</v>
      </c>
      <c r="B15" s="12" t="s">
        <v>28</v>
      </c>
      <c r="C15" s="13" t="s">
        <v>60</v>
      </c>
      <c r="D15" s="13"/>
      <c r="E15" s="16">
        <v>100</v>
      </c>
      <c r="F15" s="16" t="s">
        <v>49</v>
      </c>
      <c r="G15" s="25" t="e">
        <f>Tabela1[[#This Row],[Divid.]]*12/Tabela1[[#This Row],[Preço atual]]</f>
        <v>#VALUE!</v>
      </c>
      <c r="H15" s="16">
        <v>0</v>
      </c>
      <c r="I15" s="16">
        <v>80.31</v>
      </c>
      <c r="J15" s="15">
        <f>Tabela1[[#This Row],[Preço atual]]/Tabela1[[#This Row],[VP]]</f>
        <v>1.2451749470800648</v>
      </c>
      <c r="K15" s="14"/>
      <c r="L15" s="14"/>
      <c r="M15" s="13">
        <v>0.84</v>
      </c>
      <c r="N15" s="13">
        <v>130</v>
      </c>
      <c r="O15" s="13"/>
      <c r="P15" s="13"/>
      <c r="Q15" s="30" t="str">
        <f>Tabela1[[#This Row],[Divid.]]</f>
        <v>-</v>
      </c>
      <c r="R15" s="31">
        <v>0</v>
      </c>
      <c r="S1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" s="17" t="e">
        <f>Tabela1[[#This Row],[Preço Calculado]]/Tabela1[[#This Row],[Preço atual]]-1</f>
        <v>#VALUE!</v>
      </c>
      <c r="U15" s="29" t="str">
        <f>HYPERLINK("https://statusinvest.com.br/fundos-imobiliarios/"&amp;Tabela1[[#This Row],[Ticker]],"Link")</f>
        <v>Link</v>
      </c>
      <c r="V15" s="38" t="s">
        <v>29</v>
      </c>
    </row>
    <row r="16" spans="1:32" hidden="1" x14ac:dyDescent="0.25">
      <c r="A16" s="12" t="s">
        <v>65</v>
      </c>
      <c r="B16" s="12" t="s">
        <v>28</v>
      </c>
      <c r="C16" s="13" t="s">
        <v>60</v>
      </c>
      <c r="D16" s="13"/>
      <c r="E16" s="16">
        <v>0</v>
      </c>
      <c r="F16" s="16" t="s">
        <v>49</v>
      </c>
      <c r="G16" s="25" t="e">
        <f>Tabela1[[#This Row],[Divid.]]*12/Tabela1[[#This Row],[Preço atual]]</f>
        <v>#VALUE!</v>
      </c>
      <c r="H16" s="16">
        <v>0</v>
      </c>
      <c r="I16" s="16">
        <v>87.8</v>
      </c>
      <c r="J16" s="15">
        <f>Tabela1[[#This Row],[Preço atual]]/Tabela1[[#This Row],[VP]]</f>
        <v>0</v>
      </c>
      <c r="K16" s="14"/>
      <c r="L16" s="14"/>
      <c r="M16" s="13">
        <v>95.13</v>
      </c>
      <c r="N16" s="13">
        <v>40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29</v>
      </c>
    </row>
    <row r="17" spans="1:22" hidden="1" x14ac:dyDescent="0.25">
      <c r="A17" s="12" t="s">
        <v>66</v>
      </c>
      <c r="B17" s="12" t="s">
        <v>28</v>
      </c>
      <c r="C17" s="13" t="s">
        <v>67</v>
      </c>
      <c r="D17" s="13" t="s">
        <v>49</v>
      </c>
      <c r="E17" s="16">
        <v>0.99</v>
      </c>
      <c r="F17" s="16">
        <v>6.1999999999999998E-3</v>
      </c>
      <c r="G17" s="14">
        <f>Tabela1[[#This Row],[Divid.]]*12/Tabela1[[#This Row],[Preço atual]]</f>
        <v>7.515151515151515E-2</v>
      </c>
      <c r="H17" s="16">
        <v>7.1099999999999997E-2</v>
      </c>
      <c r="I17" s="16">
        <v>0.99</v>
      </c>
      <c r="J17" s="15">
        <f>Tabela1[[#This Row],[Preço atual]]/Tabela1[[#This Row],[VP]]</f>
        <v>1</v>
      </c>
      <c r="K17" s="14">
        <v>0</v>
      </c>
      <c r="L17" s="14">
        <v>0</v>
      </c>
      <c r="M17" s="13">
        <v>1.46</v>
      </c>
      <c r="N17" s="13">
        <v>3082</v>
      </c>
      <c r="O17" s="13">
        <v>1268</v>
      </c>
      <c r="P17" s="13">
        <v>96</v>
      </c>
      <c r="Q17" s="30">
        <f>Tabela1[[#This Row],[Divid.]]</f>
        <v>6.1999999999999998E-3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0.54907749077490764</v>
      </c>
      <c r="T17" s="17">
        <f>Tabela1[[#This Row],[Preço Calculado]]/Tabela1[[#This Row],[Preço atual]]-1</f>
        <v>-0.44537627194453777</v>
      </c>
      <c r="U17" s="29" t="str">
        <f>HYPERLINK("https://statusinvest.com.br/fundos-imobiliarios/"&amp;Tabela1[[#This Row],[Ticker]],"Link")</f>
        <v>Link</v>
      </c>
      <c r="V17" s="38" t="s">
        <v>29</v>
      </c>
    </row>
    <row r="18" spans="1:22" hidden="1" x14ac:dyDescent="0.25">
      <c r="A18" s="12" t="s">
        <v>68</v>
      </c>
      <c r="B18" s="12" t="s">
        <v>28</v>
      </c>
      <c r="C18" s="13" t="s">
        <v>35</v>
      </c>
      <c r="D18" s="13" t="s">
        <v>69</v>
      </c>
      <c r="E18" s="16">
        <v>8.9499999999999993</v>
      </c>
      <c r="F18" s="16">
        <v>0.1</v>
      </c>
      <c r="G18" s="14">
        <f>Tabela1[[#This Row],[Divid.]]*12/Tabela1[[#This Row],[Preço atual]]</f>
        <v>0.13407821229050282</v>
      </c>
      <c r="H18" s="16">
        <v>1.2</v>
      </c>
      <c r="I18" s="16">
        <v>8.61</v>
      </c>
      <c r="J18" s="15">
        <f>Tabela1[[#This Row],[Preço atual]]/Tabela1[[#This Row],[VP]]</f>
        <v>1.0394889663182345</v>
      </c>
      <c r="K18" s="14"/>
      <c r="L18" s="14"/>
      <c r="M18" s="13">
        <v>11.36</v>
      </c>
      <c r="N18" s="13">
        <v>26794</v>
      </c>
      <c r="O18" s="13"/>
      <c r="P18" s="13"/>
      <c r="Q18" s="30">
        <f>Tabela1[[#This Row],[Divid.]]</f>
        <v>0.1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8" s="17">
        <f>Tabela1[[#This Row],[Preço Calculado]]/Tabela1[[#This Row],[Preço atual]]-1</f>
        <v>-1.049289822507149E-2</v>
      </c>
      <c r="U18" s="29" t="str">
        <f>HYPERLINK("https://statusinvest.com.br/fundos-imobiliarios/"&amp;Tabela1[[#This Row],[Ticker]],"Link")</f>
        <v>Link</v>
      </c>
      <c r="V18" s="38" t="s">
        <v>70</v>
      </c>
    </row>
    <row r="19" spans="1:22" hidden="1" x14ac:dyDescent="0.25">
      <c r="A19" s="12" t="s">
        <v>71</v>
      </c>
      <c r="B19" s="12" t="s">
        <v>28</v>
      </c>
      <c r="C19" s="13" t="s">
        <v>35</v>
      </c>
      <c r="D19" s="13"/>
      <c r="E19" s="16">
        <v>98.96</v>
      </c>
      <c r="F19" s="16">
        <v>1.05</v>
      </c>
      <c r="G19" s="14">
        <f>Tabela1[[#This Row],[Divid.]]*12/Tabela1[[#This Row],[Preço atual]]</f>
        <v>0.12732417138237673</v>
      </c>
      <c r="H19" s="16">
        <v>12.4</v>
      </c>
      <c r="I19" s="16">
        <v>97.92</v>
      </c>
      <c r="J19" s="15">
        <f>Tabela1[[#This Row],[Preço atual]]/Tabela1[[#This Row],[VP]]</f>
        <v>1.0106209150326797</v>
      </c>
      <c r="K19" s="14"/>
      <c r="L19" s="14"/>
      <c r="M19" s="13">
        <v>2.66</v>
      </c>
      <c r="N19" s="13">
        <v>539</v>
      </c>
      <c r="O19" s="13"/>
      <c r="P19" s="13"/>
      <c r="Q19" s="30">
        <f>Tabela1[[#This Row],[Divid.]]</f>
        <v>1.05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9" s="17">
        <f>Tabela1[[#This Row],[Preço Calculado]]/Tabela1[[#This Row],[Preço atual]]-1</f>
        <v>-6.0338218580245462E-2</v>
      </c>
      <c r="U19" s="29" t="str">
        <f>HYPERLINK("https://statusinvest.com.br/fundos-imobiliarios/"&amp;Tabela1[[#This Row],[Ticker]],"Link")</f>
        <v>Link</v>
      </c>
      <c r="V19" s="38" t="s">
        <v>72</v>
      </c>
    </row>
    <row r="20" spans="1:22" hidden="1" x14ac:dyDescent="0.25">
      <c r="A20" s="12" t="s">
        <v>73</v>
      </c>
      <c r="B20" s="12" t="s">
        <v>28</v>
      </c>
      <c r="C20" s="13" t="s">
        <v>39</v>
      </c>
      <c r="D20" s="13" t="s">
        <v>49</v>
      </c>
      <c r="E20" s="16">
        <v>39.5</v>
      </c>
      <c r="F20" s="16">
        <v>0.77</v>
      </c>
      <c r="G20" s="14">
        <f>Tabela1[[#This Row],[Divid.]]*12/Tabela1[[#This Row],[Preço atual]]</f>
        <v>0.23392405063291138</v>
      </c>
      <c r="H20" s="16">
        <v>0</v>
      </c>
      <c r="I20" s="16">
        <v>91.03</v>
      </c>
      <c r="J20" s="15">
        <f>Tabela1[[#This Row],[Preço atual]]/Tabela1[[#This Row],[VP]]</f>
        <v>0.43392288256618694</v>
      </c>
      <c r="K20" s="14">
        <v>0</v>
      </c>
      <c r="L20" s="14">
        <v>0</v>
      </c>
      <c r="M20" s="13">
        <v>3.43</v>
      </c>
      <c r="N20" s="13">
        <v>474</v>
      </c>
      <c r="O20" s="13">
        <v>3665</v>
      </c>
      <c r="P20" s="13">
        <v>749</v>
      </c>
      <c r="Q20" s="30">
        <f>Tabela1[[#This Row],[Divid.]]</f>
        <v>0.77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0" s="17">
        <f>Tabela1[[#This Row],[Preço Calculado]]/Tabela1[[#This Row],[Preço atual]]-1</f>
        <v>0.72637675743846053</v>
      </c>
      <c r="U20" s="29" t="str">
        <f>HYPERLINK("https://statusinvest.com.br/fundos-imobiliarios/"&amp;Tabela1[[#This Row],[Ticker]],"Link")</f>
        <v>Link</v>
      </c>
      <c r="V20" s="38" t="s">
        <v>74</v>
      </c>
    </row>
    <row r="21" spans="1:22" hidden="1" x14ac:dyDescent="0.25">
      <c r="A21" s="12" t="s">
        <v>75</v>
      </c>
      <c r="B21" s="12" t="s">
        <v>28</v>
      </c>
      <c r="C21" s="13" t="s">
        <v>76</v>
      </c>
      <c r="D21" s="13"/>
      <c r="E21" s="16">
        <v>10882</v>
      </c>
      <c r="F21" s="16">
        <v>256.32870000000003</v>
      </c>
      <c r="G21" s="14">
        <f>Tabela1[[#This Row],[Divid.]]*12/Tabela1[[#This Row],[Preço atual]]</f>
        <v>0.28266351773571036</v>
      </c>
      <c r="H21" s="16">
        <v>0</v>
      </c>
      <c r="I21" s="16">
        <v>9590.75</v>
      </c>
      <c r="J21" s="15">
        <f>Tabela1[[#This Row],[Preço atual]]/Tabela1[[#This Row],[VP]]</f>
        <v>1.1346349347027083</v>
      </c>
      <c r="K21" s="14"/>
      <c r="L21" s="14"/>
      <c r="M21" s="13">
        <v>12.5</v>
      </c>
      <c r="N21" s="13">
        <v>68</v>
      </c>
      <c r="O21" s="13">
        <v>4604</v>
      </c>
      <c r="P21" s="13">
        <v>0</v>
      </c>
      <c r="Q21" s="30">
        <f>Tabela1[[#This Row],[Divid.]]</f>
        <v>256.32870000000003</v>
      </c>
      <c r="R21" s="31">
        <v>0</v>
      </c>
      <c r="S21" s="16">
        <f>IF(ISERR(SEARCH("TIJOLO",Tabela1[[#This Row],[Setor]])),Tabela1[[#This Row],[Divid.
Considerado]]*12/($X$1+$AD$1+Tabela1[[#This Row],[Ônus]]),Tabela1[[#This Row],[Divid.
Considerado]]*12*(1-$AF$1)/($X$1+Tabela1[[#This Row],[Ônus]]))</f>
        <v>22700.696678966789</v>
      </c>
      <c r="T21" s="17">
        <f>Tabela1[[#This Row],[Preço Calculado]]/Tabela1[[#This Row],[Preço atual]]-1</f>
        <v>1.0860776216657588</v>
      </c>
      <c r="U21" s="29" t="str">
        <f>HYPERLINK("https://statusinvest.com.br/fundos-imobiliarios/"&amp;Tabela1[[#This Row],[Ticker]],"Link")</f>
        <v>Link</v>
      </c>
      <c r="V21" s="38" t="s">
        <v>29</v>
      </c>
    </row>
    <row r="22" spans="1:22" hidden="1" x14ac:dyDescent="0.25">
      <c r="A22" s="12" t="s">
        <v>77</v>
      </c>
      <c r="B22" s="12" t="s">
        <v>28</v>
      </c>
      <c r="C22" s="13" t="s">
        <v>39</v>
      </c>
      <c r="D22" s="13" t="s">
        <v>78</v>
      </c>
      <c r="E22" s="16">
        <v>0</v>
      </c>
      <c r="F22" s="16">
        <v>0.30640000000000001</v>
      </c>
      <c r="G22" s="14" t="e">
        <f>Tabela1[[#This Row],[Divid.]]*12/Tabela1[[#This Row],[Preço atual]]</f>
        <v>#DIV/0!</v>
      </c>
      <c r="H22" s="16">
        <v>6.1695000000000002</v>
      </c>
      <c r="I22" s="16">
        <v>73.88</v>
      </c>
      <c r="J22" s="15">
        <f>Tabela1[[#This Row],[Preço atual]]/Tabela1[[#This Row],[VP]]</f>
        <v>0</v>
      </c>
      <c r="K22" s="14">
        <v>0.42299999999999999</v>
      </c>
      <c r="L22" s="14">
        <v>0</v>
      </c>
      <c r="M22" s="13">
        <v>1.1000000000000001</v>
      </c>
      <c r="N22" s="13">
        <v>33</v>
      </c>
      <c r="O22" s="13"/>
      <c r="P22" s="13"/>
      <c r="Q22" s="30">
        <f>Tabela1[[#This Row],[Divid.]]</f>
        <v>0.30640000000000001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27.135055350553504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29</v>
      </c>
    </row>
    <row r="23" spans="1:22" hidden="1" x14ac:dyDescent="0.25">
      <c r="A23" s="12" t="s">
        <v>79</v>
      </c>
      <c r="B23" s="12" t="s">
        <v>28</v>
      </c>
      <c r="C23" s="13" t="s">
        <v>31</v>
      </c>
      <c r="D23" s="13" t="s">
        <v>80</v>
      </c>
      <c r="E23" s="16">
        <v>54.97</v>
      </c>
      <c r="F23" s="16">
        <v>0.72</v>
      </c>
      <c r="G23" s="14">
        <f>Tabela1[[#This Row],[Divid.]]*12/Tabela1[[#This Row],[Preço atual]]</f>
        <v>0.15717664180462071</v>
      </c>
      <c r="H23" s="16">
        <v>0.72</v>
      </c>
      <c r="I23" s="16">
        <v>76.66</v>
      </c>
      <c r="J23" s="15">
        <f>Tabela1[[#This Row],[Preço atual]]/Tabela1[[#This Row],[VP]]</f>
        <v>0.71706235324810852</v>
      </c>
      <c r="K23" s="14">
        <v>0.186</v>
      </c>
      <c r="L23" s="14">
        <v>0.17599999999999999</v>
      </c>
      <c r="M23" s="13">
        <v>1.32</v>
      </c>
      <c r="N23" s="13">
        <v>289</v>
      </c>
      <c r="O23" s="13">
        <v>2829</v>
      </c>
      <c r="P23" s="13">
        <v>56</v>
      </c>
      <c r="Q23" s="30">
        <f>Tabela1[[#This Row],[Divid.]]</f>
        <v>0.72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3" s="17">
        <f>Tabela1[[#This Row],[Preço Calculado]]/Tabela1[[#This Row],[Preço atual]]-1</f>
        <v>0.15997521627026368</v>
      </c>
      <c r="U23" s="29" t="str">
        <f>HYPERLINK("https://statusinvest.com.br/fundos-imobiliarios/"&amp;Tabela1[[#This Row],[Ticker]],"Link")</f>
        <v>Link</v>
      </c>
      <c r="V23" s="38" t="s">
        <v>81</v>
      </c>
    </row>
    <row r="24" spans="1:22" hidden="1" x14ac:dyDescent="0.25">
      <c r="A24" s="12" t="s">
        <v>82</v>
      </c>
      <c r="B24" s="12" t="s">
        <v>28</v>
      </c>
      <c r="C24" s="13" t="s">
        <v>76</v>
      </c>
      <c r="D24" s="13"/>
      <c r="E24" s="16">
        <v>0</v>
      </c>
      <c r="F24" s="16" t="s">
        <v>49</v>
      </c>
      <c r="G24" s="14" t="e">
        <f>Tabela1[[#This Row],[Divid.]]*12/Tabela1[[#This Row],[Preço atual]]</f>
        <v>#VALUE!</v>
      </c>
      <c r="H24" s="16">
        <v>0</v>
      </c>
      <c r="I24" s="16">
        <v>2066.04</v>
      </c>
      <c r="J24" s="15">
        <f>Tabela1[[#This Row],[Preço atual]]/Tabela1[[#This Row],[VP]]</f>
        <v>0</v>
      </c>
      <c r="K24" s="14"/>
      <c r="L24" s="14"/>
      <c r="M24" s="13">
        <v>0.34</v>
      </c>
      <c r="N24" s="13">
        <v>2</v>
      </c>
      <c r="O24" s="13"/>
      <c r="P24" s="13"/>
      <c r="Q24" s="30" t="str">
        <f>Tabela1[[#This Row],[Divid.]]</f>
        <v>-</v>
      </c>
      <c r="R24" s="31">
        <v>0</v>
      </c>
      <c r="S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4" s="17" t="e">
        <f>Tabela1[[#This Row],[Preço Calculado]]/Tabela1[[#This Row],[Preço atual]]-1</f>
        <v>#VALUE!</v>
      </c>
      <c r="U24" s="29" t="str">
        <f>HYPERLINK("https://statusinvest.com.br/fundos-imobiliarios/"&amp;Tabela1[[#This Row],[Ticker]],"Link")</f>
        <v>Link</v>
      </c>
      <c r="V24" s="38" t="s">
        <v>29</v>
      </c>
    </row>
    <row r="25" spans="1:22" hidden="1" x14ac:dyDescent="0.25">
      <c r="A25" s="12" t="s">
        <v>83</v>
      </c>
      <c r="B25" s="12" t="s">
        <v>28</v>
      </c>
      <c r="C25" s="13" t="s">
        <v>84</v>
      </c>
      <c r="D25" s="13" t="s">
        <v>49</v>
      </c>
      <c r="E25" s="16">
        <v>86</v>
      </c>
      <c r="F25" s="16">
        <v>0.2</v>
      </c>
      <c r="G25" s="14">
        <f>Tabela1[[#This Row],[Divid.]]*12/Tabela1[[#This Row],[Preço atual]]</f>
        <v>2.790697674418605E-2</v>
      </c>
      <c r="H25" s="16">
        <v>0.8</v>
      </c>
      <c r="I25" s="16">
        <v>77.2</v>
      </c>
      <c r="J25" s="15">
        <f>Tabela1[[#This Row],[Preço atual]]/Tabela1[[#This Row],[VP]]</f>
        <v>1.1139896373056994</v>
      </c>
      <c r="K25" s="14">
        <v>0.48399999999999999</v>
      </c>
      <c r="L25" s="14">
        <v>2.3E-2</v>
      </c>
      <c r="M25" s="13">
        <v>1.61</v>
      </c>
      <c r="N25" s="13">
        <v>20</v>
      </c>
      <c r="O25" s="13">
        <v>2266</v>
      </c>
      <c r="P25" s="13">
        <v>124</v>
      </c>
      <c r="Q25" s="30">
        <f>Tabela1[[#This Row],[Divid.]]</f>
        <v>0.2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5" s="17">
        <f>Tabela1[[#This Row],[Preço Calculado]]/Tabela1[[#This Row],[Preço atual]]-1</f>
        <v>-0.79404445207242769</v>
      </c>
      <c r="U25" s="29" t="str">
        <f>HYPERLINK("https://statusinvest.com.br/fundos-imobiliarios/"&amp;Tabela1[[#This Row],[Ticker]],"Link")</f>
        <v>Link</v>
      </c>
      <c r="V25" s="38" t="s">
        <v>85</v>
      </c>
    </row>
    <row r="26" spans="1:22" hidden="1" x14ac:dyDescent="0.25">
      <c r="A26" s="12" t="s">
        <v>86</v>
      </c>
      <c r="B26" s="12" t="s">
        <v>28</v>
      </c>
      <c r="C26" s="13" t="s">
        <v>35</v>
      </c>
      <c r="D26" s="13"/>
      <c r="E26" s="16">
        <v>0</v>
      </c>
      <c r="F26" s="16" t="s">
        <v>49</v>
      </c>
      <c r="G26" s="14" t="e">
        <f>Tabela1[[#This Row],[Divid.]]*12/Tabela1[[#This Row],[Preço atual]]</f>
        <v>#VALUE!</v>
      </c>
      <c r="H26" s="16">
        <v>0</v>
      </c>
      <c r="I26" s="16">
        <v>10.08</v>
      </c>
      <c r="J26" s="15">
        <f>Tabela1[[#This Row],[Preço atual]]/Tabela1[[#This Row],[VP]]</f>
        <v>0</v>
      </c>
      <c r="K26" s="14"/>
      <c r="L26" s="14"/>
      <c r="M26" s="13">
        <v>1.8</v>
      </c>
      <c r="N26" s="13">
        <v>7</v>
      </c>
      <c r="O26" s="13"/>
      <c r="P26" s="13"/>
      <c r="Q26" s="30" t="str">
        <f>Tabela1[[#This Row],[Divid.]]</f>
        <v>-</v>
      </c>
      <c r="R26" s="31">
        <v>0</v>
      </c>
      <c r="S2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" s="17" t="e">
        <f>Tabela1[[#This Row],[Preço Calculado]]/Tabela1[[#This Row],[Preço atual]]-1</f>
        <v>#VALUE!</v>
      </c>
      <c r="U26" s="29" t="str">
        <f>HYPERLINK("https://statusinvest.com.br/fundos-imobiliarios/"&amp;Tabela1[[#This Row],[Ticker]],"Link")</f>
        <v>Link</v>
      </c>
      <c r="V26" s="38" t="s">
        <v>29</v>
      </c>
    </row>
    <row r="27" spans="1:22" hidden="1" x14ac:dyDescent="0.25">
      <c r="A27" s="12" t="s">
        <v>87</v>
      </c>
      <c r="B27" s="12" t="s">
        <v>28</v>
      </c>
      <c r="C27" s="13" t="s">
        <v>88</v>
      </c>
      <c r="D27" s="13"/>
      <c r="E27" s="16">
        <v>7.98</v>
      </c>
      <c r="F27" s="16">
        <v>7.0000000000000007E-2</v>
      </c>
      <c r="G27" s="25">
        <f>Tabela1[[#This Row],[Divid.]]*12/Tabela1[[#This Row],[Preço atual]]</f>
        <v>0.10526315789473685</v>
      </c>
      <c r="H27" s="16">
        <v>0.13</v>
      </c>
      <c r="I27" s="16">
        <v>9.9499999999999993</v>
      </c>
      <c r="J27" s="15">
        <f>Tabela1[[#This Row],[Preço atual]]/Tabela1[[#This Row],[VP]]</f>
        <v>0.80201005025125638</v>
      </c>
      <c r="K27" s="14"/>
      <c r="L27" s="14"/>
      <c r="M27" s="13">
        <v>23.35</v>
      </c>
      <c r="N27" s="13">
        <v>6089</v>
      </c>
      <c r="O27" s="13"/>
      <c r="P27" s="13"/>
      <c r="Q27" s="30">
        <f>Tabela1[[#This Row],[Divid.]]</f>
        <v>7.0000000000000007E-2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7" s="17">
        <f>Tabela1[[#This Row],[Preço Calculado]]/Tabela1[[#This Row],[Preço atual]]-1</f>
        <v>-0.22315012623810448</v>
      </c>
      <c r="U27" s="29" t="str">
        <f>HYPERLINK("https://statusinvest.com.br/fundos-imobiliarios/"&amp;Tabela1[[#This Row],[Ticker]],"Link")</f>
        <v>Link</v>
      </c>
      <c r="V27" s="38" t="s">
        <v>89</v>
      </c>
    </row>
    <row r="28" spans="1:22" hidden="1" x14ac:dyDescent="0.25">
      <c r="A28" s="12" t="s">
        <v>90</v>
      </c>
      <c r="B28" s="12" t="s">
        <v>28</v>
      </c>
      <c r="C28" s="13" t="s">
        <v>35</v>
      </c>
      <c r="D28" s="13" t="s">
        <v>91</v>
      </c>
      <c r="E28" s="16">
        <v>76.180000000000007</v>
      </c>
      <c r="F28" s="16">
        <v>0.8</v>
      </c>
      <c r="G28" s="14">
        <f>Tabela1[[#This Row],[Divid.]]*12/Tabela1[[#This Row],[Preço atual]]</f>
        <v>0.12601732738251512</v>
      </c>
      <c r="H28" s="16">
        <v>8.9709000000000003</v>
      </c>
      <c r="I28" s="16">
        <v>92.28</v>
      </c>
      <c r="J28" s="15">
        <f>Tabela1[[#This Row],[Preço atual]]/Tabela1[[#This Row],[VP]]</f>
        <v>0.82553099263112273</v>
      </c>
      <c r="K28" s="14"/>
      <c r="L28" s="14"/>
      <c r="M28" s="13">
        <v>9.98</v>
      </c>
      <c r="N28" s="13">
        <v>39849</v>
      </c>
      <c r="O28" s="13">
        <v>3288</v>
      </c>
      <c r="P28" s="13">
        <v>0</v>
      </c>
      <c r="Q28" s="30">
        <f>Tabela1[[#This Row],[Divid.]]</f>
        <v>0.8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" s="17">
        <f>Tabela1[[#This Row],[Preço Calculado]]/Tabela1[[#This Row],[Preço atual]]-1</f>
        <v>-6.998282374527609E-2</v>
      </c>
      <c r="U28" s="29" t="str">
        <f>HYPERLINK("https://statusinvest.com.br/fundos-imobiliarios/"&amp;Tabela1[[#This Row],[Ticker]],"Link")</f>
        <v>Link</v>
      </c>
      <c r="V28" s="38" t="s">
        <v>92</v>
      </c>
    </row>
    <row r="29" spans="1:22" hidden="1" x14ac:dyDescent="0.25">
      <c r="A29" s="12" t="s">
        <v>93</v>
      </c>
      <c r="B29" s="12" t="s">
        <v>28</v>
      </c>
      <c r="C29" s="13" t="s">
        <v>39</v>
      </c>
      <c r="D29" s="13" t="s">
        <v>94</v>
      </c>
      <c r="E29" s="16">
        <v>461</v>
      </c>
      <c r="F29" s="16">
        <v>100.4145</v>
      </c>
      <c r="G29" s="14">
        <f>Tabela1[[#This Row],[Divid.]]*12/Tabela1[[#This Row],[Preço atual]]</f>
        <v>2.6138264642082434</v>
      </c>
      <c r="H29" s="16">
        <v>310.04689999999999</v>
      </c>
      <c r="I29" s="16">
        <v>864.77</v>
      </c>
      <c r="J29" s="15">
        <f>Tabela1[[#This Row],[Preço atual]]/Tabela1[[#This Row],[VP]]</f>
        <v>0.53308972327902215</v>
      </c>
      <c r="K29" s="14">
        <v>0.46500000000000002</v>
      </c>
      <c r="L29" s="14">
        <v>0</v>
      </c>
      <c r="M29" s="13">
        <v>34</v>
      </c>
      <c r="N29" s="13">
        <v>7482</v>
      </c>
      <c r="O29" s="13">
        <v>540</v>
      </c>
      <c r="P29" s="13">
        <v>1193</v>
      </c>
      <c r="Q29" s="30">
        <f>Tabela1[[#This Row],[Divid.]]</f>
        <v>100.4145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9" s="17">
        <f>Tabela1[[#This Row],[Preço Calculado]]/Tabela1[[#This Row],[Preço atual]]-1</f>
        <v>18.290232208178914</v>
      </c>
      <c r="U29" s="29" t="str">
        <f>HYPERLINK("https://statusinvest.com.br/fundos-imobiliarios/"&amp;Tabela1[[#This Row],[Ticker]],"Link")</f>
        <v>Link</v>
      </c>
      <c r="V29" s="38" t="s">
        <v>95</v>
      </c>
    </row>
    <row r="30" spans="1:22" hidden="1" x14ac:dyDescent="0.25">
      <c r="A30" s="12" t="s">
        <v>96</v>
      </c>
      <c r="B30" s="12" t="s">
        <v>28</v>
      </c>
      <c r="C30" s="13" t="s">
        <v>51</v>
      </c>
      <c r="D30" s="13" t="s">
        <v>97</v>
      </c>
      <c r="E30" s="16">
        <v>70.81</v>
      </c>
      <c r="F30" s="16">
        <v>0.65</v>
      </c>
      <c r="G30" s="14">
        <f>Tabela1[[#This Row],[Divid.]]*12/Tabela1[[#This Row],[Preço atual]]</f>
        <v>0.11015393306030222</v>
      </c>
      <c r="H30" s="16">
        <v>7.77</v>
      </c>
      <c r="I30" s="16">
        <v>80</v>
      </c>
      <c r="J30" s="15">
        <f>Tabela1[[#This Row],[Preço atual]]/Tabela1[[#This Row],[VP]]</f>
        <v>0.88512500000000005</v>
      </c>
      <c r="K30" s="14"/>
      <c r="L30" s="14"/>
      <c r="M30" s="13">
        <v>0.3</v>
      </c>
      <c r="N30" s="13">
        <v>6839</v>
      </c>
      <c r="O30" s="13"/>
      <c r="P30" s="13"/>
      <c r="Q30" s="30">
        <f>Tabela1[[#This Row],[Divid.]]</f>
        <v>0.65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" s="17">
        <f>Tabela1[[#This Row],[Preço Calculado]]/Tabela1[[#This Row],[Preço atual]]-1</f>
        <v>-0.1870558445734154</v>
      </c>
      <c r="U30" s="29" t="str">
        <f>HYPERLINK("https://statusinvest.com.br/fundos-imobiliarios/"&amp;Tabela1[[#This Row],[Ticker]],"Link")</f>
        <v>Link</v>
      </c>
      <c r="V30" s="38" t="s">
        <v>98</v>
      </c>
    </row>
    <row r="31" spans="1:22" hidden="1" x14ac:dyDescent="0.25">
      <c r="A31" s="12" t="s">
        <v>99</v>
      </c>
      <c r="B31" s="12" t="s">
        <v>28</v>
      </c>
      <c r="C31" s="13" t="s">
        <v>88</v>
      </c>
      <c r="D31" s="13"/>
      <c r="E31" s="16">
        <v>9.3000000000000007</v>
      </c>
      <c r="F31" s="16">
        <v>0.08</v>
      </c>
      <c r="G31" s="14">
        <f>Tabela1[[#This Row],[Divid.]]*12/Tabela1[[#This Row],[Preço atual]]</f>
        <v>0.10322580645161289</v>
      </c>
      <c r="H31" s="16">
        <v>0.32</v>
      </c>
      <c r="I31" s="16">
        <v>9.69</v>
      </c>
      <c r="J31" s="15">
        <f>Tabela1[[#This Row],[Preço atual]]/Tabela1[[#This Row],[VP]]</f>
        <v>0.95975232198142424</v>
      </c>
      <c r="K31" s="14"/>
      <c r="L31" s="14"/>
      <c r="M31" s="13">
        <v>7.54</v>
      </c>
      <c r="N31" s="13">
        <v>20742</v>
      </c>
      <c r="O31" s="13"/>
      <c r="P31" s="13"/>
      <c r="Q31" s="30">
        <f>Tabela1[[#This Row],[Divid.]]</f>
        <v>0.08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1" s="17">
        <f>Tabela1[[#This Row],[Preço Calculado]]/Tabela1[[#This Row],[Preço atual]]-1</f>
        <v>-0.23818593024639945</v>
      </c>
      <c r="U31" s="29" t="str">
        <f>HYPERLINK("https://statusinvest.com.br/fundos-imobiliarios/"&amp;Tabela1[[#This Row],[Ticker]],"Link")</f>
        <v>Link</v>
      </c>
      <c r="V31" s="38" t="s">
        <v>100</v>
      </c>
    </row>
    <row r="32" spans="1:22" hidden="1" x14ac:dyDescent="0.25">
      <c r="A32" s="12" t="s">
        <v>101</v>
      </c>
      <c r="B32" s="12" t="s">
        <v>28</v>
      </c>
      <c r="C32" s="13" t="s">
        <v>35</v>
      </c>
      <c r="D32" s="13" t="s">
        <v>32</v>
      </c>
      <c r="E32" s="16">
        <v>0</v>
      </c>
      <c r="F32" s="16">
        <v>0.34</v>
      </c>
      <c r="G32" s="25" t="e">
        <f>Tabela1[[#This Row],[Divid.]]*12/Tabela1[[#This Row],[Preço atual]]</f>
        <v>#DIV/0!</v>
      </c>
      <c r="H32" s="16">
        <v>2.58</v>
      </c>
      <c r="I32" s="16">
        <v>8.94</v>
      </c>
      <c r="J32" s="15">
        <f>Tabela1[[#This Row],[Preço atual]]/Tabela1[[#This Row],[VP]]</f>
        <v>0</v>
      </c>
      <c r="K32" s="14"/>
      <c r="L32" s="14"/>
      <c r="M32" s="13">
        <v>95.05</v>
      </c>
      <c r="N32" s="13">
        <v>20</v>
      </c>
      <c r="O32" s="13"/>
      <c r="P32" s="13"/>
      <c r="Q32" s="30">
        <f>Tabela1[[#This Row],[Divid.]]</f>
        <v>0.34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32" s="17" t="e">
        <f>Tabela1[[#This Row],[Preço Calculado]]/Tabela1[[#This Row],[Preço atual]]-1</f>
        <v>#DIV/0!</v>
      </c>
      <c r="U32" s="29" t="str">
        <f>HYPERLINK("https://statusinvest.com.br/fundos-imobiliarios/"&amp;Tabela1[[#This Row],[Ticker]],"Link")</f>
        <v>Link</v>
      </c>
      <c r="V32" s="38" t="s">
        <v>29</v>
      </c>
    </row>
    <row r="33" spans="1:22" hidden="1" x14ac:dyDescent="0.25">
      <c r="A33" s="12" t="s">
        <v>102</v>
      </c>
      <c r="B33" s="12" t="s">
        <v>28</v>
      </c>
      <c r="C33" s="13" t="s">
        <v>103</v>
      </c>
      <c r="D33" s="13" t="s">
        <v>104</v>
      </c>
      <c r="E33" s="16">
        <v>115.02</v>
      </c>
      <c r="F33" s="16">
        <v>1.1100000000000001</v>
      </c>
      <c r="G33" s="14">
        <f>Tabela1[[#This Row],[Divid.]]*12/Tabela1[[#This Row],[Preço atual]]</f>
        <v>0.11580594679186229</v>
      </c>
      <c r="H33" s="16">
        <v>13.39</v>
      </c>
      <c r="I33" s="16">
        <v>102.85</v>
      </c>
      <c r="J33" s="15">
        <f>Tabela1[[#This Row],[Preço atual]]/Tabela1[[#This Row],[VP]]</f>
        <v>1.1183276616431697</v>
      </c>
      <c r="K33" s="14">
        <v>0</v>
      </c>
      <c r="L33" s="14">
        <v>0</v>
      </c>
      <c r="M33" s="13">
        <v>5.81</v>
      </c>
      <c r="N33" s="13">
        <v>9550</v>
      </c>
      <c r="O33" s="13">
        <v>11394</v>
      </c>
      <c r="P33" s="13">
        <v>1522</v>
      </c>
      <c r="Q33" s="30">
        <f>Tabela1[[#This Row],[Divid.]]</f>
        <v>1.1100000000000001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98.302583025830259</v>
      </c>
      <c r="T33" s="17">
        <f>Tabela1[[#This Row],[Preço Calculado]]/Tabela1[[#This Row],[Preço atual]]-1</f>
        <v>-0.14534356611171739</v>
      </c>
      <c r="U33" s="29" t="str">
        <f>HYPERLINK("https://statusinvest.com.br/fundos-imobiliarios/"&amp;Tabela1[[#This Row],[Ticker]],"Link")</f>
        <v>Link</v>
      </c>
      <c r="V33" s="38" t="s">
        <v>105</v>
      </c>
    </row>
    <row r="34" spans="1:22" hidden="1" x14ac:dyDescent="0.25">
      <c r="A34" s="12" t="s">
        <v>106</v>
      </c>
      <c r="B34" s="12" t="s">
        <v>28</v>
      </c>
      <c r="C34" s="13" t="s">
        <v>51</v>
      </c>
      <c r="D34" s="13" t="s">
        <v>46</v>
      </c>
      <c r="E34" s="16">
        <v>8.14</v>
      </c>
      <c r="F34" s="16">
        <v>7.0000000000000007E-2</v>
      </c>
      <c r="G34" s="14">
        <f>Tabela1[[#This Row],[Divid.]]*12/Tabela1[[#This Row],[Preço atual]]</f>
        <v>0.1031941031941032</v>
      </c>
      <c r="H34" s="16">
        <v>0.84950000000000003</v>
      </c>
      <c r="I34" s="16">
        <v>9.33</v>
      </c>
      <c r="J34" s="15">
        <f>Tabela1[[#This Row],[Preço atual]]/Tabela1[[#This Row],[VP]]</f>
        <v>0.872454448017149</v>
      </c>
      <c r="K34" s="14"/>
      <c r="L34" s="14"/>
      <c r="M34" s="13">
        <v>4.07</v>
      </c>
      <c r="N34" s="13">
        <v>355128</v>
      </c>
      <c r="O34" s="13"/>
      <c r="P34" s="13"/>
      <c r="Q34" s="30">
        <f>Tabela1[[#This Row],[Divid.]]</f>
        <v>7.0000000000000007E-2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4" s="17">
        <f>Tabela1[[#This Row],[Preço Calculado]]/Tabela1[[#This Row],[Preço atual]]-1</f>
        <v>-0.23841990262654467</v>
      </c>
      <c r="U34" s="29" t="str">
        <f>HYPERLINK("https://statusinvest.com.br/fundos-imobiliarios/"&amp;Tabela1[[#This Row],[Ticker]],"Link")</f>
        <v>Link</v>
      </c>
      <c r="V34" s="38" t="s">
        <v>107</v>
      </c>
    </row>
    <row r="35" spans="1:22" hidden="1" x14ac:dyDescent="0.25">
      <c r="A35" s="12" t="s">
        <v>108</v>
      </c>
      <c r="B35" s="12" t="s">
        <v>28</v>
      </c>
      <c r="C35" s="13" t="s">
        <v>51</v>
      </c>
      <c r="D35" s="13" t="s">
        <v>109</v>
      </c>
      <c r="E35" s="16">
        <v>94.81</v>
      </c>
      <c r="F35" s="16">
        <v>0.87</v>
      </c>
      <c r="G35" s="14">
        <f>Tabela1[[#This Row],[Divid.]]*12/Tabela1[[#This Row],[Preço atual]]</f>
        <v>0.11011496677565658</v>
      </c>
      <c r="H35" s="16">
        <v>10.34</v>
      </c>
      <c r="I35" s="16">
        <v>105.28</v>
      </c>
      <c r="J35" s="15">
        <f>Tabela1[[#This Row],[Preço atual]]/Tabela1[[#This Row],[VP]]</f>
        <v>0.90055091185410341</v>
      </c>
      <c r="K35" s="14"/>
      <c r="L35" s="14"/>
      <c r="M35" s="13">
        <v>0.17</v>
      </c>
      <c r="N35" s="13">
        <v>29770</v>
      </c>
      <c r="O35" s="13"/>
      <c r="P35" s="13"/>
      <c r="Q35" s="30">
        <f>Tabela1[[#This Row],[Divid.]]</f>
        <v>0.87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5" s="17">
        <f>Tabela1[[#This Row],[Preço Calculado]]/Tabela1[[#This Row],[Preço atual]]-1</f>
        <v>-0.18734341862984094</v>
      </c>
      <c r="U35" s="29" t="str">
        <f>HYPERLINK("https://statusinvest.com.br/fundos-imobiliarios/"&amp;Tabela1[[#This Row],[Ticker]],"Link")</f>
        <v>Link</v>
      </c>
      <c r="V35" s="38" t="s">
        <v>110</v>
      </c>
    </row>
    <row r="36" spans="1:22" hidden="1" x14ac:dyDescent="0.25">
      <c r="A36" s="12" t="s">
        <v>111</v>
      </c>
      <c r="B36" s="12" t="s">
        <v>28</v>
      </c>
      <c r="C36" s="13" t="s">
        <v>35</v>
      </c>
      <c r="D36" s="13" t="s">
        <v>112</v>
      </c>
      <c r="E36" s="16">
        <v>67.52</v>
      </c>
      <c r="F36" s="16">
        <v>0.81</v>
      </c>
      <c r="G36" s="25">
        <f>Tabela1[[#This Row],[Divid.]]*12/Tabela1[[#This Row],[Preço atual]]</f>
        <v>0.14395734597156401</v>
      </c>
      <c r="H36" s="16">
        <v>10.3599</v>
      </c>
      <c r="I36" s="16">
        <v>87</v>
      </c>
      <c r="J36" s="15">
        <f>Tabela1[[#This Row],[Preço atual]]/Tabela1[[#This Row],[VP]]</f>
        <v>0.77609195402298847</v>
      </c>
      <c r="K36" s="14"/>
      <c r="L36" s="14"/>
      <c r="M36" s="13">
        <v>8.25</v>
      </c>
      <c r="N36" s="13">
        <v>44300</v>
      </c>
      <c r="O36" s="13"/>
      <c r="P36" s="13"/>
      <c r="Q36" s="30">
        <f>Tabela1[[#This Row],[Divid.]]</f>
        <v>0.81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36" s="17">
        <f>Tabela1[[#This Row],[Preço Calculado]]/Tabela1[[#This Row],[Preço atual]]-1</f>
        <v>6.2415837428516419E-2</v>
      </c>
      <c r="U36" s="29" t="str">
        <f>HYPERLINK("https://statusinvest.com.br/fundos-imobiliarios/"&amp;Tabela1[[#This Row],[Ticker]],"Link")</f>
        <v>Link</v>
      </c>
      <c r="V36" s="38" t="s">
        <v>113</v>
      </c>
    </row>
    <row r="37" spans="1:22" hidden="1" x14ac:dyDescent="0.25">
      <c r="A37" s="12" t="s">
        <v>114</v>
      </c>
      <c r="B37" s="12" t="s">
        <v>28</v>
      </c>
      <c r="C37" s="13" t="s">
        <v>76</v>
      </c>
      <c r="D37" s="13"/>
      <c r="E37" s="16">
        <v>0</v>
      </c>
      <c r="F37" s="16">
        <v>0.50929999999999997</v>
      </c>
      <c r="G37" s="14" t="e">
        <f>Tabela1[[#This Row],[Divid.]]*12/Tabela1[[#This Row],[Preço atual]]</f>
        <v>#DIV/0!</v>
      </c>
      <c r="H37" s="16">
        <v>2.0156999999999998</v>
      </c>
      <c r="I37" s="16">
        <v>100.47</v>
      </c>
      <c r="J37" s="15">
        <f>Tabela1[[#This Row],[Preço atual]]/Tabela1[[#This Row],[VP]]</f>
        <v>0</v>
      </c>
      <c r="K37" s="14"/>
      <c r="L37" s="14"/>
      <c r="M37" s="13">
        <v>0.08</v>
      </c>
      <c r="N37" s="13">
        <v>1</v>
      </c>
      <c r="O37" s="13"/>
      <c r="P37" s="13"/>
      <c r="Q37" s="30">
        <f>Tabela1[[#This Row],[Divid.]]</f>
        <v>0.50929999999999997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45.1040590405904</v>
      </c>
      <c r="T37" s="17" t="e">
        <f>Tabela1[[#This Row],[Preço Calculado]]/Tabela1[[#This Row],[Preço atual]]-1</f>
        <v>#DIV/0!</v>
      </c>
      <c r="U37" s="29" t="str">
        <f>HYPERLINK("https://statusinvest.com.br/fundos-imobiliarios/"&amp;Tabela1[[#This Row],[Ticker]],"Link")</f>
        <v>Link</v>
      </c>
      <c r="V37" s="38" t="s">
        <v>29</v>
      </c>
    </row>
    <row r="38" spans="1:22" hidden="1" x14ac:dyDescent="0.25">
      <c r="A38" s="12" t="s">
        <v>115</v>
      </c>
      <c r="B38" s="12" t="s">
        <v>28</v>
      </c>
      <c r="C38" s="13" t="s">
        <v>51</v>
      </c>
      <c r="D38" s="13" t="s">
        <v>49</v>
      </c>
      <c r="E38" s="16">
        <v>925.25</v>
      </c>
      <c r="F38" s="16">
        <v>4.75</v>
      </c>
      <c r="G38" s="14">
        <f>Tabela1[[#This Row],[Divid.]]*12/Tabela1[[#This Row],[Preço atual]]</f>
        <v>6.1604971629289379E-2</v>
      </c>
      <c r="H38" s="16">
        <v>93.25</v>
      </c>
      <c r="I38" s="16">
        <v>1016.94</v>
      </c>
      <c r="J38" s="15">
        <f>Tabela1[[#This Row],[Preço atual]]/Tabela1[[#This Row],[VP]]</f>
        <v>0.90983735520286346</v>
      </c>
      <c r="K38" s="14"/>
      <c r="L38" s="14"/>
      <c r="M38" s="13">
        <v>11.68</v>
      </c>
      <c r="N38" s="13">
        <v>115</v>
      </c>
      <c r="O38" s="13"/>
      <c r="P38" s="13"/>
      <c r="Q38" s="30">
        <f>Tabela1[[#This Row],[Divid.]]</f>
        <v>4.75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420.6642066420664</v>
      </c>
      <c r="T38" s="17">
        <f>Tabela1[[#This Row],[Preço Calculado]]/Tabela1[[#This Row],[Preço atual]]-1</f>
        <v>-0.54535076288347328</v>
      </c>
      <c r="U38" s="29" t="str">
        <f>HYPERLINK("https://statusinvest.com.br/fundos-imobiliarios/"&amp;Tabela1[[#This Row],[Ticker]],"Link")</f>
        <v>Link</v>
      </c>
      <c r="V38" s="38" t="s">
        <v>29</v>
      </c>
    </row>
    <row r="39" spans="1:22" hidden="1" x14ac:dyDescent="0.25">
      <c r="A39" s="12" t="s">
        <v>116</v>
      </c>
      <c r="B39" s="12" t="s">
        <v>28</v>
      </c>
      <c r="C39" s="13" t="s">
        <v>35</v>
      </c>
      <c r="D39" s="13" t="s">
        <v>117</v>
      </c>
      <c r="E39" s="16">
        <v>36.89</v>
      </c>
      <c r="F39" s="16">
        <v>0.26</v>
      </c>
      <c r="G39" s="14">
        <f>Tabela1[[#This Row],[Divid.]]*12/Tabela1[[#This Row],[Preço atual]]</f>
        <v>8.4575765790187038E-2</v>
      </c>
      <c r="H39" s="16">
        <v>3.06</v>
      </c>
      <c r="I39" s="16">
        <v>44.51</v>
      </c>
      <c r="J39" s="15">
        <f>Tabela1[[#This Row],[Preço atual]]/Tabela1[[#This Row],[VP]]</f>
        <v>0.82880251628847457</v>
      </c>
      <c r="K39" s="14"/>
      <c r="L39" s="14"/>
      <c r="M39" s="13">
        <v>33.340000000000003</v>
      </c>
      <c r="N39" s="13">
        <v>667</v>
      </c>
      <c r="O39" s="13"/>
      <c r="P39" s="13"/>
      <c r="Q39" s="30">
        <f>Tabela1[[#This Row],[Divid.]]</f>
        <v>0.26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9" s="17">
        <f>Tabela1[[#This Row],[Preço Calculado]]/Tabela1[[#This Row],[Preço atual]]-1</f>
        <v>-0.37582460671448681</v>
      </c>
      <c r="U39" s="29" t="str">
        <f>HYPERLINK("https://statusinvest.com.br/fundos-imobiliarios/"&amp;Tabela1[[#This Row],[Ticker]],"Link")</f>
        <v>Link</v>
      </c>
      <c r="V39" s="38" t="s">
        <v>118</v>
      </c>
    </row>
    <row r="40" spans="1:22" hidden="1" x14ac:dyDescent="0.25">
      <c r="A40" s="12" t="s">
        <v>119</v>
      </c>
      <c r="B40" s="12" t="s">
        <v>28</v>
      </c>
      <c r="C40" s="13" t="s">
        <v>76</v>
      </c>
      <c r="D40" s="13" t="s">
        <v>120</v>
      </c>
      <c r="E40" s="16">
        <v>7.31</v>
      </c>
      <c r="F40" s="16">
        <v>8.5000000000000006E-2</v>
      </c>
      <c r="G40" s="14">
        <f>Tabela1[[#This Row],[Divid.]]*12/Tabela1[[#This Row],[Preço atual]]</f>
        <v>0.13953488372093023</v>
      </c>
      <c r="H40" s="16">
        <v>0.97</v>
      </c>
      <c r="I40" s="16">
        <v>8.58</v>
      </c>
      <c r="J40" s="15">
        <f>Tabela1[[#This Row],[Preço atual]]/Tabela1[[#This Row],[VP]]</f>
        <v>0.85198135198135194</v>
      </c>
      <c r="K40" s="14"/>
      <c r="L40" s="14"/>
      <c r="M40" s="13">
        <v>0.81</v>
      </c>
      <c r="N40" s="13">
        <v>8800</v>
      </c>
      <c r="O40" s="13">
        <v>186</v>
      </c>
      <c r="P40" s="13">
        <v>0</v>
      </c>
      <c r="Q40" s="30">
        <f>Tabela1[[#This Row],[Divid.]]</f>
        <v>8.5000000000000006E-2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40" s="17">
        <f>Tabela1[[#This Row],[Preço Calculado]]/Tabela1[[#This Row],[Preço atual]]-1</f>
        <v>2.9777739637861345E-2</v>
      </c>
      <c r="U40" s="29" t="str">
        <f>HYPERLINK("https://statusinvest.com.br/fundos-imobiliarios/"&amp;Tabela1[[#This Row],[Ticker]],"Link")</f>
        <v>Link</v>
      </c>
      <c r="V40" s="38" t="s">
        <v>121</v>
      </c>
    </row>
    <row r="41" spans="1:22" hidden="1" x14ac:dyDescent="0.25">
      <c r="A41" s="12" t="s">
        <v>122</v>
      </c>
      <c r="B41" s="12" t="s">
        <v>28</v>
      </c>
      <c r="C41" s="13" t="s">
        <v>76</v>
      </c>
      <c r="D41" s="13"/>
      <c r="E41" s="16">
        <v>915.1</v>
      </c>
      <c r="F41" s="16">
        <v>73.069999999999993</v>
      </c>
      <c r="G41" s="14">
        <f>Tabela1[[#This Row],[Divid.]]*12/Tabela1[[#This Row],[Preço atual]]</f>
        <v>0.95819036170910277</v>
      </c>
      <c r="H41" s="16">
        <v>73.069999999999993</v>
      </c>
      <c r="I41" s="16">
        <v>1003.3</v>
      </c>
      <c r="J41" s="15">
        <f>Tabela1[[#This Row],[Preço atual]]/Tabela1[[#This Row],[VP]]</f>
        <v>0.91209010266121804</v>
      </c>
      <c r="K41" s="14"/>
      <c r="L41" s="14"/>
      <c r="M41" s="13">
        <v>4.33</v>
      </c>
      <c r="N41" s="13">
        <v>111</v>
      </c>
      <c r="O41" s="13">
        <v>7446</v>
      </c>
      <c r="P41" s="13">
        <v>0</v>
      </c>
      <c r="Q41" s="30">
        <f>Tabela1[[#This Row],[Divid.]]</f>
        <v>73.069999999999993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41" s="17">
        <f>Tabela1[[#This Row],[Preço Calculado]]/Tabela1[[#This Row],[Preço atual]]-1</f>
        <v>6.0715155845690232</v>
      </c>
      <c r="U41" s="29" t="str">
        <f>HYPERLINK("https://statusinvest.com.br/fundos-imobiliarios/"&amp;Tabela1[[#This Row],[Ticker]],"Link")</f>
        <v>Link</v>
      </c>
      <c r="V41" s="38" t="s">
        <v>29</v>
      </c>
    </row>
    <row r="42" spans="1:22" hidden="1" x14ac:dyDescent="0.25">
      <c r="A42" s="12" t="s">
        <v>123</v>
      </c>
      <c r="B42" s="12" t="s">
        <v>28</v>
      </c>
      <c r="C42" s="13" t="s">
        <v>60</v>
      </c>
      <c r="D42" s="13"/>
      <c r="E42" s="16">
        <v>0</v>
      </c>
      <c r="F42" s="16" t="s">
        <v>49</v>
      </c>
      <c r="G42" s="14" t="e">
        <f>Tabela1[[#This Row],[Divid.]]*12/Tabela1[[#This Row],[Preço atual]]</f>
        <v>#VALUE!</v>
      </c>
      <c r="H42" s="16">
        <v>0</v>
      </c>
      <c r="I42" s="16">
        <v>0</v>
      </c>
      <c r="J42" s="15" t="e">
        <f>Tabela1[[#This Row],[Preço atual]]/Tabela1[[#This Row],[VP]]</f>
        <v>#DIV/0!</v>
      </c>
      <c r="K42" s="14"/>
      <c r="L42" s="14"/>
      <c r="M42" s="13" t="s">
        <v>49</v>
      </c>
      <c r="N42" s="13"/>
      <c r="O42" s="13"/>
      <c r="P42" s="13"/>
      <c r="Q42" s="30" t="str">
        <f>Tabela1[[#This Row],[Divid.]]</f>
        <v>-</v>
      </c>
      <c r="R42" s="31">
        <v>0</v>
      </c>
      <c r="S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" s="17" t="e">
        <f>Tabela1[[#This Row],[Preço Calculado]]/Tabela1[[#This Row],[Preço atual]]-1</f>
        <v>#VALUE!</v>
      </c>
      <c r="U42" s="29" t="str">
        <f>HYPERLINK("https://statusinvest.com.br/fundos-imobiliarios/"&amp;Tabela1[[#This Row],[Ticker]],"Link")</f>
        <v>Link</v>
      </c>
      <c r="V42" s="38" t="s">
        <v>29</v>
      </c>
    </row>
    <row r="43" spans="1:22" hidden="1" x14ac:dyDescent="0.25">
      <c r="A43" s="12" t="s">
        <v>124</v>
      </c>
      <c r="B43" s="12" t="s">
        <v>28</v>
      </c>
      <c r="C43" s="13" t="s">
        <v>76</v>
      </c>
      <c r="D43" s="13" t="s">
        <v>49</v>
      </c>
      <c r="E43" s="16">
        <v>98.55</v>
      </c>
      <c r="F43" s="16">
        <v>0.5</v>
      </c>
      <c r="G43" s="14">
        <f>Tabela1[[#This Row],[Divid.]]*12/Tabela1[[#This Row],[Preço atual]]</f>
        <v>6.088280060882801E-2</v>
      </c>
      <c r="H43" s="16">
        <v>18.73</v>
      </c>
      <c r="I43" s="16">
        <v>120.3</v>
      </c>
      <c r="J43" s="15">
        <f>Tabela1[[#This Row],[Preço atual]]/Tabela1[[#This Row],[VP]]</f>
        <v>0.81920199501246882</v>
      </c>
      <c r="K43" s="14">
        <v>0</v>
      </c>
      <c r="L43" s="14">
        <v>0</v>
      </c>
      <c r="M43" s="13">
        <v>4.54</v>
      </c>
      <c r="N43" s="13">
        <v>492</v>
      </c>
      <c r="O43" s="13">
        <v>37181</v>
      </c>
      <c r="P43" s="13">
        <v>2988</v>
      </c>
      <c r="Q43" s="30">
        <f>Tabela1[[#This Row],[Divid.]]</f>
        <v>0.5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43" s="17">
        <f>Tabela1[[#This Row],[Preço Calculado]]/Tabela1[[#This Row],[Preço atual]]-1</f>
        <v>-0.55068043831123248</v>
      </c>
      <c r="U43" s="29" t="str">
        <f>HYPERLINK("https://statusinvest.com.br/fundos-imobiliarios/"&amp;Tabela1[[#This Row],[Ticker]],"Link")</f>
        <v>Link</v>
      </c>
      <c r="V43" s="38" t="s">
        <v>125</v>
      </c>
    </row>
    <row r="44" spans="1:22" hidden="1" x14ac:dyDescent="0.25">
      <c r="A44" s="12" t="s">
        <v>126</v>
      </c>
      <c r="B44" s="12" t="s">
        <v>28</v>
      </c>
      <c r="C44" s="13" t="s">
        <v>67</v>
      </c>
      <c r="D44" s="13" t="s">
        <v>127</v>
      </c>
      <c r="E44" s="16">
        <v>39.14</v>
      </c>
      <c r="F44" s="16">
        <v>0.5</v>
      </c>
      <c r="G44" s="14">
        <f>Tabela1[[#This Row],[Divid.]]*12/Tabela1[[#This Row],[Preço atual]]</f>
        <v>0.15329586101175269</v>
      </c>
      <c r="H44" s="16">
        <v>5.3</v>
      </c>
      <c r="I44" s="16">
        <v>71.55</v>
      </c>
      <c r="J44" s="15">
        <f>Tabela1[[#This Row],[Preço atual]]/Tabela1[[#This Row],[VP]]</f>
        <v>0.54703004891684137</v>
      </c>
      <c r="K44" s="14">
        <v>0.58399999999999996</v>
      </c>
      <c r="L44" s="14">
        <v>0</v>
      </c>
      <c r="M44" s="13">
        <v>0.74</v>
      </c>
      <c r="N44" s="13">
        <v>14018</v>
      </c>
      <c r="O44" s="13">
        <v>91</v>
      </c>
      <c r="P44" s="13">
        <v>16</v>
      </c>
      <c r="Q44" s="30">
        <f>Tabela1[[#This Row],[Divid.]]</f>
        <v>0.5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44" s="17">
        <f>Tabela1[[#This Row],[Preço Calculado]]/Tabela1[[#This Row],[Preço atual]]-1</f>
        <v>0.13133476761441076</v>
      </c>
      <c r="U44" s="29" t="str">
        <f>HYPERLINK("https://statusinvest.com.br/fundos-imobiliarios/"&amp;Tabela1[[#This Row],[Ticker]],"Link")</f>
        <v>Link</v>
      </c>
      <c r="V44" s="38" t="s">
        <v>128</v>
      </c>
    </row>
    <row r="45" spans="1:22" hidden="1" x14ac:dyDescent="0.25">
      <c r="A45" s="12" t="s">
        <v>129</v>
      </c>
      <c r="B45" s="12" t="s">
        <v>28</v>
      </c>
      <c r="C45" s="13" t="s">
        <v>39</v>
      </c>
      <c r="D45" s="13" t="s">
        <v>127</v>
      </c>
      <c r="E45" s="16">
        <v>73.75</v>
      </c>
      <c r="F45" s="16">
        <v>0.45</v>
      </c>
      <c r="G45" s="14">
        <f>Tabela1[[#This Row],[Divid.]]*12/Tabela1[[#This Row],[Preço atual]]</f>
        <v>7.3220338983050859E-2</v>
      </c>
      <c r="H45" s="16">
        <v>321.98</v>
      </c>
      <c r="I45" s="16">
        <v>104.04</v>
      </c>
      <c r="J45" s="15">
        <f>Tabela1[[#This Row],[Preço atual]]/Tabela1[[#This Row],[VP]]</f>
        <v>0.70886197616301416</v>
      </c>
      <c r="K45" s="14">
        <v>0</v>
      </c>
      <c r="L45" s="14">
        <v>0</v>
      </c>
      <c r="M45" s="13">
        <v>2.85</v>
      </c>
      <c r="N45" s="13">
        <v>384</v>
      </c>
      <c r="O45" s="13">
        <v>8771</v>
      </c>
      <c r="P45" s="13">
        <v>814</v>
      </c>
      <c r="Q45" s="30">
        <f>Tabela1[[#This Row],[Divid.]]</f>
        <v>0.45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5" s="17">
        <f>Tabela1[[#This Row],[Preço Calculado]]/Tabela1[[#This Row],[Preço atual]]-1</f>
        <v>-0.45962849459003075</v>
      </c>
      <c r="U45" s="29" t="str">
        <f>HYPERLINK("https://statusinvest.com.br/fundos-imobiliarios/"&amp;Tabela1[[#This Row],[Ticker]],"Link")</f>
        <v>Link</v>
      </c>
      <c r="V45" s="38" t="s">
        <v>130</v>
      </c>
    </row>
    <row r="46" spans="1:22" hidden="1" x14ac:dyDescent="0.25">
      <c r="A46" s="12" t="s">
        <v>131</v>
      </c>
      <c r="B46" s="12" t="s">
        <v>28</v>
      </c>
      <c r="C46" s="13" t="s">
        <v>55</v>
      </c>
      <c r="D46" s="13"/>
      <c r="E46" s="16">
        <v>0</v>
      </c>
      <c r="F46" s="16">
        <v>0.06</v>
      </c>
      <c r="G46" s="14" t="e">
        <f>Tabela1[[#This Row],[Divid.]]*12/Tabela1[[#This Row],[Preço atual]]</f>
        <v>#DIV/0!</v>
      </c>
      <c r="H46" s="16">
        <v>0.39</v>
      </c>
      <c r="I46" s="16">
        <v>10.19</v>
      </c>
      <c r="J46" s="15">
        <f>Tabela1[[#This Row],[Preço atual]]/Tabela1[[#This Row],[VP]]</f>
        <v>0</v>
      </c>
      <c r="K46" s="14"/>
      <c r="L46" s="14"/>
      <c r="M46" s="13">
        <v>0.42</v>
      </c>
      <c r="N46" s="13">
        <v>4</v>
      </c>
      <c r="O46" s="13"/>
      <c r="P46" s="13"/>
      <c r="Q46" s="30">
        <f>Tabela1[[#This Row],[Divid.]]</f>
        <v>0.06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6" s="17" t="e">
        <f>Tabela1[[#This Row],[Preço Calculado]]/Tabela1[[#This Row],[Preço atual]]-1</f>
        <v>#DIV/0!</v>
      </c>
      <c r="U46" s="29" t="str">
        <f>HYPERLINK("https://statusinvest.com.br/fundos-imobiliarios/"&amp;Tabela1[[#This Row],[Ticker]],"Link")</f>
        <v>Link</v>
      </c>
      <c r="V46" s="38" t="s">
        <v>29</v>
      </c>
    </row>
    <row r="47" spans="1:22" hidden="1" x14ac:dyDescent="0.25">
      <c r="A47" s="12" t="s">
        <v>132</v>
      </c>
      <c r="B47" s="12" t="s">
        <v>28</v>
      </c>
      <c r="C47" s="13" t="s">
        <v>35</v>
      </c>
      <c r="D47" s="13" t="s">
        <v>49</v>
      </c>
      <c r="E47" s="16">
        <v>99.99</v>
      </c>
      <c r="F47" s="16">
        <v>0.65</v>
      </c>
      <c r="G47" s="14">
        <f>Tabela1[[#This Row],[Divid.]]*12/Tabela1[[#This Row],[Preço atual]]</f>
        <v>7.8007800780078018E-2</v>
      </c>
      <c r="H47" s="16">
        <v>9.82</v>
      </c>
      <c r="I47" s="16">
        <v>85.16</v>
      </c>
      <c r="J47" s="15">
        <f>Tabela1[[#This Row],[Preço atual]]/Tabela1[[#This Row],[VP]]</f>
        <v>1.1741427900422734</v>
      </c>
      <c r="K47" s="14"/>
      <c r="L47" s="14"/>
      <c r="M47" s="13">
        <v>5.01</v>
      </c>
      <c r="N47" s="13">
        <v>141</v>
      </c>
      <c r="O47" s="13"/>
      <c r="P47" s="13"/>
      <c r="Q47" s="30">
        <f>Tabela1[[#This Row],[Divid.]]</f>
        <v>0.65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7" s="17">
        <f>Tabela1[[#This Row],[Preço Calculado]]/Tabela1[[#This Row],[Preço atual]]-1</f>
        <v>-0.42429667320975639</v>
      </c>
      <c r="U47" s="29" t="str">
        <f>HYPERLINK("https://statusinvest.com.br/fundos-imobiliarios/"&amp;Tabela1[[#This Row],[Ticker]],"Link")</f>
        <v>Link</v>
      </c>
      <c r="V47" s="38" t="s">
        <v>133</v>
      </c>
    </row>
    <row r="48" spans="1:22" hidden="1" x14ac:dyDescent="0.25">
      <c r="A48" s="12" t="s">
        <v>134</v>
      </c>
      <c r="B48" s="12" t="s">
        <v>28</v>
      </c>
      <c r="C48" s="13" t="s">
        <v>39</v>
      </c>
      <c r="D48" s="13" t="s">
        <v>32</v>
      </c>
      <c r="E48" s="16">
        <v>0</v>
      </c>
      <c r="F48" s="16">
        <v>0.2283</v>
      </c>
      <c r="G48" s="14" t="e">
        <f>Tabela1[[#This Row],[Divid.]]*12/Tabela1[[#This Row],[Preço atual]]</f>
        <v>#DIV/0!</v>
      </c>
      <c r="H48" s="16">
        <v>0</v>
      </c>
      <c r="I48" s="16">
        <v>454.6</v>
      </c>
      <c r="J48" s="15">
        <f>Tabela1[[#This Row],[Preço atual]]/Tabela1[[#This Row],[VP]]</f>
        <v>0</v>
      </c>
      <c r="K48" s="14">
        <v>0.76900000000000002</v>
      </c>
      <c r="L48" s="14">
        <v>0</v>
      </c>
      <c r="M48" s="13">
        <v>1.29</v>
      </c>
      <c r="N48" s="13">
        <v>12</v>
      </c>
      <c r="O48" s="13"/>
      <c r="P48" s="13"/>
      <c r="Q48" s="30">
        <f>Tabela1[[#This Row],[Divid.]]</f>
        <v>0.2283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8" s="17" t="e">
        <f>Tabela1[[#This Row],[Preço Calculado]]/Tabela1[[#This Row],[Preço atual]]-1</f>
        <v>#DIV/0!</v>
      </c>
      <c r="U48" s="29" t="str">
        <f>HYPERLINK("https://statusinvest.com.br/fundos-imobiliarios/"&amp;Tabela1[[#This Row],[Ticker]],"Link")</f>
        <v>Link</v>
      </c>
      <c r="V48" s="38" t="s">
        <v>29</v>
      </c>
    </row>
    <row r="49" spans="1:22" hidden="1" x14ac:dyDescent="0.25">
      <c r="A49" s="12" t="s">
        <v>135</v>
      </c>
      <c r="B49" s="12" t="s">
        <v>28</v>
      </c>
      <c r="C49" s="13" t="s">
        <v>39</v>
      </c>
      <c r="D49" s="13" t="s">
        <v>136</v>
      </c>
      <c r="E49" s="16">
        <v>100</v>
      </c>
      <c r="F49" s="16">
        <v>0.67</v>
      </c>
      <c r="G49" s="14">
        <f>Tabela1[[#This Row],[Divid.]]*12/Tabela1[[#This Row],[Preço atual]]</f>
        <v>8.0400000000000013E-2</v>
      </c>
      <c r="H49" s="16">
        <v>8.8000000000000007</v>
      </c>
      <c r="I49" s="16">
        <v>98.84</v>
      </c>
      <c r="J49" s="15">
        <f>Tabela1[[#This Row],[Preço atual]]/Tabela1[[#This Row],[VP]]</f>
        <v>1.0117361392148927</v>
      </c>
      <c r="K49" s="14">
        <v>0</v>
      </c>
      <c r="L49" s="14">
        <v>0</v>
      </c>
      <c r="M49" s="13">
        <v>5.46</v>
      </c>
      <c r="N49" s="13">
        <v>1399</v>
      </c>
      <c r="O49" s="13">
        <v>16380</v>
      </c>
      <c r="P49" s="13">
        <v>1443</v>
      </c>
      <c r="Q49" s="30">
        <f>Tabela1[[#This Row],[Divid.]]</f>
        <v>0.67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9" s="17">
        <f>Tabela1[[#This Row],[Preço Calculado]]/Tabela1[[#This Row],[Preço atual]]-1</f>
        <v>-0.40664206642066414</v>
      </c>
      <c r="U49" s="29" t="str">
        <f>HYPERLINK("https://statusinvest.com.br/fundos-imobiliarios/"&amp;Tabela1[[#This Row],[Ticker]],"Link")</f>
        <v>Link</v>
      </c>
      <c r="V49" s="38" t="s">
        <v>137</v>
      </c>
    </row>
    <row r="50" spans="1:22" hidden="1" x14ac:dyDescent="0.25">
      <c r="A50" s="12" t="s">
        <v>138</v>
      </c>
      <c r="B50" s="12" t="s">
        <v>28</v>
      </c>
      <c r="C50" s="13" t="s">
        <v>103</v>
      </c>
      <c r="D50" s="13" t="s">
        <v>139</v>
      </c>
      <c r="E50" s="16">
        <v>117.99</v>
      </c>
      <c r="F50" s="16">
        <v>1.3964000000000001</v>
      </c>
      <c r="G50" s="14">
        <f>Tabela1[[#This Row],[Divid.]]*12/Tabela1[[#This Row],[Preço atual]]</f>
        <v>0.14201881515382661</v>
      </c>
      <c r="H50" s="16">
        <v>16.432400000000001</v>
      </c>
      <c r="I50" s="16">
        <v>84.58</v>
      </c>
      <c r="J50" s="15">
        <f>Tabela1[[#This Row],[Preço atual]]/Tabela1[[#This Row],[VP]]</f>
        <v>1.3950106408134311</v>
      </c>
      <c r="K50" s="14">
        <v>2E-3</v>
      </c>
      <c r="L50" s="14">
        <v>0</v>
      </c>
      <c r="M50" s="13">
        <v>6.9</v>
      </c>
      <c r="N50" s="13">
        <v>5414</v>
      </c>
      <c r="O50" s="13">
        <v>7548</v>
      </c>
      <c r="P50" s="13">
        <v>1280</v>
      </c>
      <c r="Q50" s="30">
        <f>Tabela1[[#This Row],[Divid.]]</f>
        <v>1.3964000000000001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123.66642066420665</v>
      </c>
      <c r="T50" s="17">
        <f>Tabela1[[#This Row],[Preço Calculado]]/Tabela1[[#This Row],[Preço atual]]-1</f>
        <v>4.8109336928609636E-2</v>
      </c>
      <c r="U50" s="29" t="str">
        <f>HYPERLINK("https://statusinvest.com.br/fundos-imobiliarios/"&amp;Tabela1[[#This Row],[Ticker]],"Link")</f>
        <v>Link</v>
      </c>
      <c r="V50" s="38" t="s">
        <v>140</v>
      </c>
    </row>
    <row r="51" spans="1:22" hidden="1" x14ac:dyDescent="0.25">
      <c r="A51" s="12" t="s">
        <v>141</v>
      </c>
      <c r="B51" s="12" t="s">
        <v>28</v>
      </c>
      <c r="C51" s="13" t="s">
        <v>51</v>
      </c>
      <c r="D51" s="13" t="s">
        <v>142</v>
      </c>
      <c r="E51" s="16">
        <v>66.959999999999994</v>
      </c>
      <c r="F51" s="16">
        <v>0.62</v>
      </c>
      <c r="G51" s="25">
        <f>Tabela1[[#This Row],[Divid.]]*12/Tabela1[[#This Row],[Preço atual]]</f>
        <v>0.11111111111111112</v>
      </c>
      <c r="H51" s="16">
        <v>7.44</v>
      </c>
      <c r="I51" s="16">
        <v>75.319999999999993</v>
      </c>
      <c r="J51" s="15">
        <f>Tabela1[[#This Row],[Preço atual]]/Tabela1[[#This Row],[VP]]</f>
        <v>0.88900690387679238</v>
      </c>
      <c r="K51" s="14"/>
      <c r="L51" s="14"/>
      <c r="M51" s="13">
        <v>5.86</v>
      </c>
      <c r="N51" s="13">
        <v>21168</v>
      </c>
      <c r="O51" s="13"/>
      <c r="P51" s="13"/>
      <c r="Q51" s="30">
        <f>Tabela1[[#This Row],[Divid.]]</f>
        <v>0.62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1" s="17">
        <f>Tabela1[[#This Row],[Preço Calculado]]/Tabela1[[#This Row],[Preço atual]]-1</f>
        <v>-0.17999179991799918</v>
      </c>
      <c r="U51" s="29" t="str">
        <f>HYPERLINK("https://statusinvest.com.br/fundos-imobiliarios/"&amp;Tabela1[[#This Row],[Ticker]],"Link")</f>
        <v>Link</v>
      </c>
      <c r="V51" s="38" t="s">
        <v>143</v>
      </c>
    </row>
    <row r="52" spans="1:22" hidden="1" x14ac:dyDescent="0.25">
      <c r="A52" s="12" t="s">
        <v>144</v>
      </c>
      <c r="B52" s="12" t="s">
        <v>28</v>
      </c>
      <c r="C52" s="13" t="s">
        <v>55</v>
      </c>
      <c r="D52" s="13" t="s">
        <v>49</v>
      </c>
      <c r="E52" s="16">
        <v>0</v>
      </c>
      <c r="F52" s="16">
        <v>14.420500000000001</v>
      </c>
      <c r="G52" s="25" t="e">
        <f>Tabela1[[#This Row],[Divid.]]*12/Tabela1[[#This Row],[Preço atual]]</f>
        <v>#DIV/0!</v>
      </c>
      <c r="H52" s="16">
        <v>0</v>
      </c>
      <c r="I52" s="16">
        <v>10272.76</v>
      </c>
      <c r="J52" s="15">
        <f>Tabela1[[#This Row],[Preço atual]]/Tabela1[[#This Row],[VP]]</f>
        <v>0</v>
      </c>
      <c r="K52" s="14">
        <v>0.4</v>
      </c>
      <c r="L52" s="14">
        <v>0</v>
      </c>
      <c r="M52" s="13">
        <v>1.87</v>
      </c>
      <c r="N52" s="13">
        <v>114</v>
      </c>
      <c r="O52" s="13"/>
      <c r="P52" s="13"/>
      <c r="Q52" s="30">
        <f>Tabela1[[#This Row],[Divid.]]</f>
        <v>14.420500000000001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52" s="17" t="e">
        <f>Tabela1[[#This Row],[Preço Calculado]]/Tabela1[[#This Row],[Preço atual]]-1</f>
        <v>#DIV/0!</v>
      </c>
      <c r="U52" s="29" t="str">
        <f>HYPERLINK("https://statusinvest.com.br/fundos-imobiliarios/"&amp;Tabela1[[#This Row],[Ticker]],"Link")</f>
        <v>Link</v>
      </c>
      <c r="V52" s="38" t="s">
        <v>29</v>
      </c>
    </row>
    <row r="53" spans="1:22" hidden="1" x14ac:dyDescent="0.25">
      <c r="A53" s="12" t="s">
        <v>145</v>
      </c>
      <c r="B53" s="12" t="s">
        <v>28</v>
      </c>
      <c r="C53" s="13" t="s">
        <v>31</v>
      </c>
      <c r="D53" s="13" t="s">
        <v>46</v>
      </c>
      <c r="E53" s="16">
        <v>92.79</v>
      </c>
      <c r="F53" s="16">
        <v>1.07</v>
      </c>
      <c r="G53" s="14">
        <f>Tabela1[[#This Row],[Divid.]]*12/Tabela1[[#This Row],[Preço atual]]</f>
        <v>0.13837698027804718</v>
      </c>
      <c r="H53" s="16">
        <v>9.1</v>
      </c>
      <c r="I53" s="16">
        <v>129.6</v>
      </c>
      <c r="J53" s="15">
        <f>Tabela1[[#This Row],[Preço atual]]/Tabela1[[#This Row],[VP]]</f>
        <v>0.71597222222222234</v>
      </c>
      <c r="K53" s="14">
        <v>7.0999999999999994E-2</v>
      </c>
      <c r="L53" s="14">
        <v>2.4E-2</v>
      </c>
      <c r="M53" s="13">
        <v>22.74</v>
      </c>
      <c r="N53" s="13">
        <v>6225</v>
      </c>
      <c r="O53" s="13">
        <v>5206</v>
      </c>
      <c r="P53" s="13">
        <v>796</v>
      </c>
      <c r="Q53" s="30">
        <f>Tabela1[[#This Row],[Divid.]]</f>
        <v>1.07</v>
      </c>
      <c r="R53" s="31">
        <v>0</v>
      </c>
      <c r="S53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53" s="17">
        <f>Tabela1[[#This Row],[Preço Calculado]]/Tabela1[[#This Row],[Preço atual]]-1</f>
        <v>2.1232326775255883E-2</v>
      </c>
      <c r="U53" s="29" t="str">
        <f>HYPERLINK("https://statusinvest.com.br/fundos-imobiliarios/"&amp;Tabela1[[#This Row],[Ticker]],"Link")</f>
        <v>Link</v>
      </c>
      <c r="V53" s="38" t="s">
        <v>146</v>
      </c>
    </row>
    <row r="54" spans="1:22" hidden="1" x14ac:dyDescent="0.25">
      <c r="A54" s="12" t="s">
        <v>147</v>
      </c>
      <c r="B54" s="12" t="s">
        <v>28</v>
      </c>
      <c r="C54" s="13" t="s">
        <v>67</v>
      </c>
      <c r="D54" s="13" t="s">
        <v>46</v>
      </c>
      <c r="E54" s="16">
        <v>107.5</v>
      </c>
      <c r="F54" s="16">
        <v>0.92500000000000004</v>
      </c>
      <c r="G54" s="14">
        <f>Tabela1[[#This Row],[Divid.]]*12/Tabela1[[#This Row],[Preço atual]]</f>
        <v>0.10325581395348839</v>
      </c>
      <c r="H54" s="16">
        <v>11</v>
      </c>
      <c r="I54" s="16">
        <v>125.57</v>
      </c>
      <c r="J54" s="15">
        <f>Tabela1[[#This Row],[Preço atual]]/Tabela1[[#This Row],[VP]]</f>
        <v>0.85609620132197184</v>
      </c>
      <c r="K54" s="14">
        <v>0</v>
      </c>
      <c r="L54" s="14">
        <v>0</v>
      </c>
      <c r="M54" s="13">
        <v>0.19</v>
      </c>
      <c r="N54" s="13">
        <v>171</v>
      </c>
      <c r="O54" s="13">
        <v>6231</v>
      </c>
      <c r="P54" s="13">
        <v>692</v>
      </c>
      <c r="Q54" s="30">
        <f>Tabela1[[#This Row],[Divid.]]</f>
        <v>0.92500000000000004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54" s="17">
        <f>Tabela1[[#This Row],[Preço Calculado]]/Tabela1[[#This Row],[Preço atual]]-1</f>
        <v>-0.23796447266798237</v>
      </c>
      <c r="U54" s="29" t="str">
        <f>HYPERLINK("https://statusinvest.com.br/fundos-imobiliarios/"&amp;Tabela1[[#This Row],[Ticker]],"Link")</f>
        <v>Link</v>
      </c>
      <c r="V54" s="38" t="s">
        <v>29</v>
      </c>
    </row>
    <row r="55" spans="1:22" hidden="1" x14ac:dyDescent="0.25">
      <c r="A55" s="12" t="s">
        <v>148</v>
      </c>
      <c r="B55" s="12" t="s">
        <v>28</v>
      </c>
      <c r="C55" s="13" t="s">
        <v>67</v>
      </c>
      <c r="D55" s="13" t="s">
        <v>149</v>
      </c>
      <c r="E55" s="16">
        <v>110.32</v>
      </c>
      <c r="F55" s="16">
        <v>0.87</v>
      </c>
      <c r="G55" s="14">
        <f>Tabela1[[#This Row],[Divid.]]*12/Tabela1[[#This Row],[Preço atual]]</f>
        <v>9.4633792603335751E-2</v>
      </c>
      <c r="H55" s="16">
        <v>10.67</v>
      </c>
      <c r="I55" s="16">
        <v>118.87</v>
      </c>
      <c r="J55" s="15">
        <f>Tabela1[[#This Row],[Preço atual]]/Tabela1[[#This Row],[VP]]</f>
        <v>0.92807268444519209</v>
      </c>
      <c r="K55" s="14">
        <v>0</v>
      </c>
      <c r="L55" s="14">
        <v>0</v>
      </c>
      <c r="M55" s="13">
        <v>1.05</v>
      </c>
      <c r="N55" s="13">
        <v>121430</v>
      </c>
      <c r="O55" s="13">
        <v>3427</v>
      </c>
      <c r="P55" s="13">
        <v>313</v>
      </c>
      <c r="Q55" s="30">
        <f>Tabela1[[#This Row],[Divid.]]</f>
        <v>0.87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5" s="17">
        <f>Tabela1[[#This Row],[Preço Calculado]]/Tabela1[[#This Row],[Preço atual]]-1</f>
        <v>-0.30159562654364769</v>
      </c>
      <c r="U55" s="29" t="str">
        <f>HYPERLINK("https://statusinvest.com.br/fundos-imobiliarios/"&amp;Tabela1[[#This Row],[Ticker]],"Link")</f>
        <v>Link</v>
      </c>
      <c r="V55" s="38" t="s">
        <v>150</v>
      </c>
    </row>
    <row r="56" spans="1:22" hidden="1" x14ac:dyDescent="0.25">
      <c r="A56" s="12" t="s">
        <v>151</v>
      </c>
      <c r="B56" s="12" t="s">
        <v>28</v>
      </c>
      <c r="C56" s="13" t="s">
        <v>39</v>
      </c>
      <c r="D56" s="13" t="s">
        <v>46</v>
      </c>
      <c r="E56" s="16">
        <v>48.17</v>
      </c>
      <c r="F56" s="16">
        <v>0.5</v>
      </c>
      <c r="G56" s="14">
        <f>Tabela1[[#This Row],[Divid.]]*12/Tabela1[[#This Row],[Preço atual]]</f>
        <v>0.12455885405854265</v>
      </c>
      <c r="H56" s="16">
        <v>5.46</v>
      </c>
      <c r="I56" s="16">
        <v>89.32</v>
      </c>
      <c r="J56" s="15">
        <f>Tabela1[[#This Row],[Preço atual]]/Tabela1[[#This Row],[VP]]</f>
        <v>0.53929690998656521</v>
      </c>
      <c r="K56" s="14">
        <v>6.0999999999999999E-2</v>
      </c>
      <c r="L56" s="14">
        <v>0</v>
      </c>
      <c r="M56" s="13">
        <v>0.93</v>
      </c>
      <c r="N56" s="13">
        <v>135534</v>
      </c>
      <c r="O56" s="13">
        <v>11064</v>
      </c>
      <c r="P56" s="13">
        <v>1612</v>
      </c>
      <c r="Q56" s="30">
        <f>Tabela1[[#This Row],[Divid.]]</f>
        <v>0.5</v>
      </c>
      <c r="R56" s="31">
        <v>0</v>
      </c>
      <c r="S56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6" s="17">
        <f>Tabela1[[#This Row],[Preço Calculado]]/Tabela1[[#This Row],[Preço atual]]-1</f>
        <v>-8.0746464512600369E-2</v>
      </c>
      <c r="U56" s="29" t="str">
        <f>HYPERLINK("https://statusinvest.com.br/fundos-imobiliarios/"&amp;Tabela1[[#This Row],[Ticker]],"Link")</f>
        <v>Link</v>
      </c>
      <c r="V56" s="38" t="s">
        <v>152</v>
      </c>
    </row>
    <row r="57" spans="1:22" x14ac:dyDescent="0.25">
      <c r="A57" s="12" t="s">
        <v>153</v>
      </c>
      <c r="B57" s="12" t="s">
        <v>28</v>
      </c>
      <c r="C57" s="13"/>
      <c r="D57" s="13"/>
      <c r="E57" s="16"/>
      <c r="F57" s="16"/>
      <c r="G57" s="14" t="e">
        <f>Tabela1[[#This Row],[Divid.]]*12/Tabela1[[#This Row],[Preço atual]]</f>
        <v>#DIV/0!</v>
      </c>
      <c r="H57" s="16"/>
      <c r="I57" s="16"/>
      <c r="J57" s="15" t="e">
        <f>Tabela1[[#This Row],[Preço atual]]/Tabela1[[#This Row],[VP]]</f>
        <v>#DIV/0!</v>
      </c>
      <c r="K57" s="14"/>
      <c r="L57" s="14"/>
      <c r="M57" s="13"/>
      <c r="N57" s="13"/>
      <c r="O57" s="13"/>
      <c r="P57" s="13"/>
      <c r="Q57" s="30">
        <f>Tabela1[[#This Row],[Divid.]]</f>
        <v>0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7" s="17" t="e">
        <f>Tabela1[[#This Row],[Preço Calculado]]/Tabela1[[#This Row],[Preço atual]]-1</f>
        <v>#DIV/0!</v>
      </c>
      <c r="U57" s="29" t="str">
        <f>HYPERLINK("https://statusinvest.com.br/fundos-imobiliarios/"&amp;Tabela1[[#This Row],[Ticker]],"Link")</f>
        <v>Link</v>
      </c>
      <c r="V57" s="38" t="s">
        <v>29</v>
      </c>
    </row>
    <row r="58" spans="1:22" hidden="1" x14ac:dyDescent="0.25">
      <c r="A58" s="12" t="s">
        <v>154</v>
      </c>
      <c r="B58" s="12" t="s">
        <v>28</v>
      </c>
      <c r="C58" s="13" t="s">
        <v>155</v>
      </c>
      <c r="D58" s="13" t="s">
        <v>156</v>
      </c>
      <c r="E58" s="16">
        <v>1280.01</v>
      </c>
      <c r="F58" s="16">
        <v>35</v>
      </c>
      <c r="G58" s="14">
        <f>Tabela1[[#This Row],[Divid.]]*12/Tabela1[[#This Row],[Preço atual]]</f>
        <v>0.32812243654346451</v>
      </c>
      <c r="H58" s="16">
        <v>278.06</v>
      </c>
      <c r="I58" s="16">
        <v>804.52</v>
      </c>
      <c r="J58" s="15">
        <f>Tabela1[[#This Row],[Preço atual]]/Tabela1[[#This Row],[VP]]</f>
        <v>1.5910232188137026</v>
      </c>
      <c r="K58" s="14"/>
      <c r="L58" s="14"/>
      <c r="M58" s="13">
        <v>7.36</v>
      </c>
      <c r="N58" s="13">
        <v>302</v>
      </c>
      <c r="O58" s="13">
        <v>176144</v>
      </c>
      <c r="P58" s="13">
        <v>0</v>
      </c>
      <c r="Q58" s="30">
        <f>Tabela1[[#This Row],[Divid.]]</f>
        <v>35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3099.6309963099629</v>
      </c>
      <c r="T58" s="17">
        <f>Tabela1[[#This Row],[Preço Calculado]]/Tabela1[[#This Row],[Preço atual]]-1</f>
        <v>1.4215677973687417</v>
      </c>
      <c r="U58" s="29" t="str">
        <f>HYPERLINK("https://statusinvest.com.br/fundos-imobiliarios/"&amp;Tabela1[[#This Row],[Ticker]],"Link")</f>
        <v>Link</v>
      </c>
      <c r="V58" s="38" t="s">
        <v>29</v>
      </c>
    </row>
    <row r="59" spans="1:22" hidden="1" x14ac:dyDescent="0.25">
      <c r="A59" s="12" t="s">
        <v>157</v>
      </c>
      <c r="B59" s="12" t="s">
        <v>28</v>
      </c>
      <c r="C59" s="13" t="s">
        <v>155</v>
      </c>
      <c r="D59" s="13" t="s">
        <v>49</v>
      </c>
      <c r="E59" s="16">
        <v>950</v>
      </c>
      <c r="F59" s="16">
        <v>27.56</v>
      </c>
      <c r="G59" s="14">
        <f>Tabela1[[#This Row],[Divid.]]*12/Tabela1[[#This Row],[Preço atual]]</f>
        <v>0.34812631578947367</v>
      </c>
      <c r="H59" s="16">
        <v>280.66000000000003</v>
      </c>
      <c r="I59" s="16">
        <v>1006.6</v>
      </c>
      <c r="J59" s="15">
        <f>Tabela1[[#This Row],[Preço atual]]/Tabela1[[#This Row],[VP]]</f>
        <v>0.94377111066958075</v>
      </c>
      <c r="K59" s="14"/>
      <c r="L59" s="14"/>
      <c r="M59" s="13">
        <v>3.28</v>
      </c>
      <c r="N59" s="13">
        <v>286</v>
      </c>
      <c r="O59" s="13"/>
      <c r="P59" s="13"/>
      <c r="Q59" s="30">
        <f>Tabela1[[#This Row],[Divid.]]</f>
        <v>27.56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2440.7380073800732</v>
      </c>
      <c r="T59" s="17">
        <f>Tabela1[[#This Row],[Preço Calculado]]/Tabela1[[#This Row],[Preço atual]]-1</f>
        <v>1.5691979025053402</v>
      </c>
      <c r="U59" s="29" t="str">
        <f>HYPERLINK("https://statusinvest.com.br/fundos-imobiliarios/"&amp;Tabela1[[#This Row],[Ticker]],"Link")</f>
        <v>Link</v>
      </c>
      <c r="V59" s="38" t="s">
        <v>158</v>
      </c>
    </row>
    <row r="60" spans="1:22" hidden="1" x14ac:dyDescent="0.25">
      <c r="A60" s="12" t="s">
        <v>159</v>
      </c>
      <c r="B60" s="12" t="s">
        <v>28</v>
      </c>
      <c r="C60" s="13" t="s">
        <v>76</v>
      </c>
      <c r="D60" s="13"/>
      <c r="E60" s="16">
        <v>1673.35</v>
      </c>
      <c r="F60" s="16" t="s">
        <v>49</v>
      </c>
      <c r="G60" s="14" t="e">
        <f>Tabela1[[#This Row],[Divid.]]*12/Tabela1[[#This Row],[Preço atual]]</f>
        <v>#VALUE!</v>
      </c>
      <c r="H60" s="16">
        <v>0</v>
      </c>
      <c r="I60" s="16">
        <v>1039.99</v>
      </c>
      <c r="J60" s="15">
        <f>Tabela1[[#This Row],[Preço atual]]/Tabela1[[#This Row],[VP]]</f>
        <v>1.6090058558255367</v>
      </c>
      <c r="K60" s="14"/>
      <c r="L60" s="14"/>
      <c r="M60" s="13">
        <v>9.85</v>
      </c>
      <c r="N60" s="13">
        <v>93</v>
      </c>
      <c r="O60" s="13"/>
      <c r="P60" s="13"/>
      <c r="Q60" s="30" t="str">
        <f>Tabela1[[#This Row],[Divid.]]</f>
        <v>-</v>
      </c>
      <c r="R60" s="31">
        <v>0</v>
      </c>
      <c r="S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0" s="17" t="e">
        <f>Tabela1[[#This Row],[Preço Calculado]]/Tabela1[[#This Row],[Preço atual]]-1</f>
        <v>#VALUE!</v>
      </c>
      <c r="U60" s="29" t="str">
        <f>HYPERLINK("https://statusinvest.com.br/fundos-imobiliarios/"&amp;Tabela1[[#This Row],[Ticker]],"Link")</f>
        <v>Link</v>
      </c>
      <c r="V60" s="38" t="s">
        <v>29</v>
      </c>
    </row>
    <row r="61" spans="1:22" hidden="1" x14ac:dyDescent="0.25">
      <c r="A61" s="12" t="s">
        <v>160</v>
      </c>
      <c r="B61" s="12" t="s">
        <v>28</v>
      </c>
      <c r="C61" s="13" t="s">
        <v>67</v>
      </c>
      <c r="D61" s="13" t="s">
        <v>49</v>
      </c>
      <c r="E61" s="16">
        <v>170</v>
      </c>
      <c r="F61" s="16">
        <v>1.1499999999999999</v>
      </c>
      <c r="G61" s="14">
        <f>Tabela1[[#This Row],[Divid.]]*12/Tabela1[[#This Row],[Preço atual]]</f>
        <v>8.1176470588235294E-2</v>
      </c>
      <c r="H61" s="16">
        <v>13.865</v>
      </c>
      <c r="I61" s="16">
        <v>169.18</v>
      </c>
      <c r="J61" s="15">
        <f>Tabela1[[#This Row],[Preço atual]]/Tabela1[[#This Row],[VP]]</f>
        <v>1.0048469086180398</v>
      </c>
      <c r="K61" s="14">
        <v>0</v>
      </c>
      <c r="L61" s="14">
        <v>0</v>
      </c>
      <c r="M61" s="13">
        <v>2.15</v>
      </c>
      <c r="N61" s="13">
        <v>330</v>
      </c>
      <c r="O61" s="13">
        <v>1475</v>
      </c>
      <c r="P61" s="13">
        <v>111</v>
      </c>
      <c r="Q61" s="30">
        <f>Tabela1[[#This Row],[Divid.]]</f>
        <v>1.1499999999999999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61" s="17">
        <f>Tabela1[[#This Row],[Preço Calculado]]/Tabela1[[#This Row],[Preço atual]]-1</f>
        <v>-0.40091165617538538</v>
      </c>
      <c r="U61" s="29" t="str">
        <f>HYPERLINK("https://statusinvest.com.br/fundos-imobiliarios/"&amp;Tabela1[[#This Row],[Ticker]],"Link")</f>
        <v>Link</v>
      </c>
      <c r="V61" s="38" t="s">
        <v>161</v>
      </c>
    </row>
    <row r="62" spans="1:22" hidden="1" x14ac:dyDescent="0.25">
      <c r="A62" s="12" t="s">
        <v>162</v>
      </c>
      <c r="B62" s="12" t="s">
        <v>28</v>
      </c>
      <c r="C62" s="13" t="s">
        <v>39</v>
      </c>
      <c r="D62" s="13"/>
      <c r="E62" s="16">
        <v>47.5</v>
      </c>
      <c r="F62" s="16">
        <v>0.42</v>
      </c>
      <c r="G62" s="14">
        <f>Tabela1[[#This Row],[Divid.]]*12/Tabela1[[#This Row],[Preço atual]]</f>
        <v>0.10610526315789474</v>
      </c>
      <c r="H62" s="16">
        <v>6.2046999999999999</v>
      </c>
      <c r="I62" s="16">
        <v>108.54</v>
      </c>
      <c r="J62" s="15">
        <f>Tabela1[[#This Row],[Preço atual]]/Tabela1[[#This Row],[VP]]</f>
        <v>0.43762668140777589</v>
      </c>
      <c r="K62" s="14"/>
      <c r="L62" s="14"/>
      <c r="M62" s="13">
        <v>0.49</v>
      </c>
      <c r="N62" s="13">
        <v>10288</v>
      </c>
      <c r="O62" s="13">
        <v>5976</v>
      </c>
      <c r="P62" s="13">
        <v>1041</v>
      </c>
      <c r="Q62" s="30">
        <f>Tabela1[[#This Row],[Divid.]]</f>
        <v>0.42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62" s="17">
        <f>Tabela1[[#This Row],[Preço Calculado]]/Tabela1[[#This Row],[Preço atual]]-1</f>
        <v>-0.21693532724800935</v>
      </c>
      <c r="U62" s="29" t="str">
        <f>HYPERLINK("https://statusinvest.com.br/fundos-imobiliarios/"&amp;Tabela1[[#This Row],[Ticker]],"Link")</f>
        <v>Link</v>
      </c>
      <c r="V62" s="38" t="s">
        <v>163</v>
      </c>
    </row>
    <row r="63" spans="1:22" hidden="1" x14ac:dyDescent="0.25">
      <c r="A63" s="12" t="s">
        <v>164</v>
      </c>
      <c r="B63" s="12" t="s">
        <v>28</v>
      </c>
      <c r="C63" s="13" t="s">
        <v>76</v>
      </c>
      <c r="D63" s="13"/>
      <c r="E63" s="16">
        <v>0</v>
      </c>
      <c r="F63" s="16" t="s">
        <v>49</v>
      </c>
      <c r="G63" s="14" t="e">
        <f>Tabela1[[#This Row],[Divid.]]*12/Tabela1[[#This Row],[Preço atual]]</f>
        <v>#VALUE!</v>
      </c>
      <c r="H63" s="16">
        <v>0</v>
      </c>
      <c r="I63" s="16">
        <v>18351.04</v>
      </c>
      <c r="J63" s="15">
        <f>Tabela1[[#This Row],[Preço atual]]/Tabela1[[#This Row],[VP]]</f>
        <v>0</v>
      </c>
      <c r="K63" s="14"/>
      <c r="L63" s="14"/>
      <c r="M63" s="13">
        <v>2.46</v>
      </c>
      <c r="N63" s="13">
        <v>12</v>
      </c>
      <c r="O63" s="13"/>
      <c r="P63" s="13"/>
      <c r="Q63" s="30" t="str">
        <f>Tabela1[[#This Row],[Divid.]]</f>
        <v>-</v>
      </c>
      <c r="R63" s="31">
        <v>0</v>
      </c>
      <c r="S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3" s="17" t="e">
        <f>Tabela1[[#This Row],[Preço Calculado]]/Tabela1[[#This Row],[Preço atual]]-1</f>
        <v>#VALUE!</v>
      </c>
      <c r="U63" s="29" t="str">
        <f>HYPERLINK("https://statusinvest.com.br/fundos-imobiliarios/"&amp;Tabela1[[#This Row],[Ticker]],"Link")</f>
        <v>Link</v>
      </c>
      <c r="V63" s="38" t="s">
        <v>29</v>
      </c>
    </row>
    <row r="64" spans="1:22" hidden="1" x14ac:dyDescent="0.25">
      <c r="A64" s="12" t="s">
        <v>165</v>
      </c>
      <c r="B64" s="12" t="s">
        <v>28</v>
      </c>
      <c r="C64" s="13" t="s">
        <v>67</v>
      </c>
      <c r="D64" s="13" t="s">
        <v>46</v>
      </c>
      <c r="E64" s="16">
        <v>75.540000000000006</v>
      </c>
      <c r="F64" s="16">
        <v>0.84</v>
      </c>
      <c r="G64" s="14">
        <f>Tabela1[[#This Row],[Divid.]]*12/Tabela1[[#This Row],[Preço atual]]</f>
        <v>0.13343923749007147</v>
      </c>
      <c r="H64" s="16">
        <v>8.83</v>
      </c>
      <c r="I64" s="16">
        <v>112.67</v>
      </c>
      <c r="J64" s="15">
        <f>Tabela1[[#This Row],[Preço atual]]/Tabela1[[#This Row],[VP]]</f>
        <v>0.67045353687760723</v>
      </c>
      <c r="K64" s="14">
        <v>0</v>
      </c>
      <c r="L64" s="14">
        <v>0</v>
      </c>
      <c r="M64" s="13">
        <v>2.61</v>
      </c>
      <c r="N64" s="13">
        <v>42323</v>
      </c>
      <c r="O64" s="13">
        <v>1291</v>
      </c>
      <c r="P64" s="13">
        <v>174</v>
      </c>
      <c r="Q64" s="30">
        <f>Tabela1[[#This Row],[Divid.]]</f>
        <v>0.84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4" s="17">
        <f>Tabela1[[#This Row],[Preço Calculado]]/Tabela1[[#This Row],[Preço atual]]-1</f>
        <v>-1.5208579409066614E-2</v>
      </c>
      <c r="U64" s="29" t="str">
        <f>HYPERLINK("https://statusinvest.com.br/fundos-imobiliarios/"&amp;Tabela1[[#This Row],[Ticker]],"Link")</f>
        <v>Link</v>
      </c>
      <c r="V64" s="38" t="s">
        <v>166</v>
      </c>
    </row>
    <row r="65" spans="1:22" hidden="1" x14ac:dyDescent="0.25">
      <c r="A65" s="12" t="s">
        <v>167</v>
      </c>
      <c r="B65" s="12" t="s">
        <v>28</v>
      </c>
      <c r="C65" s="13" t="s">
        <v>35</v>
      </c>
      <c r="D65" s="13" t="s">
        <v>46</v>
      </c>
      <c r="E65" s="16">
        <v>9.94</v>
      </c>
      <c r="F65" s="16">
        <v>9.1999999999999998E-2</v>
      </c>
      <c r="G65" s="14">
        <f>Tabela1[[#This Row],[Divid.]]*12/Tabela1[[#This Row],[Preço atual]]</f>
        <v>0.11106639839034206</v>
      </c>
      <c r="H65" s="16">
        <v>1.1299999999999999</v>
      </c>
      <c r="I65" s="16">
        <v>10.039999999999999</v>
      </c>
      <c r="J65" s="15">
        <f>Tabela1[[#This Row],[Preço atual]]/Tabela1[[#This Row],[VP]]</f>
        <v>0.99003984063745021</v>
      </c>
      <c r="K65" s="14"/>
      <c r="L65" s="14"/>
      <c r="M65" s="13">
        <v>20.71</v>
      </c>
      <c r="N65" s="13">
        <v>180045</v>
      </c>
      <c r="O65" s="13"/>
      <c r="P65" s="13"/>
      <c r="Q65" s="30">
        <f>Tabela1[[#This Row],[Divid.]]</f>
        <v>9.1999999999999998E-2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8.1476014760147599</v>
      </c>
      <c r="T65" s="17">
        <f>Tabela1[[#This Row],[Preço Calculado]]/Tabela1[[#This Row],[Preço atual]]-1</f>
        <v>-0.18032178309710656</v>
      </c>
      <c r="U65" s="29" t="str">
        <f>HYPERLINK("https://statusinvest.com.br/fundos-imobiliarios/"&amp;Tabela1[[#This Row],[Ticker]],"Link")</f>
        <v>Link</v>
      </c>
      <c r="V65" s="38" t="s">
        <v>168</v>
      </c>
    </row>
    <row r="66" spans="1:22" hidden="1" x14ac:dyDescent="0.25">
      <c r="A66" s="12" t="s">
        <v>169</v>
      </c>
      <c r="B66" s="12" t="s">
        <v>28</v>
      </c>
      <c r="C66" s="13" t="s">
        <v>170</v>
      </c>
      <c r="D66" s="13"/>
      <c r="E66" s="16">
        <v>39.89</v>
      </c>
      <c r="F66" s="16">
        <v>0.29110000000000003</v>
      </c>
      <c r="G66" s="14">
        <f>Tabela1[[#This Row],[Divid.]]*12/Tabela1[[#This Row],[Preço atual]]</f>
        <v>8.7570819754324403E-2</v>
      </c>
      <c r="H66" s="16">
        <v>4.3106</v>
      </c>
      <c r="I66" s="16">
        <v>63.02</v>
      </c>
      <c r="J66" s="15">
        <f>Tabela1[[#This Row],[Preço atual]]/Tabela1[[#This Row],[VP]]</f>
        <v>0.63297365915582349</v>
      </c>
      <c r="K66" s="14"/>
      <c r="L66" s="14"/>
      <c r="M66" s="13">
        <v>2.89</v>
      </c>
      <c r="N66" s="13">
        <v>1073</v>
      </c>
      <c r="O66" s="13">
        <v>715</v>
      </c>
      <c r="P66" s="13">
        <v>75</v>
      </c>
      <c r="Q66" s="30">
        <f>Tabela1[[#This Row],[Divid.]]</f>
        <v>0.29110000000000003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25.780073800738009</v>
      </c>
      <c r="T66" s="17">
        <f>Tabela1[[#This Row],[Preço Calculado]]/Tabela1[[#This Row],[Preço atual]]-1</f>
        <v>-0.35372088742196017</v>
      </c>
      <c r="U66" s="29" t="str">
        <f>HYPERLINK("https://statusinvest.com.br/fundos-imobiliarios/"&amp;Tabela1[[#This Row],[Ticker]],"Link")</f>
        <v>Link</v>
      </c>
      <c r="V66" s="38" t="s">
        <v>171</v>
      </c>
    </row>
    <row r="67" spans="1:22" hidden="1" x14ac:dyDescent="0.25">
      <c r="A67" s="12" t="s">
        <v>172</v>
      </c>
      <c r="B67" s="12" t="s">
        <v>28</v>
      </c>
      <c r="C67" s="13" t="s">
        <v>67</v>
      </c>
      <c r="D67" s="13" t="s">
        <v>46</v>
      </c>
      <c r="E67" s="16">
        <v>100</v>
      </c>
      <c r="F67" s="16">
        <v>0.76</v>
      </c>
      <c r="G67" s="25">
        <f>Tabela1[[#This Row],[Divid.]]*12/Tabela1[[#This Row],[Preço atual]]</f>
        <v>9.1200000000000003E-2</v>
      </c>
      <c r="H67" s="16">
        <v>9.2100000000000009</v>
      </c>
      <c r="I67" s="16">
        <v>104.57</v>
      </c>
      <c r="J67" s="15">
        <f>Tabela1[[#This Row],[Preço atual]]/Tabela1[[#This Row],[VP]]</f>
        <v>0.95629721717509808</v>
      </c>
      <c r="K67" s="14">
        <v>2.4E-2</v>
      </c>
      <c r="L67" s="14">
        <v>0</v>
      </c>
      <c r="M67" s="13">
        <v>40.700000000000003</v>
      </c>
      <c r="N67" s="13">
        <v>354297</v>
      </c>
      <c r="O67" s="13">
        <v>3389</v>
      </c>
      <c r="P67" s="13">
        <v>236</v>
      </c>
      <c r="Q67" s="30">
        <f>Tabela1[[#This Row],[Divid.]]</f>
        <v>0.76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7" s="17">
        <f>Tabela1[[#This Row],[Preço Calculado]]/Tabela1[[#This Row],[Preço atual]]-1</f>
        <v>-0.32693726937269374</v>
      </c>
      <c r="U67" s="29" t="str">
        <f>HYPERLINK("https://statusinvest.com.br/fundos-imobiliarios/"&amp;Tabela1[[#This Row],[Ticker]],"Link")</f>
        <v>Link</v>
      </c>
      <c r="V67" s="38" t="s">
        <v>173</v>
      </c>
    </row>
    <row r="68" spans="1:22" hidden="1" x14ac:dyDescent="0.25">
      <c r="A68" s="12" t="s">
        <v>174</v>
      </c>
      <c r="B68" s="12" t="s">
        <v>28</v>
      </c>
      <c r="C68" s="13" t="s">
        <v>39</v>
      </c>
      <c r="D68" s="13"/>
      <c r="E68" s="16">
        <v>103.88</v>
      </c>
      <c r="F68" s="16">
        <v>0.8</v>
      </c>
      <c r="G68" s="14">
        <f>Tabela1[[#This Row],[Divid.]]*12/Tabela1[[#This Row],[Preço atual]]</f>
        <v>9.2414324220254154E-2</v>
      </c>
      <c r="H68" s="16">
        <v>7.4</v>
      </c>
      <c r="I68" s="16">
        <v>115.52</v>
      </c>
      <c r="J68" s="15">
        <f>Tabela1[[#This Row],[Preço atual]]/Tabela1[[#This Row],[VP]]</f>
        <v>0.89923822714681445</v>
      </c>
      <c r="K68" s="14"/>
      <c r="L68" s="14"/>
      <c r="M68" s="13">
        <v>4.32</v>
      </c>
      <c r="N68" s="13">
        <v>1</v>
      </c>
      <c r="O68" s="13">
        <v>22366</v>
      </c>
      <c r="P68" s="13">
        <v>2691</v>
      </c>
      <c r="Q68" s="30">
        <f>Tabela1[[#This Row],[Divid.]]</f>
        <v>0.8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68" s="17">
        <f>Tabela1[[#This Row],[Preço Calculado]]/Tabela1[[#This Row],[Preço atual]]-1</f>
        <v>-0.31797546700919443</v>
      </c>
      <c r="U68" s="29" t="str">
        <f>HYPERLINK("https://statusinvest.com.br/fundos-imobiliarios/"&amp;Tabela1[[#This Row],[Ticker]],"Link")</f>
        <v>Link</v>
      </c>
      <c r="V68" s="38" t="s">
        <v>175</v>
      </c>
    </row>
    <row r="69" spans="1:22" hidden="1" x14ac:dyDescent="0.25">
      <c r="A69" s="12" t="s">
        <v>176</v>
      </c>
      <c r="B69" s="12" t="s">
        <v>28</v>
      </c>
      <c r="C69" s="13" t="s">
        <v>76</v>
      </c>
      <c r="D69" s="13" t="s">
        <v>46</v>
      </c>
      <c r="E69" s="16">
        <v>43.85</v>
      </c>
      <c r="F69" s="16">
        <v>0.3</v>
      </c>
      <c r="G69" s="14">
        <f>Tabela1[[#This Row],[Divid.]]*12/Tabela1[[#This Row],[Preço atual]]</f>
        <v>8.2098061573546169E-2</v>
      </c>
      <c r="H69" s="16">
        <v>5.0199999999999996</v>
      </c>
      <c r="I69" s="16">
        <v>110.62</v>
      </c>
      <c r="J69" s="15">
        <f>Tabela1[[#This Row],[Preço atual]]/Tabela1[[#This Row],[VP]]</f>
        <v>0.39640209726993308</v>
      </c>
      <c r="K69" s="14">
        <v>0.30299999999999999</v>
      </c>
      <c r="L69" s="14">
        <v>0</v>
      </c>
      <c r="M69" s="13">
        <v>7.9</v>
      </c>
      <c r="N69" s="13">
        <v>15388</v>
      </c>
      <c r="O69" s="13">
        <v>2</v>
      </c>
      <c r="P69" s="13">
        <v>0</v>
      </c>
      <c r="Q69" s="30">
        <f>Tabela1[[#This Row],[Divid.]]</f>
        <v>0.3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9" s="17">
        <f>Tabela1[[#This Row],[Preço Calculado]]/Tabela1[[#This Row],[Preço atual]]-1</f>
        <v>-0.39411024668969619</v>
      </c>
      <c r="U69" s="29" t="str">
        <f>HYPERLINK("https://statusinvest.com.br/fundos-imobiliarios/"&amp;Tabela1[[#This Row],[Ticker]],"Link")</f>
        <v>Link</v>
      </c>
      <c r="V69" s="38" t="s">
        <v>177</v>
      </c>
    </row>
    <row r="70" spans="1:22" hidden="1" x14ac:dyDescent="0.25">
      <c r="A70" s="12" t="s">
        <v>178</v>
      </c>
      <c r="B70" s="12" t="s">
        <v>28</v>
      </c>
      <c r="C70" s="13" t="s">
        <v>67</v>
      </c>
      <c r="D70" s="13" t="s">
        <v>49</v>
      </c>
      <c r="E70" s="16">
        <v>160.01</v>
      </c>
      <c r="F70" s="16">
        <v>0.95</v>
      </c>
      <c r="G70" s="14">
        <f>Tabela1[[#This Row],[Divid.]]*12/Tabela1[[#This Row],[Preço atual]]</f>
        <v>7.1245547153302918E-2</v>
      </c>
      <c r="H70" s="16">
        <v>11.05</v>
      </c>
      <c r="I70" s="16">
        <v>145.27000000000001</v>
      </c>
      <c r="J70" s="15">
        <f>Tabela1[[#This Row],[Preço atual]]/Tabela1[[#This Row],[VP]]</f>
        <v>1.1014662352860189</v>
      </c>
      <c r="K70" s="14">
        <v>0</v>
      </c>
      <c r="L70" s="14">
        <v>0</v>
      </c>
      <c r="M70" s="13">
        <v>0.81</v>
      </c>
      <c r="N70" s="13">
        <v>114</v>
      </c>
      <c r="O70" s="13">
        <v>6574</v>
      </c>
      <c r="P70" s="13">
        <v>736</v>
      </c>
      <c r="Q70" s="30">
        <f>Tabela1[[#This Row],[Divid.]]</f>
        <v>0.95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70" s="17">
        <f>Tabela1[[#This Row],[Preço Calculado]]/Tabela1[[#This Row],[Preço atual]]-1</f>
        <v>-0.47420260403466485</v>
      </c>
      <c r="U70" s="29" t="str">
        <f>HYPERLINK("https://statusinvest.com.br/fundos-imobiliarios/"&amp;Tabela1[[#This Row],[Ticker]],"Link")</f>
        <v>Link</v>
      </c>
      <c r="V70" s="38" t="s">
        <v>179</v>
      </c>
    </row>
    <row r="71" spans="1:22" hidden="1" x14ac:dyDescent="0.25">
      <c r="A71" s="12" t="s">
        <v>180</v>
      </c>
      <c r="B71" s="12" t="s">
        <v>28</v>
      </c>
      <c r="C71" s="13" t="s">
        <v>55</v>
      </c>
      <c r="D71" s="13" t="s">
        <v>49</v>
      </c>
      <c r="E71" s="16">
        <v>113.1</v>
      </c>
      <c r="F71" s="16">
        <v>0.75</v>
      </c>
      <c r="G71" s="14">
        <f>Tabela1[[#This Row],[Divid.]]*12/Tabela1[[#This Row],[Preço atual]]</f>
        <v>7.9575596816976138E-2</v>
      </c>
      <c r="H71" s="16">
        <v>8.86</v>
      </c>
      <c r="I71" s="16">
        <v>107.71</v>
      </c>
      <c r="J71" s="15">
        <f>Tabela1[[#This Row],[Preço atual]]/Tabela1[[#This Row],[VP]]</f>
        <v>1.0500417788506173</v>
      </c>
      <c r="K71" s="14">
        <v>0</v>
      </c>
      <c r="L71" s="14">
        <v>0</v>
      </c>
      <c r="M71" s="13">
        <v>0.04</v>
      </c>
      <c r="N71" s="13">
        <v>158</v>
      </c>
      <c r="O71" s="13">
        <v>936</v>
      </c>
      <c r="P71" s="13">
        <v>81</v>
      </c>
      <c r="Q71" s="30">
        <f>Tabela1[[#This Row],[Divid.]]</f>
        <v>0.75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71" s="17">
        <f>Tabela1[[#This Row],[Preço Calculado]]/Tabela1[[#This Row],[Preço atual]]-1</f>
        <v>-0.41272622275294379</v>
      </c>
      <c r="U71" s="29" t="str">
        <f>HYPERLINK("https://statusinvest.com.br/fundos-imobiliarios/"&amp;Tabela1[[#This Row],[Ticker]],"Link")</f>
        <v>Link</v>
      </c>
      <c r="V71" s="38" t="s">
        <v>181</v>
      </c>
    </row>
    <row r="72" spans="1:22" hidden="1" x14ac:dyDescent="0.25">
      <c r="A72" s="12" t="s">
        <v>182</v>
      </c>
      <c r="B72" s="12" t="s">
        <v>28</v>
      </c>
      <c r="C72" s="13" t="s">
        <v>155</v>
      </c>
      <c r="D72" s="13" t="s">
        <v>49</v>
      </c>
      <c r="E72" s="16">
        <v>119.44</v>
      </c>
      <c r="F72" s="16">
        <v>0.56000000000000005</v>
      </c>
      <c r="G72" s="14">
        <f>Tabela1[[#This Row],[Divid.]]*12/Tabela1[[#This Row],[Preço atual]]</f>
        <v>5.6262558606831888E-2</v>
      </c>
      <c r="H72" s="16">
        <v>7.4600999999999997</v>
      </c>
      <c r="I72" s="16">
        <v>113.76</v>
      </c>
      <c r="J72" s="15">
        <f>Tabela1[[#This Row],[Preço atual]]/Tabela1[[#This Row],[VP]]</f>
        <v>1.049929676511955</v>
      </c>
      <c r="K72" s="14">
        <v>0.04</v>
      </c>
      <c r="L72" s="14">
        <v>1.0999999999999999E-2</v>
      </c>
      <c r="M72" s="13">
        <v>1.04</v>
      </c>
      <c r="N72" s="13">
        <v>119</v>
      </c>
      <c r="O72" s="13">
        <v>2605</v>
      </c>
      <c r="P72" s="13">
        <v>226</v>
      </c>
      <c r="Q72" s="30">
        <f>Tabela1[[#This Row],[Divid.]]</f>
        <v>0.56000000000000005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72" s="17">
        <f>Tabela1[[#This Row],[Preço Calculado]]/Tabela1[[#This Row],[Preço atual]]-1</f>
        <v>-0.58477816526323334</v>
      </c>
      <c r="U72" s="29" t="str">
        <f>HYPERLINK("https://statusinvest.com.br/fundos-imobiliarios/"&amp;Tabela1[[#This Row],[Ticker]],"Link")</f>
        <v>Link</v>
      </c>
      <c r="V72" s="38" t="s">
        <v>183</v>
      </c>
    </row>
    <row r="73" spans="1:22" hidden="1" x14ac:dyDescent="0.25">
      <c r="A73" s="12" t="s">
        <v>184</v>
      </c>
      <c r="B73" s="12" t="s">
        <v>28</v>
      </c>
      <c r="C73" s="13" t="s">
        <v>185</v>
      </c>
      <c r="D73" s="13"/>
      <c r="E73" s="16">
        <v>10.130000000000001</v>
      </c>
      <c r="F73" s="16">
        <v>0.21</v>
      </c>
      <c r="G73" s="14">
        <f>Tabela1[[#This Row],[Divid.]]*12/Tabela1[[#This Row],[Preço atual]]</f>
        <v>0.24876604146100689</v>
      </c>
      <c r="H73" s="16">
        <v>0.52939999999999998</v>
      </c>
      <c r="I73" s="16">
        <v>10.31</v>
      </c>
      <c r="J73" s="15">
        <f>Tabela1[[#This Row],[Preço atual]]/Tabela1[[#This Row],[VP]]</f>
        <v>0.98254122211445205</v>
      </c>
      <c r="K73" s="14"/>
      <c r="L73" s="14"/>
      <c r="M73" s="13">
        <v>24.97</v>
      </c>
      <c r="N73" s="13">
        <v>62</v>
      </c>
      <c r="O73" s="13"/>
      <c r="P73" s="13"/>
      <c r="Q73" s="30">
        <f>Tabela1[[#This Row],[Divid.]]</f>
        <v>0.21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73" s="17">
        <f>Tabela1[[#This Row],[Preço Calculado]]/Tabela1[[#This Row],[Preço atual]]-1</f>
        <v>0.8359117450996818</v>
      </c>
      <c r="U73" s="29" t="str">
        <f>HYPERLINK("https://statusinvest.com.br/fundos-imobiliarios/"&amp;Tabela1[[#This Row],[Ticker]],"Link")</f>
        <v>Link</v>
      </c>
      <c r="V73" s="38" t="s">
        <v>186</v>
      </c>
    </row>
    <row r="74" spans="1:22" hidden="1" x14ac:dyDescent="0.25">
      <c r="A74" s="12" t="s">
        <v>187</v>
      </c>
      <c r="B74" s="12" t="s">
        <v>28</v>
      </c>
      <c r="C74" s="13" t="s">
        <v>188</v>
      </c>
      <c r="D74" s="13" t="s">
        <v>32</v>
      </c>
      <c r="E74" s="16">
        <v>1300</v>
      </c>
      <c r="F74" s="16">
        <v>7.42</v>
      </c>
      <c r="G74" s="14">
        <f>Tabela1[[#This Row],[Divid.]]*12/Tabela1[[#This Row],[Preço atual]]</f>
        <v>6.8492307692307686E-2</v>
      </c>
      <c r="H74" s="16">
        <v>162.9</v>
      </c>
      <c r="I74" s="16">
        <v>865.17</v>
      </c>
      <c r="J74" s="15">
        <f>Tabela1[[#This Row],[Preço atual]]/Tabela1[[#This Row],[VP]]</f>
        <v>1.5025948657489281</v>
      </c>
      <c r="K74" s="14">
        <v>0.23200000000000001</v>
      </c>
      <c r="L74" s="14">
        <v>0.03</v>
      </c>
      <c r="M74" s="13">
        <v>0.49</v>
      </c>
      <c r="N74" s="13">
        <v>130</v>
      </c>
      <c r="O74" s="13">
        <v>7981</v>
      </c>
      <c r="P74" s="13">
        <v>606</v>
      </c>
      <c r="Q74" s="30">
        <f>Tabela1[[#This Row],[Divid.]]</f>
        <v>7.42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657.12177121771208</v>
      </c>
      <c r="T74" s="17">
        <f>Tabela1[[#This Row],[Preço Calculado]]/Tabela1[[#This Row],[Preço atual]]-1</f>
        <v>-0.49452171444791382</v>
      </c>
      <c r="U74" s="29" t="str">
        <f>HYPERLINK("https://statusinvest.com.br/fundos-imobiliarios/"&amp;Tabela1[[#This Row],[Ticker]],"Link")</f>
        <v>Link</v>
      </c>
      <c r="V74" s="38" t="s">
        <v>189</v>
      </c>
    </row>
    <row r="75" spans="1:22" hidden="1" x14ac:dyDescent="0.25">
      <c r="A75" s="12" t="s">
        <v>190</v>
      </c>
      <c r="B75" s="12" t="s">
        <v>28</v>
      </c>
      <c r="C75" s="13" t="s">
        <v>55</v>
      </c>
      <c r="D75" s="13"/>
      <c r="E75" s="16">
        <v>0</v>
      </c>
      <c r="F75" s="16">
        <v>5.0923999999999996</v>
      </c>
      <c r="G75" s="14" t="e">
        <f>Tabela1[[#This Row],[Divid.]]*12/Tabela1[[#This Row],[Preço atual]]</f>
        <v>#DIV/0!</v>
      </c>
      <c r="H75" s="16">
        <v>0</v>
      </c>
      <c r="I75" s="16">
        <v>143.4</v>
      </c>
      <c r="J75" s="15">
        <f>Tabela1[[#This Row],[Preço atual]]/Tabela1[[#This Row],[VP]]</f>
        <v>0</v>
      </c>
      <c r="K75" s="14"/>
      <c r="L75" s="14"/>
      <c r="M75" s="13">
        <v>0.05</v>
      </c>
      <c r="N75" s="13">
        <v>3</v>
      </c>
      <c r="O75" s="13"/>
      <c r="P75" s="13"/>
      <c r="Q75" s="30">
        <f>Tabela1[[#This Row],[Divid.]]</f>
        <v>5.0923999999999996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29</v>
      </c>
    </row>
    <row r="76" spans="1:22" hidden="1" x14ac:dyDescent="0.25">
      <c r="A76" s="12" t="s">
        <v>191</v>
      </c>
      <c r="B76" s="12" t="s">
        <v>28</v>
      </c>
      <c r="C76" s="13" t="s">
        <v>35</v>
      </c>
      <c r="D76" s="13" t="s">
        <v>36</v>
      </c>
      <c r="E76" s="16">
        <v>106.8</v>
      </c>
      <c r="F76" s="16">
        <v>1.31</v>
      </c>
      <c r="G76" s="14">
        <f>Tabela1[[#This Row],[Divid.]]*12/Tabela1[[#This Row],[Preço atual]]</f>
        <v>0.14719101123595507</v>
      </c>
      <c r="H76" s="16">
        <v>16.66</v>
      </c>
      <c r="I76" s="16">
        <v>98.63</v>
      </c>
      <c r="J76" s="15">
        <f>Tabela1[[#This Row],[Preço atual]]/Tabela1[[#This Row],[VP]]</f>
        <v>1.0828348372706074</v>
      </c>
      <c r="K76" s="14"/>
      <c r="L76" s="14"/>
      <c r="M76" s="13">
        <v>16.62</v>
      </c>
      <c r="N76" s="13">
        <v>24745</v>
      </c>
      <c r="O76" s="13"/>
      <c r="P76" s="13"/>
      <c r="Q76" s="30">
        <f>Tabela1[[#This Row],[Divid.]]</f>
        <v>1.31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76" s="17">
        <f>Tabela1[[#This Row],[Preço Calculado]]/Tabela1[[#This Row],[Preço atual]]-1</f>
        <v>8.6280525726605717E-2</v>
      </c>
      <c r="U76" s="29" t="str">
        <f>HYPERLINK("https://statusinvest.com.br/fundos-imobiliarios/"&amp;Tabela1[[#This Row],[Ticker]],"Link")</f>
        <v>Link</v>
      </c>
      <c r="V76" s="38" t="s">
        <v>192</v>
      </c>
    </row>
    <row r="77" spans="1:22" hidden="1" x14ac:dyDescent="0.25">
      <c r="A77" s="12" t="s">
        <v>193</v>
      </c>
      <c r="B77" s="12" t="s">
        <v>28</v>
      </c>
      <c r="C77" s="13" t="s">
        <v>55</v>
      </c>
      <c r="D77" s="13" t="s">
        <v>194</v>
      </c>
      <c r="E77" s="16">
        <v>1.6</v>
      </c>
      <c r="F77" s="16">
        <v>8.3999999999999995E-3</v>
      </c>
      <c r="G77" s="14">
        <f>Tabela1[[#This Row],[Divid.]]*12/Tabela1[[#This Row],[Preço atual]]</f>
        <v>6.3E-2</v>
      </c>
      <c r="H77" s="16">
        <v>0</v>
      </c>
      <c r="I77" s="16">
        <v>7</v>
      </c>
      <c r="J77" s="15">
        <f>Tabela1[[#This Row],[Preço atual]]/Tabela1[[#This Row],[VP]]</f>
        <v>0.22857142857142859</v>
      </c>
      <c r="K77" s="14"/>
      <c r="L77" s="14"/>
      <c r="M77" s="13">
        <v>2.33</v>
      </c>
      <c r="N77" s="13">
        <v>11454</v>
      </c>
      <c r="O77" s="13"/>
      <c r="P77" s="13"/>
      <c r="Q77" s="30">
        <f>Tabela1[[#This Row],[Divid.]]</f>
        <v>8.3999999999999995E-3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7" s="17">
        <f>Tabela1[[#This Row],[Preço Calculado]]/Tabela1[[#This Row],[Preço atual]]-1</f>
        <v>-0.53505535055350562</v>
      </c>
      <c r="U77" s="29" t="str">
        <f>HYPERLINK("https://statusinvest.com.br/fundos-imobiliarios/"&amp;Tabela1[[#This Row],[Ticker]],"Link")</f>
        <v>Link</v>
      </c>
      <c r="V77" s="38" t="s">
        <v>195</v>
      </c>
    </row>
    <row r="78" spans="1:22" hidden="1" x14ac:dyDescent="0.25">
      <c r="A78" s="12" t="s">
        <v>196</v>
      </c>
      <c r="B78" s="12" t="s">
        <v>28</v>
      </c>
      <c r="C78" s="13" t="s">
        <v>39</v>
      </c>
      <c r="D78" s="13" t="s">
        <v>197</v>
      </c>
      <c r="E78" s="16">
        <v>27.01</v>
      </c>
      <c r="F78" s="16">
        <v>0.05</v>
      </c>
      <c r="G78" s="14">
        <f>Tabela1[[#This Row],[Divid.]]*12/Tabela1[[#This Row],[Preço atual]]</f>
        <v>2.2213994816734545E-2</v>
      </c>
      <c r="H78" s="16">
        <v>1.37</v>
      </c>
      <c r="I78" s="16">
        <v>71.75</v>
      </c>
      <c r="J78" s="15">
        <f>Tabela1[[#This Row],[Preço atual]]/Tabela1[[#This Row],[VP]]</f>
        <v>0.37644599303135889</v>
      </c>
      <c r="K78" s="14">
        <v>0.53400000000000003</v>
      </c>
      <c r="L78" s="14">
        <v>0</v>
      </c>
      <c r="M78" s="13">
        <v>0.9</v>
      </c>
      <c r="N78" s="13">
        <v>2695</v>
      </c>
      <c r="O78" s="13">
        <v>2350</v>
      </c>
      <c r="P78" s="13">
        <v>328</v>
      </c>
      <c r="Q78" s="30">
        <f>Tabela1[[#This Row],[Divid.]]</f>
        <v>0.05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78" s="17">
        <f>Tabela1[[#This Row],[Preço Calculado]]/Tabela1[[#This Row],[Preço atual]]-1</f>
        <v>-0.83605907884328756</v>
      </c>
      <c r="U78" s="29" t="str">
        <f>HYPERLINK("https://statusinvest.com.br/fundos-imobiliarios/"&amp;Tabela1[[#This Row],[Ticker]],"Link")</f>
        <v>Link</v>
      </c>
      <c r="V78" s="38" t="s">
        <v>198</v>
      </c>
    </row>
    <row r="79" spans="1:22" hidden="1" x14ac:dyDescent="0.25">
      <c r="A79" s="12" t="s">
        <v>199</v>
      </c>
      <c r="B79" s="12" t="s">
        <v>28</v>
      </c>
      <c r="C79" s="13" t="s">
        <v>76</v>
      </c>
      <c r="D79" s="13" t="s">
        <v>49</v>
      </c>
      <c r="E79" s="16">
        <v>9.67</v>
      </c>
      <c r="F79" s="16">
        <v>0.08</v>
      </c>
      <c r="G79" s="14">
        <f>Tabela1[[#This Row],[Divid.]]*12/Tabela1[[#This Row],[Preço atual]]</f>
        <v>9.927611168562564E-2</v>
      </c>
      <c r="H79" s="16">
        <v>1.04</v>
      </c>
      <c r="I79" s="16">
        <v>10.66</v>
      </c>
      <c r="J79" s="15">
        <f>Tabela1[[#This Row],[Preço atual]]/Tabela1[[#This Row],[VP]]</f>
        <v>0.90712945590994365</v>
      </c>
      <c r="K79" s="14">
        <v>0.13200000000000001</v>
      </c>
      <c r="L79" s="14">
        <v>0</v>
      </c>
      <c r="M79" s="13">
        <v>8.74</v>
      </c>
      <c r="N79" s="13">
        <v>4371</v>
      </c>
      <c r="O79" s="13">
        <v>6233</v>
      </c>
      <c r="P79" s="13">
        <v>438</v>
      </c>
      <c r="Q79" s="30">
        <f>Tabela1[[#This Row],[Divid.]]</f>
        <v>0.08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9" s="17">
        <f>Tabela1[[#This Row],[Preço Calculado]]/Tabela1[[#This Row],[Preço atual]]-1</f>
        <v>-0.26733496910977395</v>
      </c>
      <c r="U79" s="29" t="str">
        <f>HYPERLINK("https://statusinvest.com.br/fundos-imobiliarios/"&amp;Tabela1[[#This Row],[Ticker]],"Link")</f>
        <v>Link</v>
      </c>
      <c r="V79" s="38" t="s">
        <v>200</v>
      </c>
    </row>
    <row r="80" spans="1:22" hidden="1" x14ac:dyDescent="0.25">
      <c r="A80" s="12" t="s">
        <v>201</v>
      </c>
      <c r="B80" s="12" t="s">
        <v>28</v>
      </c>
      <c r="C80" s="13" t="s">
        <v>76</v>
      </c>
      <c r="D80" s="13"/>
      <c r="E80" s="16">
        <v>0</v>
      </c>
      <c r="F80" s="16">
        <v>0.5101</v>
      </c>
      <c r="G80" s="25" t="e">
        <f>Tabela1[[#This Row],[Divid.]]*12/Tabela1[[#This Row],[Preço atual]]</f>
        <v>#DIV/0!</v>
      </c>
      <c r="H80" s="16">
        <v>0.9506</v>
      </c>
      <c r="I80" s="16">
        <v>100.58</v>
      </c>
      <c r="J80" s="15">
        <f>Tabela1[[#This Row],[Preço atual]]/Tabela1[[#This Row],[VP]]</f>
        <v>0</v>
      </c>
      <c r="K80" s="14"/>
      <c r="L80" s="14"/>
      <c r="M80" s="13">
        <v>0.85</v>
      </c>
      <c r="N80" s="13">
        <v>2</v>
      </c>
      <c r="O80" s="13"/>
      <c r="P80" s="13"/>
      <c r="Q80" s="30">
        <f>Tabela1[[#This Row],[Divid.]]</f>
        <v>0.5101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45.174907749077491</v>
      </c>
      <c r="T80" s="17" t="e">
        <f>Tabela1[[#This Row],[Preço Calculado]]/Tabela1[[#This Row],[Preço atual]]-1</f>
        <v>#DIV/0!</v>
      </c>
      <c r="U80" s="29" t="str">
        <f>HYPERLINK("https://statusinvest.com.br/fundos-imobiliarios/"&amp;Tabela1[[#This Row],[Ticker]],"Link")</f>
        <v>Link</v>
      </c>
      <c r="V80" s="38" t="s">
        <v>29</v>
      </c>
    </row>
    <row r="81" spans="1:22" hidden="1" x14ac:dyDescent="0.25">
      <c r="A81" s="12" t="s">
        <v>202</v>
      </c>
      <c r="B81" s="12" t="s">
        <v>28</v>
      </c>
      <c r="C81" s="13" t="s">
        <v>39</v>
      </c>
      <c r="D81" s="13"/>
      <c r="E81" s="16">
        <v>100</v>
      </c>
      <c r="F81" s="16" t="s">
        <v>49</v>
      </c>
      <c r="G81" s="14" t="e">
        <f>Tabela1[[#This Row],[Divid.]]*12/Tabela1[[#This Row],[Preço atual]]</f>
        <v>#VALUE!</v>
      </c>
      <c r="H81" s="16">
        <v>0</v>
      </c>
      <c r="I81" s="16">
        <v>98.19</v>
      </c>
      <c r="J81" s="15">
        <f>Tabela1[[#This Row],[Preço atual]]/Tabela1[[#This Row],[VP]]</f>
        <v>1.0184336490477646</v>
      </c>
      <c r="K81" s="14"/>
      <c r="L81" s="14"/>
      <c r="M81" s="13">
        <v>2.59</v>
      </c>
      <c r="N81" s="13">
        <v>16</v>
      </c>
      <c r="O81" s="13"/>
      <c r="P81" s="13"/>
      <c r="Q81" s="30" t="str">
        <f>Tabela1[[#This Row],[Divid.]]</f>
        <v>-</v>
      </c>
      <c r="R81" s="31">
        <v>0</v>
      </c>
      <c r="S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1" s="17" t="e">
        <f>Tabela1[[#This Row],[Preço Calculado]]/Tabela1[[#This Row],[Preço atual]]-1</f>
        <v>#VALUE!</v>
      </c>
      <c r="U81" s="29" t="str">
        <f>HYPERLINK("https://statusinvest.com.br/fundos-imobiliarios/"&amp;Tabela1[[#This Row],[Ticker]],"Link")</f>
        <v>Link</v>
      </c>
      <c r="V81" s="38" t="s">
        <v>29</v>
      </c>
    </row>
    <row r="82" spans="1:22" hidden="1" x14ac:dyDescent="0.25">
      <c r="A82" s="12" t="s">
        <v>203</v>
      </c>
      <c r="B82" s="12" t="s">
        <v>28</v>
      </c>
      <c r="C82" s="13" t="s">
        <v>39</v>
      </c>
      <c r="D82" s="13" t="s">
        <v>46</v>
      </c>
      <c r="E82" s="16">
        <v>43.3</v>
      </c>
      <c r="F82" s="16">
        <v>0.44</v>
      </c>
      <c r="G82" s="25">
        <f>Tabela1[[#This Row],[Divid.]]*12/Tabela1[[#This Row],[Preço atual]]</f>
        <v>0.12193995381062357</v>
      </c>
      <c r="H82" s="16">
        <v>5.1848000000000001</v>
      </c>
      <c r="I82" s="16">
        <v>72.489999999999995</v>
      </c>
      <c r="J82" s="15">
        <f>Tabela1[[#This Row],[Preço atual]]/Tabela1[[#This Row],[VP]]</f>
        <v>0.59732376879569593</v>
      </c>
      <c r="K82" s="14">
        <v>0</v>
      </c>
      <c r="L82" s="14">
        <v>0</v>
      </c>
      <c r="M82" s="13">
        <v>2.4300000000000002</v>
      </c>
      <c r="N82" s="13">
        <v>4602</v>
      </c>
      <c r="O82" s="13">
        <v>4944</v>
      </c>
      <c r="P82" s="13">
        <v>730</v>
      </c>
      <c r="Q82" s="30">
        <f>Tabela1[[#This Row],[Divid.]]</f>
        <v>0.44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82" s="17">
        <f>Tabela1[[#This Row],[Preço Calculado]]/Tabela1[[#This Row],[Preço atual]]-1</f>
        <v>-0.10007414161901429</v>
      </c>
      <c r="U82" s="29" t="str">
        <f>HYPERLINK("https://statusinvest.com.br/fundos-imobiliarios/"&amp;Tabela1[[#This Row],[Ticker]],"Link")</f>
        <v>Link</v>
      </c>
      <c r="V82" s="38" t="s">
        <v>204</v>
      </c>
    </row>
    <row r="83" spans="1:22" hidden="1" x14ac:dyDescent="0.25">
      <c r="A83" s="12" t="s">
        <v>205</v>
      </c>
      <c r="B83" s="12" t="s">
        <v>28</v>
      </c>
      <c r="C83" s="13" t="s">
        <v>155</v>
      </c>
      <c r="D83" s="13" t="s">
        <v>49</v>
      </c>
      <c r="E83" s="16">
        <v>636</v>
      </c>
      <c r="F83" s="16">
        <v>14</v>
      </c>
      <c r="G83" s="14">
        <f>Tabela1[[#This Row],[Divid.]]*12/Tabela1[[#This Row],[Preço atual]]</f>
        <v>0.26415094339622641</v>
      </c>
      <c r="H83" s="16">
        <v>180.64689999999999</v>
      </c>
      <c r="I83" s="16">
        <v>635.67999999999995</v>
      </c>
      <c r="J83" s="15">
        <f>Tabela1[[#This Row],[Preço atual]]/Tabela1[[#This Row],[VP]]</f>
        <v>1.0005033979360685</v>
      </c>
      <c r="K83" s="14"/>
      <c r="L83" s="14"/>
      <c r="M83" s="13">
        <v>1.81</v>
      </c>
      <c r="N83" s="13">
        <v>103</v>
      </c>
      <c r="O83" s="13">
        <v>4751</v>
      </c>
      <c r="P83" s="13">
        <v>0</v>
      </c>
      <c r="Q83" s="30">
        <f>Tabela1[[#This Row],[Divid.]]</f>
        <v>14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83" s="17">
        <f>Tabela1[[#This Row],[Preço Calculado]]/Tabela1[[#This Row],[Preço atual]]-1</f>
        <v>0.94945345679871873</v>
      </c>
      <c r="U83" s="29" t="str">
        <f>HYPERLINK("https://statusinvest.com.br/fundos-imobiliarios/"&amp;Tabela1[[#This Row],[Ticker]],"Link")</f>
        <v>Link</v>
      </c>
      <c r="V83" s="38" t="s">
        <v>29</v>
      </c>
    </row>
    <row r="84" spans="1:22" hidden="1" x14ac:dyDescent="0.25">
      <c r="A84" s="12" t="s">
        <v>206</v>
      </c>
      <c r="B84" s="12" t="s">
        <v>28</v>
      </c>
      <c r="C84" s="13" t="s">
        <v>76</v>
      </c>
      <c r="D84" s="13"/>
      <c r="E84" s="16">
        <v>952.6</v>
      </c>
      <c r="F84" s="16">
        <v>47.4</v>
      </c>
      <c r="G84" s="14">
        <f>Tabela1[[#This Row],[Divid.]]*12/Tabela1[[#This Row],[Preço atual]]</f>
        <v>0.59710266638673104</v>
      </c>
      <c r="H84" s="16">
        <v>112</v>
      </c>
      <c r="I84" s="16">
        <v>1041.01</v>
      </c>
      <c r="J84" s="15">
        <f>Tabela1[[#This Row],[Preço atual]]/Tabela1[[#This Row],[VP]]</f>
        <v>0.91507286193216208</v>
      </c>
      <c r="K84" s="14"/>
      <c r="L84" s="14"/>
      <c r="M84" s="13">
        <v>9.33</v>
      </c>
      <c r="N84" s="13">
        <v>105</v>
      </c>
      <c r="O84" s="13">
        <v>7204</v>
      </c>
      <c r="P84" s="13">
        <v>264</v>
      </c>
      <c r="Q84" s="30">
        <f>Tabela1[[#This Row],[Divid.]]</f>
        <v>47.4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4197.7859778597776</v>
      </c>
      <c r="T84" s="17">
        <f>Tabela1[[#This Row],[Preço Calculado]]/Tabela1[[#This Row],[Preço atual]]-1</f>
        <v>3.4066617445515197</v>
      </c>
      <c r="U84" s="29" t="str">
        <f>HYPERLINK("https://statusinvest.com.br/fundos-imobiliarios/"&amp;Tabela1[[#This Row],[Ticker]],"Link")</f>
        <v>Link</v>
      </c>
      <c r="V84" s="38" t="s">
        <v>207</v>
      </c>
    </row>
    <row r="85" spans="1:22" hidden="1" x14ac:dyDescent="0.25">
      <c r="A85" s="12" t="s">
        <v>208</v>
      </c>
      <c r="B85" s="12" t="s">
        <v>28</v>
      </c>
      <c r="C85" s="13" t="s">
        <v>55</v>
      </c>
      <c r="D85" s="13"/>
      <c r="E85" s="16">
        <v>9.0399999999999991</v>
      </c>
      <c r="F85" s="16">
        <v>0.1</v>
      </c>
      <c r="G85" s="25">
        <f>Tabela1[[#This Row],[Divid.]]*12/Tabela1[[#This Row],[Preço atual]]</f>
        <v>0.13274336283185845</v>
      </c>
      <c r="H85" s="16">
        <v>1.08</v>
      </c>
      <c r="I85" s="16">
        <v>36.64</v>
      </c>
      <c r="J85" s="15">
        <f>Tabela1[[#This Row],[Preço atual]]/Tabela1[[#This Row],[VP]]</f>
        <v>0.24672489082969429</v>
      </c>
      <c r="K85" s="14"/>
      <c r="L85" s="14"/>
      <c r="M85" s="13">
        <v>0.19</v>
      </c>
      <c r="N85" s="13">
        <v>108</v>
      </c>
      <c r="O85" s="13"/>
      <c r="P85" s="13"/>
      <c r="Q85" s="30">
        <f>Tabela1[[#This Row],[Divid.]]</f>
        <v>0.1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85" s="17">
        <f>Tabela1[[#This Row],[Preço Calculado]]/Tabela1[[#This Row],[Preço atual]]-1</f>
        <v>-2.0344185742742216E-2</v>
      </c>
      <c r="U85" s="29" t="str">
        <f>HYPERLINK("https://statusinvest.com.br/fundos-imobiliarios/"&amp;Tabela1[[#This Row],[Ticker]],"Link")</f>
        <v>Link</v>
      </c>
      <c r="V85" s="38" t="s">
        <v>29</v>
      </c>
    </row>
    <row r="86" spans="1:22" hidden="1" x14ac:dyDescent="0.25">
      <c r="A86" s="12" t="s">
        <v>209</v>
      </c>
      <c r="B86" s="12" t="s">
        <v>28</v>
      </c>
      <c r="C86" s="13" t="s">
        <v>76</v>
      </c>
      <c r="D86" s="13"/>
      <c r="E86" s="16">
        <v>0</v>
      </c>
      <c r="F86" s="16" t="s">
        <v>49</v>
      </c>
      <c r="G86" s="14" t="e">
        <f>Tabela1[[#This Row],[Divid.]]*12/Tabela1[[#This Row],[Preço atual]]</f>
        <v>#VALUE!</v>
      </c>
      <c r="H86" s="16">
        <v>0</v>
      </c>
      <c r="I86" s="16">
        <v>0</v>
      </c>
      <c r="J86" s="15" t="e">
        <f>Tabela1[[#This Row],[Preço atual]]/Tabela1[[#This Row],[VP]]</f>
        <v>#DIV/0!</v>
      </c>
      <c r="K86" s="14"/>
      <c r="L86" s="14"/>
      <c r="M86" s="13" t="s">
        <v>49</v>
      </c>
      <c r="N86" s="13"/>
      <c r="O86" s="13"/>
      <c r="P86" s="13"/>
      <c r="Q86" s="30" t="str">
        <f>Tabela1[[#This Row],[Divid.]]</f>
        <v>-</v>
      </c>
      <c r="R86" s="31">
        <v>0</v>
      </c>
      <c r="S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6" s="17" t="e">
        <f>Tabela1[[#This Row],[Preço Calculado]]/Tabela1[[#This Row],[Preço atual]]-1</f>
        <v>#VALUE!</v>
      </c>
      <c r="U86" s="29" t="str">
        <f>HYPERLINK("https://statusinvest.com.br/fundos-imobiliarios/"&amp;Tabela1[[#This Row],[Ticker]],"Link")</f>
        <v>Link</v>
      </c>
      <c r="V86" s="38" t="s">
        <v>29</v>
      </c>
    </row>
    <row r="87" spans="1:22" hidden="1" x14ac:dyDescent="0.25">
      <c r="A87" s="12" t="s">
        <v>210</v>
      </c>
      <c r="B87" s="12" t="s">
        <v>28</v>
      </c>
      <c r="C87" s="13" t="s">
        <v>39</v>
      </c>
      <c r="D87" s="13" t="s">
        <v>104</v>
      </c>
      <c r="E87" s="16">
        <v>59.5</v>
      </c>
      <c r="F87" s="16">
        <v>0.09</v>
      </c>
      <c r="G87" s="14">
        <f>Tabela1[[#This Row],[Divid.]]*12/Tabela1[[#This Row],[Preço atual]]</f>
        <v>1.8151260504201683E-2</v>
      </c>
      <c r="H87" s="16">
        <v>1.68</v>
      </c>
      <c r="I87" s="16">
        <v>71.84</v>
      </c>
      <c r="J87" s="15">
        <f>Tabela1[[#This Row],[Preço atual]]/Tabela1[[#This Row],[VP]]</f>
        <v>0.82822939866369705</v>
      </c>
      <c r="K87" s="14">
        <v>0.45</v>
      </c>
      <c r="L87" s="14">
        <v>0</v>
      </c>
      <c r="M87" s="13">
        <v>0.25</v>
      </c>
      <c r="N87" s="13">
        <v>994</v>
      </c>
      <c r="O87" s="13">
        <v>9547</v>
      </c>
      <c r="P87" s="13">
        <v>587</v>
      </c>
      <c r="Q87" s="30">
        <f>Tabela1[[#This Row],[Divid.]]</f>
        <v>0.09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87" s="17">
        <f>Tabela1[[#This Row],[Preço Calculado]]/Tabela1[[#This Row],[Preço atual]]-1</f>
        <v>-0.86604235790257067</v>
      </c>
      <c r="U87" s="29" t="str">
        <f>HYPERLINK("https://statusinvest.com.br/fundos-imobiliarios/"&amp;Tabela1[[#This Row],[Ticker]],"Link")</f>
        <v>Link</v>
      </c>
      <c r="V87" s="38" t="s">
        <v>211</v>
      </c>
    </row>
    <row r="88" spans="1:22" hidden="1" x14ac:dyDescent="0.25">
      <c r="A88" s="12" t="s">
        <v>212</v>
      </c>
      <c r="B88" s="12" t="s">
        <v>28</v>
      </c>
      <c r="C88" s="13" t="s">
        <v>55</v>
      </c>
      <c r="D88" s="13" t="s">
        <v>213</v>
      </c>
      <c r="E88" s="16">
        <v>0</v>
      </c>
      <c r="F88" s="16" t="s">
        <v>49</v>
      </c>
      <c r="G88" s="14" t="e">
        <f>Tabela1[[#This Row],[Divid.]]*12/Tabela1[[#This Row],[Preço atual]]</f>
        <v>#VALUE!</v>
      </c>
      <c r="H88" s="16">
        <v>0</v>
      </c>
      <c r="I88" s="16">
        <v>2.91</v>
      </c>
      <c r="J88" s="15">
        <f>Tabela1[[#This Row],[Preço atual]]/Tabela1[[#This Row],[VP]]</f>
        <v>0</v>
      </c>
      <c r="K88" s="14">
        <v>0</v>
      </c>
      <c r="L88" s="14">
        <v>0</v>
      </c>
      <c r="M88" s="13">
        <v>2.88</v>
      </c>
      <c r="N88" s="13">
        <v>1</v>
      </c>
      <c r="O88" s="13"/>
      <c r="P88" s="13"/>
      <c r="Q88" s="30" t="str">
        <f>Tabela1[[#This Row],[Divid.]]</f>
        <v>-</v>
      </c>
      <c r="R88" s="31">
        <v>0</v>
      </c>
      <c r="S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8" s="17" t="e">
        <f>Tabela1[[#This Row],[Preço Calculado]]/Tabela1[[#This Row],[Preço atual]]-1</f>
        <v>#VALUE!</v>
      </c>
      <c r="U88" s="29" t="str">
        <f>HYPERLINK("https://statusinvest.com.br/fundos-imobiliarios/"&amp;Tabela1[[#This Row],[Ticker]],"Link")</f>
        <v>Link</v>
      </c>
      <c r="V88" s="38" t="s">
        <v>29</v>
      </c>
    </row>
    <row r="89" spans="1:22" hidden="1" x14ac:dyDescent="0.25">
      <c r="A89" s="12" t="s">
        <v>214</v>
      </c>
      <c r="B89" s="12" t="s">
        <v>28</v>
      </c>
      <c r="C89" s="13" t="s">
        <v>51</v>
      </c>
      <c r="D89" s="13"/>
      <c r="E89" s="16">
        <v>93.6</v>
      </c>
      <c r="F89" s="16">
        <v>0.95</v>
      </c>
      <c r="G89" s="14">
        <f>Tabela1[[#This Row],[Divid.]]*12/Tabela1[[#This Row],[Preço atual]]</f>
        <v>0.12179487179487179</v>
      </c>
      <c r="H89" s="16">
        <v>11.089</v>
      </c>
      <c r="I89" s="16">
        <v>98.16</v>
      </c>
      <c r="J89" s="15">
        <f>Tabela1[[#This Row],[Preço atual]]/Tabela1[[#This Row],[VP]]</f>
        <v>0.95354523227383858</v>
      </c>
      <c r="K89" s="14"/>
      <c r="L89" s="14"/>
      <c r="M89" s="13">
        <v>7.01</v>
      </c>
      <c r="N89" s="13">
        <v>11165</v>
      </c>
      <c r="O89" s="13"/>
      <c r="P89" s="13"/>
      <c r="Q89" s="30">
        <f>Tabela1[[#This Row],[Divid.]]</f>
        <v>0.95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89" s="17">
        <f>Tabela1[[#This Row],[Preço Calculado]]/Tabela1[[#This Row],[Preço atual]]-1</f>
        <v>-0.10114485760242231</v>
      </c>
      <c r="U89" s="29" t="str">
        <f>HYPERLINK("https://statusinvest.com.br/fundos-imobiliarios/"&amp;Tabela1[[#This Row],[Ticker]],"Link")</f>
        <v>Link</v>
      </c>
      <c r="V89" s="38" t="s">
        <v>215</v>
      </c>
    </row>
    <row r="90" spans="1:22" hidden="1" x14ac:dyDescent="0.25">
      <c r="A90" s="12" t="s">
        <v>216</v>
      </c>
      <c r="B90" s="12" t="s">
        <v>28</v>
      </c>
      <c r="C90" s="13" t="s">
        <v>39</v>
      </c>
      <c r="D90" s="13" t="s">
        <v>46</v>
      </c>
      <c r="E90" s="16">
        <v>1.42</v>
      </c>
      <c r="F90" s="16">
        <v>5.8999999999999999E-3</v>
      </c>
      <c r="G90" s="14">
        <f>Tabela1[[#This Row],[Divid.]]*12/Tabela1[[#This Row],[Preço atual]]</f>
        <v>4.9859154929577466E-2</v>
      </c>
      <c r="H90" s="16">
        <v>9.5100000000000004E-2</v>
      </c>
      <c r="I90" s="16">
        <v>7.68</v>
      </c>
      <c r="J90" s="15">
        <f>Tabela1[[#This Row],[Preço atual]]/Tabela1[[#This Row],[VP]]</f>
        <v>0.18489583333333334</v>
      </c>
      <c r="K90" s="14">
        <v>0.54600000000000004</v>
      </c>
      <c r="L90" s="14">
        <v>0</v>
      </c>
      <c r="M90" s="13">
        <v>5.3</v>
      </c>
      <c r="N90" s="13">
        <v>115514</v>
      </c>
      <c r="O90" s="13">
        <v>698</v>
      </c>
      <c r="P90" s="13">
        <v>176</v>
      </c>
      <c r="Q90" s="30">
        <f>Tabela1[[#This Row],[Divid.]]</f>
        <v>5.8999999999999999E-3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0.52250922509225095</v>
      </c>
      <c r="T90" s="17">
        <f>Tabela1[[#This Row],[Preço Calculado]]/Tabela1[[#This Row],[Preço atual]]-1</f>
        <v>-0.63203575697728809</v>
      </c>
      <c r="U90" s="29" t="str">
        <f>HYPERLINK("https://statusinvest.com.br/fundos-imobiliarios/"&amp;Tabela1[[#This Row],[Ticker]],"Link")</f>
        <v>Link</v>
      </c>
      <c r="V90" s="38" t="s">
        <v>217</v>
      </c>
    </row>
    <row r="91" spans="1:22" hidden="1" x14ac:dyDescent="0.25">
      <c r="A91" s="12" t="s">
        <v>218</v>
      </c>
      <c r="B91" s="12" t="s">
        <v>28</v>
      </c>
      <c r="C91" s="13" t="s">
        <v>51</v>
      </c>
      <c r="D91" s="13" t="s">
        <v>43</v>
      </c>
      <c r="E91" s="16">
        <v>68.64</v>
      </c>
      <c r="F91" s="16">
        <v>0.6</v>
      </c>
      <c r="G91" s="14">
        <f>Tabela1[[#This Row],[Divid.]]*12/Tabela1[[#This Row],[Preço atual]]</f>
        <v>0.10489510489510488</v>
      </c>
      <c r="H91" s="16">
        <v>7.81</v>
      </c>
      <c r="I91" s="16">
        <v>79.52</v>
      </c>
      <c r="J91" s="15">
        <f>Tabela1[[#This Row],[Preço atual]]/Tabela1[[#This Row],[VP]]</f>
        <v>0.86317907444668018</v>
      </c>
      <c r="K91" s="14"/>
      <c r="L91" s="14"/>
      <c r="M91" s="13">
        <v>0.08</v>
      </c>
      <c r="N91" s="13">
        <v>8432</v>
      </c>
      <c r="O91" s="13"/>
      <c r="P91" s="13"/>
      <c r="Q91" s="30">
        <f>Tabela1[[#This Row],[Divid.]]</f>
        <v>0.6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91" s="17">
        <f>Tabela1[[#This Row],[Preço Calculado]]/Tabela1[[#This Row],[Preço atual]]-1</f>
        <v>-0.22586638453797137</v>
      </c>
      <c r="U91" s="29" t="str">
        <f>HYPERLINK("https://statusinvest.com.br/fundos-imobiliarios/"&amp;Tabela1[[#This Row],[Ticker]],"Link")</f>
        <v>Link</v>
      </c>
      <c r="V91" s="38" t="s">
        <v>219</v>
      </c>
    </row>
    <row r="92" spans="1:22" hidden="1" x14ac:dyDescent="0.25">
      <c r="A92" s="12" t="s">
        <v>220</v>
      </c>
      <c r="B92" s="12" t="s">
        <v>28</v>
      </c>
      <c r="C92" s="13" t="s">
        <v>55</v>
      </c>
      <c r="D92" s="13"/>
      <c r="E92" s="16">
        <v>10.6</v>
      </c>
      <c r="F92" s="16" t="s">
        <v>49</v>
      </c>
      <c r="G92" s="14" t="e">
        <f>Tabela1[[#This Row],[Divid.]]*12/Tabela1[[#This Row],[Preço atual]]</f>
        <v>#VALUE!</v>
      </c>
      <c r="H92" s="16">
        <v>0</v>
      </c>
      <c r="I92" s="16">
        <v>9.9499999999999993</v>
      </c>
      <c r="J92" s="15">
        <f>Tabela1[[#This Row],[Preço atual]]/Tabela1[[#This Row],[VP]]</f>
        <v>1.0653266331658291</v>
      </c>
      <c r="K92" s="14"/>
      <c r="L92" s="14"/>
      <c r="M92" s="13">
        <v>0</v>
      </c>
      <c r="N92" s="13">
        <v>159</v>
      </c>
      <c r="O92" s="13"/>
      <c r="P92" s="13"/>
      <c r="Q92" s="30" t="str">
        <f>Tabela1[[#This Row],[Divid.]]</f>
        <v>-</v>
      </c>
      <c r="R92" s="31">
        <v>0</v>
      </c>
      <c r="S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2" s="17" t="e">
        <f>Tabela1[[#This Row],[Preço Calculado]]/Tabela1[[#This Row],[Preço atual]]-1</f>
        <v>#VALUE!</v>
      </c>
      <c r="U92" s="29" t="str">
        <f>HYPERLINK("https://statusinvest.com.br/fundos-imobiliarios/"&amp;Tabela1[[#This Row],[Ticker]],"Link")</f>
        <v>Link</v>
      </c>
      <c r="V92" s="38" t="s">
        <v>29</v>
      </c>
    </row>
    <row r="93" spans="1:22" hidden="1" x14ac:dyDescent="0.25">
      <c r="A93" s="12" t="s">
        <v>221</v>
      </c>
      <c r="B93" s="12" t="s">
        <v>28</v>
      </c>
      <c r="C93" s="13" t="s">
        <v>55</v>
      </c>
      <c r="D93" s="13"/>
      <c r="E93" s="16">
        <v>108.5</v>
      </c>
      <c r="F93" s="16">
        <v>0.85</v>
      </c>
      <c r="G93" s="14">
        <f>Tabela1[[#This Row],[Divid.]]*12/Tabela1[[#This Row],[Preço atual]]</f>
        <v>9.4009216589861749E-2</v>
      </c>
      <c r="H93" s="16">
        <v>7.0162000000000004</v>
      </c>
      <c r="I93" s="16">
        <v>111.64</v>
      </c>
      <c r="J93" s="15">
        <f>Tabela1[[#This Row],[Preço atual]]/Tabela1[[#This Row],[VP]]</f>
        <v>0.97187388032963096</v>
      </c>
      <c r="K93" s="14"/>
      <c r="L93" s="14"/>
      <c r="M93" s="13">
        <v>1.1200000000000001</v>
      </c>
      <c r="N93" s="13">
        <v>126</v>
      </c>
      <c r="O93" s="13">
        <v>6</v>
      </c>
      <c r="P93" s="13">
        <v>0</v>
      </c>
      <c r="Q93" s="30">
        <f>Tabela1[[#This Row],[Divid.]]</f>
        <v>0.85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3" s="17">
        <f>Tabela1[[#This Row],[Preço Calculado]]/Tabela1[[#This Row],[Preço atual]]-1</f>
        <v>-0.30620504361725653</v>
      </c>
      <c r="U93" s="29" t="str">
        <f>HYPERLINK("https://statusinvest.com.br/fundos-imobiliarios/"&amp;Tabela1[[#This Row],[Ticker]],"Link")</f>
        <v>Link</v>
      </c>
      <c r="V93" s="38" t="s">
        <v>222</v>
      </c>
    </row>
    <row r="94" spans="1:22" hidden="1" x14ac:dyDescent="0.25">
      <c r="A94" s="12" t="s">
        <v>223</v>
      </c>
      <c r="B94" s="12" t="s">
        <v>28</v>
      </c>
      <c r="C94" s="13" t="s">
        <v>76</v>
      </c>
      <c r="D94" s="13"/>
      <c r="E94" s="16">
        <v>10.39</v>
      </c>
      <c r="F94" s="16">
        <v>0.1</v>
      </c>
      <c r="G94" s="14">
        <f>Tabela1[[#This Row],[Divid.]]*12/Tabela1[[#This Row],[Preço atual]]</f>
        <v>0.11549566891241579</v>
      </c>
      <c r="H94" s="16">
        <v>1.2689999999999999</v>
      </c>
      <c r="I94" s="16">
        <v>11.33</v>
      </c>
      <c r="J94" s="15">
        <f>Tabela1[[#This Row],[Preço atual]]/Tabela1[[#This Row],[VP]]</f>
        <v>0.91703442188879092</v>
      </c>
      <c r="K94" s="14"/>
      <c r="L94" s="14"/>
      <c r="M94" s="13">
        <v>0.26</v>
      </c>
      <c r="N94" s="13">
        <v>6427</v>
      </c>
      <c r="O94" s="13">
        <v>876</v>
      </c>
      <c r="P94" s="13">
        <v>55</v>
      </c>
      <c r="Q94" s="30">
        <f>Tabela1[[#This Row],[Divid.]]</f>
        <v>0.1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4" s="17">
        <f>Tabela1[[#This Row],[Preço Calculado]]/Tabela1[[#This Row],[Preço atual]]-1</f>
        <v>-0.14763343976076904</v>
      </c>
      <c r="U94" s="29" t="str">
        <f>HYPERLINK("https://statusinvest.com.br/fundos-imobiliarios/"&amp;Tabela1[[#This Row],[Ticker]],"Link")</f>
        <v>Link</v>
      </c>
      <c r="V94" s="38" t="s">
        <v>224</v>
      </c>
    </row>
    <row r="95" spans="1:22" hidden="1" x14ac:dyDescent="0.25">
      <c r="A95" s="12" t="s">
        <v>225</v>
      </c>
      <c r="B95" s="12" t="s">
        <v>28</v>
      </c>
      <c r="C95" s="13" t="s">
        <v>35</v>
      </c>
      <c r="D95" s="13" t="s">
        <v>43</v>
      </c>
      <c r="E95" s="16">
        <v>8.0500000000000007</v>
      </c>
      <c r="F95" s="16">
        <v>8.1000000000000003E-2</v>
      </c>
      <c r="G95" s="25">
        <f>Tabela1[[#This Row],[Divid.]]*12/Tabela1[[#This Row],[Preço atual]]</f>
        <v>0.12074534161490681</v>
      </c>
      <c r="H95" s="16">
        <v>0.86299999999999999</v>
      </c>
      <c r="I95" s="16">
        <v>8.9</v>
      </c>
      <c r="J95" s="15">
        <f>Tabela1[[#This Row],[Preço atual]]/Tabela1[[#This Row],[VP]]</f>
        <v>0.9044943820224719</v>
      </c>
      <c r="K95" s="14"/>
      <c r="L95" s="14"/>
      <c r="M95" s="13">
        <v>0.04</v>
      </c>
      <c r="N95" s="13">
        <v>385778</v>
      </c>
      <c r="O95" s="13"/>
      <c r="P95" s="13"/>
      <c r="Q95" s="30">
        <f>Tabela1[[#This Row],[Divid.]]</f>
        <v>8.1000000000000003E-2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7.1734317343173428</v>
      </c>
      <c r="T95" s="17">
        <f>Tabela1[[#This Row],[Preço Calculado]]/Tabela1[[#This Row],[Preço atual]]-1</f>
        <v>-0.10889046778666556</v>
      </c>
      <c r="U95" s="29" t="str">
        <f>HYPERLINK("https://statusinvest.com.br/fundos-imobiliarios/"&amp;Tabela1[[#This Row],[Ticker]],"Link")</f>
        <v>Link</v>
      </c>
      <c r="V95" s="38" t="s">
        <v>226</v>
      </c>
    </row>
    <row r="96" spans="1:22" hidden="1" x14ac:dyDescent="0.25">
      <c r="A96" s="12" t="s">
        <v>227</v>
      </c>
      <c r="B96" s="12" t="s">
        <v>28</v>
      </c>
      <c r="C96" s="13" t="s">
        <v>51</v>
      </c>
      <c r="D96" s="13" t="s">
        <v>32</v>
      </c>
      <c r="E96" s="16">
        <v>77.98</v>
      </c>
      <c r="F96" s="16">
        <v>0.62</v>
      </c>
      <c r="G96" s="25">
        <f>Tabela1[[#This Row],[Divid.]]*12/Tabela1[[#This Row],[Preço atual]]</f>
        <v>9.5409079251090018E-2</v>
      </c>
      <c r="H96" s="16">
        <v>7.83</v>
      </c>
      <c r="I96" s="16">
        <v>87.29</v>
      </c>
      <c r="J96" s="15">
        <f>Tabela1[[#This Row],[Preço atual]]/Tabela1[[#This Row],[VP]]</f>
        <v>0.89334402566158777</v>
      </c>
      <c r="K96" s="14"/>
      <c r="L96" s="14"/>
      <c r="M96" s="13">
        <v>3.43</v>
      </c>
      <c r="N96" s="13">
        <v>1384</v>
      </c>
      <c r="O96" s="13"/>
      <c r="P96" s="13"/>
      <c r="Q96" s="30">
        <f>Tabela1[[#This Row],[Divid.]]</f>
        <v>0.62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96" s="17">
        <f>Tabela1[[#This Row],[Preço Calculado]]/Tabela1[[#This Row],[Preço atual]]-1</f>
        <v>-0.2958739538664944</v>
      </c>
      <c r="U96" s="29" t="str">
        <f>HYPERLINK("https://statusinvest.com.br/fundos-imobiliarios/"&amp;Tabela1[[#This Row],[Ticker]],"Link")</f>
        <v>Link</v>
      </c>
      <c r="V96" s="38" t="s">
        <v>228</v>
      </c>
    </row>
    <row r="97" spans="1:22" hidden="1" x14ac:dyDescent="0.25">
      <c r="A97" s="12" t="s">
        <v>229</v>
      </c>
      <c r="B97" s="12" t="s">
        <v>28</v>
      </c>
      <c r="C97" s="13" t="s">
        <v>76</v>
      </c>
      <c r="D97" s="13"/>
      <c r="E97" s="16">
        <v>0</v>
      </c>
      <c r="F97" s="16">
        <v>15.1557</v>
      </c>
      <c r="G97" s="14" t="e">
        <f>Tabela1[[#This Row],[Divid.]]*12/Tabela1[[#This Row],[Preço atual]]</f>
        <v>#DIV/0!</v>
      </c>
      <c r="H97" s="16">
        <v>33.561399999999999</v>
      </c>
      <c r="I97" s="16">
        <v>1043.31</v>
      </c>
      <c r="J97" s="15">
        <f>Tabela1[[#This Row],[Preço atual]]/Tabela1[[#This Row],[VP]]</f>
        <v>0</v>
      </c>
      <c r="K97" s="14"/>
      <c r="L97" s="14"/>
      <c r="M97" s="13">
        <v>22.57</v>
      </c>
      <c r="N97" s="13">
        <v>1</v>
      </c>
      <c r="O97" s="13"/>
      <c r="P97" s="13"/>
      <c r="Q97" s="30">
        <f>Tabela1[[#This Row],[Divid.]]</f>
        <v>15.1557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1342.2022140221402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29</v>
      </c>
    </row>
    <row r="98" spans="1:22" hidden="1" x14ac:dyDescent="0.25">
      <c r="A98" s="12" t="s">
        <v>230</v>
      </c>
      <c r="B98" s="12" t="s">
        <v>28</v>
      </c>
      <c r="C98" s="13" t="s">
        <v>39</v>
      </c>
      <c r="D98" s="13" t="s">
        <v>32</v>
      </c>
      <c r="E98" s="16">
        <v>7.74</v>
      </c>
      <c r="F98" s="16">
        <v>0.01</v>
      </c>
      <c r="G98" s="14">
        <f>Tabela1[[#This Row],[Divid.]]*12/Tabela1[[#This Row],[Preço atual]]</f>
        <v>1.5503875968992248E-2</v>
      </c>
      <c r="H98" s="16">
        <v>0</v>
      </c>
      <c r="I98" s="16">
        <v>27.36</v>
      </c>
      <c r="J98" s="15">
        <f>Tabela1[[#This Row],[Preço atual]]/Tabela1[[#This Row],[VP]]</f>
        <v>0.28289473684210525</v>
      </c>
      <c r="K98" s="14">
        <v>1</v>
      </c>
      <c r="L98" s="14">
        <v>0</v>
      </c>
      <c r="M98" s="13">
        <v>5.19</v>
      </c>
      <c r="N98" s="13">
        <v>2494</v>
      </c>
      <c r="O98" s="13">
        <v>647</v>
      </c>
      <c r="P98" s="13">
        <v>10</v>
      </c>
      <c r="Q98" s="30">
        <f>Tabela1[[#This Row],[Divid.]]</f>
        <v>0.01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98" s="17">
        <f>Tabela1[[#This Row],[Preço Calculado]]/Tabela1[[#This Row],[Preço atual]]-1</f>
        <v>-0.88558025115134875</v>
      </c>
      <c r="U98" s="29" t="str">
        <f>HYPERLINK("https://statusinvest.com.br/fundos-imobiliarios/"&amp;Tabela1[[#This Row],[Ticker]],"Link")</f>
        <v>Link</v>
      </c>
      <c r="V98" s="38" t="s">
        <v>231</v>
      </c>
    </row>
    <row r="99" spans="1:22" hidden="1" x14ac:dyDescent="0.25">
      <c r="A99" s="12" t="s">
        <v>232</v>
      </c>
      <c r="B99" s="12" t="s">
        <v>28</v>
      </c>
      <c r="C99" s="13" t="s">
        <v>35</v>
      </c>
      <c r="D99" s="13" t="s">
        <v>233</v>
      </c>
      <c r="E99" s="16">
        <v>92.7</v>
      </c>
      <c r="F99" s="16">
        <v>0.86</v>
      </c>
      <c r="G99" s="14">
        <f>Tabela1[[#This Row],[Divid.]]*12/Tabela1[[#This Row],[Preço atual]]</f>
        <v>0.11132686084142394</v>
      </c>
      <c r="H99" s="16">
        <v>10.85</v>
      </c>
      <c r="I99" s="16">
        <v>94.28</v>
      </c>
      <c r="J99" s="15">
        <f>Tabela1[[#This Row],[Preço atual]]/Tabela1[[#This Row],[VP]]</f>
        <v>0.98324140857021636</v>
      </c>
      <c r="K99" s="14"/>
      <c r="L99" s="14"/>
      <c r="M99" s="13">
        <v>8.65</v>
      </c>
      <c r="N99" s="13">
        <v>95487</v>
      </c>
      <c r="O99" s="13"/>
      <c r="P99" s="13"/>
      <c r="Q99" s="30">
        <f>Tabela1[[#This Row],[Divid.]]</f>
        <v>0.86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99" s="17">
        <f>Tabela1[[#This Row],[Preço Calculado]]/Tabela1[[#This Row],[Preço atual]]-1</f>
        <v>-0.17839955098580118</v>
      </c>
      <c r="U99" s="29" t="str">
        <f>HYPERLINK("https://statusinvest.com.br/fundos-imobiliarios/"&amp;Tabela1[[#This Row],[Ticker]],"Link")</f>
        <v>Link</v>
      </c>
      <c r="V99" s="38" t="s">
        <v>234</v>
      </c>
    </row>
    <row r="100" spans="1:22" hidden="1" x14ac:dyDescent="0.25">
      <c r="A100" s="12" t="s">
        <v>235</v>
      </c>
      <c r="B100" s="12" t="s">
        <v>28</v>
      </c>
      <c r="C100" s="13" t="s">
        <v>76</v>
      </c>
      <c r="D100" s="13" t="s">
        <v>49</v>
      </c>
      <c r="E100" s="16">
        <v>0</v>
      </c>
      <c r="F100" s="16">
        <v>0.1</v>
      </c>
      <c r="G100" s="14" t="e">
        <f>Tabela1[[#This Row],[Divid.]]*12/Tabela1[[#This Row],[Preço atual]]</f>
        <v>#DIV/0!</v>
      </c>
      <c r="H100" s="16">
        <v>5.45</v>
      </c>
      <c r="I100" s="16">
        <v>103.26</v>
      </c>
      <c r="J100" s="15">
        <f>Tabela1[[#This Row],[Preço atual]]/Tabela1[[#This Row],[VP]]</f>
        <v>0</v>
      </c>
      <c r="K100" s="14"/>
      <c r="L100" s="14"/>
      <c r="M100" s="13">
        <v>101.38</v>
      </c>
      <c r="N100" s="13">
        <v>2</v>
      </c>
      <c r="O100" s="13"/>
      <c r="P100" s="13"/>
      <c r="Q100" s="30">
        <f>Tabela1[[#This Row],[Divid.]]</f>
        <v>0.1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0" s="17" t="e">
        <f>Tabela1[[#This Row],[Preço Calculado]]/Tabela1[[#This Row],[Preço atual]]-1</f>
        <v>#DIV/0!</v>
      </c>
      <c r="U100" s="29" t="str">
        <f>HYPERLINK("https://statusinvest.com.br/fundos-imobiliarios/"&amp;Tabela1[[#This Row],[Ticker]],"Link")</f>
        <v>Link</v>
      </c>
      <c r="V100" s="38" t="s">
        <v>29</v>
      </c>
    </row>
    <row r="101" spans="1:22" hidden="1" x14ac:dyDescent="0.25">
      <c r="A101" s="12" t="s">
        <v>236</v>
      </c>
      <c r="B101" s="12" t="s">
        <v>28</v>
      </c>
      <c r="C101" s="13" t="s">
        <v>103</v>
      </c>
      <c r="D101" s="13" t="s">
        <v>237</v>
      </c>
      <c r="E101" s="16">
        <v>75.819999999999993</v>
      </c>
      <c r="F101" s="16">
        <v>0.69</v>
      </c>
      <c r="G101" s="14">
        <f>Tabela1[[#This Row],[Divid.]]*12/Tabela1[[#This Row],[Preço atual]]</f>
        <v>0.10920601424426273</v>
      </c>
      <c r="H101" s="16">
        <v>8.42</v>
      </c>
      <c r="I101" s="16">
        <v>115.44</v>
      </c>
      <c r="J101" s="15">
        <f>Tabela1[[#This Row],[Preço atual]]/Tabela1[[#This Row],[VP]]</f>
        <v>0.6567914067914068</v>
      </c>
      <c r="K101" s="14">
        <v>0</v>
      </c>
      <c r="L101" s="14">
        <v>0</v>
      </c>
      <c r="M101" s="13">
        <v>1.66</v>
      </c>
      <c r="N101" s="13">
        <v>12591</v>
      </c>
      <c r="O101" s="13">
        <v>2757</v>
      </c>
      <c r="P101" s="13">
        <v>356</v>
      </c>
      <c r="Q101" s="30">
        <f>Tabela1[[#This Row],[Divid.]]</f>
        <v>0.69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101" s="17">
        <f>Tabela1[[#This Row],[Preço Calculado]]/Tabela1[[#This Row],[Preço atual]]-1</f>
        <v>-0.19405155539289498</v>
      </c>
      <c r="U101" s="29" t="str">
        <f>HYPERLINK("https://statusinvest.com.br/fundos-imobiliarios/"&amp;Tabela1[[#This Row],[Ticker]],"Link")</f>
        <v>Link</v>
      </c>
      <c r="V101" s="38" t="s">
        <v>238</v>
      </c>
    </row>
    <row r="102" spans="1:22" x14ac:dyDescent="0.25">
      <c r="A102" s="12" t="s">
        <v>239</v>
      </c>
      <c r="B102" s="12" t="s">
        <v>28</v>
      </c>
      <c r="C102" s="13"/>
      <c r="D102" s="13"/>
      <c r="E102" s="16"/>
      <c r="F102" s="16"/>
      <c r="G102" s="14" t="e">
        <f>Tabela1[[#This Row],[Divid.]]*12/Tabela1[[#This Row],[Preço atual]]</f>
        <v>#DIV/0!</v>
      </c>
      <c r="H102" s="16"/>
      <c r="I102" s="16"/>
      <c r="J102" s="15" t="e">
        <f>Tabela1[[#This Row],[Preço atual]]/Tabela1[[#This Row],[VP]]</f>
        <v>#DIV/0!</v>
      </c>
      <c r="K102" s="14"/>
      <c r="L102" s="14"/>
      <c r="M102" s="13"/>
      <c r="N102" s="13"/>
      <c r="O102" s="13"/>
      <c r="P102" s="13"/>
      <c r="Q102" s="30">
        <f>Tabela1[[#This Row],[Divid.]]</f>
        <v>0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02" s="17" t="e">
        <f>Tabela1[[#This Row],[Preço Calculado]]/Tabela1[[#This Row],[Preço atual]]-1</f>
        <v>#DIV/0!</v>
      </c>
      <c r="U102" s="29" t="str">
        <f>HYPERLINK("https://statusinvest.com.br/fundos-imobiliarios/"&amp;Tabela1[[#This Row],[Ticker]],"Link")</f>
        <v>Link</v>
      </c>
      <c r="V102" s="38" t="s">
        <v>29</v>
      </c>
    </row>
    <row r="103" spans="1:22" hidden="1" x14ac:dyDescent="0.25">
      <c r="A103" s="12" t="s">
        <v>240</v>
      </c>
      <c r="B103" s="12" t="s">
        <v>28</v>
      </c>
      <c r="C103" s="13" t="s">
        <v>76</v>
      </c>
      <c r="D103" s="13" t="s">
        <v>49</v>
      </c>
      <c r="E103" s="16">
        <v>80.900000000000006</v>
      </c>
      <c r="F103" s="16">
        <v>0.75</v>
      </c>
      <c r="G103" s="14">
        <f>Tabela1[[#This Row],[Divid.]]*12/Tabela1[[#This Row],[Preço atual]]</f>
        <v>0.11124845488257107</v>
      </c>
      <c r="H103" s="16">
        <v>9.44</v>
      </c>
      <c r="I103" s="16">
        <v>92.58</v>
      </c>
      <c r="J103" s="15">
        <f>Tabela1[[#This Row],[Preço atual]]/Tabela1[[#This Row],[VP]]</f>
        <v>0.87383884208252327</v>
      </c>
      <c r="K103" s="14"/>
      <c r="L103" s="14"/>
      <c r="M103" s="13">
        <v>4.3099999999999996</v>
      </c>
      <c r="N103" s="13">
        <v>5355</v>
      </c>
      <c r="O103" s="13"/>
      <c r="P103" s="13"/>
      <c r="Q103" s="30">
        <f>Tabela1[[#This Row],[Divid.]]</f>
        <v>0.75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03" s="17">
        <f>Tabela1[[#This Row],[Preço Calculado]]/Tabela1[[#This Row],[Preço atual]]-1</f>
        <v>-0.17897819274855309</v>
      </c>
      <c r="U103" s="29" t="str">
        <f>HYPERLINK("https://statusinvest.com.br/fundos-imobiliarios/"&amp;Tabela1[[#This Row],[Ticker]],"Link")</f>
        <v>Link</v>
      </c>
      <c r="V103" s="38" t="s">
        <v>241</v>
      </c>
    </row>
    <row r="104" spans="1:22" hidden="1" x14ac:dyDescent="0.25">
      <c r="A104" s="12" t="s">
        <v>242</v>
      </c>
      <c r="B104" s="12" t="s">
        <v>28</v>
      </c>
      <c r="C104" s="13" t="s">
        <v>39</v>
      </c>
      <c r="D104" s="13" t="s">
        <v>243</v>
      </c>
      <c r="E104" s="16">
        <v>67.27</v>
      </c>
      <c r="F104" s="16">
        <v>0.68</v>
      </c>
      <c r="G104" s="14">
        <f>Tabela1[[#This Row],[Divid.]]*12/Tabela1[[#This Row],[Preço atual]]</f>
        <v>0.12130221495466033</v>
      </c>
      <c r="H104" s="16">
        <v>8.6062999999999992</v>
      </c>
      <c r="I104" s="16">
        <v>101.72</v>
      </c>
      <c r="J104" s="15">
        <f>Tabela1[[#This Row],[Preço atual]]/Tabela1[[#This Row],[VP]]</f>
        <v>0.66132520644907589</v>
      </c>
      <c r="K104" s="14">
        <v>0</v>
      </c>
      <c r="L104" s="14">
        <v>0</v>
      </c>
      <c r="M104" s="13">
        <v>0.72</v>
      </c>
      <c r="N104" s="13">
        <v>14110</v>
      </c>
      <c r="O104" s="13">
        <v>2855</v>
      </c>
      <c r="P104" s="13">
        <v>409</v>
      </c>
      <c r="Q104" s="30">
        <f>Tabela1[[#This Row],[Divid.]]</f>
        <v>0.68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104" s="17">
        <f>Tabela1[[#This Row],[Preço Calculado]]/Tabela1[[#This Row],[Preço atual]]-1</f>
        <v>-0.10478070144162122</v>
      </c>
      <c r="U104" s="29" t="str">
        <f>HYPERLINK("https://statusinvest.com.br/fundos-imobiliarios/"&amp;Tabela1[[#This Row],[Ticker]],"Link")</f>
        <v>Link</v>
      </c>
      <c r="V104" s="38" t="s">
        <v>29</v>
      </c>
    </row>
    <row r="105" spans="1:22" hidden="1" x14ac:dyDescent="0.25">
      <c r="A105" s="12" t="s">
        <v>244</v>
      </c>
      <c r="B105" s="12" t="s">
        <v>28</v>
      </c>
      <c r="C105" s="13" t="s">
        <v>51</v>
      </c>
      <c r="D105" s="13" t="s">
        <v>32</v>
      </c>
      <c r="E105" s="16">
        <v>77.510000000000005</v>
      </c>
      <c r="F105" s="16">
        <v>0.59</v>
      </c>
      <c r="G105" s="14">
        <f>Tabela1[[#This Row],[Divid.]]*12/Tabela1[[#This Row],[Preço atual]]</f>
        <v>9.1343052509353623E-2</v>
      </c>
      <c r="H105" s="16">
        <v>7.6</v>
      </c>
      <c r="I105" s="16">
        <v>87.99</v>
      </c>
      <c r="J105" s="15">
        <f>Tabela1[[#This Row],[Preço atual]]/Tabela1[[#This Row],[VP]]</f>
        <v>0.88089555631321748</v>
      </c>
      <c r="K105" s="14"/>
      <c r="L105" s="14"/>
      <c r="M105" s="13">
        <v>4.13</v>
      </c>
      <c r="N105" s="13">
        <v>2001</v>
      </c>
      <c r="O105" s="13"/>
      <c r="P105" s="13"/>
      <c r="Q105" s="30">
        <f>Tabela1[[#This Row],[Divid.]]</f>
        <v>0.59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105" s="17">
        <f>Tabela1[[#This Row],[Preço Calculado]]/Tabela1[[#This Row],[Preço atual]]-1</f>
        <v>-0.32588153129628317</v>
      </c>
      <c r="U105" s="29" t="str">
        <f>HYPERLINK("https://statusinvest.com.br/fundos-imobiliarios/"&amp;Tabela1[[#This Row],[Ticker]],"Link")</f>
        <v>Link</v>
      </c>
      <c r="V105" s="38" t="s">
        <v>245</v>
      </c>
    </row>
    <row r="106" spans="1:22" hidden="1" x14ac:dyDescent="0.25">
      <c r="A106" s="12" t="s">
        <v>246</v>
      </c>
      <c r="B106" s="12" t="s">
        <v>28</v>
      </c>
      <c r="C106" s="13" t="s">
        <v>67</v>
      </c>
      <c r="D106" s="13" t="s">
        <v>94</v>
      </c>
      <c r="E106" s="16">
        <v>231.24</v>
      </c>
      <c r="F106" s="16">
        <v>2.2359</v>
      </c>
      <c r="G106" s="25">
        <f>Tabela1[[#This Row],[Divid.]]*12/Tabela1[[#This Row],[Preço atual]]</f>
        <v>0.11603009859885832</v>
      </c>
      <c r="H106" s="16">
        <v>25.6219</v>
      </c>
      <c r="I106" s="16">
        <v>399.02</v>
      </c>
      <c r="J106" s="15">
        <f>Tabela1[[#This Row],[Preço atual]]/Tabela1[[#This Row],[VP]]</f>
        <v>0.57951982356774101</v>
      </c>
      <c r="K106" s="14">
        <v>0</v>
      </c>
      <c r="L106" s="14">
        <v>0</v>
      </c>
      <c r="M106" s="13">
        <v>3.91</v>
      </c>
      <c r="N106" s="13">
        <v>693</v>
      </c>
      <c r="O106" s="13">
        <v>1780</v>
      </c>
      <c r="P106" s="13">
        <v>338</v>
      </c>
      <c r="Q106" s="30">
        <f>Tabela1[[#This Row],[Divid.]]</f>
        <v>2.2359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198.01328413284131</v>
      </c>
      <c r="T106" s="17">
        <f>Tabela1[[#This Row],[Preço Calculado]]/Tabela1[[#This Row],[Preço atual]]-1</f>
        <v>-0.14368930923351797</v>
      </c>
      <c r="U106" s="29" t="str">
        <f>HYPERLINK("https://statusinvest.com.br/fundos-imobiliarios/"&amp;Tabela1[[#This Row],[Ticker]],"Link")</f>
        <v>Link</v>
      </c>
      <c r="V106" s="38" t="s">
        <v>247</v>
      </c>
    </row>
    <row r="107" spans="1:22" hidden="1" x14ac:dyDescent="0.25">
      <c r="A107" s="12" t="s">
        <v>248</v>
      </c>
      <c r="B107" s="12" t="s">
        <v>28</v>
      </c>
      <c r="C107" s="13" t="s">
        <v>76</v>
      </c>
      <c r="D107" s="13" t="s">
        <v>249</v>
      </c>
      <c r="E107" s="16">
        <v>9.82</v>
      </c>
      <c r="F107" s="16">
        <v>0.1</v>
      </c>
      <c r="G107" s="14">
        <f>Tabela1[[#This Row],[Divid.]]*12/Tabela1[[#This Row],[Preço atual]]</f>
        <v>0.12219959266802445</v>
      </c>
      <c r="H107" s="16">
        <v>1.28</v>
      </c>
      <c r="I107" s="16">
        <v>9.5</v>
      </c>
      <c r="J107" s="15">
        <f>Tabela1[[#This Row],[Preço atual]]/Tabela1[[#This Row],[VP]]</f>
        <v>1.0336842105263158</v>
      </c>
      <c r="K107" s="14"/>
      <c r="L107" s="14"/>
      <c r="M107" s="13">
        <v>113.72</v>
      </c>
      <c r="N107" s="13">
        <v>16772</v>
      </c>
      <c r="O107" s="13"/>
      <c r="P107" s="13"/>
      <c r="Q107" s="30">
        <f>Tabela1[[#This Row],[Divid.]]</f>
        <v>0.1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7" s="17">
        <f>Tabela1[[#This Row],[Preço Calculado]]/Tabela1[[#This Row],[Preço atual]]-1</f>
        <v>-9.8157987689856507E-2</v>
      </c>
      <c r="U107" s="29" t="str">
        <f>HYPERLINK("https://statusinvest.com.br/fundos-imobiliarios/"&amp;Tabela1[[#This Row],[Ticker]],"Link")</f>
        <v>Link</v>
      </c>
      <c r="V107" s="38" t="s">
        <v>29</v>
      </c>
    </row>
    <row r="108" spans="1:22" hidden="1" x14ac:dyDescent="0.25">
      <c r="A108" s="12" t="s">
        <v>250</v>
      </c>
      <c r="B108" s="12" t="s">
        <v>28</v>
      </c>
      <c r="C108" s="13" t="s">
        <v>67</v>
      </c>
      <c r="D108" s="13"/>
      <c r="E108" s="16">
        <v>100</v>
      </c>
      <c r="F108" s="16" t="s">
        <v>49</v>
      </c>
      <c r="G108" s="14" t="e">
        <f>Tabela1[[#This Row],[Divid.]]*12/Tabela1[[#This Row],[Preço atual]]</f>
        <v>#VALUE!</v>
      </c>
      <c r="H108" s="16">
        <v>0</v>
      </c>
      <c r="I108" s="16">
        <v>117.57</v>
      </c>
      <c r="J108" s="15">
        <f>Tabela1[[#This Row],[Preço atual]]/Tabela1[[#This Row],[VP]]</f>
        <v>0.85055711491026631</v>
      </c>
      <c r="K108" s="14"/>
      <c r="L108" s="14"/>
      <c r="M108" s="13">
        <v>10.93</v>
      </c>
      <c r="N108" s="13">
        <v>105</v>
      </c>
      <c r="O108" s="13"/>
      <c r="P108" s="13"/>
      <c r="Q108" s="30" t="str">
        <f>Tabela1[[#This Row],[Divid.]]</f>
        <v>-</v>
      </c>
      <c r="R108" s="31">
        <v>0</v>
      </c>
      <c r="S10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8" s="17" t="e">
        <f>Tabela1[[#This Row],[Preço Calculado]]/Tabela1[[#This Row],[Preço atual]]-1</f>
        <v>#VALUE!</v>
      </c>
      <c r="U108" s="29" t="str">
        <f>HYPERLINK("https://statusinvest.com.br/fundos-imobiliarios/"&amp;Tabela1[[#This Row],[Ticker]],"Link")</f>
        <v>Link</v>
      </c>
      <c r="V108" s="38" t="s">
        <v>29</v>
      </c>
    </row>
    <row r="109" spans="1:22" hidden="1" x14ac:dyDescent="0.25">
      <c r="A109" s="12" t="s">
        <v>251</v>
      </c>
      <c r="B109" s="12" t="s">
        <v>28</v>
      </c>
      <c r="C109" s="13" t="s">
        <v>55</v>
      </c>
      <c r="D109" s="13"/>
      <c r="E109" s="16">
        <v>9.81</v>
      </c>
      <c r="F109" s="16">
        <v>0.08</v>
      </c>
      <c r="G109" s="14">
        <f>Tabela1[[#This Row],[Divid.]]*12/Tabela1[[#This Row],[Preço atual]]</f>
        <v>9.7859327217125369E-2</v>
      </c>
      <c r="H109" s="16">
        <v>0.32</v>
      </c>
      <c r="I109" s="16">
        <v>9.7799999999999994</v>
      </c>
      <c r="J109" s="15">
        <f>Tabela1[[#This Row],[Preço atual]]/Tabela1[[#This Row],[VP]]</f>
        <v>1.0030674846625769</v>
      </c>
      <c r="K109" s="14"/>
      <c r="L109" s="14"/>
      <c r="M109" s="13">
        <v>4.76</v>
      </c>
      <c r="N109" s="13">
        <v>629</v>
      </c>
      <c r="O109" s="13"/>
      <c r="P109" s="13"/>
      <c r="Q109" s="30">
        <f>Tabela1[[#This Row],[Divid.]]</f>
        <v>0.08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09" s="17">
        <f>Tabela1[[#This Row],[Preço Calculado]]/Tabela1[[#This Row],[Preço atual]]-1</f>
        <v>-0.27779094304704532</v>
      </c>
      <c r="U109" s="29" t="str">
        <f>HYPERLINK("https://statusinvest.com.br/fundos-imobiliarios/"&amp;Tabela1[[#This Row],[Ticker]],"Link")</f>
        <v>Link</v>
      </c>
      <c r="V109" s="38" t="s">
        <v>29</v>
      </c>
    </row>
    <row r="110" spans="1:22" x14ac:dyDescent="0.25">
      <c r="A110" s="12" t="s">
        <v>252</v>
      </c>
      <c r="B110" s="12" t="s">
        <v>28</v>
      </c>
      <c r="C110" s="13"/>
      <c r="D110" s="13"/>
      <c r="E110" s="16"/>
      <c r="F110" s="16"/>
      <c r="G110" s="14" t="e">
        <f>Tabela1[[#This Row],[Divid.]]*12/Tabela1[[#This Row],[Preço atual]]</f>
        <v>#DIV/0!</v>
      </c>
      <c r="H110" s="16"/>
      <c r="I110" s="16"/>
      <c r="J110" s="15" t="e">
        <f>Tabela1[[#This Row],[Preço atual]]/Tabela1[[#This Row],[VP]]</f>
        <v>#DIV/0!</v>
      </c>
      <c r="K110" s="14"/>
      <c r="L110" s="14"/>
      <c r="M110" s="13"/>
      <c r="N110" s="13"/>
      <c r="O110" s="13"/>
      <c r="P110" s="13"/>
      <c r="Q110" s="30">
        <f>Tabela1[[#This Row],[Divid.]]</f>
        <v>0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0" s="17" t="e">
        <f>Tabela1[[#This Row],[Preço Calculado]]/Tabela1[[#This Row],[Preço atual]]-1</f>
        <v>#DIV/0!</v>
      </c>
      <c r="U110" s="29" t="str">
        <f>HYPERLINK("https://statusinvest.com.br/fundos-imobiliarios/"&amp;Tabela1[[#This Row],[Ticker]],"Link")</f>
        <v>Link</v>
      </c>
      <c r="V110" s="38" t="s">
        <v>29</v>
      </c>
    </row>
    <row r="111" spans="1:22" hidden="1" x14ac:dyDescent="0.25">
      <c r="A111" s="12" t="s">
        <v>253</v>
      </c>
      <c r="B111" s="12" t="s">
        <v>28</v>
      </c>
      <c r="C111" s="13" t="s">
        <v>35</v>
      </c>
      <c r="D111" s="13" t="s">
        <v>254</v>
      </c>
      <c r="E111" s="16">
        <v>37.549999999999997</v>
      </c>
      <c r="F111" s="16">
        <v>0.45</v>
      </c>
      <c r="G111" s="14">
        <f>Tabela1[[#This Row],[Divid.]]*12/Tabela1[[#This Row],[Preço atual]]</f>
        <v>0.1438082556591212</v>
      </c>
      <c r="H111" s="16">
        <v>6.27</v>
      </c>
      <c r="I111" s="16">
        <v>99.42</v>
      </c>
      <c r="J111" s="15">
        <f>Tabela1[[#This Row],[Preço atual]]/Tabela1[[#This Row],[VP]]</f>
        <v>0.37769060551196937</v>
      </c>
      <c r="K111" s="14"/>
      <c r="L111" s="14"/>
      <c r="M111" s="13">
        <v>2.19</v>
      </c>
      <c r="N111" s="13">
        <v>104206</v>
      </c>
      <c r="O111" s="13"/>
      <c r="P111" s="13"/>
      <c r="Q111" s="30">
        <f>Tabela1[[#This Row],[Divid.]]</f>
        <v>0.45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11" s="17">
        <f>Tabela1[[#This Row],[Preço Calculado]]/Tabela1[[#This Row],[Preço atual]]-1</f>
        <v>6.1315539919713391E-2</v>
      </c>
      <c r="U111" s="29" t="str">
        <f>HYPERLINK("https://statusinvest.com.br/fundos-imobiliarios/"&amp;Tabela1[[#This Row],[Ticker]],"Link")</f>
        <v>Link</v>
      </c>
      <c r="V111" s="38" t="s">
        <v>255</v>
      </c>
    </row>
    <row r="112" spans="1:22" hidden="1" x14ac:dyDescent="0.25">
      <c r="A112" s="12" t="s">
        <v>256</v>
      </c>
      <c r="B112" s="12" t="s">
        <v>28</v>
      </c>
      <c r="C112" s="13" t="s">
        <v>188</v>
      </c>
      <c r="D112" s="13" t="s">
        <v>257</v>
      </c>
      <c r="E112" s="16">
        <v>0</v>
      </c>
      <c r="F112" s="16">
        <v>4.7000000000000002E-3</v>
      </c>
      <c r="G112" s="25" t="e">
        <f>Tabela1[[#This Row],[Divid.]]*12/Tabela1[[#This Row],[Preço atual]]</f>
        <v>#DIV/0!</v>
      </c>
      <c r="H112" s="16">
        <v>5.9499999999999997E-2</v>
      </c>
      <c r="I112" s="16">
        <v>0.59</v>
      </c>
      <c r="J112" s="15">
        <f>Tabela1[[#This Row],[Preço atual]]/Tabela1[[#This Row],[VP]]</f>
        <v>0</v>
      </c>
      <c r="K112" s="14">
        <v>0</v>
      </c>
      <c r="L112" s="14">
        <v>0</v>
      </c>
      <c r="M112" s="13">
        <v>7.81</v>
      </c>
      <c r="N112" s="13">
        <v>9</v>
      </c>
      <c r="O112" s="13"/>
      <c r="P112" s="13"/>
      <c r="Q112" s="30">
        <f>Tabela1[[#This Row],[Divid.]]</f>
        <v>4.7000000000000002E-3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0.41623616236162364</v>
      </c>
      <c r="T112" s="17" t="e">
        <f>Tabela1[[#This Row],[Preço Calculado]]/Tabela1[[#This Row],[Preço atual]]-1</f>
        <v>#DIV/0!</v>
      </c>
      <c r="U112" s="29" t="str">
        <f>HYPERLINK("https://statusinvest.com.br/fundos-imobiliarios/"&amp;Tabela1[[#This Row],[Ticker]],"Link")</f>
        <v>Link</v>
      </c>
      <c r="V112" s="38" t="s">
        <v>29</v>
      </c>
    </row>
    <row r="113" spans="1:22" x14ac:dyDescent="0.25">
      <c r="A113" s="12" t="s">
        <v>258</v>
      </c>
      <c r="B113" s="12" t="s">
        <v>28</v>
      </c>
      <c r="C113" s="13"/>
      <c r="D113" s="13"/>
      <c r="E113" s="16"/>
      <c r="F113" s="16"/>
      <c r="G113" s="14" t="e">
        <f>Tabela1[[#This Row],[Divid.]]*12/Tabela1[[#This Row],[Preço atual]]</f>
        <v>#DIV/0!</v>
      </c>
      <c r="H113" s="16"/>
      <c r="I113" s="16"/>
      <c r="J113" s="15" t="e">
        <f>Tabela1[[#This Row],[Preço atual]]/Tabela1[[#This Row],[VP]]</f>
        <v>#DIV/0!</v>
      </c>
      <c r="K113" s="14"/>
      <c r="L113" s="14"/>
      <c r="M113" s="13"/>
      <c r="N113" s="13"/>
      <c r="O113" s="13"/>
      <c r="P113" s="13"/>
      <c r="Q113" s="30">
        <f>Tabela1[[#This Row],[Divid.]]</f>
        <v>0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3" s="17" t="e">
        <f>Tabela1[[#This Row],[Preço Calculado]]/Tabela1[[#This Row],[Preço atual]]-1</f>
        <v>#DIV/0!</v>
      </c>
      <c r="U113" s="29" t="str">
        <f>HYPERLINK("https://statusinvest.com.br/fundos-imobiliarios/"&amp;Tabela1[[#This Row],[Ticker]],"Link")</f>
        <v>Link</v>
      </c>
      <c r="V113" s="38" t="s">
        <v>29</v>
      </c>
    </row>
    <row r="114" spans="1:22" hidden="1" x14ac:dyDescent="0.25">
      <c r="A114" s="12" t="s">
        <v>259</v>
      </c>
      <c r="B114" s="12" t="s">
        <v>28</v>
      </c>
      <c r="C114" s="13" t="s">
        <v>76</v>
      </c>
      <c r="D114" s="13" t="s">
        <v>49</v>
      </c>
      <c r="E114" s="16">
        <v>6.42</v>
      </c>
      <c r="F114" s="16">
        <v>0.05</v>
      </c>
      <c r="G114" s="25">
        <f>Tabela1[[#This Row],[Divid.]]*12/Tabela1[[#This Row],[Preço atual]]</f>
        <v>9.3457943925233655E-2</v>
      </c>
      <c r="H114" s="16">
        <v>0.63200000000000001</v>
      </c>
      <c r="I114" s="16">
        <v>9.25</v>
      </c>
      <c r="J114" s="15">
        <f>Tabela1[[#This Row],[Preço atual]]/Tabela1[[#This Row],[VP]]</f>
        <v>0.69405405405405407</v>
      </c>
      <c r="K114" s="14">
        <v>0</v>
      </c>
      <c r="L114" s="14">
        <v>0</v>
      </c>
      <c r="M114" s="13">
        <v>1.76</v>
      </c>
      <c r="N114" s="13">
        <v>753</v>
      </c>
      <c r="O114" s="13">
        <v>1939</v>
      </c>
      <c r="P114" s="13">
        <v>243</v>
      </c>
      <c r="Q114" s="30">
        <f>Tabela1[[#This Row],[Divid.]]</f>
        <v>0.05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14" s="17">
        <f>Tabela1[[#This Row],[Preço Calculado]]/Tabela1[[#This Row],[Preço atual]]-1</f>
        <v>-0.31027347656654125</v>
      </c>
      <c r="U114" s="29" t="str">
        <f>HYPERLINK("https://statusinvest.com.br/fundos-imobiliarios/"&amp;Tabela1[[#This Row],[Ticker]],"Link")</f>
        <v>Link</v>
      </c>
      <c r="V114" s="38" t="s">
        <v>260</v>
      </c>
    </row>
    <row r="115" spans="1:22" x14ac:dyDescent="0.25">
      <c r="A115" s="12" t="s">
        <v>261</v>
      </c>
      <c r="B115" s="12" t="s">
        <v>28</v>
      </c>
      <c r="C115" s="13"/>
      <c r="D115" s="13"/>
      <c r="E115" s="16"/>
      <c r="F115" s="16"/>
      <c r="G115" s="25" t="e">
        <f>Tabela1[[#This Row],[Divid.]]*12/Tabela1[[#This Row],[Preço atual]]</f>
        <v>#DIV/0!</v>
      </c>
      <c r="H115" s="16"/>
      <c r="I115" s="16"/>
      <c r="J115" s="15" t="e">
        <f>Tabela1[[#This Row],[Preço atual]]/Tabela1[[#This Row],[VP]]</f>
        <v>#DIV/0!</v>
      </c>
      <c r="K115" s="14"/>
      <c r="L115" s="14"/>
      <c r="M115" s="13"/>
      <c r="N115" s="13"/>
      <c r="O115" s="13"/>
      <c r="P115" s="13"/>
      <c r="Q115" s="30">
        <f>Tabela1[[#This Row],[Divid.]]</f>
        <v>0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5" s="17" t="e">
        <f>Tabela1[[#This Row],[Preço Calculado]]/Tabela1[[#This Row],[Preço atual]]-1</f>
        <v>#DIV/0!</v>
      </c>
      <c r="U115" s="29" t="str">
        <f>HYPERLINK("https://statusinvest.com.br/fundos-imobiliarios/"&amp;Tabela1[[#This Row],[Ticker]],"Link")</f>
        <v>Link</v>
      </c>
      <c r="V115" s="38" t="s">
        <v>29</v>
      </c>
    </row>
    <row r="116" spans="1:22" hidden="1" x14ac:dyDescent="0.25">
      <c r="A116" s="12" t="s">
        <v>262</v>
      </c>
      <c r="B116" s="12" t="s">
        <v>28</v>
      </c>
      <c r="C116" s="13" t="s">
        <v>51</v>
      </c>
      <c r="D116" s="13" t="s">
        <v>254</v>
      </c>
      <c r="E116" s="16">
        <v>7.29</v>
      </c>
      <c r="F116" s="16">
        <v>7.0000000000000007E-2</v>
      </c>
      <c r="G116" s="14">
        <f>Tabela1[[#This Row],[Divid.]]*12/Tabela1[[#This Row],[Preço atual]]</f>
        <v>0.11522633744855969</v>
      </c>
      <c r="H116" s="16">
        <v>0.86599999999999999</v>
      </c>
      <c r="I116" s="16">
        <v>8.89</v>
      </c>
      <c r="J116" s="15">
        <f>Tabela1[[#This Row],[Preço atual]]/Tabela1[[#This Row],[VP]]</f>
        <v>0.82002249718785147</v>
      </c>
      <c r="K116" s="14"/>
      <c r="L116" s="14"/>
      <c r="M116" s="13">
        <v>5.96</v>
      </c>
      <c r="N116" s="13">
        <v>1675</v>
      </c>
      <c r="O116" s="13"/>
      <c r="P116" s="13"/>
      <c r="Q116" s="30">
        <f>Tabela1[[#This Row],[Divid.]]</f>
        <v>7.0000000000000007E-2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16" s="17">
        <f>Tabela1[[#This Row],[Preço Calculado]]/Tabela1[[#This Row],[Preço atual]]-1</f>
        <v>-0.14962112584088794</v>
      </c>
      <c r="U116" s="29" t="str">
        <f>HYPERLINK("https://statusinvest.com.br/fundos-imobiliarios/"&amp;Tabela1[[#This Row],[Ticker]],"Link")</f>
        <v>Link</v>
      </c>
      <c r="V116" s="38" t="s">
        <v>263</v>
      </c>
    </row>
    <row r="117" spans="1:22" hidden="1" x14ac:dyDescent="0.25">
      <c r="A117" s="12" t="s">
        <v>264</v>
      </c>
      <c r="B117" s="12" t="s">
        <v>28</v>
      </c>
      <c r="C117" s="13" t="s">
        <v>39</v>
      </c>
      <c r="D117" s="13"/>
      <c r="E117" s="16">
        <v>101.42</v>
      </c>
      <c r="F117" s="16" t="s">
        <v>49</v>
      </c>
      <c r="G117" s="14" t="e">
        <f>Tabela1[[#This Row],[Divid.]]*12/Tabela1[[#This Row],[Preço atual]]</f>
        <v>#VALUE!</v>
      </c>
      <c r="H117" s="16">
        <v>0</v>
      </c>
      <c r="I117" s="16">
        <v>132.5</v>
      </c>
      <c r="J117" s="15">
        <f>Tabela1[[#This Row],[Preço atual]]/Tabela1[[#This Row],[VP]]</f>
        <v>0.76543396226415095</v>
      </c>
      <c r="K117" s="14"/>
      <c r="L117" s="14"/>
      <c r="M117" s="13">
        <v>0.13</v>
      </c>
      <c r="N117" s="13">
        <v>131</v>
      </c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29</v>
      </c>
    </row>
    <row r="118" spans="1:22" hidden="1" x14ac:dyDescent="0.25">
      <c r="A118" s="12" t="s">
        <v>265</v>
      </c>
      <c r="B118" s="12" t="s">
        <v>28</v>
      </c>
      <c r="C118" s="13" t="s">
        <v>155</v>
      </c>
      <c r="D118" s="13"/>
      <c r="E118" s="16">
        <v>100</v>
      </c>
      <c r="F118" s="16" t="s">
        <v>49</v>
      </c>
      <c r="G118" s="14" t="e">
        <f>Tabela1[[#This Row],[Divid.]]*12/Tabela1[[#This Row],[Preço atual]]</f>
        <v>#VALUE!</v>
      </c>
      <c r="H118" s="16">
        <v>0</v>
      </c>
      <c r="I118" s="16">
        <v>98.83</v>
      </c>
      <c r="J118" s="15">
        <f>Tabela1[[#This Row],[Preço atual]]/Tabela1[[#This Row],[VP]]</f>
        <v>1.0118385105737124</v>
      </c>
      <c r="K118" s="14"/>
      <c r="L118" s="14"/>
      <c r="M118" s="13">
        <v>21.47</v>
      </c>
      <c r="N118" s="13">
        <v>11</v>
      </c>
      <c r="O118" s="13"/>
      <c r="P118" s="13"/>
      <c r="Q118" s="30" t="str">
        <f>Tabela1[[#This Row],[Divid.]]</f>
        <v>-</v>
      </c>
      <c r="R118" s="31">
        <v>0</v>
      </c>
      <c r="S1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8" s="17" t="e">
        <f>Tabela1[[#This Row],[Preço Calculado]]/Tabela1[[#This Row],[Preço atual]]-1</f>
        <v>#VALUE!</v>
      </c>
      <c r="U118" s="29" t="str">
        <f>HYPERLINK("https://statusinvest.com.br/fundos-imobiliarios/"&amp;Tabela1[[#This Row],[Ticker]],"Link")</f>
        <v>Link</v>
      </c>
      <c r="V118" s="38" t="s">
        <v>29</v>
      </c>
    </row>
    <row r="119" spans="1:22" x14ac:dyDescent="0.25">
      <c r="A119" s="12" t="s">
        <v>266</v>
      </c>
      <c r="B119" s="12" t="s">
        <v>28</v>
      </c>
      <c r="C119" s="13"/>
      <c r="D119" s="13"/>
      <c r="E119" s="16"/>
      <c r="F119" s="16"/>
      <c r="G119" s="14" t="e">
        <f>Tabela1[[#This Row],[Divid.]]*12/Tabela1[[#This Row],[Preço atual]]</f>
        <v>#DIV/0!</v>
      </c>
      <c r="H119" s="16"/>
      <c r="I119" s="16"/>
      <c r="J119" s="15" t="e">
        <f>Tabela1[[#This Row],[Preço atual]]/Tabela1[[#This Row],[VP]]</f>
        <v>#DIV/0!</v>
      </c>
      <c r="K119" s="14"/>
      <c r="L119" s="14"/>
      <c r="M119" s="13"/>
      <c r="N119" s="13"/>
      <c r="O119" s="13"/>
      <c r="P119" s="13"/>
      <c r="Q119" s="30">
        <f>Tabela1[[#This Row],[Divid.]]</f>
        <v>0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29</v>
      </c>
    </row>
    <row r="120" spans="1:22" x14ac:dyDescent="0.25">
      <c r="A120" s="12" t="s">
        <v>267</v>
      </c>
      <c r="B120" s="12" t="s">
        <v>28</v>
      </c>
      <c r="C120" s="13"/>
      <c r="D120" s="13"/>
      <c r="E120" s="16"/>
      <c r="F120" s="16"/>
      <c r="G120" s="25" t="e">
        <f>Tabela1[[#This Row],[Divid.]]*12/Tabela1[[#This Row],[Preço atual]]</f>
        <v>#DIV/0!</v>
      </c>
      <c r="H120" s="16"/>
      <c r="I120" s="16"/>
      <c r="J120" s="15" t="e">
        <f>Tabela1[[#This Row],[Preço atual]]/Tabela1[[#This Row],[VP]]</f>
        <v>#DIV/0!</v>
      </c>
      <c r="K120" s="14"/>
      <c r="L120" s="14"/>
      <c r="M120" s="13"/>
      <c r="N120" s="13"/>
      <c r="O120" s="13"/>
      <c r="P120" s="13"/>
      <c r="Q120" s="30">
        <f>Tabela1[[#This Row],[Divid.]]</f>
        <v>0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29</v>
      </c>
    </row>
    <row r="121" spans="1:22" hidden="1" x14ac:dyDescent="0.25">
      <c r="A121" s="12" t="s">
        <v>268</v>
      </c>
      <c r="B121" s="12" t="s">
        <v>28</v>
      </c>
      <c r="C121" s="13" t="s">
        <v>39</v>
      </c>
      <c r="D121" s="13" t="s">
        <v>46</v>
      </c>
      <c r="E121" s="16">
        <v>18.03</v>
      </c>
      <c r="F121" s="16">
        <v>0.03</v>
      </c>
      <c r="G121" s="14">
        <f>Tabela1[[#This Row],[Divid.]]*12/Tabela1[[#This Row],[Preço atual]]</f>
        <v>1.9966722129783693E-2</v>
      </c>
      <c r="H121" s="16">
        <v>0.91720000000000002</v>
      </c>
      <c r="I121" s="16">
        <v>62.63</v>
      </c>
      <c r="J121" s="15">
        <f>Tabela1[[#This Row],[Preço atual]]/Tabela1[[#This Row],[VP]]</f>
        <v>0.28788120708925435</v>
      </c>
      <c r="K121" s="14">
        <v>0.246</v>
      </c>
      <c r="L121" s="14">
        <v>0</v>
      </c>
      <c r="M121" s="13">
        <v>0.77</v>
      </c>
      <c r="N121" s="13">
        <v>4526</v>
      </c>
      <c r="O121" s="13">
        <v>2738</v>
      </c>
      <c r="P121" s="13">
        <v>270</v>
      </c>
      <c r="Q121" s="30">
        <f>Tabela1[[#This Row],[Divid.]]</f>
        <v>0.03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121" s="17">
        <f>Tabela1[[#This Row],[Preço Calculado]]/Tabela1[[#This Row],[Preço atual]]-1</f>
        <v>-0.85264411712336763</v>
      </c>
      <c r="U121" s="29" t="str">
        <f>HYPERLINK("https://statusinvest.com.br/fundos-imobiliarios/"&amp;Tabela1[[#This Row],[Ticker]],"Link")</f>
        <v>Link</v>
      </c>
      <c r="V121" s="38" t="s">
        <v>269</v>
      </c>
    </row>
    <row r="122" spans="1:22" hidden="1" x14ac:dyDescent="0.25">
      <c r="A122" s="12" t="s">
        <v>270</v>
      </c>
      <c r="B122" s="12" t="s">
        <v>28</v>
      </c>
      <c r="C122" s="13" t="s">
        <v>35</v>
      </c>
      <c r="D122" s="13"/>
      <c r="E122" s="16">
        <v>0</v>
      </c>
      <c r="F122" s="16" t="s">
        <v>49</v>
      </c>
      <c r="G122" s="14" t="e">
        <f>Tabela1[[#This Row],[Divid.]]*12/Tabela1[[#This Row],[Preço atual]]</f>
        <v>#VALUE!</v>
      </c>
      <c r="H122" s="16">
        <v>0</v>
      </c>
      <c r="I122" s="16">
        <v>997.66</v>
      </c>
      <c r="J122" s="15">
        <f>Tabela1[[#This Row],[Preço atual]]/Tabela1[[#This Row],[VP]]</f>
        <v>0</v>
      </c>
      <c r="K122" s="14"/>
      <c r="L122" s="14"/>
      <c r="M122" s="13">
        <v>100.32</v>
      </c>
      <c r="N122" s="13">
        <v>16</v>
      </c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29</v>
      </c>
    </row>
    <row r="123" spans="1:22" hidden="1" x14ac:dyDescent="0.25">
      <c r="A123" s="12" t="s">
        <v>271</v>
      </c>
      <c r="B123" s="12" t="s">
        <v>28</v>
      </c>
      <c r="C123" s="13" t="s">
        <v>84</v>
      </c>
      <c r="D123" s="13"/>
      <c r="E123" s="16">
        <v>1026.3800000000001</v>
      </c>
      <c r="F123" s="16" t="s">
        <v>49</v>
      </c>
      <c r="G123" s="14" t="e">
        <f>Tabela1[[#This Row],[Divid.]]*12/Tabela1[[#This Row],[Preço atual]]</f>
        <v>#VALUE!</v>
      </c>
      <c r="H123" s="16">
        <v>0</v>
      </c>
      <c r="I123" s="16">
        <v>844.21</v>
      </c>
      <c r="J123" s="15">
        <f>Tabela1[[#This Row],[Preço atual]]/Tabela1[[#This Row],[VP]]</f>
        <v>1.2157875410146766</v>
      </c>
      <c r="K123" s="14"/>
      <c r="L123" s="14"/>
      <c r="M123" s="13">
        <v>0.57999999999999996</v>
      </c>
      <c r="N123" s="13">
        <v>1813</v>
      </c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29</v>
      </c>
    </row>
    <row r="124" spans="1:22" hidden="1" x14ac:dyDescent="0.25">
      <c r="A124" s="12" t="s">
        <v>272</v>
      </c>
      <c r="B124" s="12" t="s">
        <v>28</v>
      </c>
      <c r="C124" s="13" t="s">
        <v>155</v>
      </c>
      <c r="D124" s="13"/>
      <c r="E124" s="16">
        <v>3.05</v>
      </c>
      <c r="F124" s="16" t="s">
        <v>49</v>
      </c>
      <c r="G124" s="14" t="e">
        <f>Tabela1[[#This Row],[Divid.]]*12/Tabela1[[#This Row],[Preço atual]]</f>
        <v>#VALUE!</v>
      </c>
      <c r="H124" s="16">
        <v>0</v>
      </c>
      <c r="I124" s="16">
        <v>122.83</v>
      </c>
      <c r="J124" s="15">
        <f>Tabela1[[#This Row],[Preço atual]]/Tabela1[[#This Row],[VP]]</f>
        <v>2.4831067328828459E-2</v>
      </c>
      <c r="K124" s="14"/>
      <c r="L124" s="14"/>
      <c r="M124" s="13">
        <v>0.01</v>
      </c>
      <c r="N124" s="13">
        <v>45</v>
      </c>
      <c r="O124" s="13"/>
      <c r="P124" s="13"/>
      <c r="Q124" s="30" t="str">
        <f>Tabela1[[#This Row],[Divid.]]</f>
        <v>-</v>
      </c>
      <c r="R124" s="31">
        <v>0</v>
      </c>
      <c r="S1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4" s="17" t="e">
        <f>Tabela1[[#This Row],[Preço Calculado]]/Tabela1[[#This Row],[Preço atual]]-1</f>
        <v>#VALUE!</v>
      </c>
      <c r="U124" s="29" t="str">
        <f>HYPERLINK("https://statusinvest.com.br/fundos-imobiliarios/"&amp;Tabela1[[#This Row],[Ticker]],"Link")</f>
        <v>Link</v>
      </c>
      <c r="V124" s="38" t="s">
        <v>29</v>
      </c>
    </row>
    <row r="125" spans="1:22" x14ac:dyDescent="0.25">
      <c r="A125" s="12" t="s">
        <v>273</v>
      </c>
      <c r="B125" s="12" t="s">
        <v>28</v>
      </c>
      <c r="C125" s="13"/>
      <c r="D125" s="13"/>
      <c r="E125" s="16"/>
      <c r="F125" s="16"/>
      <c r="G125" s="14" t="e">
        <f>Tabela1[[#This Row],[Divid.]]*12/Tabela1[[#This Row],[Preço atual]]</f>
        <v>#DIV/0!</v>
      </c>
      <c r="H125" s="16"/>
      <c r="I125" s="16"/>
      <c r="J125" s="15" t="e">
        <f>Tabela1[[#This Row],[Preço atual]]/Tabela1[[#This Row],[VP]]</f>
        <v>#DIV/0!</v>
      </c>
      <c r="K125" s="14"/>
      <c r="L125" s="14"/>
      <c r="M125" s="13"/>
      <c r="N125" s="13"/>
      <c r="O125" s="13"/>
      <c r="P125" s="13"/>
      <c r="Q125" s="30">
        <f>Tabela1[[#This Row],[Divid.]]</f>
        <v>0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5" s="17" t="e">
        <f>Tabela1[[#This Row],[Preço Calculado]]/Tabela1[[#This Row],[Preço atual]]-1</f>
        <v>#DIV/0!</v>
      </c>
      <c r="U125" s="29" t="str">
        <f>HYPERLINK("https://statusinvest.com.br/fundos-imobiliarios/"&amp;Tabela1[[#This Row],[Ticker]],"Link")</f>
        <v>Link</v>
      </c>
      <c r="V125" s="38" t="s">
        <v>29</v>
      </c>
    </row>
    <row r="126" spans="1:22" hidden="1" x14ac:dyDescent="0.25">
      <c r="A126" s="12" t="s">
        <v>274</v>
      </c>
      <c r="B126" s="12" t="s">
        <v>28</v>
      </c>
      <c r="C126" s="13" t="s">
        <v>55</v>
      </c>
      <c r="D126" s="13"/>
      <c r="E126" s="16">
        <v>10.4</v>
      </c>
      <c r="F126" s="16" t="s">
        <v>49</v>
      </c>
      <c r="G126" s="14" t="e">
        <f>Tabela1[[#This Row],[Divid.]]*12/Tabela1[[#This Row],[Preço atual]]</f>
        <v>#VALUE!</v>
      </c>
      <c r="H126" s="16">
        <v>0</v>
      </c>
      <c r="I126" s="16">
        <v>10.46</v>
      </c>
      <c r="J126" s="15">
        <f>Tabela1[[#This Row],[Preço atual]]/Tabela1[[#This Row],[VP]]</f>
        <v>0.99426386233269592</v>
      </c>
      <c r="K126" s="14"/>
      <c r="L126" s="14"/>
      <c r="M126" s="13">
        <v>1.1599999999999999</v>
      </c>
      <c r="N126" s="13">
        <v>38</v>
      </c>
      <c r="O126" s="13"/>
      <c r="P126" s="13"/>
      <c r="Q126" s="30" t="str">
        <f>Tabela1[[#This Row],[Divid.]]</f>
        <v>-</v>
      </c>
      <c r="R126" s="31">
        <v>0</v>
      </c>
      <c r="S12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6" s="17" t="e">
        <f>Tabela1[[#This Row],[Preço Calculado]]/Tabela1[[#This Row],[Preço atual]]-1</f>
        <v>#VALUE!</v>
      </c>
      <c r="U126" s="29" t="str">
        <f>HYPERLINK("https://statusinvest.com.br/fundos-imobiliarios/"&amp;Tabela1[[#This Row],[Ticker]],"Link")</f>
        <v>Link</v>
      </c>
      <c r="V126" s="38" t="s">
        <v>29</v>
      </c>
    </row>
    <row r="127" spans="1:22" hidden="1" x14ac:dyDescent="0.25">
      <c r="A127" s="12" t="s">
        <v>275</v>
      </c>
      <c r="B127" s="12" t="s">
        <v>28</v>
      </c>
      <c r="C127" s="13" t="s">
        <v>76</v>
      </c>
      <c r="D127" s="13" t="s">
        <v>276</v>
      </c>
      <c r="E127" s="16">
        <v>9.0299999999999994</v>
      </c>
      <c r="F127" s="16">
        <v>9.5200000000000007E-2</v>
      </c>
      <c r="G127" s="14">
        <f>Tabela1[[#This Row],[Divid.]]*12/Tabela1[[#This Row],[Preço atual]]</f>
        <v>0.12651162790697676</v>
      </c>
      <c r="H127" s="16">
        <v>1.1560999999999999</v>
      </c>
      <c r="I127" s="16">
        <v>9.77</v>
      </c>
      <c r="J127" s="15">
        <f>Tabela1[[#This Row],[Preço atual]]/Tabela1[[#This Row],[VP]]</f>
        <v>0.92425793244626409</v>
      </c>
      <c r="K127" s="14"/>
      <c r="L127" s="14"/>
      <c r="M127" s="13">
        <v>7.05</v>
      </c>
      <c r="N127" s="13">
        <v>11719</v>
      </c>
      <c r="O127" s="13"/>
      <c r="P127" s="13"/>
      <c r="Q127" s="30">
        <f>Tabela1[[#This Row],[Divid.]]</f>
        <v>9.5200000000000007E-2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8.4309963099630991</v>
      </c>
      <c r="T127" s="17">
        <f>Tabela1[[#This Row],[Preço Calculado]]/Tabela1[[#This Row],[Preço atual]]-1</f>
        <v>-6.6334849395005557E-2</v>
      </c>
      <c r="U127" s="29" t="str">
        <f>HYPERLINK("https://statusinvest.com.br/fundos-imobiliarios/"&amp;Tabela1[[#This Row],[Ticker]],"Link")</f>
        <v>Link</v>
      </c>
      <c r="V127" s="38" t="s">
        <v>277</v>
      </c>
    </row>
    <row r="128" spans="1:22" hidden="1" x14ac:dyDescent="0.25">
      <c r="A128" s="12" t="s">
        <v>278</v>
      </c>
      <c r="B128" s="12" t="s">
        <v>28</v>
      </c>
      <c r="C128" s="13" t="s">
        <v>188</v>
      </c>
      <c r="D128" s="13" t="s">
        <v>49</v>
      </c>
      <c r="E128" s="16">
        <v>20926.3</v>
      </c>
      <c r="F128" s="16">
        <v>1868.75</v>
      </c>
      <c r="G128" s="14">
        <f>Tabela1[[#This Row],[Divid.]]*12/Tabela1[[#This Row],[Preço atual]]</f>
        <v>1.0716180117842142</v>
      </c>
      <c r="H128" s="16">
        <v>868.75</v>
      </c>
      <c r="I128" s="16">
        <v>29961.75</v>
      </c>
      <c r="J128" s="15">
        <f>Tabela1[[#This Row],[Preço atual]]/Tabela1[[#This Row],[VP]]</f>
        <v>0.6984338364748387</v>
      </c>
      <c r="K128" s="14"/>
      <c r="L128" s="14"/>
      <c r="M128" s="13">
        <v>1.08</v>
      </c>
      <c r="N128" s="13">
        <v>10</v>
      </c>
      <c r="O128" s="13"/>
      <c r="P128" s="13"/>
      <c r="Q128" s="30">
        <f>Tabela1[[#This Row],[Divid.]]</f>
        <v>1868.75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28" s="17">
        <f>Tabela1[[#This Row],[Preço Calculado]]/Tabela1[[#This Row],[Preço atual]]-1</f>
        <v>6.9086200131676314</v>
      </c>
      <c r="U128" s="29" t="str">
        <f>HYPERLINK("https://statusinvest.com.br/fundos-imobiliarios/"&amp;Tabela1[[#This Row],[Ticker]],"Link")</f>
        <v>Link</v>
      </c>
      <c r="V128" s="38" t="s">
        <v>279</v>
      </c>
    </row>
    <row r="129" spans="1:22" hidden="1" x14ac:dyDescent="0.25">
      <c r="A129" s="12" t="s">
        <v>280</v>
      </c>
      <c r="B129" s="12" t="s">
        <v>28</v>
      </c>
      <c r="C129" s="13" t="s">
        <v>39</v>
      </c>
      <c r="D129" s="13" t="s">
        <v>139</v>
      </c>
      <c r="E129" s="16">
        <v>132</v>
      </c>
      <c r="F129" s="16">
        <v>0.84</v>
      </c>
      <c r="G129" s="25">
        <f>Tabela1[[#This Row],[Divid.]]*12/Tabela1[[#This Row],[Preço atual]]</f>
        <v>7.636363636363637E-2</v>
      </c>
      <c r="H129" s="16">
        <v>9.31</v>
      </c>
      <c r="I129" s="16">
        <v>141.91</v>
      </c>
      <c r="J129" s="15">
        <f>Tabela1[[#This Row],[Preço atual]]/Tabela1[[#This Row],[VP]]</f>
        <v>0.9301670072581214</v>
      </c>
      <c r="K129" s="14">
        <v>0</v>
      </c>
      <c r="L129" s="14">
        <v>0</v>
      </c>
      <c r="M129" s="13">
        <v>1.1200000000000001</v>
      </c>
      <c r="N129" s="13">
        <v>417</v>
      </c>
      <c r="O129" s="13">
        <v>19540</v>
      </c>
      <c r="P129" s="13">
        <v>1526</v>
      </c>
      <c r="Q129" s="30">
        <f>Tabela1[[#This Row],[Divid.]]</f>
        <v>0.84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29" s="17">
        <f>Tabela1[[#This Row],[Preço Calculado]]/Tabela1[[#This Row],[Preço atual]]-1</f>
        <v>-0.43643072794364302</v>
      </c>
      <c r="U129" s="29" t="str">
        <f>HYPERLINK("https://statusinvest.com.br/fundos-imobiliarios/"&amp;Tabela1[[#This Row],[Ticker]],"Link")</f>
        <v>Link</v>
      </c>
      <c r="V129" s="38" t="s">
        <v>29</v>
      </c>
    </row>
    <row r="130" spans="1:22" hidden="1" x14ac:dyDescent="0.25">
      <c r="A130" s="12" t="s">
        <v>281</v>
      </c>
      <c r="B130" s="12" t="s">
        <v>28</v>
      </c>
      <c r="C130" s="13" t="s">
        <v>55</v>
      </c>
      <c r="D130" s="13"/>
      <c r="E130" s="16">
        <v>0</v>
      </c>
      <c r="F130" s="16" t="s">
        <v>49</v>
      </c>
      <c r="G130" s="25" t="e">
        <f>Tabela1[[#This Row],[Divid.]]*12/Tabela1[[#This Row],[Preço atual]]</f>
        <v>#VALUE!</v>
      </c>
      <c r="H130" s="16">
        <v>0</v>
      </c>
      <c r="I130" s="16">
        <v>0.01</v>
      </c>
      <c r="J130" s="15">
        <f>Tabela1[[#This Row],[Preço atual]]/Tabela1[[#This Row],[VP]]</f>
        <v>0</v>
      </c>
      <c r="K130" s="14"/>
      <c r="L130" s="14"/>
      <c r="M130" s="13">
        <v>101.65</v>
      </c>
      <c r="N130" s="13"/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29</v>
      </c>
    </row>
    <row r="131" spans="1:22" hidden="1" x14ac:dyDescent="0.25">
      <c r="A131" s="12" t="s">
        <v>282</v>
      </c>
      <c r="B131" s="12" t="s">
        <v>28</v>
      </c>
      <c r="C131" s="13" t="s">
        <v>67</v>
      </c>
      <c r="D131" s="13" t="s">
        <v>283</v>
      </c>
      <c r="E131" s="16">
        <v>250.42</v>
      </c>
      <c r="F131" s="16">
        <v>1.88</v>
      </c>
      <c r="G131" s="14">
        <f>Tabela1[[#This Row],[Divid.]]*12/Tabela1[[#This Row],[Preço atual]]</f>
        <v>9.0088651066208766E-2</v>
      </c>
      <c r="H131" s="16">
        <v>22.56</v>
      </c>
      <c r="I131" s="16">
        <v>337.94</v>
      </c>
      <c r="J131" s="15">
        <f>Tabela1[[#This Row],[Preço atual]]/Tabela1[[#This Row],[VP]]</f>
        <v>0.74101911581937618</v>
      </c>
      <c r="K131" s="14">
        <v>0</v>
      </c>
      <c r="L131" s="14">
        <v>0</v>
      </c>
      <c r="M131" s="13">
        <v>1.68</v>
      </c>
      <c r="N131" s="13">
        <v>2245</v>
      </c>
      <c r="O131" s="13">
        <v>813</v>
      </c>
      <c r="P131" s="13">
        <v>84</v>
      </c>
      <c r="Q131" s="30">
        <f>Tabela1[[#This Row],[Divid.]]</f>
        <v>1.88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31" s="17">
        <f>Tabela1[[#This Row],[Preço Calculado]]/Tabela1[[#This Row],[Preço atual]]-1</f>
        <v>-0.33513910652244461</v>
      </c>
      <c r="U131" s="29" t="str">
        <f>HYPERLINK("https://statusinvest.com.br/fundos-imobiliarios/"&amp;Tabela1[[#This Row],[Ticker]],"Link")</f>
        <v>Link</v>
      </c>
      <c r="V131" s="38" t="s">
        <v>284</v>
      </c>
    </row>
    <row r="132" spans="1:22" hidden="1" x14ac:dyDescent="0.25">
      <c r="A132" s="12" t="s">
        <v>285</v>
      </c>
      <c r="B132" s="12" t="s">
        <v>28</v>
      </c>
      <c r="C132" s="13" t="s">
        <v>55</v>
      </c>
      <c r="D132" s="13" t="s">
        <v>49</v>
      </c>
      <c r="E132" s="16">
        <v>9.89</v>
      </c>
      <c r="F132" s="16">
        <v>7.4999999999999997E-2</v>
      </c>
      <c r="G132" s="14">
        <f>Tabela1[[#This Row],[Divid.]]*12/Tabela1[[#This Row],[Preço atual]]</f>
        <v>9.1001011122345793E-2</v>
      </c>
      <c r="H132" s="16">
        <v>0.90549999999999997</v>
      </c>
      <c r="I132" s="16">
        <v>9.92</v>
      </c>
      <c r="J132" s="15">
        <f>Tabela1[[#This Row],[Preço atual]]/Tabela1[[#This Row],[VP]]</f>
        <v>0.99697580645161299</v>
      </c>
      <c r="K132" s="14">
        <v>5.0000000000000001E-3</v>
      </c>
      <c r="L132" s="14">
        <v>0</v>
      </c>
      <c r="M132" s="13">
        <v>1.1399999999999999</v>
      </c>
      <c r="N132" s="13">
        <v>1321</v>
      </c>
      <c r="O132" s="13">
        <v>7962</v>
      </c>
      <c r="P132" s="13">
        <v>754</v>
      </c>
      <c r="Q132" s="30">
        <f>Tabela1[[#This Row],[Divid.]]</f>
        <v>7.4999999999999997E-2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132" s="17">
        <f>Tabela1[[#This Row],[Preço Calculado]]/Tabela1[[#This Row],[Preço atual]]-1</f>
        <v>-0.32840582197530788</v>
      </c>
      <c r="U132" s="29" t="str">
        <f>HYPERLINK("https://statusinvest.com.br/fundos-imobiliarios/"&amp;Tabela1[[#This Row],[Ticker]],"Link")</f>
        <v>Link</v>
      </c>
      <c r="V132" s="38" t="s">
        <v>286</v>
      </c>
    </row>
    <row r="133" spans="1:22" hidden="1" x14ac:dyDescent="0.25">
      <c r="A133" s="12" t="s">
        <v>287</v>
      </c>
      <c r="B133" s="12" t="s">
        <v>28</v>
      </c>
      <c r="C133" s="13" t="s">
        <v>76</v>
      </c>
      <c r="D133" s="13" t="s">
        <v>49</v>
      </c>
      <c r="E133" s="16">
        <v>9.5</v>
      </c>
      <c r="F133" s="16">
        <v>0.12</v>
      </c>
      <c r="G133" s="25">
        <f>Tabela1[[#This Row],[Divid.]]*12/Tabela1[[#This Row],[Preço atual]]</f>
        <v>0.15157894736842104</v>
      </c>
      <c r="H133" s="16">
        <v>1.0109999999999999</v>
      </c>
      <c r="I133" s="16">
        <v>9.19</v>
      </c>
      <c r="J133" s="15">
        <f>Tabela1[[#This Row],[Preço atual]]/Tabela1[[#This Row],[VP]]</f>
        <v>1.0337323177366704</v>
      </c>
      <c r="K133" s="14"/>
      <c r="L133" s="14"/>
      <c r="M133" s="13">
        <v>100.13</v>
      </c>
      <c r="N133" s="13">
        <v>338</v>
      </c>
      <c r="O133" s="13"/>
      <c r="P133" s="13"/>
      <c r="Q133" s="30">
        <f>Tabela1[[#This Row],[Divid.]]</f>
        <v>0.12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33" s="17">
        <f>Tabela1[[#This Row],[Preço Calculado]]/Tabela1[[#This Row],[Preço atual]]-1</f>
        <v>0.11866381821712935</v>
      </c>
      <c r="U133" s="29" t="str">
        <f>HYPERLINK("https://statusinvest.com.br/fundos-imobiliarios/"&amp;Tabela1[[#This Row],[Ticker]],"Link")</f>
        <v>Link</v>
      </c>
      <c r="V133" s="38" t="s">
        <v>288</v>
      </c>
    </row>
    <row r="134" spans="1:22" x14ac:dyDescent="0.25">
      <c r="A134" s="12" t="s">
        <v>289</v>
      </c>
      <c r="B134" s="12" t="s">
        <v>28</v>
      </c>
      <c r="C134" s="13"/>
      <c r="D134" s="13"/>
      <c r="E134" s="16"/>
      <c r="F134" s="16"/>
      <c r="G134" s="14" t="e">
        <f>Tabela1[[#This Row],[Divid.]]*12/Tabela1[[#This Row],[Preço atual]]</f>
        <v>#DIV/0!</v>
      </c>
      <c r="H134" s="16"/>
      <c r="I134" s="16"/>
      <c r="J134" s="15" t="e">
        <f>Tabela1[[#This Row],[Preço atual]]/Tabela1[[#This Row],[VP]]</f>
        <v>#DIV/0!</v>
      </c>
      <c r="K134" s="14"/>
      <c r="L134" s="14"/>
      <c r="M134" s="13"/>
      <c r="N134" s="13"/>
      <c r="O134" s="13"/>
      <c r="P134" s="13"/>
      <c r="Q134" s="30">
        <f>Tabela1[[#This Row],[Divid.]]</f>
        <v>0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34" s="17" t="e">
        <f>Tabela1[[#This Row],[Preço Calculado]]/Tabela1[[#This Row],[Preço atual]]-1</f>
        <v>#DIV/0!</v>
      </c>
      <c r="U134" s="29" t="str">
        <f>HYPERLINK("https://statusinvest.com.br/fundos-imobiliarios/"&amp;Tabela1[[#This Row],[Ticker]],"Link")</f>
        <v>Link</v>
      </c>
      <c r="V134" s="38" t="s">
        <v>29</v>
      </c>
    </row>
    <row r="135" spans="1:22" hidden="1" x14ac:dyDescent="0.25">
      <c r="A135" s="12" t="s">
        <v>290</v>
      </c>
      <c r="B135" s="12" t="s">
        <v>28</v>
      </c>
      <c r="C135" s="13" t="s">
        <v>291</v>
      </c>
      <c r="D135" s="13" t="s">
        <v>46</v>
      </c>
      <c r="E135" s="16">
        <v>152.6</v>
      </c>
      <c r="F135" s="16">
        <v>1.5812999999999999</v>
      </c>
      <c r="G135" s="14">
        <f>Tabela1[[#This Row],[Divid.]]*12/Tabela1[[#This Row],[Preço atual]]</f>
        <v>0.12434862385321101</v>
      </c>
      <c r="H135" s="16">
        <v>18.3598</v>
      </c>
      <c r="I135" s="16">
        <v>219.84</v>
      </c>
      <c r="J135" s="15">
        <f>Tabela1[[#This Row],[Preço atual]]/Tabela1[[#This Row],[VP]]</f>
        <v>0.69414119359534199</v>
      </c>
      <c r="K135" s="14">
        <v>0</v>
      </c>
      <c r="L135" s="14">
        <v>0</v>
      </c>
      <c r="M135" s="13">
        <v>1.82</v>
      </c>
      <c r="N135" s="13">
        <v>4533</v>
      </c>
      <c r="O135" s="13">
        <v>2290</v>
      </c>
      <c r="P135" s="13">
        <v>282</v>
      </c>
      <c r="Q135" s="30">
        <f>Tabela1[[#This Row],[Divid.]]</f>
        <v>1.5812999999999999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140.04132841328413</v>
      </c>
      <c r="T135" s="17">
        <f>Tabela1[[#This Row],[Preço Calculado]]/Tabela1[[#This Row],[Preço atual]]-1</f>
        <v>-8.2297978943092098E-2</v>
      </c>
      <c r="U135" s="29" t="str">
        <f>HYPERLINK("https://statusinvest.com.br/fundos-imobiliarios/"&amp;Tabela1[[#This Row],[Ticker]],"Link")</f>
        <v>Link</v>
      </c>
      <c r="V135" s="38" t="s">
        <v>292</v>
      </c>
    </row>
    <row r="136" spans="1:22" hidden="1" x14ac:dyDescent="0.25">
      <c r="A136" s="12" t="s">
        <v>293</v>
      </c>
      <c r="B136" s="12" t="s">
        <v>28</v>
      </c>
      <c r="C136" s="13" t="s">
        <v>67</v>
      </c>
      <c r="D136" s="13"/>
      <c r="E136" s="16">
        <v>0</v>
      </c>
      <c r="F136" s="16" t="s">
        <v>49</v>
      </c>
      <c r="G136" s="25" t="e">
        <f>Tabela1[[#This Row],[Divid.]]*12/Tabela1[[#This Row],[Preço atual]]</f>
        <v>#VALUE!</v>
      </c>
      <c r="H136" s="16">
        <v>0</v>
      </c>
      <c r="I136" s="16">
        <v>0</v>
      </c>
      <c r="J136" s="15" t="e">
        <f>Tabela1[[#This Row],[Preço atual]]/Tabela1[[#This Row],[VP]]</f>
        <v>#DIV/0!</v>
      </c>
      <c r="K136" s="14"/>
      <c r="L136" s="14"/>
      <c r="M136" s="13" t="s">
        <v>49</v>
      </c>
      <c r="N136" s="13"/>
      <c r="O136" s="13"/>
      <c r="P136" s="13"/>
      <c r="Q136" s="30" t="str">
        <f>Tabela1[[#This Row],[Divid.]]</f>
        <v>-</v>
      </c>
      <c r="R136" s="31">
        <v>0</v>
      </c>
      <c r="S1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6" s="17" t="e">
        <f>Tabela1[[#This Row],[Preço Calculado]]/Tabela1[[#This Row],[Preço atual]]-1</f>
        <v>#VALUE!</v>
      </c>
      <c r="U136" s="29" t="str">
        <f>HYPERLINK("https://statusinvest.com.br/fundos-imobiliarios/"&amp;Tabela1[[#This Row],[Ticker]],"Link")</f>
        <v>Link</v>
      </c>
      <c r="V136" s="38" t="s">
        <v>29</v>
      </c>
    </row>
    <row r="137" spans="1:22" x14ac:dyDescent="0.25">
      <c r="A137" s="12" t="s">
        <v>1076</v>
      </c>
      <c r="B137" s="12" t="s">
        <v>28</v>
      </c>
      <c r="C137" s="13"/>
      <c r="D137" s="13"/>
      <c r="E137" s="16"/>
      <c r="F137" s="16"/>
      <c r="G137" s="14" t="e">
        <f>Tabela1[[#This Row],[Divid.]]*12/Tabela1[[#This Row],[Preço atual]]</f>
        <v>#DIV/0!</v>
      </c>
      <c r="H137" s="16"/>
      <c r="I137" s="16"/>
      <c r="J137" s="15" t="e">
        <f>Tabela1[[#This Row],[Preço atual]]/Tabela1[[#This Row],[VP]]</f>
        <v>#DIV/0!</v>
      </c>
      <c r="K137" s="14"/>
      <c r="L137" s="14"/>
      <c r="M137" s="13"/>
      <c r="N137" s="13"/>
      <c r="O137" s="13"/>
      <c r="P137" s="13"/>
      <c r="Q137" s="30">
        <f>Tabela1[[#This Row],[Divid.]]</f>
        <v>0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29</v>
      </c>
    </row>
    <row r="138" spans="1:22" hidden="1" x14ac:dyDescent="0.25">
      <c r="A138" s="12" t="s">
        <v>294</v>
      </c>
      <c r="B138" s="12" t="s">
        <v>28</v>
      </c>
      <c r="C138" s="13" t="s">
        <v>76</v>
      </c>
      <c r="D138" s="13"/>
      <c r="E138" s="16">
        <v>0</v>
      </c>
      <c r="F138" s="16" t="s">
        <v>49</v>
      </c>
      <c r="G138" s="14" t="e">
        <f>Tabela1[[#This Row],[Divid.]]*12/Tabela1[[#This Row],[Preço atual]]</f>
        <v>#VALUE!</v>
      </c>
      <c r="H138" s="16">
        <v>0</v>
      </c>
      <c r="I138" s="16">
        <v>0</v>
      </c>
      <c r="J138" s="15" t="e">
        <f>Tabela1[[#This Row],[Preço atual]]/Tabela1[[#This Row],[VP]]</f>
        <v>#DIV/0!</v>
      </c>
      <c r="K138" s="14"/>
      <c r="L138" s="14"/>
      <c r="M138" s="13" t="s">
        <v>49</v>
      </c>
      <c r="N138" s="13"/>
      <c r="O138" s="13"/>
      <c r="P138" s="13"/>
      <c r="Q138" s="30" t="str">
        <f>Tabela1[[#This Row],[Divid.]]</f>
        <v>-</v>
      </c>
      <c r="R138" s="31">
        <v>0</v>
      </c>
      <c r="S1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8" s="17" t="e">
        <f>Tabela1[[#This Row],[Preço Calculado]]/Tabela1[[#This Row],[Preço atual]]-1</f>
        <v>#VALUE!</v>
      </c>
      <c r="U138" s="29" t="str">
        <f>HYPERLINK("https://statusinvest.com.br/fundos-imobiliarios/"&amp;Tabela1[[#This Row],[Ticker]],"Link")</f>
        <v>Link</v>
      </c>
      <c r="V138" s="38" t="s">
        <v>29</v>
      </c>
    </row>
    <row r="139" spans="1:22" hidden="1" x14ac:dyDescent="0.25">
      <c r="A139" s="12" t="s">
        <v>295</v>
      </c>
      <c r="B139" s="12" t="s">
        <v>28</v>
      </c>
      <c r="C139" s="13" t="s">
        <v>39</v>
      </c>
      <c r="D139" s="13" t="s">
        <v>296</v>
      </c>
      <c r="E139" s="16">
        <v>91</v>
      </c>
      <c r="F139" s="16">
        <v>0.85</v>
      </c>
      <c r="G139" s="14">
        <f>Tabela1[[#This Row],[Divid.]]*12/Tabela1[[#This Row],[Preço atual]]</f>
        <v>0.11208791208791208</v>
      </c>
      <c r="H139" s="16">
        <v>10.199999999999999</v>
      </c>
      <c r="I139" s="16">
        <v>102.68</v>
      </c>
      <c r="J139" s="15">
        <f>Tabela1[[#This Row],[Preço atual]]/Tabela1[[#This Row],[VP]]</f>
        <v>0.88624853915075963</v>
      </c>
      <c r="K139" s="14">
        <v>3.2000000000000001E-2</v>
      </c>
      <c r="L139" s="14">
        <v>0</v>
      </c>
      <c r="M139" s="13">
        <v>9.19</v>
      </c>
      <c r="N139" s="13">
        <v>18772</v>
      </c>
      <c r="O139" s="13">
        <v>22962</v>
      </c>
      <c r="P139" s="13">
        <v>1692</v>
      </c>
      <c r="Q139" s="30">
        <f>Tabela1[[#This Row],[Divid.]]</f>
        <v>0.85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39" s="17">
        <f>Tabela1[[#This Row],[Preço Calculado]]/Tabela1[[#This Row],[Preço atual]]-1</f>
        <v>-0.17278293662057509</v>
      </c>
      <c r="U139" s="29" t="str">
        <f>HYPERLINK("https://statusinvest.com.br/fundos-imobiliarios/"&amp;Tabela1[[#This Row],[Ticker]],"Link")</f>
        <v>Link</v>
      </c>
      <c r="V139" s="38" t="s">
        <v>297</v>
      </c>
    </row>
    <row r="140" spans="1:22" x14ac:dyDescent="0.25">
      <c r="A140" s="12" t="s">
        <v>298</v>
      </c>
      <c r="B140" s="12" t="s">
        <v>28</v>
      </c>
      <c r="C140" s="13"/>
      <c r="D140" s="13"/>
      <c r="E140" s="16"/>
      <c r="F140" s="16"/>
      <c r="G140" s="25" t="e">
        <f>Tabela1[[#This Row],[Divid.]]*12/Tabela1[[#This Row],[Preço atual]]</f>
        <v>#DIV/0!</v>
      </c>
      <c r="H140" s="16"/>
      <c r="I140" s="16"/>
      <c r="J140" s="15" t="e">
        <f>Tabela1[[#This Row],[Preço atual]]/Tabela1[[#This Row],[VP]]</f>
        <v>#DIV/0!</v>
      </c>
      <c r="K140" s="14"/>
      <c r="L140" s="14"/>
      <c r="M140" s="13"/>
      <c r="N140" s="13"/>
      <c r="O140" s="13"/>
      <c r="P140" s="13"/>
      <c r="Q140" s="30">
        <f>Tabela1[[#This Row],[Divid.]]</f>
        <v>0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0" s="17" t="e">
        <f>Tabela1[[#This Row],[Preço Calculado]]/Tabela1[[#This Row],[Preço atual]]-1</f>
        <v>#DIV/0!</v>
      </c>
      <c r="U140" s="29" t="str">
        <f>HYPERLINK("https://statusinvest.com.br/fundos-imobiliarios/"&amp;Tabela1[[#This Row],[Ticker]],"Link")</f>
        <v>Link</v>
      </c>
      <c r="V140" s="38" t="s">
        <v>29</v>
      </c>
    </row>
    <row r="141" spans="1:22" x14ac:dyDescent="0.25">
      <c r="A141" s="12" t="s">
        <v>299</v>
      </c>
      <c r="B141" s="12" t="s">
        <v>28</v>
      </c>
      <c r="C141" s="13"/>
      <c r="D141" s="13"/>
      <c r="E141" s="16"/>
      <c r="F141" s="16"/>
      <c r="G141" s="14" t="e">
        <f>Tabela1[[#This Row],[Divid.]]*12/Tabela1[[#This Row],[Preço atual]]</f>
        <v>#DIV/0!</v>
      </c>
      <c r="H141" s="16"/>
      <c r="I141" s="16"/>
      <c r="J141" s="15" t="e">
        <f>Tabela1[[#This Row],[Preço atual]]/Tabela1[[#This Row],[VP]]</f>
        <v>#DIV/0!</v>
      </c>
      <c r="K141" s="14"/>
      <c r="L141" s="14"/>
      <c r="M141" s="13"/>
      <c r="N141" s="13"/>
      <c r="O141" s="13"/>
      <c r="P141" s="13"/>
      <c r="Q141" s="30">
        <f>Tabela1[[#This Row],[Divid.]]</f>
        <v>0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1" s="17" t="e">
        <f>Tabela1[[#This Row],[Preço Calculado]]/Tabela1[[#This Row],[Preço atual]]-1</f>
        <v>#DIV/0!</v>
      </c>
      <c r="U141" s="29" t="str">
        <f>HYPERLINK("https://statusinvest.com.br/fundos-imobiliarios/"&amp;Tabela1[[#This Row],[Ticker]],"Link")</f>
        <v>Link</v>
      </c>
      <c r="V141" s="38" t="s">
        <v>29</v>
      </c>
    </row>
    <row r="142" spans="1:22" hidden="1" x14ac:dyDescent="0.25">
      <c r="A142" s="12" t="s">
        <v>300</v>
      </c>
      <c r="B142" s="12" t="s">
        <v>28</v>
      </c>
      <c r="C142" s="13" t="s">
        <v>291</v>
      </c>
      <c r="D142" s="13" t="s">
        <v>46</v>
      </c>
      <c r="E142" s="16">
        <v>116</v>
      </c>
      <c r="F142" s="16">
        <v>0.83</v>
      </c>
      <c r="G142" s="14">
        <f>Tabela1[[#This Row],[Divid.]]*12/Tabela1[[#This Row],[Preço atual]]</f>
        <v>8.5862068965517235E-2</v>
      </c>
      <c r="H142" s="16">
        <v>10.1919</v>
      </c>
      <c r="I142" s="16">
        <v>122.88</v>
      </c>
      <c r="J142" s="15">
        <f>Tabela1[[#This Row],[Preço atual]]/Tabela1[[#This Row],[VP]]</f>
        <v>0.94401041666666674</v>
      </c>
      <c r="K142" s="14">
        <v>0</v>
      </c>
      <c r="L142" s="14">
        <v>0</v>
      </c>
      <c r="M142" s="13">
        <v>0.73</v>
      </c>
      <c r="N142" s="13">
        <v>3959</v>
      </c>
      <c r="O142" s="13">
        <v>12884</v>
      </c>
      <c r="P142" s="13">
        <v>1184</v>
      </c>
      <c r="Q142" s="30">
        <f>Tabela1[[#This Row],[Divid.]]</f>
        <v>0.83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42" s="17">
        <f>Tabela1[[#This Row],[Preço Calculado]]/Tabela1[[#This Row],[Preço atual]]-1</f>
        <v>-0.36633159435042639</v>
      </c>
      <c r="U142" s="29" t="str">
        <f>HYPERLINK("https://statusinvest.com.br/fundos-imobiliarios/"&amp;Tabela1[[#This Row],[Ticker]],"Link")</f>
        <v>Link</v>
      </c>
      <c r="V142" s="38" t="s">
        <v>301</v>
      </c>
    </row>
    <row r="143" spans="1:22" hidden="1" x14ac:dyDescent="0.25">
      <c r="A143" s="12" t="s">
        <v>302</v>
      </c>
      <c r="B143" s="12" t="s">
        <v>28</v>
      </c>
      <c r="C143" s="13" t="s">
        <v>31</v>
      </c>
      <c r="D143" s="13" t="s">
        <v>80</v>
      </c>
      <c r="E143" s="16">
        <v>52.42</v>
      </c>
      <c r="F143" s="16">
        <v>0.43</v>
      </c>
      <c r="G143" s="14">
        <f>Tabela1[[#This Row],[Divid.]]*12/Tabela1[[#This Row],[Preço atual]]</f>
        <v>9.8435711560473108E-2</v>
      </c>
      <c r="H143" s="16">
        <v>5.24</v>
      </c>
      <c r="I143" s="16">
        <v>81.319999999999993</v>
      </c>
      <c r="J143" s="15">
        <f>Tabela1[[#This Row],[Preço atual]]/Tabela1[[#This Row],[VP]]</f>
        <v>0.64461387112641422</v>
      </c>
      <c r="K143" s="14">
        <v>5.8000000000000003E-2</v>
      </c>
      <c r="L143" s="14">
        <v>2.1000000000000001E-2</v>
      </c>
      <c r="M143" s="13">
        <v>0.96</v>
      </c>
      <c r="N143" s="13">
        <v>13467</v>
      </c>
      <c r="O143" s="13">
        <v>2309</v>
      </c>
      <c r="P143" s="13">
        <v>247</v>
      </c>
      <c r="Q143" s="30">
        <f>Tabela1[[#This Row],[Divid.]]</f>
        <v>0.43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43" s="17">
        <f>Tabela1[[#This Row],[Preço Calculado]]/Tabela1[[#This Row],[Preço atual]]-1</f>
        <v>-0.27353718405554905</v>
      </c>
      <c r="U143" s="29" t="str">
        <f>HYPERLINK("https://statusinvest.com.br/fundos-imobiliarios/"&amp;Tabela1[[#This Row],[Ticker]],"Link")</f>
        <v>Link</v>
      </c>
      <c r="V143" s="38" t="s">
        <v>303</v>
      </c>
    </row>
    <row r="144" spans="1:22" x14ac:dyDescent="0.25">
      <c r="A144" s="12" t="s">
        <v>304</v>
      </c>
      <c r="B144" s="12" t="s">
        <v>28</v>
      </c>
      <c r="C144" s="13"/>
      <c r="D144" s="13"/>
      <c r="E144" s="16"/>
      <c r="F144" s="16"/>
      <c r="G144" s="14" t="e">
        <f>Tabela1[[#This Row],[Divid.]]*12/Tabela1[[#This Row],[Preço atual]]</f>
        <v>#DIV/0!</v>
      </c>
      <c r="H144" s="16"/>
      <c r="I144" s="16"/>
      <c r="J144" s="15" t="e">
        <f>Tabela1[[#This Row],[Preço atual]]/Tabela1[[#This Row],[VP]]</f>
        <v>#DIV/0!</v>
      </c>
      <c r="K144" s="14"/>
      <c r="L144" s="14"/>
      <c r="M144" s="13"/>
      <c r="N144" s="13"/>
      <c r="O144" s="13"/>
      <c r="P144" s="13"/>
      <c r="Q144" s="30">
        <f>Tabela1[[#This Row],[Divid.]]</f>
        <v>0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4" s="17" t="e">
        <f>Tabela1[[#This Row],[Preço Calculado]]/Tabela1[[#This Row],[Preço atual]]-1</f>
        <v>#DIV/0!</v>
      </c>
      <c r="U144" s="29" t="str">
        <f>HYPERLINK("https://statusinvest.com.br/fundos-imobiliarios/"&amp;Tabela1[[#This Row],[Ticker]],"Link")</f>
        <v>Link</v>
      </c>
      <c r="V144" s="38" t="s">
        <v>29</v>
      </c>
    </row>
    <row r="145" spans="1:22" hidden="1" x14ac:dyDescent="0.25">
      <c r="A145" s="12" t="s">
        <v>305</v>
      </c>
      <c r="B145" s="12" t="s">
        <v>28</v>
      </c>
      <c r="C145" s="13" t="s">
        <v>67</v>
      </c>
      <c r="D145" s="13" t="s">
        <v>283</v>
      </c>
      <c r="E145" s="16">
        <v>498.4</v>
      </c>
      <c r="F145" s="16">
        <v>3.65</v>
      </c>
      <c r="G145" s="25">
        <f>Tabela1[[#This Row],[Divid.]]*12/Tabela1[[#This Row],[Preço atual]]</f>
        <v>8.7881219903691812E-2</v>
      </c>
      <c r="H145" s="16">
        <v>42.75</v>
      </c>
      <c r="I145" s="16">
        <v>472.3</v>
      </c>
      <c r="J145" s="15">
        <f>Tabela1[[#This Row],[Preço atual]]/Tabela1[[#This Row],[VP]]</f>
        <v>1.0552614863434258</v>
      </c>
      <c r="K145" s="14">
        <v>0</v>
      </c>
      <c r="L145" s="14">
        <v>9.0000000000000011E-3</v>
      </c>
      <c r="M145" s="13">
        <v>1.23</v>
      </c>
      <c r="N145" s="13">
        <v>15862</v>
      </c>
      <c r="O145" s="13">
        <v>615</v>
      </c>
      <c r="P145" s="13">
        <v>61</v>
      </c>
      <c r="Q145" s="30">
        <f>Tabela1[[#This Row],[Divid.]]</f>
        <v>3.65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323.2472324723247</v>
      </c>
      <c r="T145" s="17">
        <f>Tabela1[[#This Row],[Preço Calculado]]/Tabela1[[#This Row],[Preço atual]]-1</f>
        <v>-0.35143011141186853</v>
      </c>
      <c r="U145" s="29" t="str">
        <f>HYPERLINK("https://statusinvest.com.br/fundos-imobiliarios/"&amp;Tabela1[[#This Row],[Ticker]],"Link")</f>
        <v>Link</v>
      </c>
      <c r="V145" s="38" t="s">
        <v>306</v>
      </c>
    </row>
    <row r="146" spans="1:22" hidden="1" x14ac:dyDescent="0.25">
      <c r="A146" s="12" t="s">
        <v>307</v>
      </c>
      <c r="B146" s="12" t="s">
        <v>28</v>
      </c>
      <c r="C146" s="13" t="s">
        <v>84</v>
      </c>
      <c r="D146" s="13"/>
      <c r="E146" s="16">
        <v>0</v>
      </c>
      <c r="F146" s="16" t="s">
        <v>49</v>
      </c>
      <c r="G146" s="14" t="e">
        <f>Tabela1[[#This Row],[Divid.]]*12/Tabela1[[#This Row],[Preço atual]]</f>
        <v>#VALUE!</v>
      </c>
      <c r="H146" s="16">
        <v>0</v>
      </c>
      <c r="I146" s="16">
        <v>0</v>
      </c>
      <c r="J146" s="15" t="e">
        <f>Tabela1[[#This Row],[Preço atual]]/Tabela1[[#This Row],[VP]]</f>
        <v>#DIV/0!</v>
      </c>
      <c r="K146" s="14"/>
      <c r="L146" s="14"/>
      <c r="M146" s="13" t="s">
        <v>49</v>
      </c>
      <c r="N146" s="13"/>
      <c r="O146" s="13"/>
      <c r="P146" s="13"/>
      <c r="Q146" s="30" t="str">
        <f>Tabela1[[#This Row],[Divid.]]</f>
        <v>-</v>
      </c>
      <c r="R146" s="31">
        <v>0</v>
      </c>
      <c r="S14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6" s="17" t="e">
        <f>Tabela1[[#This Row],[Preço Calculado]]/Tabela1[[#This Row],[Preço atual]]-1</f>
        <v>#VALUE!</v>
      </c>
      <c r="U146" s="29" t="str">
        <f>HYPERLINK("https://statusinvest.com.br/fundos-imobiliarios/"&amp;Tabela1[[#This Row],[Ticker]],"Link")</f>
        <v>Link</v>
      </c>
      <c r="V146" s="38" t="s">
        <v>29</v>
      </c>
    </row>
    <row r="147" spans="1:22" x14ac:dyDescent="0.25">
      <c r="A147" s="12" t="s">
        <v>308</v>
      </c>
      <c r="B147" s="12" t="s">
        <v>28</v>
      </c>
      <c r="C147" s="13"/>
      <c r="D147" s="13"/>
      <c r="E147" s="16"/>
      <c r="F147" s="16"/>
      <c r="G147" s="25" t="e">
        <f>Tabela1[[#This Row],[Divid.]]*12/Tabela1[[#This Row],[Preço atual]]</f>
        <v>#DIV/0!</v>
      </c>
      <c r="H147" s="16"/>
      <c r="I147" s="16"/>
      <c r="J147" s="15" t="e">
        <f>Tabela1[[#This Row],[Preço atual]]/Tabela1[[#This Row],[VP]]</f>
        <v>#DIV/0!</v>
      </c>
      <c r="K147" s="14"/>
      <c r="L147" s="14"/>
      <c r="M147" s="13"/>
      <c r="N147" s="13"/>
      <c r="O147" s="13"/>
      <c r="P147" s="13"/>
      <c r="Q147" s="30">
        <f>Tabela1[[#This Row],[Divid.]]</f>
        <v>0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47" s="17" t="e">
        <f>Tabela1[[#This Row],[Preço Calculado]]/Tabela1[[#This Row],[Preço atual]]-1</f>
        <v>#DIV/0!</v>
      </c>
      <c r="U147" s="29" t="str">
        <f>HYPERLINK("https://statusinvest.com.br/fundos-imobiliarios/"&amp;Tabela1[[#This Row],[Ticker]],"Link")</f>
        <v>Link</v>
      </c>
      <c r="V147" s="38" t="s">
        <v>29</v>
      </c>
    </row>
    <row r="148" spans="1:22" hidden="1" x14ac:dyDescent="0.25">
      <c r="A148" s="12" t="s">
        <v>309</v>
      </c>
      <c r="B148" s="12" t="s">
        <v>28</v>
      </c>
      <c r="C148" s="13" t="s">
        <v>67</v>
      </c>
      <c r="D148" s="13" t="s">
        <v>310</v>
      </c>
      <c r="E148" s="16">
        <v>0</v>
      </c>
      <c r="F148" s="16">
        <v>0.27400000000000002</v>
      </c>
      <c r="G148" s="14" t="e">
        <f>Tabela1[[#This Row],[Divid.]]*12/Tabela1[[#This Row],[Preço atual]]</f>
        <v>#DIV/0!</v>
      </c>
      <c r="H148" s="16">
        <v>3.4986000000000002</v>
      </c>
      <c r="I148" s="16">
        <v>39.56</v>
      </c>
      <c r="J148" s="15">
        <f>Tabela1[[#This Row],[Preço atual]]/Tabela1[[#This Row],[VP]]</f>
        <v>0</v>
      </c>
      <c r="K148" s="14"/>
      <c r="L148" s="14"/>
      <c r="M148" s="13">
        <v>2.88</v>
      </c>
      <c r="N148" s="13">
        <v>4</v>
      </c>
      <c r="O148" s="13"/>
      <c r="P148" s="13"/>
      <c r="Q148" s="30">
        <f>Tabela1[[#This Row],[Divid.]]</f>
        <v>0.27400000000000002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24.26568265682657</v>
      </c>
      <c r="T148" s="17" t="e">
        <f>Tabela1[[#This Row],[Preço Calculado]]/Tabela1[[#This Row],[Preço atual]]-1</f>
        <v>#DIV/0!</v>
      </c>
      <c r="U148" s="29" t="str">
        <f>HYPERLINK("https://statusinvest.com.br/fundos-imobiliarios/"&amp;Tabela1[[#This Row],[Ticker]],"Link")</f>
        <v>Link</v>
      </c>
      <c r="V148" s="38" t="s">
        <v>29</v>
      </c>
    </row>
    <row r="149" spans="1:22" hidden="1" x14ac:dyDescent="0.25">
      <c r="A149" s="12" t="s">
        <v>311</v>
      </c>
      <c r="B149" s="12" t="s">
        <v>28</v>
      </c>
      <c r="C149" s="13" t="s">
        <v>39</v>
      </c>
      <c r="D149" s="13" t="s">
        <v>312</v>
      </c>
      <c r="E149" s="16">
        <v>75</v>
      </c>
      <c r="F149" s="16">
        <v>0.51</v>
      </c>
      <c r="G149" s="14">
        <f>Tabela1[[#This Row],[Divid.]]*12/Tabela1[[#This Row],[Preço atual]]</f>
        <v>8.1600000000000006E-2</v>
      </c>
      <c r="H149" s="16">
        <v>4.53</v>
      </c>
      <c r="I149" s="16">
        <v>120.57</v>
      </c>
      <c r="J149" s="15">
        <f>Tabela1[[#This Row],[Preço atual]]/Tabela1[[#This Row],[VP]]</f>
        <v>0.62204528489674049</v>
      </c>
      <c r="K149" s="14">
        <v>6.6000000000000003E-2</v>
      </c>
      <c r="L149" s="14">
        <v>0</v>
      </c>
      <c r="M149" s="13">
        <v>0.76</v>
      </c>
      <c r="N149" s="13">
        <v>183</v>
      </c>
      <c r="O149" s="13">
        <v>10112</v>
      </c>
      <c r="P149" s="13">
        <v>777</v>
      </c>
      <c r="Q149" s="30">
        <f>Tabela1[[#This Row],[Divid.]]</f>
        <v>0.51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149" s="17">
        <f>Tabela1[[#This Row],[Preço Calculado]]/Tabela1[[#This Row],[Preço atual]]-1</f>
        <v>-0.39778597785977865</v>
      </c>
      <c r="U149" s="29" t="str">
        <f>HYPERLINK("https://statusinvest.com.br/fundos-imobiliarios/"&amp;Tabela1[[#This Row],[Ticker]],"Link")</f>
        <v>Link</v>
      </c>
      <c r="V149" s="38" t="s">
        <v>313</v>
      </c>
    </row>
    <row r="150" spans="1:22" hidden="1" x14ac:dyDescent="0.25">
      <c r="A150" s="12" t="s">
        <v>314</v>
      </c>
      <c r="B150" s="12" t="s">
        <v>28</v>
      </c>
      <c r="C150" s="13" t="s">
        <v>35</v>
      </c>
      <c r="D150" s="13" t="s">
        <v>315</v>
      </c>
      <c r="E150" s="16">
        <v>149.33000000000001</v>
      </c>
      <c r="F150" s="16">
        <v>6.5263</v>
      </c>
      <c r="G150" s="25">
        <f>Tabela1[[#This Row],[Divid.]]*12/Tabela1[[#This Row],[Preço atual]]</f>
        <v>0.52444652782428181</v>
      </c>
      <c r="H150" s="16">
        <v>0</v>
      </c>
      <c r="I150" s="16">
        <v>59.82</v>
      </c>
      <c r="J150" s="15">
        <f>Tabela1[[#This Row],[Preço atual]]/Tabela1[[#This Row],[VP]]</f>
        <v>2.4963223002340356</v>
      </c>
      <c r="K150" s="14"/>
      <c r="L150" s="14"/>
      <c r="M150" s="13">
        <v>2.73</v>
      </c>
      <c r="N150" s="13">
        <v>23</v>
      </c>
      <c r="O150" s="13"/>
      <c r="P150" s="13"/>
      <c r="Q150" s="30">
        <f>Tabela1[[#This Row],[Divid.]]</f>
        <v>6.5263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50" s="17">
        <f>Tabela1[[#This Row],[Preço Calculado]]/Tabela1[[#This Row],[Preço atual]]-1</f>
        <v>2.8704540798839981</v>
      </c>
      <c r="U150" s="29" t="str">
        <f>HYPERLINK("https://statusinvest.com.br/fundos-imobiliarios/"&amp;Tabela1[[#This Row],[Ticker]],"Link")</f>
        <v>Link</v>
      </c>
      <c r="V150" s="38" t="s">
        <v>29</v>
      </c>
    </row>
    <row r="151" spans="1:22" hidden="1" x14ac:dyDescent="0.25">
      <c r="A151" s="12" t="s">
        <v>316</v>
      </c>
      <c r="B151" s="12" t="s">
        <v>28</v>
      </c>
      <c r="C151" s="13" t="s">
        <v>31</v>
      </c>
      <c r="D151" s="13" t="s">
        <v>139</v>
      </c>
      <c r="E151" s="16">
        <v>2.8</v>
      </c>
      <c r="F151" s="16" t="s">
        <v>49</v>
      </c>
      <c r="G151" s="14" t="e">
        <f>Tabela1[[#This Row],[Divid.]]*12/Tabela1[[#This Row],[Preço atual]]</f>
        <v>#VALUE!</v>
      </c>
      <c r="H151" s="16">
        <v>0</v>
      </c>
      <c r="I151" s="16">
        <v>6.91</v>
      </c>
      <c r="J151" s="15">
        <f>Tabela1[[#This Row],[Preço atual]]/Tabela1[[#This Row],[VP]]</f>
        <v>0.40520984081041966</v>
      </c>
      <c r="K151" s="14">
        <v>0.79</v>
      </c>
      <c r="L151" s="14">
        <v>0.72</v>
      </c>
      <c r="M151" s="13">
        <v>0</v>
      </c>
      <c r="N151" s="13">
        <v>3630</v>
      </c>
      <c r="O151" s="13"/>
      <c r="P151" s="13"/>
      <c r="Q151" s="30" t="str">
        <f>Tabela1[[#This Row],[Divid.]]</f>
        <v>-</v>
      </c>
      <c r="R151" s="31">
        <v>0</v>
      </c>
      <c r="S15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1" s="17" t="e">
        <f>Tabela1[[#This Row],[Preço Calculado]]/Tabela1[[#This Row],[Preço atual]]-1</f>
        <v>#VALUE!</v>
      </c>
      <c r="U151" s="29" t="str">
        <f>HYPERLINK("https://statusinvest.com.br/fundos-imobiliarios/"&amp;Tabela1[[#This Row],[Ticker]],"Link")</f>
        <v>Link</v>
      </c>
      <c r="V151" s="38" t="s">
        <v>29</v>
      </c>
    </row>
    <row r="152" spans="1:22" hidden="1" x14ac:dyDescent="0.25">
      <c r="A152" s="12" t="s">
        <v>317</v>
      </c>
      <c r="B152" s="12" t="s">
        <v>28</v>
      </c>
      <c r="C152" s="13" t="s">
        <v>35</v>
      </c>
      <c r="D152" s="13" t="s">
        <v>318</v>
      </c>
      <c r="E152" s="16">
        <v>98.05</v>
      </c>
      <c r="F152" s="16">
        <v>1.1499999999999999</v>
      </c>
      <c r="G152" s="14">
        <f>Tabela1[[#This Row],[Divid.]]*12/Tabela1[[#This Row],[Preço atual]]</f>
        <v>0.14074451810300867</v>
      </c>
      <c r="H152" s="16">
        <v>13.28</v>
      </c>
      <c r="I152" s="16">
        <v>94.99</v>
      </c>
      <c r="J152" s="15">
        <f>Tabela1[[#This Row],[Preço atual]]/Tabela1[[#This Row],[VP]]</f>
        <v>1.0322139172544478</v>
      </c>
      <c r="K152" s="14"/>
      <c r="L152" s="14"/>
      <c r="M152" s="13">
        <v>7.61</v>
      </c>
      <c r="N152" s="13">
        <v>3237</v>
      </c>
      <c r="O152" s="13"/>
      <c r="P152" s="13"/>
      <c r="Q152" s="30">
        <f>Tabela1[[#This Row],[Divid.]]</f>
        <v>1.1499999999999999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52" s="17">
        <f>Tabela1[[#This Row],[Preço Calculado]]/Tabela1[[#This Row],[Preço atual]]-1</f>
        <v>3.8704930649510416E-2</v>
      </c>
      <c r="U152" s="29" t="str">
        <f>HYPERLINK("https://statusinvest.com.br/fundos-imobiliarios/"&amp;Tabela1[[#This Row],[Ticker]],"Link")</f>
        <v>Link</v>
      </c>
      <c r="V152" s="38" t="s">
        <v>319</v>
      </c>
    </row>
    <row r="153" spans="1:22" hidden="1" x14ac:dyDescent="0.25">
      <c r="A153" s="12" t="s">
        <v>320</v>
      </c>
      <c r="B153" s="12" t="s">
        <v>28</v>
      </c>
      <c r="C153" s="13" t="s">
        <v>39</v>
      </c>
      <c r="D153" s="13" t="s">
        <v>296</v>
      </c>
      <c r="E153" s="16">
        <v>141.09</v>
      </c>
      <c r="F153" s="16">
        <v>1.01</v>
      </c>
      <c r="G153" s="25">
        <f>Tabela1[[#This Row],[Divid.]]*12/Tabela1[[#This Row],[Preço atual]]</f>
        <v>8.590261535190305E-2</v>
      </c>
      <c r="H153" s="16">
        <v>11.94</v>
      </c>
      <c r="I153" s="16">
        <v>217.31</v>
      </c>
      <c r="J153" s="15">
        <f>Tabela1[[#This Row],[Preço atual]]/Tabela1[[#This Row],[VP]]</f>
        <v>0.6492568220514473</v>
      </c>
      <c r="K153" s="14">
        <v>2.3E-2</v>
      </c>
      <c r="L153" s="14">
        <v>0</v>
      </c>
      <c r="M153" s="13">
        <v>1.1000000000000001</v>
      </c>
      <c r="N153" s="13">
        <v>13585</v>
      </c>
      <c r="O153" s="13">
        <v>16834</v>
      </c>
      <c r="P153" s="13">
        <v>1806</v>
      </c>
      <c r="Q153" s="30">
        <f>Tabela1[[#This Row],[Divid.]]</f>
        <v>1.01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153" s="17">
        <f>Tabela1[[#This Row],[Preço Calculado]]/Tabela1[[#This Row],[Preço atual]]-1</f>
        <v>-0.36603235902654585</v>
      </c>
      <c r="U153" s="29" t="str">
        <f>HYPERLINK("https://statusinvest.com.br/fundos-imobiliarios/"&amp;Tabela1[[#This Row],[Ticker]],"Link")</f>
        <v>Link</v>
      </c>
      <c r="V153" s="38" t="s">
        <v>321</v>
      </c>
    </row>
    <row r="154" spans="1:22" hidden="1" x14ac:dyDescent="0.25">
      <c r="A154" s="12" t="s">
        <v>322</v>
      </c>
      <c r="B154" s="12" t="s">
        <v>28</v>
      </c>
      <c r="C154" s="13" t="s">
        <v>51</v>
      </c>
      <c r="D154" s="13"/>
      <c r="E154" s="16">
        <v>1273.8800000000001</v>
      </c>
      <c r="F154" s="16" t="s">
        <v>49</v>
      </c>
      <c r="G154" s="25" t="e">
        <f>Tabela1[[#This Row],[Divid.]]*12/Tabela1[[#This Row],[Preço atual]]</f>
        <v>#VALUE!</v>
      </c>
      <c r="H154" s="16">
        <v>0</v>
      </c>
      <c r="I154" s="16">
        <v>1231.8599999999999</v>
      </c>
      <c r="J154" s="15">
        <f>Tabela1[[#This Row],[Preço atual]]/Tabela1[[#This Row],[VP]]</f>
        <v>1.0341110191093146</v>
      </c>
      <c r="K154" s="14"/>
      <c r="L154" s="14"/>
      <c r="M154" s="13">
        <v>0.05</v>
      </c>
      <c r="N154" s="13">
        <v>125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29</v>
      </c>
    </row>
    <row r="155" spans="1:22" hidden="1" x14ac:dyDescent="0.25">
      <c r="A155" s="12" t="s">
        <v>323</v>
      </c>
      <c r="B155" s="12" t="s">
        <v>28</v>
      </c>
      <c r="C155" s="13" t="s">
        <v>31</v>
      </c>
      <c r="D155" s="13" t="s">
        <v>46</v>
      </c>
      <c r="E155" s="16">
        <v>2000.08</v>
      </c>
      <c r="F155" s="16">
        <v>13</v>
      </c>
      <c r="G155" s="14">
        <f>Tabela1[[#This Row],[Divid.]]*12/Tabela1[[#This Row],[Preço atual]]</f>
        <v>7.7996880124795012E-2</v>
      </c>
      <c r="H155" s="16">
        <v>164</v>
      </c>
      <c r="I155" s="16">
        <v>2289.46</v>
      </c>
      <c r="J155" s="15">
        <f>Tabela1[[#This Row],[Preço atual]]/Tabela1[[#This Row],[VP]]</f>
        <v>0.87360338245699853</v>
      </c>
      <c r="K155" s="14">
        <v>2.9000000000000001E-2</v>
      </c>
      <c r="L155" s="14">
        <v>-8.0000000000000002E-3</v>
      </c>
      <c r="M155" s="13">
        <v>1.29</v>
      </c>
      <c r="N155" s="13">
        <v>805</v>
      </c>
      <c r="O155" s="13">
        <v>2817</v>
      </c>
      <c r="P155" s="13">
        <v>231</v>
      </c>
      <c r="Q155" s="30">
        <f>Tabela1[[#This Row],[Divid.]]</f>
        <v>13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55" s="17">
        <f>Tabela1[[#This Row],[Preço Calculado]]/Tabela1[[#This Row],[Preço atual]]-1</f>
        <v>-0.42437726845169743</v>
      </c>
      <c r="U155" s="29" t="str">
        <f>HYPERLINK("https://statusinvest.com.br/fundos-imobiliarios/"&amp;Tabela1[[#This Row],[Ticker]],"Link")</f>
        <v>Link</v>
      </c>
      <c r="V155" s="38" t="s">
        <v>324</v>
      </c>
    </row>
    <row r="156" spans="1:22" x14ac:dyDescent="0.25">
      <c r="A156" s="12" t="s">
        <v>325</v>
      </c>
      <c r="B156" s="12" t="s">
        <v>28</v>
      </c>
      <c r="C156" s="13"/>
      <c r="D156" s="13"/>
      <c r="E156" s="16"/>
      <c r="F156" s="16"/>
      <c r="G156" s="14" t="e">
        <f>Tabela1[[#This Row],[Divid.]]*12/Tabela1[[#This Row],[Preço atual]]</f>
        <v>#DIV/0!</v>
      </c>
      <c r="H156" s="16"/>
      <c r="I156" s="16"/>
      <c r="J156" s="15" t="e">
        <f>Tabela1[[#This Row],[Preço atual]]/Tabela1[[#This Row],[VP]]</f>
        <v>#DIV/0!</v>
      </c>
      <c r="K156" s="14"/>
      <c r="L156" s="14"/>
      <c r="M156" s="13"/>
      <c r="N156" s="13"/>
      <c r="O156" s="13"/>
      <c r="P156" s="13"/>
      <c r="Q156" s="30">
        <f>Tabela1[[#This Row],[Divid.]]</f>
        <v>0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6" s="17" t="e">
        <f>Tabela1[[#This Row],[Preço Calculado]]/Tabela1[[#This Row],[Preço atual]]-1</f>
        <v>#DIV/0!</v>
      </c>
      <c r="U156" s="29" t="str">
        <f>HYPERLINK("https://statusinvest.com.br/fundos-imobiliarios/"&amp;Tabela1[[#This Row],[Ticker]],"Link")</f>
        <v>Link</v>
      </c>
      <c r="V156" s="38" t="s">
        <v>29</v>
      </c>
    </row>
    <row r="157" spans="1:22" hidden="1" x14ac:dyDescent="0.25">
      <c r="A157" s="12" t="s">
        <v>326</v>
      </c>
      <c r="B157" s="12" t="s">
        <v>28</v>
      </c>
      <c r="C157" s="13" t="s">
        <v>39</v>
      </c>
      <c r="D157" s="13" t="s">
        <v>283</v>
      </c>
      <c r="E157" s="16">
        <v>46.5</v>
      </c>
      <c r="F157" s="16">
        <v>0.5</v>
      </c>
      <c r="G157" s="14">
        <f>Tabela1[[#This Row],[Divid.]]*12/Tabela1[[#This Row],[Preço atual]]</f>
        <v>0.12903225806451613</v>
      </c>
      <c r="H157" s="16">
        <v>0.96</v>
      </c>
      <c r="I157" s="16">
        <v>117.08</v>
      </c>
      <c r="J157" s="15">
        <f>Tabela1[[#This Row],[Preço atual]]/Tabela1[[#This Row],[VP]]</f>
        <v>0.39716433208062862</v>
      </c>
      <c r="K157" s="14">
        <v>0.38600000000000001</v>
      </c>
      <c r="L157" s="14">
        <v>0</v>
      </c>
      <c r="M157" s="13">
        <v>1.63</v>
      </c>
      <c r="N157" s="13">
        <v>259</v>
      </c>
      <c r="O157" s="13">
        <v>1397</v>
      </c>
      <c r="P157" s="13">
        <v>163</v>
      </c>
      <c r="Q157" s="30">
        <f>Tabela1[[#This Row],[Divid.]]</f>
        <v>0.5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7" s="17">
        <f>Tabela1[[#This Row],[Preço Calculado]]/Tabela1[[#This Row],[Preço atual]]-1</f>
        <v>-4.7732412807999114E-2</v>
      </c>
      <c r="U157" s="29" t="str">
        <f>HYPERLINK("https://statusinvest.com.br/fundos-imobiliarios/"&amp;Tabela1[[#This Row],[Ticker]],"Link")</f>
        <v>Link</v>
      </c>
      <c r="V157" s="38" t="s">
        <v>327</v>
      </c>
    </row>
    <row r="158" spans="1:22" hidden="1" x14ac:dyDescent="0.25">
      <c r="A158" s="12" t="s">
        <v>328</v>
      </c>
      <c r="B158" s="12" t="s">
        <v>28</v>
      </c>
      <c r="C158" s="13" t="s">
        <v>39</v>
      </c>
      <c r="D158" s="13" t="s">
        <v>283</v>
      </c>
      <c r="E158" s="16">
        <v>237.03</v>
      </c>
      <c r="F158" s="16">
        <v>0.9</v>
      </c>
      <c r="G158" s="25">
        <f>Tabela1[[#This Row],[Divid.]]*12/Tabela1[[#This Row],[Preço atual]]</f>
        <v>4.5563852676876349E-2</v>
      </c>
      <c r="H158" s="16">
        <v>10.93</v>
      </c>
      <c r="I158" s="16">
        <v>341.56</v>
      </c>
      <c r="J158" s="15">
        <f>Tabela1[[#This Row],[Preço atual]]/Tabela1[[#This Row],[VP]]</f>
        <v>0.69396299332474531</v>
      </c>
      <c r="K158" s="14">
        <v>0.29899999999999999</v>
      </c>
      <c r="L158" s="14">
        <v>0</v>
      </c>
      <c r="M158" s="13">
        <v>5.07</v>
      </c>
      <c r="N158" s="13">
        <v>815</v>
      </c>
      <c r="O158" s="13">
        <v>4870</v>
      </c>
      <c r="P158" s="13">
        <v>347</v>
      </c>
      <c r="Q158" s="30">
        <f>Tabela1[[#This Row],[Divid.]]</f>
        <v>0.9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58" s="17">
        <f>Tabela1[[#This Row],[Preço Calculado]]/Tabela1[[#This Row],[Preço atual]]-1</f>
        <v>-0.66373540459869862</v>
      </c>
      <c r="U158" s="29" t="str">
        <f>HYPERLINK("https://statusinvest.com.br/fundos-imobiliarios/"&amp;Tabela1[[#This Row],[Ticker]],"Link")</f>
        <v>Link</v>
      </c>
      <c r="V158" s="38" t="s">
        <v>329</v>
      </c>
    </row>
    <row r="159" spans="1:22" hidden="1" x14ac:dyDescent="0.25">
      <c r="A159" s="12" t="s">
        <v>330</v>
      </c>
      <c r="B159" s="12" t="s">
        <v>28</v>
      </c>
      <c r="C159" s="13" t="s">
        <v>39</v>
      </c>
      <c r="D159" s="13" t="s">
        <v>296</v>
      </c>
      <c r="E159" s="16">
        <v>202.01</v>
      </c>
      <c r="F159" s="16">
        <v>0.5</v>
      </c>
      <c r="G159" s="14">
        <f>Tabela1[[#This Row],[Divid.]]*12/Tabela1[[#This Row],[Preço atual]]</f>
        <v>2.9701499925746253E-2</v>
      </c>
      <c r="H159" s="16">
        <v>2.71</v>
      </c>
      <c r="I159" s="16">
        <v>172.9</v>
      </c>
      <c r="J159" s="15">
        <f>Tabela1[[#This Row],[Preço atual]]/Tabela1[[#This Row],[VP]]</f>
        <v>1.1683632157316366</v>
      </c>
      <c r="K159" s="14">
        <v>3.5000000000000003E-2</v>
      </c>
      <c r="L159" s="14">
        <v>1E-3</v>
      </c>
      <c r="M159" s="13">
        <v>0.94</v>
      </c>
      <c r="N159" s="13">
        <v>113</v>
      </c>
      <c r="O159" s="13">
        <v>36312</v>
      </c>
      <c r="P159" s="13">
        <v>1168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-0.78080073855537824</v>
      </c>
      <c r="U159" s="29" t="str">
        <f>HYPERLINK("https://statusinvest.com.br/fundos-imobiliarios/"&amp;Tabela1[[#This Row],[Ticker]],"Link")</f>
        <v>Link</v>
      </c>
      <c r="V159" s="38" t="s">
        <v>331</v>
      </c>
    </row>
    <row r="160" spans="1:22" hidden="1" x14ac:dyDescent="0.25">
      <c r="A160" s="12" t="s">
        <v>332</v>
      </c>
      <c r="B160" s="12" t="s">
        <v>28</v>
      </c>
      <c r="C160" s="13" t="s">
        <v>76</v>
      </c>
      <c r="D160" s="13" t="s">
        <v>49</v>
      </c>
      <c r="E160" s="16">
        <v>0</v>
      </c>
      <c r="F160" s="16">
        <v>1.03</v>
      </c>
      <c r="G160" s="14" t="e">
        <f>Tabela1[[#This Row],[Divid.]]*12/Tabela1[[#This Row],[Preço atual]]</f>
        <v>#DIV/0!</v>
      </c>
      <c r="H160" s="16">
        <v>0</v>
      </c>
      <c r="I160" s="16">
        <v>18.170000000000002</v>
      </c>
      <c r="J160" s="15">
        <f>Tabela1[[#This Row],[Preço atual]]/Tabela1[[#This Row],[VP]]</f>
        <v>0</v>
      </c>
      <c r="K160" s="14"/>
      <c r="L160" s="14"/>
      <c r="M160" s="13">
        <v>100.66</v>
      </c>
      <c r="N160" s="13">
        <v>7</v>
      </c>
      <c r="O160" s="13"/>
      <c r="P160" s="13"/>
      <c r="Q160" s="30">
        <f>Tabela1[[#This Row],[Divid.]]</f>
        <v>1.03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60" s="17" t="e">
        <f>Tabela1[[#This Row],[Preço Calculado]]/Tabela1[[#This Row],[Preço atual]]-1</f>
        <v>#DIV/0!</v>
      </c>
      <c r="U160" s="29" t="str">
        <f>HYPERLINK("https://statusinvest.com.br/fundos-imobiliarios/"&amp;Tabela1[[#This Row],[Ticker]],"Link")</f>
        <v>Link</v>
      </c>
      <c r="V160" s="38" t="s">
        <v>29</v>
      </c>
    </row>
    <row r="161" spans="1:22" x14ac:dyDescent="0.25">
      <c r="A161" s="12" t="s">
        <v>333</v>
      </c>
      <c r="B161" s="12" t="s">
        <v>28</v>
      </c>
      <c r="C161" s="13"/>
      <c r="D161" s="13"/>
      <c r="E161" s="16"/>
      <c r="F161" s="16"/>
      <c r="G161" s="14" t="e">
        <f>Tabela1[[#This Row],[Divid.]]*12/Tabela1[[#This Row],[Preço atual]]</f>
        <v>#DIV/0!</v>
      </c>
      <c r="H161" s="16"/>
      <c r="I161" s="16"/>
      <c r="J161" s="15" t="e">
        <f>Tabela1[[#This Row],[Preço atual]]/Tabela1[[#This Row],[VP]]</f>
        <v>#DIV/0!</v>
      </c>
      <c r="K161" s="14"/>
      <c r="L161" s="14"/>
      <c r="M161" s="13"/>
      <c r="N161" s="13"/>
      <c r="O161" s="13"/>
      <c r="P161" s="13"/>
      <c r="Q161" s="30">
        <f>Tabela1[[#This Row],[Divid.]]</f>
        <v>0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61" s="17" t="e">
        <f>Tabela1[[#This Row],[Preço Calculado]]/Tabela1[[#This Row],[Preço atual]]-1</f>
        <v>#DIV/0!</v>
      </c>
      <c r="U161" s="29" t="str">
        <f>HYPERLINK("https://statusinvest.com.br/fundos-imobiliarios/"&amp;Tabela1[[#This Row],[Ticker]],"Link")</f>
        <v>Link</v>
      </c>
      <c r="V161" s="38" t="s">
        <v>29</v>
      </c>
    </row>
    <row r="162" spans="1:22" x14ac:dyDescent="0.25">
      <c r="A162" s="12" t="s">
        <v>334</v>
      </c>
      <c r="B162" s="12" t="s">
        <v>28</v>
      </c>
      <c r="C162" s="13"/>
      <c r="D162" s="13"/>
      <c r="E162" s="16"/>
      <c r="F162" s="16"/>
      <c r="G162" s="14" t="e">
        <f>Tabela1[[#This Row],[Divid.]]*12/Tabela1[[#This Row],[Preço atual]]</f>
        <v>#DIV/0!</v>
      </c>
      <c r="H162" s="16"/>
      <c r="I162" s="16"/>
      <c r="J162" s="15" t="e">
        <f>Tabela1[[#This Row],[Preço atual]]/Tabela1[[#This Row],[VP]]</f>
        <v>#DIV/0!</v>
      </c>
      <c r="K162" s="14"/>
      <c r="L162" s="14"/>
      <c r="M162" s="13"/>
      <c r="N162" s="13"/>
      <c r="O162" s="13"/>
      <c r="P162" s="13"/>
      <c r="Q162" s="30">
        <f>Tabela1[[#This Row],[Divid.]]</f>
        <v>0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62" s="17" t="e">
        <f>Tabela1[[#This Row],[Preço Calculado]]/Tabela1[[#This Row],[Preço atual]]-1</f>
        <v>#DIV/0!</v>
      </c>
      <c r="U162" s="29" t="str">
        <f>HYPERLINK("https://statusinvest.com.br/fundos-imobiliarios/"&amp;Tabela1[[#This Row],[Ticker]],"Link")</f>
        <v>Link</v>
      </c>
      <c r="V162" s="38" t="s">
        <v>29</v>
      </c>
    </row>
    <row r="163" spans="1:22" hidden="1" x14ac:dyDescent="0.25">
      <c r="A163" s="12" t="s">
        <v>335</v>
      </c>
      <c r="B163" s="12" t="s">
        <v>28</v>
      </c>
      <c r="C163" s="13" t="s">
        <v>31</v>
      </c>
      <c r="D163" s="13" t="s">
        <v>32</v>
      </c>
      <c r="E163" s="16">
        <v>65.05</v>
      </c>
      <c r="F163" s="16">
        <v>0.43</v>
      </c>
      <c r="G163" s="14">
        <f>Tabela1[[#This Row],[Divid.]]*12/Tabela1[[#This Row],[Preço atual]]</f>
        <v>7.932359723289778E-2</v>
      </c>
      <c r="H163" s="16">
        <v>8.94</v>
      </c>
      <c r="I163" s="16">
        <v>191.64</v>
      </c>
      <c r="J163" s="15">
        <f>Tabela1[[#This Row],[Preço atual]]/Tabela1[[#This Row],[VP]]</f>
        <v>0.33943853057816742</v>
      </c>
      <c r="K163" s="14">
        <v>0.13600000000000001</v>
      </c>
      <c r="L163" s="14">
        <v>0.218</v>
      </c>
      <c r="M163" s="13">
        <v>1.35</v>
      </c>
      <c r="N163" s="13">
        <v>4214</v>
      </c>
      <c r="O163" s="13">
        <v>3171</v>
      </c>
      <c r="P163" s="13">
        <v>915</v>
      </c>
      <c r="Q163" s="30">
        <f>Tabela1[[#This Row],[Divid.]]</f>
        <v>0.43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63" s="17">
        <f>Tabela1[[#This Row],[Preço Calculado]]/Tabela1[[#This Row],[Preço atual]]-1</f>
        <v>-0.41458599828119724</v>
      </c>
      <c r="U163" s="29" t="str">
        <f>HYPERLINK("https://statusinvest.com.br/fundos-imobiliarios/"&amp;Tabela1[[#This Row],[Ticker]],"Link")</f>
        <v>Link</v>
      </c>
      <c r="V163" s="38" t="s">
        <v>336</v>
      </c>
    </row>
    <row r="164" spans="1:22" hidden="1" x14ac:dyDescent="0.25">
      <c r="A164" s="12" t="s">
        <v>337</v>
      </c>
      <c r="B164" s="12" t="s">
        <v>28</v>
      </c>
      <c r="C164" s="13" t="s">
        <v>76</v>
      </c>
      <c r="D164" s="13" t="s">
        <v>338</v>
      </c>
      <c r="E164" s="16">
        <v>9.1300000000000008</v>
      </c>
      <c r="F164" s="16">
        <v>0.09</v>
      </c>
      <c r="G164" s="25">
        <f>Tabela1[[#This Row],[Divid.]]*12/Tabela1[[#This Row],[Preço atual]]</f>
        <v>0.11829134720700986</v>
      </c>
      <c r="H164" s="16">
        <v>1.1200000000000001</v>
      </c>
      <c r="I164" s="16">
        <v>9.69</v>
      </c>
      <c r="J164" s="15">
        <f>Tabela1[[#This Row],[Preço atual]]/Tabela1[[#This Row],[VP]]</f>
        <v>0.94220846233230149</v>
      </c>
      <c r="K164" s="14"/>
      <c r="L164" s="14"/>
      <c r="M164" s="13">
        <v>0.46</v>
      </c>
      <c r="N164" s="13">
        <v>24714</v>
      </c>
      <c r="O164" s="13"/>
      <c r="P164" s="13"/>
      <c r="Q164" s="30">
        <f>Tabela1[[#This Row],[Divid.]]</f>
        <v>0.09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64" s="17">
        <f>Tabela1[[#This Row],[Preço Calculado]]/Tabela1[[#This Row],[Preço atual]]-1</f>
        <v>-0.12700112762354354</v>
      </c>
      <c r="U164" s="29" t="str">
        <f>HYPERLINK("https://statusinvest.com.br/fundos-imobiliarios/"&amp;Tabela1[[#This Row],[Ticker]],"Link")</f>
        <v>Link</v>
      </c>
      <c r="V164" s="38" t="s">
        <v>339</v>
      </c>
    </row>
    <row r="165" spans="1:22" hidden="1" x14ac:dyDescent="0.25">
      <c r="A165" s="12" t="s">
        <v>340</v>
      </c>
      <c r="B165" s="12" t="s">
        <v>28</v>
      </c>
      <c r="C165" s="13" t="s">
        <v>67</v>
      </c>
      <c r="D165" s="13" t="s">
        <v>341</v>
      </c>
      <c r="E165" s="16">
        <v>9.1</v>
      </c>
      <c r="F165" s="16">
        <v>8.6999999999999994E-2</v>
      </c>
      <c r="G165" s="25">
        <f>Tabela1[[#This Row],[Divid.]]*12/Tabela1[[#This Row],[Preço atual]]</f>
        <v>0.11472527472527473</v>
      </c>
      <c r="H165" s="16">
        <v>1.028</v>
      </c>
      <c r="I165" s="16">
        <v>9.1999999999999993</v>
      </c>
      <c r="J165" s="15">
        <f>Tabela1[[#This Row],[Preço atual]]/Tabela1[[#This Row],[VP]]</f>
        <v>0.98913043478260876</v>
      </c>
      <c r="K165" s="14">
        <v>0</v>
      </c>
      <c r="L165" s="14">
        <v>0</v>
      </c>
      <c r="M165" s="13">
        <v>0.76</v>
      </c>
      <c r="N165" s="13">
        <v>242860</v>
      </c>
      <c r="O165" s="13">
        <v>313</v>
      </c>
      <c r="P165" s="13">
        <v>35</v>
      </c>
      <c r="Q165" s="30">
        <f>Tabela1[[#This Row],[Divid.]]</f>
        <v>8.6999999999999994E-2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65" s="17">
        <f>Tabela1[[#This Row],[Preço Calculado]]/Tabela1[[#This Row],[Preço atual]]-1</f>
        <v>-0.15331900571752977</v>
      </c>
      <c r="U165" s="29" t="str">
        <f>HYPERLINK("https://statusinvest.com.br/fundos-imobiliarios/"&amp;Tabela1[[#This Row],[Ticker]],"Link")</f>
        <v>Link</v>
      </c>
      <c r="V165" s="38" t="s">
        <v>342</v>
      </c>
    </row>
    <row r="166" spans="1:22" hidden="1" x14ac:dyDescent="0.25">
      <c r="A166" s="12" t="s">
        <v>343</v>
      </c>
      <c r="B166" s="12" t="s">
        <v>28</v>
      </c>
      <c r="C166" s="13" t="s">
        <v>344</v>
      </c>
      <c r="D166" s="13"/>
      <c r="E166" s="16">
        <v>100</v>
      </c>
      <c r="F166" s="16" t="s">
        <v>49</v>
      </c>
      <c r="G166" s="25" t="e">
        <f>Tabela1[[#This Row],[Divid.]]*12/Tabela1[[#This Row],[Preço atual]]</f>
        <v>#VALUE!</v>
      </c>
      <c r="H166" s="16">
        <v>0</v>
      </c>
      <c r="I166" s="16">
        <v>75.430000000000007</v>
      </c>
      <c r="J166" s="15">
        <f>Tabela1[[#This Row],[Preço atual]]/Tabela1[[#This Row],[VP]]</f>
        <v>1.3257324671881212</v>
      </c>
      <c r="K166" s="14"/>
      <c r="L166" s="14"/>
      <c r="M166" s="13">
        <v>100.28</v>
      </c>
      <c r="N166" s="13">
        <v>646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29</v>
      </c>
    </row>
    <row r="167" spans="1:22" hidden="1" x14ac:dyDescent="0.25">
      <c r="A167" s="12" t="s">
        <v>345</v>
      </c>
      <c r="B167" s="12" t="s">
        <v>28</v>
      </c>
      <c r="C167" s="13" t="s">
        <v>76</v>
      </c>
      <c r="D167" s="13" t="s">
        <v>49</v>
      </c>
      <c r="E167" s="16">
        <v>98.99</v>
      </c>
      <c r="F167" s="16">
        <v>0.80589999999999995</v>
      </c>
      <c r="G167" s="25">
        <f>Tabela1[[#This Row],[Divid.]]*12/Tabela1[[#This Row],[Preço atual]]</f>
        <v>9.7694716638044257E-2</v>
      </c>
      <c r="H167" s="16">
        <v>0</v>
      </c>
      <c r="I167" s="16">
        <v>95.75</v>
      </c>
      <c r="J167" s="15">
        <f>Tabela1[[#This Row],[Preço atual]]/Tabela1[[#This Row],[VP]]</f>
        <v>1.0338381201044387</v>
      </c>
      <c r="K167" s="14"/>
      <c r="L167" s="14"/>
      <c r="M167" s="13">
        <v>9.35</v>
      </c>
      <c r="N167" s="13">
        <v>354</v>
      </c>
      <c r="O167" s="13">
        <v>5781</v>
      </c>
      <c r="P167" s="13">
        <v>0</v>
      </c>
      <c r="Q167" s="30">
        <f>Tabela1[[#This Row],[Divid.]]</f>
        <v>0.80589999999999995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71.371217712177113</v>
      </c>
      <c r="T167" s="17">
        <f>Tabela1[[#This Row],[Preço Calculado]]/Tabela1[[#This Row],[Preço atual]]-1</f>
        <v>-0.27900578126904618</v>
      </c>
      <c r="U167" s="29" t="str">
        <f>HYPERLINK("https://statusinvest.com.br/fundos-imobiliarios/"&amp;Tabela1[[#This Row],[Ticker]],"Link")</f>
        <v>Link</v>
      </c>
      <c r="V167" s="38" t="s">
        <v>29</v>
      </c>
    </row>
    <row r="168" spans="1:22" hidden="1" x14ac:dyDescent="0.25">
      <c r="A168" s="12" t="s">
        <v>346</v>
      </c>
      <c r="B168" s="12" t="s">
        <v>28</v>
      </c>
      <c r="C168" s="13" t="s">
        <v>35</v>
      </c>
      <c r="D168" s="13" t="s">
        <v>347</v>
      </c>
      <c r="E168" s="16">
        <v>69</v>
      </c>
      <c r="F168" s="16">
        <v>0.85</v>
      </c>
      <c r="G168" s="25">
        <f>Tabela1[[#This Row],[Divid.]]*12/Tabela1[[#This Row],[Preço atual]]</f>
        <v>0.14782608695652172</v>
      </c>
      <c r="H168" s="16">
        <v>10.95</v>
      </c>
      <c r="I168" s="16">
        <v>89.88</v>
      </c>
      <c r="J168" s="15">
        <f>Tabela1[[#This Row],[Preço atual]]/Tabela1[[#This Row],[VP]]</f>
        <v>0.76769025367156207</v>
      </c>
      <c r="K168" s="14"/>
      <c r="L168" s="14"/>
      <c r="M168" s="13">
        <v>1.45</v>
      </c>
      <c r="N168" s="13">
        <v>4494</v>
      </c>
      <c r="O168" s="13"/>
      <c r="P168" s="13"/>
      <c r="Q168" s="30">
        <f>Tabela1[[#This Row],[Divid.]]</f>
        <v>0.85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68" s="17">
        <f>Tabela1[[#This Row],[Preço Calculado]]/Tabela1[[#This Row],[Preço atual]]-1</f>
        <v>9.0967431413444544E-2</v>
      </c>
      <c r="U168" s="29" t="str">
        <f>HYPERLINK("https://statusinvest.com.br/fundos-imobiliarios/"&amp;Tabela1[[#This Row],[Ticker]],"Link")</f>
        <v>Link</v>
      </c>
      <c r="V168" s="38" t="s">
        <v>348</v>
      </c>
    </row>
    <row r="169" spans="1:22" hidden="1" x14ac:dyDescent="0.25">
      <c r="A169" s="12" t="s">
        <v>349</v>
      </c>
      <c r="B169" s="12" t="s">
        <v>28</v>
      </c>
      <c r="C169" s="13" t="s">
        <v>67</v>
      </c>
      <c r="D169" s="13" t="s">
        <v>350</v>
      </c>
      <c r="E169" s="16">
        <v>10.72</v>
      </c>
      <c r="F169" s="16">
        <v>9.0999999999999998E-2</v>
      </c>
      <c r="G169" s="25">
        <f>Tabela1[[#This Row],[Divid.]]*12/Tabela1[[#This Row],[Preço atual]]</f>
        <v>0.10186567164179104</v>
      </c>
      <c r="H169" s="16">
        <v>1.095</v>
      </c>
      <c r="I169" s="16">
        <v>11.33</v>
      </c>
      <c r="J169" s="15">
        <f>Tabela1[[#This Row],[Preço atual]]/Tabela1[[#This Row],[VP]]</f>
        <v>0.94616063548102392</v>
      </c>
      <c r="K169" s="14">
        <v>0</v>
      </c>
      <c r="L169" s="14">
        <v>0</v>
      </c>
      <c r="M169" s="13">
        <v>4.24</v>
      </c>
      <c r="N169" s="13">
        <v>132517</v>
      </c>
      <c r="O169" s="13">
        <v>1359</v>
      </c>
      <c r="P169" s="13">
        <v>144</v>
      </c>
      <c r="Q169" s="30">
        <f>Tabela1[[#This Row],[Divid.]]</f>
        <v>9.0999999999999998E-2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169" s="17">
        <f>Tabela1[[#This Row],[Preço Calculado]]/Tabela1[[#This Row],[Preço atual]]-1</f>
        <v>-0.24822382552183742</v>
      </c>
      <c r="U169" s="29" t="str">
        <f>HYPERLINK("https://statusinvest.com.br/fundos-imobiliarios/"&amp;Tabela1[[#This Row],[Ticker]],"Link")</f>
        <v>Link</v>
      </c>
      <c r="V169" s="38" t="s">
        <v>351</v>
      </c>
    </row>
    <row r="170" spans="1:22" hidden="1" x14ac:dyDescent="0.25">
      <c r="A170" s="12" t="s">
        <v>352</v>
      </c>
      <c r="B170" s="12" t="s">
        <v>28</v>
      </c>
      <c r="C170" s="13" t="s">
        <v>67</v>
      </c>
      <c r="D170" s="13" t="s">
        <v>353</v>
      </c>
      <c r="E170" s="16">
        <v>60.16</v>
      </c>
      <c r="F170" s="16">
        <v>0.5</v>
      </c>
      <c r="G170" s="25">
        <f>Tabela1[[#This Row],[Divid.]]*12/Tabela1[[#This Row],[Preço atual]]</f>
        <v>9.9734042553191501E-2</v>
      </c>
      <c r="H170" s="16">
        <v>6.65</v>
      </c>
      <c r="I170" s="16">
        <v>108.6</v>
      </c>
      <c r="J170" s="15">
        <f>Tabela1[[#This Row],[Preço atual]]/Tabela1[[#This Row],[VP]]</f>
        <v>0.55395948434622466</v>
      </c>
      <c r="K170" s="14">
        <v>0</v>
      </c>
      <c r="L170" s="14">
        <v>0</v>
      </c>
      <c r="M170" s="13">
        <v>1.57</v>
      </c>
      <c r="N170" s="13">
        <v>2482</v>
      </c>
      <c r="O170" s="13">
        <v>627</v>
      </c>
      <c r="P170" s="13">
        <v>137</v>
      </c>
      <c r="Q170" s="30">
        <f>Tabela1[[#This Row],[Divid.]]</f>
        <v>0.5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70" s="17">
        <f>Tabela1[[#This Row],[Preço Calculado]]/Tabela1[[#This Row],[Preço atual]]-1</f>
        <v>-0.26395540551150198</v>
      </c>
      <c r="U170" s="29" t="str">
        <f>HYPERLINK("https://statusinvest.com.br/fundos-imobiliarios/"&amp;Tabela1[[#This Row],[Ticker]],"Link")</f>
        <v>Link</v>
      </c>
      <c r="V170" s="38" t="s">
        <v>354</v>
      </c>
    </row>
    <row r="171" spans="1:22" x14ac:dyDescent="0.25">
      <c r="A171" s="12" t="s">
        <v>355</v>
      </c>
      <c r="B171" s="12" t="s">
        <v>28</v>
      </c>
      <c r="C171" s="13"/>
      <c r="D171" s="13"/>
      <c r="E171" s="16"/>
      <c r="F171" s="16"/>
      <c r="G171" s="25" t="e">
        <f>Tabela1[[#This Row],[Divid.]]*12/Tabela1[[#This Row],[Preço atual]]</f>
        <v>#DIV/0!</v>
      </c>
      <c r="H171" s="16"/>
      <c r="I171" s="16"/>
      <c r="J171" s="15" t="e">
        <f>Tabela1[[#This Row],[Preço atual]]/Tabela1[[#This Row],[VP]]</f>
        <v>#DIV/0!</v>
      </c>
      <c r="K171" s="14"/>
      <c r="L171" s="14"/>
      <c r="M171" s="13"/>
      <c r="N171" s="13"/>
      <c r="O171" s="13"/>
      <c r="P171" s="13"/>
      <c r="Q171" s="30">
        <f>Tabela1[[#This Row],[Divid.]]</f>
        <v>0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71" s="17" t="e">
        <f>Tabela1[[#This Row],[Preço Calculado]]/Tabela1[[#This Row],[Preço atual]]-1</f>
        <v>#DIV/0!</v>
      </c>
      <c r="U171" s="29" t="str">
        <f>HYPERLINK("https://statusinvest.com.br/fundos-imobiliarios/"&amp;Tabela1[[#This Row],[Ticker]],"Link")</f>
        <v>Link</v>
      </c>
      <c r="V171" s="38" t="s">
        <v>29</v>
      </c>
    </row>
    <row r="172" spans="1:22" hidden="1" x14ac:dyDescent="0.25">
      <c r="A172" s="12" t="s">
        <v>356</v>
      </c>
      <c r="B172" s="12" t="s">
        <v>28</v>
      </c>
      <c r="C172" s="13" t="s">
        <v>344</v>
      </c>
      <c r="D172" s="13"/>
      <c r="E172" s="16">
        <v>0</v>
      </c>
      <c r="F172" s="16" t="s">
        <v>49</v>
      </c>
      <c r="G172" s="14" t="e">
        <f>Tabela1[[#This Row],[Divid.]]*12/Tabela1[[#This Row],[Preço atual]]</f>
        <v>#VALUE!</v>
      </c>
      <c r="H172" s="16">
        <v>0</v>
      </c>
      <c r="I172" s="16">
        <v>9.58</v>
      </c>
      <c r="J172" s="15">
        <f>Tabela1[[#This Row],[Preço atual]]/Tabela1[[#This Row],[VP]]</f>
        <v>0</v>
      </c>
      <c r="K172" s="14"/>
      <c r="L172" s="14"/>
      <c r="M172" s="13">
        <v>1.73</v>
      </c>
      <c r="N172" s="13">
        <v>3638</v>
      </c>
      <c r="O172" s="13"/>
      <c r="P172" s="13"/>
      <c r="Q172" s="30" t="str">
        <f>Tabela1[[#This Row],[Divid.]]</f>
        <v>-</v>
      </c>
      <c r="R172" s="31">
        <v>0</v>
      </c>
      <c r="S1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2" s="17" t="e">
        <f>Tabela1[[#This Row],[Preço Calculado]]/Tabela1[[#This Row],[Preço atual]]-1</f>
        <v>#VALUE!</v>
      </c>
      <c r="U172" s="29" t="str">
        <f>HYPERLINK("https://statusinvest.com.br/fundos-imobiliarios/"&amp;Tabela1[[#This Row],[Ticker]],"Link")</f>
        <v>Link</v>
      </c>
      <c r="V172" s="38" t="s">
        <v>29</v>
      </c>
    </row>
    <row r="173" spans="1:22" hidden="1" x14ac:dyDescent="0.25">
      <c r="A173" s="12" t="s">
        <v>357</v>
      </c>
      <c r="B173" s="12" t="s">
        <v>28</v>
      </c>
      <c r="C173" s="13" t="s">
        <v>31</v>
      </c>
      <c r="D173" s="13" t="s">
        <v>257</v>
      </c>
      <c r="E173" s="16">
        <v>7.84</v>
      </c>
      <c r="F173" s="16" t="s">
        <v>49</v>
      </c>
      <c r="G173" s="14" t="e">
        <f>Tabela1[[#This Row],[Divid.]]*12/Tabela1[[#This Row],[Preço atual]]</f>
        <v>#VALUE!</v>
      </c>
      <c r="H173" s="16">
        <v>0</v>
      </c>
      <c r="I173" s="16">
        <v>13.65</v>
      </c>
      <c r="J173" s="15">
        <f>Tabela1[[#This Row],[Preço atual]]/Tabela1[[#This Row],[VP]]</f>
        <v>0.57435897435897432</v>
      </c>
      <c r="K173" s="14">
        <v>0.10199999999999999</v>
      </c>
      <c r="L173" s="14">
        <v>2.9000000000000001E-2</v>
      </c>
      <c r="M173" s="13">
        <v>0.61</v>
      </c>
      <c r="N173" s="13">
        <v>7466</v>
      </c>
      <c r="O173" s="13"/>
      <c r="P173" s="13"/>
      <c r="Q173" s="30" t="str">
        <f>Tabela1[[#This Row],[Divid.]]</f>
        <v>-</v>
      </c>
      <c r="R173" s="31">
        <v>0</v>
      </c>
      <c r="S1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3" s="17" t="e">
        <f>Tabela1[[#This Row],[Preço Calculado]]/Tabela1[[#This Row],[Preço atual]]-1</f>
        <v>#VALUE!</v>
      </c>
      <c r="U173" s="29" t="str">
        <f>HYPERLINK("https://statusinvest.com.br/fundos-imobiliarios/"&amp;Tabela1[[#This Row],[Ticker]],"Link")</f>
        <v>Link</v>
      </c>
      <c r="V173" s="38" t="s">
        <v>358</v>
      </c>
    </row>
    <row r="174" spans="1:22" hidden="1" x14ac:dyDescent="0.25">
      <c r="A174" s="12" t="s">
        <v>359</v>
      </c>
      <c r="B174" s="12" t="s">
        <v>28</v>
      </c>
      <c r="C174" s="13" t="s">
        <v>39</v>
      </c>
      <c r="D174" s="13" t="s">
        <v>104</v>
      </c>
      <c r="E174" s="16">
        <v>80.5</v>
      </c>
      <c r="F174" s="16">
        <v>0.79</v>
      </c>
      <c r="G174" s="14">
        <f>Tabela1[[#This Row],[Divid.]]*12/Tabela1[[#This Row],[Preço atual]]</f>
        <v>0.1177639751552795</v>
      </c>
      <c r="H174" s="16">
        <v>9.48</v>
      </c>
      <c r="I174" s="16">
        <v>101.38</v>
      </c>
      <c r="J174" s="15">
        <f>Tabela1[[#This Row],[Preço atual]]/Tabela1[[#This Row],[VP]]</f>
        <v>0.79404221739988168</v>
      </c>
      <c r="K174" s="14">
        <v>0</v>
      </c>
      <c r="L174" s="14">
        <v>0</v>
      </c>
      <c r="M174" s="13">
        <v>1.56</v>
      </c>
      <c r="N174" s="13">
        <v>43336</v>
      </c>
      <c r="O174" s="13">
        <v>10665</v>
      </c>
      <c r="P174" s="13">
        <v>1387</v>
      </c>
      <c r="Q174" s="30">
        <f>Tabela1[[#This Row],[Divid.]]</f>
        <v>0.79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74" s="17">
        <f>Tabela1[[#This Row],[Preço Calculado]]/Tabela1[[#This Row],[Preço atual]]-1</f>
        <v>-0.13089317228576014</v>
      </c>
      <c r="U174" s="29" t="str">
        <f>HYPERLINK("https://statusinvest.com.br/fundos-imobiliarios/"&amp;Tabela1[[#This Row],[Ticker]],"Link")</f>
        <v>Link</v>
      </c>
      <c r="V174" s="38" t="s">
        <v>360</v>
      </c>
    </row>
    <row r="175" spans="1:22" hidden="1" x14ac:dyDescent="0.25">
      <c r="A175" s="12" t="s">
        <v>361</v>
      </c>
      <c r="B175" s="12" t="s">
        <v>28</v>
      </c>
      <c r="C175" s="13" t="s">
        <v>76</v>
      </c>
      <c r="D175" s="13"/>
      <c r="E175" s="16">
        <v>57</v>
      </c>
      <c r="F175" s="16">
        <v>0.78</v>
      </c>
      <c r="G175" s="14">
        <f>Tabela1[[#This Row],[Divid.]]*12/Tabela1[[#This Row],[Preço atual]]</f>
        <v>0.16421052631578947</v>
      </c>
      <c r="H175" s="16">
        <v>8.7554999999999996</v>
      </c>
      <c r="I175" s="16">
        <v>95.06</v>
      </c>
      <c r="J175" s="15">
        <f>Tabela1[[#This Row],[Preço atual]]/Tabela1[[#This Row],[VP]]</f>
        <v>0.59962129181569535</v>
      </c>
      <c r="K175" s="14"/>
      <c r="L175" s="14"/>
      <c r="M175" s="13">
        <v>1.36</v>
      </c>
      <c r="N175" s="13">
        <v>5569</v>
      </c>
      <c r="O175" s="13">
        <v>8860</v>
      </c>
      <c r="P175" s="13">
        <v>994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0.21188580306855687</v>
      </c>
      <c r="U175" s="29" t="str">
        <f>HYPERLINK("https://statusinvest.com.br/fundos-imobiliarios/"&amp;Tabela1[[#This Row],[Ticker]],"Link")</f>
        <v>Link</v>
      </c>
      <c r="V175" s="38" t="s">
        <v>362</v>
      </c>
    </row>
    <row r="176" spans="1:22" hidden="1" x14ac:dyDescent="0.25">
      <c r="A176" s="12" t="s">
        <v>363</v>
      </c>
      <c r="B176" s="12" t="s">
        <v>28</v>
      </c>
      <c r="C176" s="13" t="s">
        <v>39</v>
      </c>
      <c r="D176" s="13" t="s">
        <v>80</v>
      </c>
      <c r="E176" s="16">
        <v>34.79</v>
      </c>
      <c r="F176" s="16">
        <v>0.08</v>
      </c>
      <c r="G176" s="25">
        <f>Tabela1[[#This Row],[Divid.]]*12/Tabela1[[#This Row],[Preço atual]]</f>
        <v>2.7594136246047715E-2</v>
      </c>
      <c r="H176" s="16">
        <v>2.62</v>
      </c>
      <c r="I176" s="16">
        <v>74.849999999999994</v>
      </c>
      <c r="J176" s="15">
        <f>Tabela1[[#This Row],[Preço atual]]/Tabela1[[#This Row],[VP]]</f>
        <v>0.46479625918503675</v>
      </c>
      <c r="K176" s="14">
        <v>0.19800000000000001</v>
      </c>
      <c r="L176" s="14">
        <v>0</v>
      </c>
      <c r="M176" s="13">
        <v>0.39</v>
      </c>
      <c r="N176" s="13">
        <v>257</v>
      </c>
      <c r="O176" s="13">
        <v>9140</v>
      </c>
      <c r="P176" s="13">
        <v>1252</v>
      </c>
      <c r="Q176" s="30">
        <f>Tabela1[[#This Row],[Divid.]]</f>
        <v>0.08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76" s="17">
        <f>Tabela1[[#This Row],[Preço Calculado]]/Tabela1[[#This Row],[Preço atual]]-1</f>
        <v>-0.79635323803654823</v>
      </c>
      <c r="U176" s="29" t="str">
        <f>HYPERLINK("https://statusinvest.com.br/fundos-imobiliarios/"&amp;Tabela1[[#This Row],[Ticker]],"Link")</f>
        <v>Link</v>
      </c>
      <c r="V176" s="38" t="s">
        <v>364</v>
      </c>
    </row>
    <row r="177" spans="1:22" hidden="1" x14ac:dyDescent="0.25">
      <c r="A177" s="12" t="s">
        <v>365</v>
      </c>
      <c r="B177" s="12" t="s">
        <v>28</v>
      </c>
      <c r="C177" s="13" t="s">
        <v>35</v>
      </c>
      <c r="D177" s="13" t="s">
        <v>366</v>
      </c>
      <c r="E177" s="16">
        <v>87.2</v>
      </c>
      <c r="F177" s="16">
        <v>0.95</v>
      </c>
      <c r="G177" s="14">
        <f>Tabela1[[#This Row],[Divid.]]*12/Tabela1[[#This Row],[Preço atual]]</f>
        <v>0.13073394495412841</v>
      </c>
      <c r="H177" s="16">
        <v>12.26</v>
      </c>
      <c r="I177" s="16">
        <v>95.85</v>
      </c>
      <c r="J177" s="15">
        <f>Tabela1[[#This Row],[Preço atual]]/Tabela1[[#This Row],[VP]]</f>
        <v>0.90975482524778306</v>
      </c>
      <c r="K177" s="14"/>
      <c r="L177" s="14"/>
      <c r="M177" s="13">
        <v>4.58</v>
      </c>
      <c r="N177" s="13">
        <v>70901</v>
      </c>
      <c r="O177" s="13"/>
      <c r="P177" s="13"/>
      <c r="Q177" s="30">
        <f>Tabela1[[#This Row],[Divid.]]</f>
        <v>0.95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7" s="17">
        <f>Tabela1[[#This Row],[Preço Calculado]]/Tabela1[[#This Row],[Preço atual]]-1</f>
        <v>-3.5173837976912092E-2</v>
      </c>
      <c r="U177" s="29" t="str">
        <f>HYPERLINK("https://statusinvest.com.br/fundos-imobiliarios/"&amp;Tabela1[[#This Row],[Ticker]],"Link")</f>
        <v>Link</v>
      </c>
      <c r="V177" s="38" t="s">
        <v>367</v>
      </c>
    </row>
    <row r="178" spans="1:22" hidden="1" x14ac:dyDescent="0.25">
      <c r="A178" s="12" t="s">
        <v>368</v>
      </c>
      <c r="B178" s="12" t="s">
        <v>28</v>
      </c>
      <c r="C178" s="13" t="s">
        <v>76</v>
      </c>
      <c r="D178" s="13" t="s">
        <v>49</v>
      </c>
      <c r="E178" s="16">
        <v>134.01</v>
      </c>
      <c r="F178" s="16">
        <v>0.83720000000000006</v>
      </c>
      <c r="G178" s="14">
        <f>Tabela1[[#This Row],[Divid.]]*12/Tabela1[[#This Row],[Preço atual]]</f>
        <v>7.496753973584061E-2</v>
      </c>
      <c r="H178" s="16">
        <v>9.3451000000000004</v>
      </c>
      <c r="I178" s="16">
        <v>140.55000000000001</v>
      </c>
      <c r="J178" s="15">
        <f>Tabela1[[#This Row],[Preço atual]]/Tabela1[[#This Row],[VP]]</f>
        <v>0.9534685165421557</v>
      </c>
      <c r="K178" s="14">
        <v>0</v>
      </c>
      <c r="L178" s="14">
        <v>0</v>
      </c>
      <c r="M178" s="13">
        <v>14.11</v>
      </c>
      <c r="N178" s="13">
        <v>38</v>
      </c>
      <c r="O178" s="13">
        <v>1408</v>
      </c>
      <c r="P178" s="13">
        <v>277</v>
      </c>
      <c r="Q178" s="30">
        <f>Tabela1[[#This Row],[Divid.]]</f>
        <v>0.83720000000000006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74.143173431734311</v>
      </c>
      <c r="T178" s="17">
        <f>Tabela1[[#This Row],[Preço Calculado]]/Tabela1[[#This Row],[Preço atual]]-1</f>
        <v>-0.44673402408973717</v>
      </c>
      <c r="U178" s="29" t="str">
        <f>HYPERLINK("https://statusinvest.com.br/fundos-imobiliarios/"&amp;Tabela1[[#This Row],[Ticker]],"Link")</f>
        <v>Link</v>
      </c>
      <c r="V178" s="38" t="s">
        <v>369</v>
      </c>
    </row>
    <row r="179" spans="1:22" hidden="1" x14ac:dyDescent="0.25">
      <c r="A179" s="12" t="s">
        <v>370</v>
      </c>
      <c r="B179" s="12" t="s">
        <v>28</v>
      </c>
      <c r="C179" s="13" t="s">
        <v>35</v>
      </c>
      <c r="D179" s="13" t="s">
        <v>49</v>
      </c>
      <c r="E179" s="16">
        <v>68.989999999999995</v>
      </c>
      <c r="F179" s="16">
        <v>0.75</v>
      </c>
      <c r="G179" s="14">
        <f>Tabela1[[#This Row],[Divid.]]*12/Tabela1[[#This Row],[Preço atual]]</f>
        <v>0.13045368894042617</v>
      </c>
      <c r="H179" s="16">
        <v>8.2799999999999994</v>
      </c>
      <c r="I179" s="16">
        <v>96.08</v>
      </c>
      <c r="J179" s="15">
        <f>Tabela1[[#This Row],[Preço atual]]/Tabela1[[#This Row],[VP]]</f>
        <v>0.71804746044962531</v>
      </c>
      <c r="K179" s="14"/>
      <c r="L179" s="14"/>
      <c r="M179" s="13">
        <v>8.66</v>
      </c>
      <c r="N179" s="13">
        <v>824</v>
      </c>
      <c r="O179" s="13"/>
      <c r="P179" s="13"/>
      <c r="Q179" s="30">
        <f>Tabela1[[#This Row],[Divid.]]</f>
        <v>0.75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79" s="17">
        <f>Tabela1[[#This Row],[Preço Calculado]]/Tabela1[[#This Row],[Preço atual]]-1</f>
        <v>-3.7242148041135459E-2</v>
      </c>
      <c r="U179" s="29" t="str">
        <f>HYPERLINK("https://statusinvest.com.br/fundos-imobiliarios/"&amp;Tabela1[[#This Row],[Ticker]],"Link")</f>
        <v>Link</v>
      </c>
      <c r="V179" s="38" t="s">
        <v>371</v>
      </c>
    </row>
    <row r="180" spans="1:22" hidden="1" x14ac:dyDescent="0.25">
      <c r="A180" s="12" t="s">
        <v>372</v>
      </c>
      <c r="B180" s="12" t="s">
        <v>28</v>
      </c>
      <c r="C180" s="13" t="s">
        <v>373</v>
      </c>
      <c r="D180" s="13" t="s">
        <v>46</v>
      </c>
      <c r="E180" s="16">
        <v>281.58</v>
      </c>
      <c r="F180" s="16">
        <v>2.6463999999999999</v>
      </c>
      <c r="G180" s="25">
        <f>Tabela1[[#This Row],[Divid.]]*12/Tabela1[[#This Row],[Preço atual]]</f>
        <v>0.1127807372682719</v>
      </c>
      <c r="H180" s="16">
        <v>32.627299999999998</v>
      </c>
      <c r="I180" s="16">
        <v>321.39999999999998</v>
      </c>
      <c r="J180" s="15">
        <f>Tabela1[[#This Row],[Preço atual]]/Tabela1[[#This Row],[VP]]</f>
        <v>0.87610454262601123</v>
      </c>
      <c r="K180" s="14">
        <v>0</v>
      </c>
      <c r="L180" s="14">
        <v>0</v>
      </c>
      <c r="M180" s="13">
        <v>2.0699999999999998</v>
      </c>
      <c r="N180" s="13">
        <v>3156</v>
      </c>
      <c r="O180" s="13">
        <v>10122</v>
      </c>
      <c r="P180" s="13">
        <v>1253</v>
      </c>
      <c r="Q180" s="30">
        <f>Tabela1[[#This Row],[Divid.]]</f>
        <v>2.6463999999999999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234.36752767527673</v>
      </c>
      <c r="T180" s="17">
        <f>Tabela1[[#This Row],[Preço Calculado]]/Tabela1[[#This Row],[Preço atual]]-1</f>
        <v>-0.16766983565851001</v>
      </c>
      <c r="U180" s="29" t="str">
        <f>HYPERLINK("https://statusinvest.com.br/fundos-imobiliarios/"&amp;Tabela1[[#This Row],[Ticker]],"Link")</f>
        <v>Link</v>
      </c>
      <c r="V180" s="38" t="s">
        <v>374</v>
      </c>
    </row>
    <row r="181" spans="1:22" hidden="1" x14ac:dyDescent="0.25">
      <c r="A181" s="12" t="s">
        <v>375</v>
      </c>
      <c r="B181" s="12" t="s">
        <v>28</v>
      </c>
      <c r="C181" s="13" t="s">
        <v>155</v>
      </c>
      <c r="D181" s="13" t="s">
        <v>376</v>
      </c>
      <c r="E181" s="16">
        <v>49.11</v>
      </c>
      <c r="F181" s="16" t="s">
        <v>49</v>
      </c>
      <c r="G181" s="25" t="e">
        <f>Tabela1[[#This Row],[Divid.]]*12/Tabela1[[#This Row],[Preço atual]]</f>
        <v>#VALUE!</v>
      </c>
      <c r="H181" s="16">
        <v>0</v>
      </c>
      <c r="I181" s="16">
        <v>76.88</v>
      </c>
      <c r="J181" s="15">
        <f>Tabela1[[#This Row],[Preço atual]]/Tabela1[[#This Row],[VP]]</f>
        <v>0.63878772112382942</v>
      </c>
      <c r="K181" s="14"/>
      <c r="L181" s="14"/>
      <c r="M181" s="13">
        <v>0</v>
      </c>
      <c r="N181" s="13">
        <v>61</v>
      </c>
      <c r="O181" s="13"/>
      <c r="P181" s="13"/>
      <c r="Q181" s="30" t="str">
        <f>Tabela1[[#This Row],[Divid.]]</f>
        <v>-</v>
      </c>
      <c r="R181" s="31">
        <v>0</v>
      </c>
      <c r="S1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81" s="17" t="e">
        <f>Tabela1[[#This Row],[Preço Calculado]]/Tabela1[[#This Row],[Preço atual]]-1</f>
        <v>#VALUE!</v>
      </c>
      <c r="U181" s="29" t="str">
        <f>HYPERLINK("https://statusinvest.com.br/fundos-imobiliarios/"&amp;Tabela1[[#This Row],[Ticker]],"Link")</f>
        <v>Link</v>
      </c>
      <c r="V181" s="38" t="s">
        <v>29</v>
      </c>
    </row>
    <row r="182" spans="1:22" hidden="1" x14ac:dyDescent="0.25">
      <c r="A182" s="12" t="s">
        <v>377</v>
      </c>
      <c r="B182" s="12" t="s">
        <v>28</v>
      </c>
      <c r="C182" s="13" t="s">
        <v>35</v>
      </c>
      <c r="D182" s="13" t="s">
        <v>376</v>
      </c>
      <c r="E182" s="16">
        <v>30.22</v>
      </c>
      <c r="F182" s="16">
        <v>0.39</v>
      </c>
      <c r="G182" s="25">
        <f>Tabela1[[#This Row],[Divid.]]*12/Tabela1[[#This Row],[Preço atual]]</f>
        <v>0.15486432825943083</v>
      </c>
      <c r="H182" s="16">
        <v>4.3280000000000003</v>
      </c>
      <c r="I182" s="16">
        <v>111.38</v>
      </c>
      <c r="J182" s="15">
        <f>Tabela1[[#This Row],[Preço atual]]/Tabela1[[#This Row],[VP]]</f>
        <v>0.27132339737834443</v>
      </c>
      <c r="K182" s="14"/>
      <c r="L182" s="14"/>
      <c r="M182" s="13">
        <v>0.57999999999999996</v>
      </c>
      <c r="N182" s="13">
        <v>160564</v>
      </c>
      <c r="O182" s="13"/>
      <c r="P182" s="13"/>
      <c r="Q182" s="30">
        <f>Tabela1[[#This Row],[Divid.]]</f>
        <v>0.39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82" s="17">
        <f>Tabela1[[#This Row],[Preço Calculado]]/Tabela1[[#This Row],[Preço atual]]-1</f>
        <v>0.14291017165631614</v>
      </c>
      <c r="U182" s="29" t="str">
        <f>HYPERLINK("https://statusinvest.com.br/fundos-imobiliarios/"&amp;Tabela1[[#This Row],[Ticker]],"Link")</f>
        <v>Link</v>
      </c>
      <c r="V182" s="38" t="s">
        <v>378</v>
      </c>
    </row>
    <row r="183" spans="1:22" hidden="1" x14ac:dyDescent="0.25">
      <c r="A183" s="12" t="s">
        <v>379</v>
      </c>
      <c r="B183" s="12" t="s">
        <v>28</v>
      </c>
      <c r="C183" s="13" t="s">
        <v>67</v>
      </c>
      <c r="D183" s="13" t="s">
        <v>49</v>
      </c>
      <c r="E183" s="16">
        <v>116</v>
      </c>
      <c r="F183" s="16">
        <v>10.1</v>
      </c>
      <c r="G183" s="14">
        <f>Tabela1[[#This Row],[Divid.]]*12/Tabela1[[#This Row],[Preço atual]]</f>
        <v>1.0448275862068965</v>
      </c>
      <c r="H183" s="16">
        <v>21.7</v>
      </c>
      <c r="I183" s="16">
        <v>80.459999999999994</v>
      </c>
      <c r="J183" s="15">
        <f>Tabela1[[#This Row],[Preço atual]]/Tabela1[[#This Row],[VP]]</f>
        <v>1.4417101665423815</v>
      </c>
      <c r="K183" s="14"/>
      <c r="L183" s="14"/>
      <c r="M183" s="13">
        <v>2.69</v>
      </c>
      <c r="N183" s="13">
        <v>114</v>
      </c>
      <c r="O183" s="13"/>
      <c r="P183" s="13"/>
      <c r="Q183" s="30">
        <f>Tabela1[[#This Row],[Divid.]]</f>
        <v>10.1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894.46494464944635</v>
      </c>
      <c r="T183" s="17">
        <f>Tabela1[[#This Row],[Preço Calculado]]/Tabela1[[#This Row],[Preço atual]]-1</f>
        <v>6.7109046952538476</v>
      </c>
      <c r="U183" s="29" t="str">
        <f>HYPERLINK("https://statusinvest.com.br/fundos-imobiliarios/"&amp;Tabela1[[#This Row],[Ticker]],"Link")</f>
        <v>Link</v>
      </c>
      <c r="V183" s="38" t="s">
        <v>380</v>
      </c>
    </row>
    <row r="184" spans="1:22" hidden="1" x14ac:dyDescent="0.25">
      <c r="A184" s="12" t="s">
        <v>381</v>
      </c>
      <c r="B184" s="12" t="s">
        <v>28</v>
      </c>
      <c r="C184" s="13" t="s">
        <v>155</v>
      </c>
      <c r="D184" s="13"/>
      <c r="E184" s="16">
        <v>100</v>
      </c>
      <c r="F184" s="16" t="s">
        <v>49</v>
      </c>
      <c r="G184" s="14" t="e">
        <f>Tabela1[[#This Row],[Divid.]]*12/Tabela1[[#This Row],[Preço atual]]</f>
        <v>#VALUE!</v>
      </c>
      <c r="H184" s="16">
        <v>0</v>
      </c>
      <c r="I184" s="16">
        <v>96.76</v>
      </c>
      <c r="J184" s="15">
        <f>Tabela1[[#This Row],[Preço atual]]/Tabela1[[#This Row],[VP]]</f>
        <v>1.0334849111202975</v>
      </c>
      <c r="K184" s="14"/>
      <c r="L184" s="14"/>
      <c r="M184" s="13">
        <v>0.14000000000000001</v>
      </c>
      <c r="N184" s="13">
        <v>113</v>
      </c>
      <c r="O184" s="13"/>
      <c r="P184" s="13"/>
      <c r="Q184" s="30" t="str">
        <f>Tabela1[[#This Row],[Divid.]]</f>
        <v>-</v>
      </c>
      <c r="R184" s="31">
        <v>0</v>
      </c>
      <c r="S1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84" s="17" t="e">
        <f>Tabela1[[#This Row],[Preço Calculado]]/Tabela1[[#This Row],[Preço atual]]-1</f>
        <v>#VALUE!</v>
      </c>
      <c r="U184" s="29" t="str">
        <f>HYPERLINK("https://statusinvest.com.br/fundos-imobiliarios/"&amp;Tabela1[[#This Row],[Ticker]],"Link")</f>
        <v>Link</v>
      </c>
      <c r="V184" s="38" t="s">
        <v>29</v>
      </c>
    </row>
    <row r="185" spans="1:22" x14ac:dyDescent="0.25">
      <c r="A185" s="12" t="s">
        <v>382</v>
      </c>
      <c r="B185" s="12" t="s">
        <v>28</v>
      </c>
      <c r="C185" s="13"/>
      <c r="D185" s="13"/>
      <c r="E185" s="16"/>
      <c r="F185" s="16"/>
      <c r="G185" s="14" t="e">
        <f>Tabela1[[#This Row],[Divid.]]*12/Tabela1[[#This Row],[Preço atual]]</f>
        <v>#DIV/0!</v>
      </c>
      <c r="H185" s="16"/>
      <c r="I185" s="16"/>
      <c r="J185" s="15" t="e">
        <f>Tabela1[[#This Row],[Preço atual]]/Tabela1[[#This Row],[VP]]</f>
        <v>#DIV/0!</v>
      </c>
      <c r="K185" s="14"/>
      <c r="L185" s="14"/>
      <c r="M185" s="13"/>
      <c r="N185" s="13"/>
      <c r="O185" s="13"/>
      <c r="P185" s="13"/>
      <c r="Q185" s="30">
        <f>Tabela1[[#This Row],[Divid.]]</f>
        <v>0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85" s="17" t="e">
        <f>Tabela1[[#This Row],[Preço Calculado]]/Tabela1[[#This Row],[Preço atual]]-1</f>
        <v>#DIV/0!</v>
      </c>
      <c r="U185" s="29" t="str">
        <f>HYPERLINK("https://statusinvest.com.br/fundos-imobiliarios/"&amp;Tabela1[[#This Row],[Ticker]],"Link")</f>
        <v>Link</v>
      </c>
      <c r="V185" s="38" t="s">
        <v>29</v>
      </c>
    </row>
    <row r="186" spans="1:22" hidden="1" x14ac:dyDescent="0.25">
      <c r="A186" s="12" t="s">
        <v>383</v>
      </c>
      <c r="B186" s="12" t="s">
        <v>28</v>
      </c>
      <c r="C186" s="13" t="s">
        <v>51</v>
      </c>
      <c r="D186" s="13" t="s">
        <v>80</v>
      </c>
      <c r="E186" s="16">
        <v>68.19</v>
      </c>
      <c r="F186" s="16">
        <v>0.63</v>
      </c>
      <c r="G186" s="25">
        <f>Tabela1[[#This Row],[Divid.]]*12/Tabela1[[#This Row],[Preço atual]]</f>
        <v>0.11086669599648043</v>
      </c>
      <c r="H186" s="16">
        <v>7.56</v>
      </c>
      <c r="I186" s="16">
        <v>76.87</v>
      </c>
      <c r="J186" s="15">
        <f>Tabela1[[#This Row],[Preço atual]]/Tabela1[[#This Row],[VP]]</f>
        <v>0.88708208663978139</v>
      </c>
      <c r="K186" s="14"/>
      <c r="L186" s="14"/>
      <c r="M186" s="13">
        <v>1.77</v>
      </c>
      <c r="N186" s="13">
        <v>74430</v>
      </c>
      <c r="O186" s="13"/>
      <c r="P186" s="13"/>
      <c r="Q186" s="30">
        <f>Tabela1[[#This Row],[Divid.]]</f>
        <v>0.63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6" s="17">
        <f>Tabela1[[#This Row],[Preço Calculado]]/Tabela1[[#This Row],[Preço atual]]-1</f>
        <v>-0.18179560150198948</v>
      </c>
      <c r="U186" s="29" t="str">
        <f>HYPERLINK("https://statusinvest.com.br/fundos-imobiliarios/"&amp;Tabela1[[#This Row],[Ticker]],"Link")</f>
        <v>Link</v>
      </c>
      <c r="V186" s="38" t="s">
        <v>384</v>
      </c>
    </row>
    <row r="187" spans="1:22" hidden="1" x14ac:dyDescent="0.25">
      <c r="A187" s="12" t="s">
        <v>385</v>
      </c>
      <c r="B187" s="12" t="s">
        <v>28</v>
      </c>
      <c r="C187" s="13" t="s">
        <v>55</v>
      </c>
      <c r="D187" s="13"/>
      <c r="E187" s="16">
        <v>10.32</v>
      </c>
      <c r="F187" s="16">
        <v>0.15</v>
      </c>
      <c r="G187" s="25">
        <f>Tabela1[[#This Row],[Divid.]]*12/Tabela1[[#This Row],[Preço atual]]</f>
        <v>0.17441860465116277</v>
      </c>
      <c r="H187" s="16">
        <v>1.1499999999999999</v>
      </c>
      <c r="I187" s="16">
        <v>9.94</v>
      </c>
      <c r="J187" s="15">
        <f>Tabela1[[#This Row],[Preço atual]]/Tabela1[[#This Row],[VP]]</f>
        <v>1.0382293762575454</v>
      </c>
      <c r="K187" s="14"/>
      <c r="L187" s="14"/>
      <c r="M187" s="13">
        <v>3.89</v>
      </c>
      <c r="N187" s="13">
        <v>1518</v>
      </c>
      <c r="O187" s="13">
        <v>1752</v>
      </c>
      <c r="P187" s="13">
        <v>39</v>
      </c>
      <c r="Q187" s="30">
        <f>Tabela1[[#This Row],[Divid.]]</f>
        <v>0.15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187" s="17">
        <f>Tabela1[[#This Row],[Preço Calculado]]/Tabela1[[#This Row],[Preço atual]]-1</f>
        <v>0.28722217454732668</v>
      </c>
      <c r="U187" s="29" t="str">
        <f>HYPERLINK("https://statusinvest.com.br/fundos-imobiliarios/"&amp;Tabela1[[#This Row],[Ticker]],"Link")</f>
        <v>Link</v>
      </c>
      <c r="V187" s="38" t="s">
        <v>386</v>
      </c>
    </row>
    <row r="188" spans="1:22" hidden="1" x14ac:dyDescent="0.25">
      <c r="A188" s="12" t="s">
        <v>387</v>
      </c>
      <c r="B188" s="12" t="s">
        <v>28</v>
      </c>
      <c r="C188" s="13" t="s">
        <v>31</v>
      </c>
      <c r="D188" s="13" t="s">
        <v>80</v>
      </c>
      <c r="E188" s="16">
        <v>208</v>
      </c>
      <c r="F188" s="16">
        <v>1.6</v>
      </c>
      <c r="G188" s="25">
        <f>Tabela1[[#This Row],[Divid.]]*12/Tabela1[[#This Row],[Preço atual]]</f>
        <v>9.2307692307692327E-2</v>
      </c>
      <c r="H188" s="16">
        <v>21.7</v>
      </c>
      <c r="I188" s="16">
        <v>226.16</v>
      </c>
      <c r="J188" s="15">
        <f>Tabela1[[#This Row],[Preço atual]]/Tabela1[[#This Row],[VP]]</f>
        <v>0.91970286522815703</v>
      </c>
      <c r="K188" s="14">
        <v>5.5E-2</v>
      </c>
      <c r="L188" s="14">
        <v>1.6E-2</v>
      </c>
      <c r="M188" s="13">
        <v>1.35</v>
      </c>
      <c r="N188" s="13">
        <v>127060</v>
      </c>
      <c r="O188" s="13">
        <v>4627</v>
      </c>
      <c r="P188" s="13">
        <v>350</v>
      </c>
      <c r="Q188" s="30">
        <f>Tabela1[[#This Row],[Divid.]]</f>
        <v>1.6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88" s="17">
        <f>Tabela1[[#This Row],[Preço Calculado]]/Tabela1[[#This Row],[Preço atual]]-1</f>
        <v>-0.31876241839341468</v>
      </c>
      <c r="U188" s="29" t="str">
        <f>HYPERLINK("https://statusinvest.com.br/fundos-imobiliarios/"&amp;Tabela1[[#This Row],[Ticker]],"Link")</f>
        <v>Link</v>
      </c>
      <c r="V188" s="38" t="s">
        <v>388</v>
      </c>
    </row>
    <row r="189" spans="1:22" hidden="1" x14ac:dyDescent="0.25">
      <c r="A189" s="12" t="s">
        <v>389</v>
      </c>
      <c r="B189" s="12" t="s">
        <v>28</v>
      </c>
      <c r="C189" s="13" t="s">
        <v>35</v>
      </c>
      <c r="D189" s="13" t="s">
        <v>197</v>
      </c>
      <c r="E189" s="16">
        <v>102.29</v>
      </c>
      <c r="F189" s="16">
        <v>0.95</v>
      </c>
      <c r="G189" s="25">
        <f>Tabela1[[#This Row],[Divid.]]*12/Tabela1[[#This Row],[Preço atual]]</f>
        <v>0.11144784436406294</v>
      </c>
      <c r="H189" s="16">
        <v>11.7</v>
      </c>
      <c r="I189" s="16">
        <v>100.5</v>
      </c>
      <c r="J189" s="15">
        <f>Tabela1[[#This Row],[Preço atual]]/Tabela1[[#This Row],[VP]]</f>
        <v>1.0178109452736319</v>
      </c>
      <c r="K189" s="14"/>
      <c r="L189" s="14"/>
      <c r="M189" s="13">
        <v>3.58</v>
      </c>
      <c r="N189" s="13">
        <v>101106</v>
      </c>
      <c r="O189" s="13"/>
      <c r="P189" s="13"/>
      <c r="Q189" s="30">
        <f>Tabela1[[#This Row],[Divid.]]</f>
        <v>0.95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89" s="17">
        <f>Tabela1[[#This Row],[Preço Calculado]]/Tabela1[[#This Row],[Preço atual]]-1</f>
        <v>-0.17750668366005218</v>
      </c>
      <c r="U189" s="29" t="str">
        <f>HYPERLINK("https://statusinvest.com.br/fundos-imobiliarios/"&amp;Tabela1[[#This Row],[Ticker]],"Link")</f>
        <v>Link</v>
      </c>
      <c r="V189" s="38" t="s">
        <v>390</v>
      </c>
    </row>
    <row r="190" spans="1:22" hidden="1" x14ac:dyDescent="0.25">
      <c r="A190" s="12" t="s">
        <v>391</v>
      </c>
      <c r="B190" s="12" t="s">
        <v>28</v>
      </c>
      <c r="C190" s="13" t="s">
        <v>51</v>
      </c>
      <c r="D190" s="13" t="s">
        <v>197</v>
      </c>
      <c r="E190" s="16">
        <v>81.02</v>
      </c>
      <c r="F190" s="16">
        <v>0.7</v>
      </c>
      <c r="G190" s="14">
        <f>Tabela1[[#This Row],[Divid.]]*12/Tabela1[[#This Row],[Preço atual]]</f>
        <v>0.10367810417180942</v>
      </c>
      <c r="H190" s="16">
        <v>8.4</v>
      </c>
      <c r="I190" s="16">
        <v>89.47</v>
      </c>
      <c r="J190" s="15">
        <f>Tabela1[[#This Row],[Preço atual]]/Tabela1[[#This Row],[VP]]</f>
        <v>0.90555493461495473</v>
      </c>
      <c r="K190" s="14"/>
      <c r="L190" s="14"/>
      <c r="M190" s="13">
        <v>1.58</v>
      </c>
      <c r="N190" s="13">
        <v>15749</v>
      </c>
      <c r="O190" s="13"/>
      <c r="P190" s="13"/>
      <c r="Q190" s="30">
        <f>Tabela1[[#This Row],[Divid.]]</f>
        <v>0.7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90" s="17">
        <f>Tabela1[[#This Row],[Preço Calculado]]/Tabela1[[#This Row],[Preço atual]]-1</f>
        <v>-0.23484793969144346</v>
      </c>
      <c r="U190" s="29" t="str">
        <f>HYPERLINK("https://statusinvest.com.br/fundos-imobiliarios/"&amp;Tabela1[[#This Row],[Ticker]],"Link")</f>
        <v>Link</v>
      </c>
      <c r="V190" s="38" t="s">
        <v>392</v>
      </c>
    </row>
    <row r="191" spans="1:22" hidden="1" x14ac:dyDescent="0.25">
      <c r="A191" s="12" t="s">
        <v>393</v>
      </c>
      <c r="B191" s="12" t="s">
        <v>28</v>
      </c>
      <c r="C191" s="13" t="s">
        <v>35</v>
      </c>
      <c r="D191" s="13" t="s">
        <v>49</v>
      </c>
      <c r="E191" s="16">
        <v>96.82</v>
      </c>
      <c r="F191" s="16">
        <v>1</v>
      </c>
      <c r="G191" s="25">
        <f>Tabela1[[#This Row],[Divid.]]*12/Tabela1[[#This Row],[Preço atual]]</f>
        <v>0.12394133443503409</v>
      </c>
      <c r="H191" s="16">
        <v>11.2552</v>
      </c>
      <c r="I191" s="16">
        <v>113.66</v>
      </c>
      <c r="J191" s="15">
        <f>Tabela1[[#This Row],[Preço atual]]/Tabela1[[#This Row],[VP]]</f>
        <v>0.85183881752595458</v>
      </c>
      <c r="K191" s="14"/>
      <c r="L191" s="14"/>
      <c r="M191" s="13">
        <v>3.82</v>
      </c>
      <c r="N191" s="13">
        <v>429</v>
      </c>
      <c r="O191" s="13">
        <v>2603</v>
      </c>
      <c r="P191" s="13">
        <v>0</v>
      </c>
      <c r="Q191" s="30">
        <f>Tabela1[[#This Row],[Divid.]]</f>
        <v>1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1" s="17">
        <f>Tabela1[[#This Row],[Preço Calculado]]/Tabela1[[#This Row],[Preço atual]]-1</f>
        <v>-8.530380490749756E-2</v>
      </c>
      <c r="U191" s="29" t="str">
        <f>HYPERLINK("https://statusinvest.com.br/fundos-imobiliarios/"&amp;Tabela1[[#This Row],[Ticker]],"Link")</f>
        <v>Link</v>
      </c>
      <c r="V191" s="38" t="s">
        <v>394</v>
      </c>
    </row>
    <row r="192" spans="1:22" hidden="1" x14ac:dyDescent="0.25">
      <c r="A192" s="12" t="s">
        <v>395</v>
      </c>
      <c r="B192" s="12" t="s">
        <v>28</v>
      </c>
      <c r="C192" s="13" t="s">
        <v>67</v>
      </c>
      <c r="D192" s="13" t="s">
        <v>197</v>
      </c>
      <c r="E192" s="16">
        <v>159.9</v>
      </c>
      <c r="F192" s="16">
        <v>1.1000000000000001</v>
      </c>
      <c r="G192" s="14">
        <f>Tabela1[[#This Row],[Divid.]]*12/Tabela1[[#This Row],[Preço atual]]</f>
        <v>8.2551594746716708E-2</v>
      </c>
      <c r="H192" s="16">
        <v>13.2</v>
      </c>
      <c r="I192" s="16">
        <v>157.9</v>
      </c>
      <c r="J192" s="15">
        <f>Tabela1[[#This Row],[Preço atual]]/Tabela1[[#This Row],[VP]]</f>
        <v>1.0126662444585179</v>
      </c>
      <c r="K192" s="14">
        <v>7.0999999999999994E-2</v>
      </c>
      <c r="L192" s="14">
        <v>1E-3</v>
      </c>
      <c r="M192" s="13">
        <v>1</v>
      </c>
      <c r="N192" s="13">
        <v>486864</v>
      </c>
      <c r="O192" s="13">
        <v>3221</v>
      </c>
      <c r="P192" s="13">
        <v>232</v>
      </c>
      <c r="Q192" s="30">
        <f>Tabela1[[#This Row],[Divid.]]</f>
        <v>1.1000000000000001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92" s="17">
        <f>Tabela1[[#This Row],[Preço Calculado]]/Tabela1[[#This Row],[Preço atual]]-1</f>
        <v>-0.39076313840061483</v>
      </c>
      <c r="U192" s="29" t="str">
        <f>HYPERLINK("https://statusinvest.com.br/fundos-imobiliarios/"&amp;Tabela1[[#This Row],[Ticker]],"Link")</f>
        <v>Link</v>
      </c>
      <c r="V192" s="38" t="s">
        <v>396</v>
      </c>
    </row>
    <row r="193" spans="1:22" hidden="1" x14ac:dyDescent="0.25">
      <c r="A193" s="12" t="s">
        <v>397</v>
      </c>
      <c r="B193" s="12" t="s">
        <v>28</v>
      </c>
      <c r="C193" s="13" t="s">
        <v>39</v>
      </c>
      <c r="D193" s="13" t="s">
        <v>197</v>
      </c>
      <c r="E193" s="16">
        <v>295.92</v>
      </c>
      <c r="F193" s="16">
        <v>1.7</v>
      </c>
      <c r="G193" s="25">
        <f>Tabela1[[#This Row],[Divid.]]*12/Tabela1[[#This Row],[Preço atual]]</f>
        <v>6.8937550689375501E-2</v>
      </c>
      <c r="H193" s="16">
        <v>18.8</v>
      </c>
      <c r="I193" s="16">
        <v>344.69</v>
      </c>
      <c r="J193" s="15">
        <f>Tabela1[[#This Row],[Preço atual]]/Tabela1[[#This Row],[VP]]</f>
        <v>0.85851054570773744</v>
      </c>
      <c r="K193" s="14">
        <v>3.4000000000000002E-2</v>
      </c>
      <c r="L193" s="14">
        <v>6.9999999999999993E-3</v>
      </c>
      <c r="M193" s="13">
        <v>0.49</v>
      </c>
      <c r="N193" s="13">
        <v>13019</v>
      </c>
      <c r="O193" s="13">
        <v>40652</v>
      </c>
      <c r="P193" s="13">
        <v>2782</v>
      </c>
      <c r="Q193" s="30">
        <f>Tabela1[[#This Row],[Divid.]]</f>
        <v>1.7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93" s="17">
        <f>Tabela1[[#This Row],[Preço Calculado]]/Tabela1[[#This Row],[Preço atual]]-1</f>
        <v>-0.49123578827029157</v>
      </c>
      <c r="U193" s="29" t="str">
        <f>HYPERLINK("https://statusinvest.com.br/fundos-imobiliarios/"&amp;Tabela1[[#This Row],[Ticker]],"Link")</f>
        <v>Link</v>
      </c>
      <c r="V193" s="38" t="s">
        <v>398</v>
      </c>
    </row>
    <row r="194" spans="1:22" hidden="1" x14ac:dyDescent="0.25">
      <c r="A194" s="12" t="s">
        <v>399</v>
      </c>
      <c r="B194" s="12" t="s">
        <v>28</v>
      </c>
      <c r="C194" s="13" t="s">
        <v>39</v>
      </c>
      <c r="D194" s="13" t="s">
        <v>197</v>
      </c>
      <c r="E194" s="16">
        <v>104.67</v>
      </c>
      <c r="F194" s="16">
        <v>0.78</v>
      </c>
      <c r="G194" s="25">
        <f>Tabela1[[#This Row],[Divid.]]*12/Tabela1[[#This Row],[Preço atual]]</f>
        <v>8.9423903697334467E-2</v>
      </c>
      <c r="H194" s="16">
        <v>10.5</v>
      </c>
      <c r="I194" s="16">
        <v>152.37</v>
      </c>
      <c r="J194" s="15">
        <f>Tabela1[[#This Row],[Preço atual]]/Tabela1[[#This Row],[VP]]</f>
        <v>0.6869462492616657</v>
      </c>
      <c r="K194" s="14">
        <v>0.26300000000000001</v>
      </c>
      <c r="L194" s="14">
        <v>3.0000000000000001E-3</v>
      </c>
      <c r="M194" s="13">
        <v>0.5</v>
      </c>
      <c r="N194" s="13">
        <v>148830</v>
      </c>
      <c r="O194" s="13">
        <v>6618</v>
      </c>
      <c r="P194" s="13">
        <v>669</v>
      </c>
      <c r="Q194" s="30">
        <f>Tabela1[[#This Row],[Divid.]]</f>
        <v>0.78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94" s="17">
        <f>Tabela1[[#This Row],[Preço Calculado]]/Tabela1[[#This Row],[Preço atual]]-1</f>
        <v>-0.34004499116358322</v>
      </c>
      <c r="U194" s="29" t="str">
        <f>HYPERLINK("https://statusinvest.com.br/fundos-imobiliarios/"&amp;Tabela1[[#This Row],[Ticker]],"Link")</f>
        <v>Link</v>
      </c>
      <c r="V194" s="38" t="s">
        <v>400</v>
      </c>
    </row>
    <row r="195" spans="1:22" hidden="1" x14ac:dyDescent="0.25">
      <c r="A195" s="12" t="s">
        <v>401</v>
      </c>
      <c r="B195" s="12" t="s">
        <v>28</v>
      </c>
      <c r="C195" s="13" t="s">
        <v>55</v>
      </c>
      <c r="D195" s="13" t="s">
        <v>197</v>
      </c>
      <c r="E195" s="16">
        <v>124.5</v>
      </c>
      <c r="F195" s="16">
        <v>0.85</v>
      </c>
      <c r="G195" s="14">
        <f>Tabela1[[#This Row],[Divid.]]*12/Tabela1[[#This Row],[Preço atual]]</f>
        <v>8.1927710843373483E-2</v>
      </c>
      <c r="H195" s="16">
        <v>12.05</v>
      </c>
      <c r="I195" s="16">
        <v>125.56</v>
      </c>
      <c r="J195" s="15">
        <f>Tabela1[[#This Row],[Preço atual]]/Tabela1[[#This Row],[VP]]</f>
        <v>0.99155782096208978</v>
      </c>
      <c r="K195" s="14">
        <v>0.01</v>
      </c>
      <c r="L195" s="14">
        <v>0</v>
      </c>
      <c r="M195" s="13">
        <v>9.8699999999999992</v>
      </c>
      <c r="N195" s="13">
        <v>204186</v>
      </c>
      <c r="O195" s="13">
        <v>4458</v>
      </c>
      <c r="P195" s="13">
        <v>421</v>
      </c>
      <c r="Q195" s="30">
        <f>Tabela1[[#This Row],[Divid.]]</f>
        <v>0.85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5" s="17">
        <f>Tabela1[[#This Row],[Preço Calculado]]/Tabela1[[#This Row],[Preço atual]]-1</f>
        <v>-0.39536744765038012</v>
      </c>
      <c r="U195" s="29" t="str">
        <f>HYPERLINK("https://statusinvest.com.br/fundos-imobiliarios/"&amp;Tabela1[[#This Row],[Ticker]],"Link")</f>
        <v>Link</v>
      </c>
      <c r="V195" s="38" t="s">
        <v>402</v>
      </c>
    </row>
    <row r="196" spans="1:22" hidden="1" x14ac:dyDescent="0.25">
      <c r="A196" s="12" t="s">
        <v>403</v>
      </c>
      <c r="B196" s="12" t="s">
        <v>28</v>
      </c>
      <c r="C196" s="13" t="s">
        <v>76</v>
      </c>
      <c r="D196" s="13" t="s">
        <v>49</v>
      </c>
      <c r="E196" s="16">
        <v>200.92</v>
      </c>
      <c r="F196" s="16">
        <v>0.34610000000000002</v>
      </c>
      <c r="G196" s="25">
        <f>Tabela1[[#This Row],[Divid.]]*12/Tabela1[[#This Row],[Preço atual]]</f>
        <v>2.0670913796535937E-2</v>
      </c>
      <c r="H196" s="16">
        <v>16.1907</v>
      </c>
      <c r="I196" s="16">
        <v>187.77</v>
      </c>
      <c r="J196" s="15">
        <f>Tabela1[[#This Row],[Preço atual]]/Tabela1[[#This Row],[VP]]</f>
        <v>1.0700324865526973</v>
      </c>
      <c r="K196" s="14">
        <v>0</v>
      </c>
      <c r="L196" s="14">
        <v>0</v>
      </c>
      <c r="M196" s="13">
        <v>0.51</v>
      </c>
      <c r="N196" s="13">
        <v>51</v>
      </c>
      <c r="O196" s="13">
        <v>3234</v>
      </c>
      <c r="P196" s="13">
        <v>320</v>
      </c>
      <c r="Q196" s="30">
        <f>Tabela1[[#This Row],[Divid.]]</f>
        <v>0.34610000000000002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30.65092250922509</v>
      </c>
      <c r="T196" s="17">
        <f>Tabela1[[#This Row],[Preço Calculado]]/Tabela1[[#This Row],[Preço atual]]-1</f>
        <v>-0.84744713065287136</v>
      </c>
      <c r="U196" s="29" t="str">
        <f>HYPERLINK("https://statusinvest.com.br/fundos-imobiliarios/"&amp;Tabela1[[#This Row],[Ticker]],"Link")</f>
        <v>Link</v>
      </c>
      <c r="V196" s="38" t="s">
        <v>29</v>
      </c>
    </row>
    <row r="197" spans="1:22" hidden="1" x14ac:dyDescent="0.25">
      <c r="A197" s="12" t="s">
        <v>404</v>
      </c>
      <c r="B197" s="12" t="s">
        <v>28</v>
      </c>
      <c r="C197" s="13" t="s">
        <v>55</v>
      </c>
      <c r="D197" s="13"/>
      <c r="E197" s="16">
        <v>0</v>
      </c>
      <c r="F197" s="16" t="s">
        <v>49</v>
      </c>
      <c r="G197" s="14" t="e">
        <f>Tabela1[[#This Row],[Divid.]]*12/Tabela1[[#This Row],[Preço atual]]</f>
        <v>#VALUE!</v>
      </c>
      <c r="H197" s="16">
        <v>0</v>
      </c>
      <c r="I197" s="16">
        <v>1255.94</v>
      </c>
      <c r="J197" s="15">
        <f>Tabela1[[#This Row],[Preço atual]]/Tabela1[[#This Row],[VP]]</f>
        <v>0</v>
      </c>
      <c r="K197" s="14"/>
      <c r="L197" s="14"/>
      <c r="M197" s="13">
        <v>1.71</v>
      </c>
      <c r="N197" s="13">
        <v>52</v>
      </c>
      <c r="O197" s="13"/>
      <c r="P197" s="13"/>
      <c r="Q197" s="30" t="str">
        <f>Tabela1[[#This Row],[Divid.]]</f>
        <v>-</v>
      </c>
      <c r="R197" s="31">
        <v>0</v>
      </c>
      <c r="S19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97" s="17" t="e">
        <f>Tabela1[[#This Row],[Preço Calculado]]/Tabela1[[#This Row],[Preço atual]]-1</f>
        <v>#VALUE!</v>
      </c>
      <c r="U197" s="29" t="str">
        <f>HYPERLINK("https://statusinvest.com.br/fundos-imobiliarios/"&amp;Tabela1[[#This Row],[Ticker]],"Link")</f>
        <v>Link</v>
      </c>
      <c r="V197" s="38" t="s">
        <v>29</v>
      </c>
    </row>
    <row r="198" spans="1:22" hidden="1" x14ac:dyDescent="0.25">
      <c r="A198" s="12" t="s">
        <v>405</v>
      </c>
      <c r="B198" s="12" t="s">
        <v>28</v>
      </c>
      <c r="C198" s="13" t="s">
        <v>67</v>
      </c>
      <c r="D198" s="13" t="s">
        <v>80</v>
      </c>
      <c r="E198" s="16">
        <v>83.47</v>
      </c>
      <c r="F198" s="16">
        <v>0.4</v>
      </c>
      <c r="G198" s="25">
        <f>Tabela1[[#This Row],[Divid.]]*12/Tabela1[[#This Row],[Preço atual]]</f>
        <v>5.7505690667305626E-2</v>
      </c>
      <c r="H198" s="16">
        <v>6.22</v>
      </c>
      <c r="I198" s="16">
        <v>115.8</v>
      </c>
      <c r="J198" s="15">
        <f>Tabela1[[#This Row],[Preço atual]]/Tabela1[[#This Row],[VP]]</f>
        <v>0.7208117443868739</v>
      </c>
      <c r="K198" s="14">
        <v>0.23100000000000001</v>
      </c>
      <c r="L198" s="14">
        <v>0</v>
      </c>
      <c r="M198" s="13">
        <v>0.36</v>
      </c>
      <c r="N198" s="13">
        <v>3879</v>
      </c>
      <c r="O198" s="13">
        <v>1883</v>
      </c>
      <c r="P198" s="13">
        <v>210</v>
      </c>
      <c r="Q198" s="30">
        <f>Tabela1[[#This Row],[Divid.]]</f>
        <v>0.4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98" s="17">
        <f>Tabela1[[#This Row],[Preço Calculado]]/Tabela1[[#This Row],[Preço atual]]-1</f>
        <v>-0.57560375891287363</v>
      </c>
      <c r="U198" s="29" t="str">
        <f>HYPERLINK("https://statusinvest.com.br/fundos-imobiliarios/"&amp;Tabela1[[#This Row],[Ticker]],"Link")</f>
        <v>Link</v>
      </c>
      <c r="V198" s="38" t="s">
        <v>406</v>
      </c>
    </row>
    <row r="199" spans="1:22" hidden="1" x14ac:dyDescent="0.25">
      <c r="A199" s="12" t="s">
        <v>407</v>
      </c>
      <c r="B199" s="12" t="s">
        <v>28</v>
      </c>
      <c r="C199" s="13" t="s">
        <v>39</v>
      </c>
      <c r="D199" s="13"/>
      <c r="E199" s="16">
        <v>27.05</v>
      </c>
      <c r="F199" s="16">
        <v>0.21</v>
      </c>
      <c r="G199" s="25">
        <f>Tabela1[[#This Row],[Divid.]]*12/Tabela1[[#This Row],[Preço atual]]</f>
        <v>9.3160813308687612E-2</v>
      </c>
      <c r="H199" s="16">
        <v>0.79</v>
      </c>
      <c r="I199" s="16">
        <v>70.150000000000006</v>
      </c>
      <c r="J199" s="15">
        <f>Tabela1[[#This Row],[Preço atual]]/Tabela1[[#This Row],[VP]]</f>
        <v>0.3856022808267997</v>
      </c>
      <c r="K199" s="14"/>
      <c r="L199" s="14"/>
      <c r="M199" s="13">
        <v>0.73</v>
      </c>
      <c r="N199" s="13">
        <v>5535</v>
      </c>
      <c r="O199" s="13">
        <v>2399</v>
      </c>
      <c r="P199" s="13">
        <v>464</v>
      </c>
      <c r="Q199" s="30">
        <f>Tabela1[[#This Row],[Divid.]]</f>
        <v>0.21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18.597785977859779</v>
      </c>
      <c r="T199" s="17">
        <f>Tabela1[[#This Row],[Preço Calculado]]/Tabela1[[#This Row],[Preço atual]]-1</f>
        <v>-0.31246632244510986</v>
      </c>
      <c r="U199" s="29" t="str">
        <f>HYPERLINK("https://statusinvest.com.br/fundos-imobiliarios/"&amp;Tabela1[[#This Row],[Ticker]],"Link")</f>
        <v>Link</v>
      </c>
      <c r="V199" s="38" t="s">
        <v>408</v>
      </c>
    </row>
    <row r="200" spans="1:22" x14ac:dyDescent="0.25">
      <c r="A200" s="12" t="s">
        <v>409</v>
      </c>
      <c r="B200" s="12" t="s">
        <v>28</v>
      </c>
      <c r="C200" s="13"/>
      <c r="D200" s="13"/>
      <c r="E200" s="16"/>
      <c r="F200" s="16"/>
      <c r="G200" s="14" t="e">
        <f>Tabela1[[#This Row],[Divid.]]*12/Tabela1[[#This Row],[Preço atual]]</f>
        <v>#DIV/0!</v>
      </c>
      <c r="H200" s="16"/>
      <c r="I200" s="16"/>
      <c r="J200" s="15" t="e">
        <f>Tabela1[[#This Row],[Preço atual]]/Tabela1[[#This Row],[VP]]</f>
        <v>#DIV/0!</v>
      </c>
      <c r="K200" s="14"/>
      <c r="L200" s="14"/>
      <c r="M200" s="13"/>
      <c r="N200" s="13"/>
      <c r="O200" s="13"/>
      <c r="P200" s="13"/>
      <c r="Q200" s="30">
        <f>Tabela1[[#This Row],[Divid.]]</f>
        <v>0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00" s="17" t="e">
        <f>Tabela1[[#This Row],[Preço Calculado]]/Tabela1[[#This Row],[Preço atual]]-1</f>
        <v>#DIV/0!</v>
      </c>
      <c r="U200" s="29" t="str">
        <f>HYPERLINK("https://statusinvest.com.br/fundos-imobiliarios/"&amp;Tabela1[[#This Row],[Ticker]],"Link")</f>
        <v>Link</v>
      </c>
      <c r="V200" s="38" t="s">
        <v>29</v>
      </c>
    </row>
    <row r="201" spans="1:22" hidden="1" x14ac:dyDescent="0.25">
      <c r="A201" s="12" t="s">
        <v>410</v>
      </c>
      <c r="B201" s="12" t="s">
        <v>28</v>
      </c>
      <c r="C201" s="13" t="s">
        <v>60</v>
      </c>
      <c r="D201" s="13" t="s">
        <v>411</v>
      </c>
      <c r="E201" s="16">
        <v>94.89</v>
      </c>
      <c r="F201" s="16">
        <v>0.72050000000000003</v>
      </c>
      <c r="G201" s="25">
        <f>Tabela1[[#This Row],[Divid.]]*12/Tabela1[[#This Row],[Preço atual]]</f>
        <v>9.1116029086310474E-2</v>
      </c>
      <c r="H201" s="16">
        <v>8.7437000000000005</v>
      </c>
      <c r="I201" s="16">
        <v>91.76</v>
      </c>
      <c r="J201" s="15">
        <f>Tabela1[[#This Row],[Preço atual]]/Tabela1[[#This Row],[VP]]</f>
        <v>1.0341107236268525</v>
      </c>
      <c r="K201" s="14"/>
      <c r="L201" s="14"/>
      <c r="M201" s="13">
        <v>2.57</v>
      </c>
      <c r="N201" s="13">
        <v>1381</v>
      </c>
      <c r="O201" s="13">
        <v>0</v>
      </c>
      <c r="P201" s="13">
        <v>0</v>
      </c>
      <c r="Q201" s="30">
        <f>Tabela1[[#This Row],[Divid.]]</f>
        <v>0.72050000000000003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63.808118081180815</v>
      </c>
      <c r="T201" s="17">
        <f>Tabela1[[#This Row],[Preço Calculado]]/Tabela1[[#This Row],[Preço atual]]-1</f>
        <v>-0.32755698091283791</v>
      </c>
      <c r="U201" s="29" t="str">
        <f>HYPERLINK("https://statusinvest.com.br/fundos-imobiliarios/"&amp;Tabela1[[#This Row],[Ticker]],"Link")</f>
        <v>Link</v>
      </c>
      <c r="V201" s="38" t="s">
        <v>412</v>
      </c>
    </row>
    <row r="202" spans="1:22" hidden="1" x14ac:dyDescent="0.25">
      <c r="A202" s="12" t="s">
        <v>413</v>
      </c>
      <c r="B202" s="12" t="s">
        <v>28</v>
      </c>
      <c r="C202" s="13" t="s">
        <v>31</v>
      </c>
      <c r="D202" s="13" t="s">
        <v>80</v>
      </c>
      <c r="E202" s="16">
        <v>88.83</v>
      </c>
      <c r="F202" s="16">
        <v>0.53</v>
      </c>
      <c r="G202" s="25">
        <f>Tabela1[[#This Row],[Divid.]]*12/Tabela1[[#This Row],[Preço atual]]</f>
        <v>7.1597433299560961E-2</v>
      </c>
      <c r="H202" s="16">
        <v>6.36</v>
      </c>
      <c r="I202" s="16">
        <v>95.5</v>
      </c>
      <c r="J202" s="15">
        <f>Tabela1[[#This Row],[Preço atual]]/Tabela1[[#This Row],[VP]]</f>
        <v>0.93015706806282716</v>
      </c>
      <c r="K202" s="14">
        <v>1.9E-2</v>
      </c>
      <c r="L202" s="14">
        <v>1.0999999999999999E-2</v>
      </c>
      <c r="M202" s="13">
        <v>0.4</v>
      </c>
      <c r="N202" s="13">
        <v>404</v>
      </c>
      <c r="O202" s="13">
        <v>2140</v>
      </c>
      <c r="P202" s="13">
        <v>159</v>
      </c>
      <c r="Q202" s="30">
        <f>Tabela1[[#This Row],[Divid.]]</f>
        <v>0.53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202" s="17">
        <f>Tabela1[[#This Row],[Preço Calculado]]/Tabela1[[#This Row],[Preço atual]]-1</f>
        <v>-0.47160565830582313</v>
      </c>
      <c r="U202" s="29" t="str">
        <f>HYPERLINK("https://statusinvest.com.br/fundos-imobiliarios/"&amp;Tabela1[[#This Row],[Ticker]],"Link")</f>
        <v>Link</v>
      </c>
      <c r="V202" s="38" t="s">
        <v>414</v>
      </c>
    </row>
    <row r="203" spans="1:22" hidden="1" x14ac:dyDescent="0.25">
      <c r="A203" s="12" t="s">
        <v>415</v>
      </c>
      <c r="B203" s="12" t="s">
        <v>28</v>
      </c>
      <c r="C203" s="13" t="s">
        <v>155</v>
      </c>
      <c r="D203" s="13" t="s">
        <v>80</v>
      </c>
      <c r="E203" s="16">
        <v>3.1</v>
      </c>
      <c r="F203" s="16">
        <v>6.8</v>
      </c>
      <c r="G203" s="25">
        <f>Tabela1[[#This Row],[Divid.]]*12/Tabela1[[#This Row],[Preço atual]]</f>
        <v>26.322580645161288</v>
      </c>
      <c r="H203" s="16">
        <v>0</v>
      </c>
      <c r="I203" s="16">
        <v>8.83</v>
      </c>
      <c r="J203" s="15">
        <f>Tabela1[[#This Row],[Preço atual]]/Tabela1[[#This Row],[VP]]</f>
        <v>0.35107587768969423</v>
      </c>
      <c r="K203" s="14"/>
      <c r="L203" s="14"/>
      <c r="M203" s="13">
        <v>23.44</v>
      </c>
      <c r="N203" s="13">
        <v>1056</v>
      </c>
      <c r="O203" s="13"/>
      <c r="P203" s="13"/>
      <c r="Q203" s="30">
        <f>Tabela1[[#This Row],[Divid.]]</f>
        <v>6.8</v>
      </c>
      <c r="R203" s="31">
        <v>0</v>
      </c>
      <c r="S20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203" s="17">
        <f>Tabela1[[#This Row],[Preço Calculado]]/Tabela1[[#This Row],[Preço atual]]-1</f>
        <v>193.26258778716817</v>
      </c>
      <c r="U203" s="29" t="str">
        <f>HYPERLINK("https://statusinvest.com.br/fundos-imobiliarios/"&amp;Tabela1[[#This Row],[Ticker]],"Link")</f>
        <v>Link</v>
      </c>
      <c r="V203" s="38" t="s">
        <v>416</v>
      </c>
    </row>
    <row r="204" spans="1:22" hidden="1" x14ac:dyDescent="0.25">
      <c r="A204" s="12" t="s">
        <v>417</v>
      </c>
      <c r="B204" s="12" t="s">
        <v>28</v>
      </c>
      <c r="C204" s="13" t="s">
        <v>35</v>
      </c>
      <c r="D204" s="13" t="s">
        <v>80</v>
      </c>
      <c r="E204" s="16">
        <v>8.64</v>
      </c>
      <c r="F204" s="16">
        <v>0.08</v>
      </c>
      <c r="G204" s="25">
        <f>Tabela1[[#This Row],[Divid.]]*12/Tabela1[[#This Row],[Preço atual]]</f>
        <v>0.1111111111111111</v>
      </c>
      <c r="H204" s="16">
        <v>0.98</v>
      </c>
      <c r="I204" s="16">
        <v>9</v>
      </c>
      <c r="J204" s="15">
        <f>Tabela1[[#This Row],[Preço atual]]/Tabela1[[#This Row],[VP]]</f>
        <v>0.96000000000000008</v>
      </c>
      <c r="K204" s="14"/>
      <c r="L204" s="14"/>
      <c r="M204" s="13">
        <v>1.93</v>
      </c>
      <c r="N204" s="13">
        <v>2901</v>
      </c>
      <c r="O204" s="13"/>
      <c r="P204" s="13"/>
      <c r="Q204" s="30">
        <f>Tabela1[[#This Row],[Divid.]]</f>
        <v>0.08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04" s="17">
        <f>Tabela1[[#This Row],[Preço Calculado]]/Tabela1[[#This Row],[Preço atual]]-1</f>
        <v>-0.1799917999179993</v>
      </c>
      <c r="U204" s="29" t="str">
        <f>HYPERLINK("https://statusinvest.com.br/fundos-imobiliarios/"&amp;Tabela1[[#This Row],[Ticker]],"Link")</f>
        <v>Link</v>
      </c>
      <c r="V204" s="38" t="s">
        <v>418</v>
      </c>
    </row>
    <row r="205" spans="1:22" hidden="1" x14ac:dyDescent="0.25">
      <c r="A205" s="12" t="s">
        <v>419</v>
      </c>
      <c r="B205" s="12" t="s">
        <v>28</v>
      </c>
      <c r="C205" s="13" t="s">
        <v>60</v>
      </c>
      <c r="D205" s="13"/>
      <c r="E205" s="16">
        <v>149.25</v>
      </c>
      <c r="F205" s="16">
        <v>13.2584</v>
      </c>
      <c r="G205" s="25">
        <f>Tabela1[[#This Row],[Divid.]]*12/Tabela1[[#This Row],[Preço atual]]</f>
        <v>1.0660020100502512</v>
      </c>
      <c r="H205" s="16">
        <v>13.2584</v>
      </c>
      <c r="I205" s="16">
        <v>123.86</v>
      </c>
      <c r="J205" s="15">
        <f>Tabela1[[#This Row],[Preço atual]]/Tabela1[[#This Row],[VP]]</f>
        <v>1.2049895042790246</v>
      </c>
      <c r="K205" s="14"/>
      <c r="L205" s="14"/>
      <c r="M205" s="13">
        <v>2.0099999999999998</v>
      </c>
      <c r="N205" s="13">
        <v>123</v>
      </c>
      <c r="O205" s="13"/>
      <c r="P205" s="13"/>
      <c r="Q205" s="30">
        <f>Tabela1[[#This Row],[Divid.]]</f>
        <v>13.2584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1174.1756457564575</v>
      </c>
      <c r="T205" s="17">
        <f>Tabela1[[#This Row],[Preço Calculado]]/Tabela1[[#This Row],[Preço atual]]-1</f>
        <v>6.8671735059059129</v>
      </c>
      <c r="U205" s="29" t="str">
        <f>HYPERLINK("https://statusinvest.com.br/fundos-imobiliarios/"&amp;Tabela1[[#This Row],[Ticker]],"Link")</f>
        <v>Link</v>
      </c>
      <c r="V205" s="38" t="s">
        <v>29</v>
      </c>
    </row>
    <row r="206" spans="1:22" hidden="1" x14ac:dyDescent="0.25">
      <c r="A206" s="12" t="s">
        <v>420</v>
      </c>
      <c r="B206" s="12" t="s">
        <v>28</v>
      </c>
      <c r="C206" s="13" t="s">
        <v>35</v>
      </c>
      <c r="D206" s="13" t="s">
        <v>421</v>
      </c>
      <c r="E206" s="16">
        <v>83.03</v>
      </c>
      <c r="F206" s="16">
        <v>0.8</v>
      </c>
      <c r="G206" s="14">
        <f>Tabela1[[#This Row],[Divid.]]*12/Tabela1[[#This Row],[Preço atual]]</f>
        <v>0.11562085993014574</v>
      </c>
      <c r="H206" s="16">
        <v>10.35</v>
      </c>
      <c r="I206" s="16">
        <v>89.25</v>
      </c>
      <c r="J206" s="15">
        <f>Tabela1[[#This Row],[Preço atual]]/Tabela1[[#This Row],[VP]]</f>
        <v>0.93030812324929968</v>
      </c>
      <c r="K206" s="14"/>
      <c r="L206" s="14"/>
      <c r="M206" s="13">
        <v>10.29</v>
      </c>
      <c r="N206" s="13">
        <v>10694</v>
      </c>
      <c r="O206" s="13"/>
      <c r="P206" s="13"/>
      <c r="Q206" s="30">
        <f>Tabela1[[#This Row],[Divid.]]</f>
        <v>0.8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06" s="17">
        <f>Tabela1[[#This Row],[Preço Calculado]]/Tabela1[[#This Row],[Preço atual]]-1</f>
        <v>-0.14670952081073252</v>
      </c>
      <c r="U206" s="29" t="str">
        <f>HYPERLINK("https://statusinvest.com.br/fundos-imobiliarios/"&amp;Tabela1[[#This Row],[Ticker]],"Link")</f>
        <v>Link</v>
      </c>
      <c r="V206" s="38" t="s">
        <v>422</v>
      </c>
    </row>
    <row r="207" spans="1:22" hidden="1" x14ac:dyDescent="0.25">
      <c r="A207" s="12" t="s">
        <v>423</v>
      </c>
      <c r="B207" s="12" t="s">
        <v>28</v>
      </c>
      <c r="C207" s="13" t="s">
        <v>67</v>
      </c>
      <c r="D207" s="13" t="s">
        <v>421</v>
      </c>
      <c r="E207" s="16">
        <v>84.66</v>
      </c>
      <c r="F207" s="16">
        <v>0.74</v>
      </c>
      <c r="G207" s="25">
        <f>Tabela1[[#This Row],[Divid.]]*12/Tabela1[[#This Row],[Preço atual]]</f>
        <v>0.10489014883061658</v>
      </c>
      <c r="H207" s="16">
        <v>8.8800000000000008</v>
      </c>
      <c r="I207" s="16">
        <v>104.56</v>
      </c>
      <c r="J207" s="15">
        <f>Tabela1[[#This Row],[Preço atual]]/Tabela1[[#This Row],[VP]]</f>
        <v>0.80967865340474365</v>
      </c>
      <c r="K207" s="14">
        <v>0.05</v>
      </c>
      <c r="L207" s="14">
        <v>0</v>
      </c>
      <c r="M207" s="13">
        <v>3.42</v>
      </c>
      <c r="N207" s="13">
        <v>40067</v>
      </c>
      <c r="O207" s="13">
        <v>2542</v>
      </c>
      <c r="P207" s="13">
        <v>276</v>
      </c>
      <c r="Q207" s="30">
        <f>Tabela1[[#This Row],[Divid.]]</f>
        <v>0.74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207" s="17">
        <f>Tabela1[[#This Row],[Preço Calculado]]/Tabela1[[#This Row],[Preço atual]]-1</f>
        <v>-0.22590296065965632</v>
      </c>
      <c r="U207" s="29" t="str">
        <f>HYPERLINK("https://statusinvest.com.br/fundos-imobiliarios/"&amp;Tabela1[[#This Row],[Ticker]],"Link")</f>
        <v>Link</v>
      </c>
      <c r="V207" s="38" t="s">
        <v>424</v>
      </c>
    </row>
    <row r="208" spans="1:22" hidden="1" x14ac:dyDescent="0.25">
      <c r="A208" s="12" t="s">
        <v>425</v>
      </c>
      <c r="B208" s="12" t="s">
        <v>28</v>
      </c>
      <c r="C208" s="13" t="s">
        <v>31</v>
      </c>
      <c r="D208" s="13" t="s">
        <v>421</v>
      </c>
      <c r="E208" s="16">
        <v>92.03</v>
      </c>
      <c r="F208" s="16">
        <v>0.8</v>
      </c>
      <c r="G208" s="25">
        <f>Tabela1[[#This Row],[Divid.]]*12/Tabela1[[#This Row],[Preço atual]]</f>
        <v>0.10431381071389766</v>
      </c>
      <c r="H208" s="16">
        <v>9.34</v>
      </c>
      <c r="I208" s="16">
        <v>108.27</v>
      </c>
      <c r="J208" s="15">
        <f>Tabela1[[#This Row],[Preço atual]]/Tabela1[[#This Row],[VP]]</f>
        <v>0.85000461808441863</v>
      </c>
      <c r="K208" s="14">
        <v>4.3999999999999997E-2</v>
      </c>
      <c r="L208" s="14">
        <v>2.5000000000000001E-2</v>
      </c>
      <c r="M208" s="13">
        <v>5.71</v>
      </c>
      <c r="N208" s="13">
        <v>197528</v>
      </c>
      <c r="O208" s="13">
        <v>9303</v>
      </c>
      <c r="P208" s="13">
        <v>916</v>
      </c>
      <c r="Q208" s="30">
        <f>Tabela1[[#This Row],[Divid.]]</f>
        <v>0.8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08" s="17">
        <f>Tabela1[[#This Row],[Preço Calculado]]/Tabela1[[#This Row],[Preço atual]]-1</f>
        <v>-0.2301563784952203</v>
      </c>
      <c r="U208" s="29" t="str">
        <f>HYPERLINK("https://statusinvest.com.br/fundos-imobiliarios/"&amp;Tabela1[[#This Row],[Ticker]],"Link")</f>
        <v>Link</v>
      </c>
      <c r="V208" s="38" t="s">
        <v>426</v>
      </c>
    </row>
    <row r="209" spans="1:22" hidden="1" x14ac:dyDescent="0.25">
      <c r="A209" s="12" t="s">
        <v>427</v>
      </c>
      <c r="B209" s="12" t="s">
        <v>28</v>
      </c>
      <c r="C209" s="13" t="s">
        <v>55</v>
      </c>
      <c r="D209" s="13"/>
      <c r="E209" s="16">
        <v>97.87</v>
      </c>
      <c r="F209" s="16">
        <v>0.96</v>
      </c>
      <c r="G209" s="14">
        <f>Tabela1[[#This Row],[Divid.]]*12/Tabela1[[#This Row],[Preço atual]]</f>
        <v>0.11770716256258301</v>
      </c>
      <c r="H209" s="16">
        <v>8.31</v>
      </c>
      <c r="I209" s="16">
        <v>94.95</v>
      </c>
      <c r="J209" s="15">
        <f>Tabela1[[#This Row],[Preço atual]]/Tabela1[[#This Row],[VP]]</f>
        <v>1.0307530279094261</v>
      </c>
      <c r="K209" s="14"/>
      <c r="L209" s="14"/>
      <c r="M209" s="13">
        <v>2.5499999999999998</v>
      </c>
      <c r="N209" s="13">
        <v>312</v>
      </c>
      <c r="O209" s="13">
        <v>7378</v>
      </c>
      <c r="P209" s="13">
        <v>664</v>
      </c>
      <c r="Q209" s="30">
        <f>Tabela1[[#This Row],[Divid.]]</f>
        <v>0.96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209" s="17">
        <f>Tabela1[[#This Row],[Preço Calculado]]/Tabela1[[#This Row],[Preço atual]]-1</f>
        <v>-0.13131245341267161</v>
      </c>
      <c r="U209" s="29" t="str">
        <f>HYPERLINK("https://statusinvest.com.br/fundos-imobiliarios/"&amp;Tabela1[[#This Row],[Ticker]],"Link")</f>
        <v>Link</v>
      </c>
      <c r="V209" s="38" t="s">
        <v>428</v>
      </c>
    </row>
    <row r="210" spans="1:22" hidden="1" x14ac:dyDescent="0.25">
      <c r="A210" s="12" t="s">
        <v>429</v>
      </c>
      <c r="B210" s="12" t="s">
        <v>28</v>
      </c>
      <c r="C210" s="13" t="s">
        <v>170</v>
      </c>
      <c r="D210" s="13" t="s">
        <v>46</v>
      </c>
      <c r="E210" s="16">
        <v>198.97</v>
      </c>
      <c r="F210" s="16">
        <v>2.1328</v>
      </c>
      <c r="G210" s="25">
        <f>Tabela1[[#This Row],[Divid.]]*12/Tabela1[[#This Row],[Preço atual]]</f>
        <v>0.12863044680102528</v>
      </c>
      <c r="H210" s="16">
        <v>28.634799999999998</v>
      </c>
      <c r="I210" s="16">
        <v>134.61000000000001</v>
      </c>
      <c r="J210" s="15">
        <f>Tabela1[[#This Row],[Preço atual]]/Tabela1[[#This Row],[VP]]</f>
        <v>1.4781219820221378</v>
      </c>
      <c r="K210" s="14">
        <v>0</v>
      </c>
      <c r="L210" s="14">
        <v>0</v>
      </c>
      <c r="M210" s="13">
        <v>3.88</v>
      </c>
      <c r="N210" s="13">
        <v>35432</v>
      </c>
      <c r="O210" s="13">
        <v>206044</v>
      </c>
      <c r="P210" s="13">
        <v>13943</v>
      </c>
      <c r="Q210" s="30">
        <f>Tabela1[[#This Row],[Divid.]]</f>
        <v>2.1328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188.88265682656828</v>
      </c>
      <c r="T210" s="17">
        <f>Tabela1[[#This Row],[Preço Calculado]]/Tabela1[[#This Row],[Preço atual]]-1</f>
        <v>-5.0697809586529252E-2</v>
      </c>
      <c r="U210" s="29" t="str">
        <f>HYPERLINK("https://statusinvest.com.br/fundos-imobiliarios/"&amp;Tabela1[[#This Row],[Ticker]],"Link")</f>
        <v>Link</v>
      </c>
      <c r="V210" s="38" t="s">
        <v>430</v>
      </c>
    </row>
    <row r="211" spans="1:22" hidden="1" x14ac:dyDescent="0.25">
      <c r="A211" s="12" t="s">
        <v>431</v>
      </c>
      <c r="B211" s="12" t="s">
        <v>28</v>
      </c>
      <c r="C211" s="13" t="s">
        <v>373</v>
      </c>
      <c r="D211" s="13" t="s">
        <v>49</v>
      </c>
      <c r="E211" s="16">
        <v>83.29</v>
      </c>
      <c r="F211" s="16">
        <v>0.22</v>
      </c>
      <c r="G211" s="14">
        <f>Tabela1[[#This Row],[Divid.]]*12/Tabela1[[#This Row],[Preço atual]]</f>
        <v>3.1696482170728776E-2</v>
      </c>
      <c r="H211" s="16">
        <v>0.82</v>
      </c>
      <c r="I211" s="16">
        <v>103.81</v>
      </c>
      <c r="J211" s="15">
        <f>Tabela1[[#This Row],[Preço atual]]/Tabela1[[#This Row],[VP]]</f>
        <v>0.80233118196705522</v>
      </c>
      <c r="K211" s="14"/>
      <c r="L211" s="14"/>
      <c r="M211" s="13">
        <v>4.8499999999999996</v>
      </c>
      <c r="N211" s="13">
        <v>245</v>
      </c>
      <c r="O211" s="13">
        <v>3177</v>
      </c>
      <c r="P211" s="13">
        <v>0</v>
      </c>
      <c r="Q211" s="30">
        <f>Tabela1[[#This Row],[Divid.]]</f>
        <v>0.22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211" s="17">
        <f>Tabela1[[#This Row],[Preço Calculado]]/Tabela1[[#This Row],[Preço atual]]-1</f>
        <v>-0.76607762235624521</v>
      </c>
      <c r="U211" s="29" t="str">
        <f>HYPERLINK("https://statusinvest.com.br/fundos-imobiliarios/"&amp;Tabela1[[#This Row],[Ticker]],"Link")</f>
        <v>Link</v>
      </c>
      <c r="V211" s="38" t="s">
        <v>432</v>
      </c>
    </row>
    <row r="212" spans="1:22" hidden="1" x14ac:dyDescent="0.25">
      <c r="A212" s="12" t="s">
        <v>433</v>
      </c>
      <c r="B212" s="12" t="s">
        <v>28</v>
      </c>
      <c r="C212" s="13" t="s">
        <v>373</v>
      </c>
      <c r="D212" s="13" t="s">
        <v>32</v>
      </c>
      <c r="E212" s="16">
        <v>107.85</v>
      </c>
      <c r="F212" s="16">
        <v>0.9</v>
      </c>
      <c r="G212" s="25">
        <f>Tabela1[[#This Row],[Divid.]]*12/Tabela1[[#This Row],[Preço atual]]</f>
        <v>0.10013908205841447</v>
      </c>
      <c r="H212" s="16">
        <v>10.68</v>
      </c>
      <c r="I212" s="16">
        <v>154.91999999999999</v>
      </c>
      <c r="J212" s="15">
        <f>Tabela1[[#This Row],[Preço atual]]/Tabela1[[#This Row],[VP]]</f>
        <v>0.69616576297443844</v>
      </c>
      <c r="K212" s="14">
        <v>0</v>
      </c>
      <c r="L212" s="14">
        <v>0</v>
      </c>
      <c r="M212" s="13">
        <v>0.68</v>
      </c>
      <c r="N212" s="13">
        <v>775</v>
      </c>
      <c r="O212" s="13">
        <v>1235</v>
      </c>
      <c r="P212" s="13">
        <v>150</v>
      </c>
      <c r="Q212" s="30">
        <f>Tabela1[[#This Row],[Divid.]]</f>
        <v>0.9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12" s="17">
        <f>Tabela1[[#This Row],[Preço Calculado]]/Tabela1[[#This Row],[Preço atual]]-1</f>
        <v>-0.26096618407074201</v>
      </c>
      <c r="U212" s="29" t="str">
        <f>HYPERLINK("https://statusinvest.com.br/fundos-imobiliarios/"&amp;Tabela1[[#This Row],[Ticker]],"Link")</f>
        <v>Link</v>
      </c>
      <c r="V212" s="38" t="s">
        <v>434</v>
      </c>
    </row>
    <row r="213" spans="1:22" hidden="1" x14ac:dyDescent="0.25">
      <c r="A213" s="12" t="s">
        <v>435</v>
      </c>
      <c r="B213" s="12" t="s">
        <v>28</v>
      </c>
      <c r="C213" s="13" t="s">
        <v>373</v>
      </c>
      <c r="D213" s="13" t="s">
        <v>257</v>
      </c>
      <c r="E213" s="16">
        <v>1200</v>
      </c>
      <c r="F213" s="16">
        <v>7.8552999999999997</v>
      </c>
      <c r="G213" s="25">
        <f>Tabela1[[#This Row],[Divid.]]*12/Tabela1[[#This Row],[Preço atual]]</f>
        <v>7.8552999999999998E-2</v>
      </c>
      <c r="H213" s="16">
        <v>97.514200000000002</v>
      </c>
      <c r="I213" s="16">
        <v>1189.01</v>
      </c>
      <c r="J213" s="15">
        <f>Tabela1[[#This Row],[Preço atual]]/Tabela1[[#This Row],[VP]]</f>
        <v>1.009242983658674</v>
      </c>
      <c r="K213" s="14"/>
      <c r="L213" s="14"/>
      <c r="M213" s="13">
        <v>1.87</v>
      </c>
      <c r="N213" s="13">
        <v>105</v>
      </c>
      <c r="O213" s="13">
        <v>6833</v>
      </c>
      <c r="P213" s="13">
        <v>613</v>
      </c>
      <c r="Q213" s="30">
        <f>Tabela1[[#This Row],[Divid.]]</f>
        <v>7.8552999999999997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695.67232472324713</v>
      </c>
      <c r="T213" s="17">
        <f>Tabela1[[#This Row],[Preço Calculado]]/Tabela1[[#This Row],[Preço atual]]-1</f>
        <v>-0.42027306273062737</v>
      </c>
      <c r="U213" s="29" t="str">
        <f>HYPERLINK("https://statusinvest.com.br/fundos-imobiliarios/"&amp;Tabela1[[#This Row],[Ticker]],"Link")</f>
        <v>Link</v>
      </c>
      <c r="V213" s="38" t="s">
        <v>29</v>
      </c>
    </row>
    <row r="214" spans="1:22" hidden="1" x14ac:dyDescent="0.25">
      <c r="A214" s="12" t="s">
        <v>436</v>
      </c>
      <c r="B214" s="12" t="s">
        <v>28</v>
      </c>
      <c r="C214" s="13" t="s">
        <v>76</v>
      </c>
      <c r="D214" s="13"/>
      <c r="E214" s="16">
        <v>0</v>
      </c>
      <c r="F214" s="16" t="s">
        <v>49</v>
      </c>
      <c r="G214" s="14" t="e">
        <f>Tabela1[[#This Row],[Divid.]]*12/Tabela1[[#This Row],[Preço atual]]</f>
        <v>#VALUE!</v>
      </c>
      <c r="H214" s="16">
        <v>0</v>
      </c>
      <c r="I214" s="16">
        <v>8.16</v>
      </c>
      <c r="J214" s="15">
        <f>Tabela1[[#This Row],[Preço atual]]/Tabela1[[#This Row],[VP]]</f>
        <v>0</v>
      </c>
      <c r="K214" s="14"/>
      <c r="L214" s="14"/>
      <c r="M214" s="13">
        <v>44.46</v>
      </c>
      <c r="N214" s="13">
        <v>314</v>
      </c>
      <c r="O214" s="13"/>
      <c r="P214" s="13"/>
      <c r="Q214" s="30" t="str">
        <f>Tabela1[[#This Row],[Divid.]]</f>
        <v>-</v>
      </c>
      <c r="R214" s="31">
        <v>0</v>
      </c>
      <c r="S2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4" s="17" t="e">
        <f>Tabela1[[#This Row],[Preço Calculado]]/Tabela1[[#This Row],[Preço atual]]-1</f>
        <v>#VALUE!</v>
      </c>
      <c r="U214" s="29" t="str">
        <f>HYPERLINK("https://statusinvest.com.br/fundos-imobiliarios/"&amp;Tabela1[[#This Row],[Ticker]],"Link")</f>
        <v>Link</v>
      </c>
      <c r="V214" s="38" t="s">
        <v>29</v>
      </c>
    </row>
    <row r="215" spans="1:22" hidden="1" x14ac:dyDescent="0.25">
      <c r="A215" s="12" t="s">
        <v>437</v>
      </c>
      <c r="B215" s="12" t="s">
        <v>28</v>
      </c>
      <c r="C215" s="13" t="s">
        <v>35</v>
      </c>
      <c r="D215" s="13" t="s">
        <v>49</v>
      </c>
      <c r="E215" s="16">
        <v>64.55</v>
      </c>
      <c r="F215" s="16">
        <v>0.85</v>
      </c>
      <c r="G215" s="14">
        <f>Tabela1[[#This Row],[Divid.]]*12/Tabela1[[#This Row],[Preço atual]]</f>
        <v>0.15801704105344694</v>
      </c>
      <c r="H215" s="16">
        <v>11.03</v>
      </c>
      <c r="I215" s="16">
        <v>96.42</v>
      </c>
      <c r="J215" s="15">
        <f>Tabela1[[#This Row],[Preço atual]]/Tabela1[[#This Row],[VP]]</f>
        <v>0.6694669155776809</v>
      </c>
      <c r="K215" s="14"/>
      <c r="L215" s="14"/>
      <c r="M215" s="13">
        <v>2.87</v>
      </c>
      <c r="N215" s="13">
        <v>3927</v>
      </c>
      <c r="O215" s="13"/>
      <c r="P215" s="13"/>
      <c r="Q215" s="30">
        <f>Tabela1[[#This Row],[Divid.]]</f>
        <v>0.85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15" s="17">
        <f>Tabela1[[#This Row],[Preço Calculado]]/Tabela1[[#This Row],[Preço atual]]-1</f>
        <v>0.1661774247486858</v>
      </c>
      <c r="U215" s="29" t="str">
        <f>HYPERLINK("https://statusinvest.com.br/fundos-imobiliarios/"&amp;Tabela1[[#This Row],[Ticker]],"Link")</f>
        <v>Link</v>
      </c>
      <c r="V215" s="38" t="s">
        <v>438</v>
      </c>
    </row>
    <row r="216" spans="1:22" hidden="1" x14ac:dyDescent="0.25">
      <c r="A216" s="12" t="s">
        <v>439</v>
      </c>
      <c r="B216" s="12" t="s">
        <v>28</v>
      </c>
      <c r="C216" s="13" t="s">
        <v>60</v>
      </c>
      <c r="D216" s="13"/>
      <c r="E216" s="16">
        <v>681.16</v>
      </c>
      <c r="F216" s="16">
        <v>15.0741</v>
      </c>
      <c r="G216" s="14">
        <f>Tabela1[[#This Row],[Divid.]]*12/Tabela1[[#This Row],[Preço atual]]</f>
        <v>0.26556051441658346</v>
      </c>
      <c r="H216" s="16">
        <v>164.6712</v>
      </c>
      <c r="I216" s="16">
        <v>823.47</v>
      </c>
      <c r="J216" s="15">
        <f>Tabela1[[#This Row],[Preço atual]]/Tabela1[[#This Row],[VP]]</f>
        <v>0.82718253245412698</v>
      </c>
      <c r="K216" s="14"/>
      <c r="L216" s="14"/>
      <c r="M216" s="13">
        <v>0.43</v>
      </c>
      <c r="N216" s="13">
        <v>5</v>
      </c>
      <c r="O216" s="13"/>
      <c r="P216" s="13"/>
      <c r="Q216" s="30">
        <f>Tabela1[[#This Row],[Divid.]]</f>
        <v>15.0741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1334.9756457564574</v>
      </c>
      <c r="T216" s="17">
        <f>Tabela1[[#This Row],[Preço Calculado]]/Tabela1[[#This Row],[Preço atual]]-1</f>
        <v>0.95985619495633556</v>
      </c>
      <c r="U216" s="29" t="str">
        <f>HYPERLINK("https://statusinvest.com.br/fundos-imobiliarios/"&amp;Tabela1[[#This Row],[Ticker]],"Link")</f>
        <v>Link</v>
      </c>
      <c r="V216" s="38" t="s">
        <v>29</v>
      </c>
    </row>
    <row r="217" spans="1:22" hidden="1" x14ac:dyDescent="0.25">
      <c r="A217" s="12" t="s">
        <v>440</v>
      </c>
      <c r="B217" s="12" t="s">
        <v>28</v>
      </c>
      <c r="C217" s="13" t="s">
        <v>55</v>
      </c>
      <c r="D217" s="13"/>
      <c r="E217" s="16">
        <v>96.27</v>
      </c>
      <c r="F217" s="16">
        <v>0.97</v>
      </c>
      <c r="G217" s="25">
        <f>Tabela1[[#This Row],[Divid.]]*12/Tabela1[[#This Row],[Preço atual]]</f>
        <v>0.12090994079152385</v>
      </c>
      <c r="H217" s="16">
        <v>6.23</v>
      </c>
      <c r="I217" s="16">
        <v>100.67</v>
      </c>
      <c r="J217" s="15">
        <f>Tabela1[[#This Row],[Preço atual]]/Tabela1[[#This Row],[VP]]</f>
        <v>0.95629283798549714</v>
      </c>
      <c r="K217" s="14"/>
      <c r="L217" s="14"/>
      <c r="M217" s="13">
        <v>9.44</v>
      </c>
      <c r="N217" s="13">
        <v>6528</v>
      </c>
      <c r="O217" s="13"/>
      <c r="P217" s="13"/>
      <c r="Q217" s="30">
        <f>Tabela1[[#This Row],[Divid.]]</f>
        <v>0.97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17" s="17">
        <f>Tabela1[[#This Row],[Preço Calculado]]/Tabela1[[#This Row],[Preço atual]]-1</f>
        <v>-0.10767571371569118</v>
      </c>
      <c r="U217" s="29" t="str">
        <f>HYPERLINK("https://statusinvest.com.br/fundos-imobiliarios/"&amp;Tabela1[[#This Row],[Ticker]],"Link")</f>
        <v>Link</v>
      </c>
      <c r="V217" s="38" t="s">
        <v>441</v>
      </c>
    </row>
    <row r="218" spans="1:22" hidden="1" x14ac:dyDescent="0.25">
      <c r="A218" s="12" t="s">
        <v>442</v>
      </c>
      <c r="B218" s="12" t="s">
        <v>28</v>
      </c>
      <c r="C218" s="13" t="s">
        <v>76</v>
      </c>
      <c r="D218" s="13" t="s">
        <v>49</v>
      </c>
      <c r="E218" s="16">
        <v>7.96</v>
      </c>
      <c r="F218" s="16">
        <v>8.5099999999999995E-2</v>
      </c>
      <c r="G218" s="14">
        <f>Tabela1[[#This Row],[Divid.]]*12/Tabela1[[#This Row],[Preço atual]]</f>
        <v>0.12829145728643215</v>
      </c>
      <c r="H218" s="16">
        <v>1.7970999999999999</v>
      </c>
      <c r="I218" s="16">
        <v>8.51</v>
      </c>
      <c r="J218" s="15">
        <f>Tabela1[[#This Row],[Preço atual]]/Tabela1[[#This Row],[VP]]</f>
        <v>0.93537015276145707</v>
      </c>
      <c r="K218" s="14"/>
      <c r="L218" s="14"/>
      <c r="M218" s="13">
        <v>100.65</v>
      </c>
      <c r="N218" s="13">
        <v>526</v>
      </c>
      <c r="O218" s="13">
        <v>3038</v>
      </c>
      <c r="P218" s="13">
        <v>0</v>
      </c>
      <c r="Q218" s="30">
        <f>Tabela1[[#This Row],[Divid.]]</f>
        <v>8.5099999999999995E-2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7.5365313653136514</v>
      </c>
      <c r="T218" s="17">
        <f>Tabela1[[#This Row],[Preço Calculado]]/Tabela1[[#This Row],[Preço atual]]-1</f>
        <v>-5.3199577221903049E-2</v>
      </c>
      <c r="U218" s="29" t="str">
        <f>HYPERLINK("https://statusinvest.com.br/fundos-imobiliarios/"&amp;Tabela1[[#This Row],[Ticker]],"Link")</f>
        <v>Link</v>
      </c>
      <c r="V218" s="38" t="s">
        <v>29</v>
      </c>
    </row>
    <row r="219" spans="1:22" hidden="1" x14ac:dyDescent="0.25">
      <c r="A219" s="12" t="s">
        <v>443</v>
      </c>
      <c r="B219" s="12" t="s">
        <v>28</v>
      </c>
      <c r="C219" s="13" t="s">
        <v>55</v>
      </c>
      <c r="D219" s="13" t="s">
        <v>49</v>
      </c>
      <c r="E219" s="16">
        <v>7</v>
      </c>
      <c r="F219" s="16">
        <v>2.6200000000000001E-2</v>
      </c>
      <c r="G219" s="25">
        <f>Tabela1[[#This Row],[Divid.]]*12/Tabela1[[#This Row],[Preço atual]]</f>
        <v>4.4914285714285719E-2</v>
      </c>
      <c r="H219" s="16">
        <v>0.87860000000000005</v>
      </c>
      <c r="I219" s="16">
        <v>4.0999999999999996</v>
      </c>
      <c r="J219" s="15">
        <f>Tabela1[[#This Row],[Preço atual]]/Tabela1[[#This Row],[VP]]</f>
        <v>1.7073170731707319</v>
      </c>
      <c r="K219" s="14"/>
      <c r="L219" s="14"/>
      <c r="M219" s="13">
        <v>35.04</v>
      </c>
      <c r="N219" s="13">
        <v>117</v>
      </c>
      <c r="O219" s="13">
        <v>0</v>
      </c>
      <c r="P219" s="13">
        <v>0</v>
      </c>
      <c r="Q219" s="30">
        <f>Tabela1[[#This Row],[Divid.]]</f>
        <v>2.6200000000000001E-2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2.3202952029520296</v>
      </c>
      <c r="T219" s="17">
        <f>Tabela1[[#This Row],[Preço Calculado]]/Tabela1[[#This Row],[Preço atual]]-1</f>
        <v>-0.66852925672113861</v>
      </c>
      <c r="U219" s="29" t="str">
        <f>HYPERLINK("https://statusinvest.com.br/fundos-imobiliarios/"&amp;Tabela1[[#This Row],[Ticker]],"Link")</f>
        <v>Link</v>
      </c>
      <c r="V219" s="38" t="s">
        <v>29</v>
      </c>
    </row>
    <row r="220" spans="1:22" hidden="1" x14ac:dyDescent="0.25">
      <c r="A220" s="12" t="s">
        <v>444</v>
      </c>
      <c r="B220" s="12" t="s">
        <v>28</v>
      </c>
      <c r="C220" s="13" t="s">
        <v>84</v>
      </c>
      <c r="D220" s="13"/>
      <c r="E220" s="16">
        <v>68.430000000000007</v>
      </c>
      <c r="F220" s="16">
        <v>0.79600000000000004</v>
      </c>
      <c r="G220" s="14">
        <f>Tabela1[[#This Row],[Divid.]]*12/Tabela1[[#This Row],[Preço atual]]</f>
        <v>0.13958790004384039</v>
      </c>
      <c r="H220" s="16">
        <v>2.8275999999999999</v>
      </c>
      <c r="I220" s="16">
        <v>78.28</v>
      </c>
      <c r="J220" s="15">
        <f>Tabela1[[#This Row],[Preço atual]]/Tabela1[[#This Row],[VP]]</f>
        <v>0.87416964741951975</v>
      </c>
      <c r="K220" s="14"/>
      <c r="L220" s="14"/>
      <c r="M220" s="13">
        <v>5.49</v>
      </c>
      <c r="N220" s="13">
        <v>2</v>
      </c>
      <c r="O220" s="13"/>
      <c r="P220" s="13"/>
      <c r="Q220" s="30">
        <f>Tabela1[[#This Row],[Divid.]]</f>
        <v>0.79600000000000004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70.494464944649437</v>
      </c>
      <c r="T220" s="17">
        <f>Tabela1[[#This Row],[Preço Calculado]]/Tabela1[[#This Row],[Preço atual]]-1</f>
        <v>3.0169004013582246E-2</v>
      </c>
      <c r="U220" s="29" t="str">
        <f>HYPERLINK("https://statusinvest.com.br/fundos-imobiliarios/"&amp;Tabela1[[#This Row],[Ticker]],"Link")</f>
        <v>Link</v>
      </c>
      <c r="V220" s="38" t="s">
        <v>29</v>
      </c>
    </row>
    <row r="221" spans="1:22" x14ac:dyDescent="0.25">
      <c r="A221" s="12" t="s">
        <v>445</v>
      </c>
      <c r="B221" s="12" t="s">
        <v>28</v>
      </c>
      <c r="C221" s="13"/>
      <c r="D221" s="13"/>
      <c r="E221" s="16"/>
      <c r="F221" s="16"/>
      <c r="G221" s="14" t="e">
        <f>Tabela1[[#This Row],[Divid.]]*12/Tabela1[[#This Row],[Preço atual]]</f>
        <v>#DIV/0!</v>
      </c>
      <c r="H221" s="16"/>
      <c r="I221" s="16"/>
      <c r="J221" s="15" t="e">
        <f>Tabela1[[#This Row],[Preço atual]]/Tabela1[[#This Row],[VP]]</f>
        <v>#DIV/0!</v>
      </c>
      <c r="K221" s="14"/>
      <c r="L221" s="14"/>
      <c r="M221" s="13"/>
      <c r="N221" s="13"/>
      <c r="O221" s="13"/>
      <c r="P221" s="13"/>
      <c r="Q221" s="30">
        <f>Tabela1[[#This Row],[Divid.]]</f>
        <v>0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29</v>
      </c>
    </row>
    <row r="222" spans="1:22" x14ac:dyDescent="0.25">
      <c r="A222" s="12" t="s">
        <v>446</v>
      </c>
      <c r="B222" s="12" t="s">
        <v>28</v>
      </c>
      <c r="C222" s="13"/>
      <c r="D222" s="13"/>
      <c r="E222" s="16"/>
      <c r="F222" s="16"/>
      <c r="G222" s="25" t="e">
        <f>Tabela1[[#This Row],[Divid.]]*12/Tabela1[[#This Row],[Preço atual]]</f>
        <v>#DIV/0!</v>
      </c>
      <c r="H222" s="16"/>
      <c r="I222" s="16"/>
      <c r="J222" s="15" t="e">
        <f>Tabela1[[#This Row],[Preço atual]]/Tabela1[[#This Row],[VP]]</f>
        <v>#DIV/0!</v>
      </c>
      <c r="K222" s="14"/>
      <c r="L222" s="14"/>
      <c r="M222" s="13"/>
      <c r="N222" s="13"/>
      <c r="O222" s="13"/>
      <c r="P222" s="13"/>
      <c r="Q222" s="30">
        <f>Tabela1[[#This Row],[Divid.]]</f>
        <v>0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22" s="17" t="e">
        <f>Tabela1[[#This Row],[Preço Calculado]]/Tabela1[[#This Row],[Preço atual]]-1</f>
        <v>#DIV/0!</v>
      </c>
      <c r="U222" s="29" t="str">
        <f>HYPERLINK("https://statusinvest.com.br/fundos-imobiliarios/"&amp;Tabela1[[#This Row],[Ticker]],"Link")</f>
        <v>Link</v>
      </c>
      <c r="V222" s="38" t="s">
        <v>29</v>
      </c>
    </row>
    <row r="223" spans="1:22" hidden="1" x14ac:dyDescent="0.25">
      <c r="A223" s="12" t="s">
        <v>447</v>
      </c>
      <c r="B223" s="12" t="s">
        <v>28</v>
      </c>
      <c r="C223" s="13" t="s">
        <v>39</v>
      </c>
      <c r="D223" s="13"/>
      <c r="E223" s="16">
        <v>102.77</v>
      </c>
      <c r="F223" s="16" t="s">
        <v>49</v>
      </c>
      <c r="G223" s="14" t="e">
        <f>Tabela1[[#This Row],[Divid.]]*12/Tabela1[[#This Row],[Preço atual]]</f>
        <v>#VALUE!</v>
      </c>
      <c r="H223" s="16">
        <v>0</v>
      </c>
      <c r="I223" s="16">
        <v>87.81</v>
      </c>
      <c r="J223" s="15">
        <f>Tabela1[[#This Row],[Preço atual]]/Tabela1[[#This Row],[VP]]</f>
        <v>1.170367839653798</v>
      </c>
      <c r="K223" s="14"/>
      <c r="L223" s="14"/>
      <c r="M223" s="13">
        <v>58.67</v>
      </c>
      <c r="N223" s="13">
        <v>172</v>
      </c>
      <c r="O223" s="13"/>
      <c r="P223" s="13"/>
      <c r="Q223" s="30" t="str">
        <f>Tabela1[[#This Row],[Divid.]]</f>
        <v>-</v>
      </c>
      <c r="R223" s="31">
        <v>0</v>
      </c>
      <c r="S2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3" s="17" t="e">
        <f>Tabela1[[#This Row],[Preço Calculado]]/Tabela1[[#This Row],[Preço atual]]-1</f>
        <v>#VALUE!</v>
      </c>
      <c r="U223" s="29" t="str">
        <f>HYPERLINK("https://statusinvest.com.br/fundos-imobiliarios/"&amp;Tabela1[[#This Row],[Ticker]],"Link")</f>
        <v>Link</v>
      </c>
      <c r="V223" s="38" t="s">
        <v>29</v>
      </c>
    </row>
    <row r="224" spans="1:22" x14ac:dyDescent="0.25">
      <c r="A224" s="12" t="s">
        <v>448</v>
      </c>
      <c r="B224" s="12" t="s">
        <v>28</v>
      </c>
      <c r="C224" s="13"/>
      <c r="D224" s="13"/>
      <c r="E224" s="16"/>
      <c r="F224" s="16"/>
      <c r="G224" s="14" t="e">
        <f>Tabela1[[#This Row],[Divid.]]*12/Tabela1[[#This Row],[Preço atual]]</f>
        <v>#DIV/0!</v>
      </c>
      <c r="H224" s="16"/>
      <c r="I224" s="16"/>
      <c r="J224" s="15" t="e">
        <f>Tabela1[[#This Row],[Preço atual]]/Tabela1[[#This Row],[VP]]</f>
        <v>#DIV/0!</v>
      </c>
      <c r="K224" s="14"/>
      <c r="L224" s="14"/>
      <c r="M224" s="13"/>
      <c r="N224" s="13"/>
      <c r="O224" s="13"/>
      <c r="P224" s="13"/>
      <c r="Q224" s="30">
        <f>Tabela1[[#This Row],[Divid.]]</f>
        <v>0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24" s="17" t="e">
        <f>Tabela1[[#This Row],[Preço Calculado]]/Tabela1[[#This Row],[Preço atual]]-1</f>
        <v>#DIV/0!</v>
      </c>
      <c r="U224" s="29" t="str">
        <f>HYPERLINK("https://statusinvest.com.br/fundos-imobiliarios/"&amp;Tabela1[[#This Row],[Ticker]],"Link")</f>
        <v>Link</v>
      </c>
      <c r="V224" s="38" t="s">
        <v>29</v>
      </c>
    </row>
    <row r="225" spans="1:22" hidden="1" x14ac:dyDescent="0.25">
      <c r="A225" s="12" t="s">
        <v>449</v>
      </c>
      <c r="B225" s="12" t="s">
        <v>28</v>
      </c>
      <c r="C225" s="13" t="s">
        <v>35</v>
      </c>
      <c r="D225" s="13" t="s">
        <v>450</v>
      </c>
      <c r="E225" s="16">
        <v>69</v>
      </c>
      <c r="F225" s="16">
        <v>0.7</v>
      </c>
      <c r="G225" s="14">
        <f>Tabela1[[#This Row],[Divid.]]*12/Tabela1[[#This Row],[Preço atual]]</f>
        <v>0.12173913043478259</v>
      </c>
      <c r="H225" s="16">
        <v>9.0427999999999997</v>
      </c>
      <c r="I225" s="16">
        <v>85.01</v>
      </c>
      <c r="J225" s="15">
        <f>Tabela1[[#This Row],[Preço atual]]/Tabela1[[#This Row],[VP]]</f>
        <v>0.81166921538642511</v>
      </c>
      <c r="K225" s="14"/>
      <c r="L225" s="14"/>
      <c r="M225" s="13">
        <v>2.73</v>
      </c>
      <c r="N225" s="13">
        <v>287137</v>
      </c>
      <c r="O225" s="13"/>
      <c r="P225" s="13"/>
      <c r="Q225" s="30">
        <f>Tabela1[[#This Row],[Divid.]]</f>
        <v>0.7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5" s="17">
        <f>Tabela1[[#This Row],[Preço Calculado]]/Tabela1[[#This Row],[Preço atual]]-1</f>
        <v>-0.10155623295363414</v>
      </c>
      <c r="U225" s="29" t="str">
        <f>HYPERLINK("https://statusinvest.com.br/fundos-imobiliarios/"&amp;Tabela1[[#This Row],[Ticker]],"Link")</f>
        <v>Link</v>
      </c>
      <c r="V225" s="38" t="s">
        <v>451</v>
      </c>
    </row>
    <row r="226" spans="1:22" hidden="1" x14ac:dyDescent="0.25">
      <c r="A226" s="12" t="s">
        <v>452</v>
      </c>
      <c r="B226" s="12" t="s">
        <v>28</v>
      </c>
      <c r="C226" s="13" t="s">
        <v>76</v>
      </c>
      <c r="D226" s="13" t="s">
        <v>450</v>
      </c>
      <c r="E226" s="16">
        <v>72.510000000000005</v>
      </c>
      <c r="F226" s="16">
        <v>0.8</v>
      </c>
      <c r="G226" s="25">
        <f>Tabela1[[#This Row],[Divid.]]*12/Tabela1[[#This Row],[Preço atual]]</f>
        <v>0.13239553165080681</v>
      </c>
      <c r="H226" s="16">
        <v>9.7651000000000003</v>
      </c>
      <c r="I226" s="16">
        <v>86.3</v>
      </c>
      <c r="J226" s="15">
        <f>Tabela1[[#This Row],[Preço atual]]/Tabela1[[#This Row],[VP]]</f>
        <v>0.84020857473928168</v>
      </c>
      <c r="K226" s="14"/>
      <c r="L226" s="14"/>
      <c r="M226" s="13">
        <v>4.67</v>
      </c>
      <c r="N226" s="13">
        <v>2583</v>
      </c>
      <c r="O226" s="13"/>
      <c r="P226" s="13"/>
      <c r="Q226" s="30">
        <f>Tabela1[[#This Row],[Divid.]]</f>
        <v>0.8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26" s="17">
        <f>Tabela1[[#This Row],[Preço Calculado]]/Tabela1[[#This Row],[Preço atual]]-1</f>
        <v>-2.2911205529101197E-2</v>
      </c>
      <c r="U226" s="29" t="str">
        <f>HYPERLINK("https://statusinvest.com.br/fundos-imobiliarios/"&amp;Tabela1[[#This Row],[Ticker]],"Link")</f>
        <v>Link</v>
      </c>
      <c r="V226" s="38" t="s">
        <v>453</v>
      </c>
    </row>
    <row r="227" spans="1:22" hidden="1" x14ac:dyDescent="0.25">
      <c r="A227" s="12" t="s">
        <v>454</v>
      </c>
      <c r="B227" s="12" t="s">
        <v>28</v>
      </c>
      <c r="C227" s="13" t="s">
        <v>35</v>
      </c>
      <c r="D227" s="13"/>
      <c r="E227" s="16">
        <v>90</v>
      </c>
      <c r="F227" s="16" t="s">
        <v>49</v>
      </c>
      <c r="G227" s="14" t="e">
        <f>Tabela1[[#This Row],[Divid.]]*12/Tabela1[[#This Row],[Preço atual]]</f>
        <v>#VALUE!</v>
      </c>
      <c r="H227" s="16">
        <v>0</v>
      </c>
      <c r="I227" s="16">
        <v>138.44999999999999</v>
      </c>
      <c r="J227" s="15">
        <f>Tabela1[[#This Row],[Preço atual]]/Tabela1[[#This Row],[VP]]</f>
        <v>0.65005417118093178</v>
      </c>
      <c r="K227" s="14"/>
      <c r="L227" s="14"/>
      <c r="M227" s="13">
        <v>0.09</v>
      </c>
      <c r="N227" s="13">
        <v>59</v>
      </c>
      <c r="O227" s="13"/>
      <c r="P227" s="13"/>
      <c r="Q227" s="30" t="str">
        <f>Tabela1[[#This Row],[Divid.]]</f>
        <v>-</v>
      </c>
      <c r="R227" s="31">
        <v>0</v>
      </c>
      <c r="S22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27" s="17" t="e">
        <f>Tabela1[[#This Row],[Preço Calculado]]/Tabela1[[#This Row],[Preço atual]]-1</f>
        <v>#VALUE!</v>
      </c>
      <c r="U227" s="29" t="str">
        <f>HYPERLINK("https://statusinvest.com.br/fundos-imobiliarios/"&amp;Tabela1[[#This Row],[Ticker]],"Link")</f>
        <v>Link</v>
      </c>
      <c r="V227" s="38" t="s">
        <v>29</v>
      </c>
    </row>
    <row r="228" spans="1:22" hidden="1" x14ac:dyDescent="0.25">
      <c r="A228" s="12" t="s">
        <v>455</v>
      </c>
      <c r="B228" s="12" t="s">
        <v>28</v>
      </c>
      <c r="C228" s="13" t="s">
        <v>35</v>
      </c>
      <c r="D228" s="13" t="s">
        <v>117</v>
      </c>
      <c r="E228" s="16">
        <v>72.680000000000007</v>
      </c>
      <c r="F228" s="16">
        <v>0.7</v>
      </c>
      <c r="G228" s="14">
        <f>Tabela1[[#This Row],[Divid.]]*12/Tabela1[[#This Row],[Preço atual]]</f>
        <v>0.11557512383048979</v>
      </c>
      <c r="H228" s="16">
        <v>8.34</v>
      </c>
      <c r="I228" s="16">
        <v>74.489999999999995</v>
      </c>
      <c r="J228" s="15">
        <f>Tabela1[[#This Row],[Preço atual]]/Tabela1[[#This Row],[VP]]</f>
        <v>0.97570143643442087</v>
      </c>
      <c r="K228" s="14"/>
      <c r="L228" s="14"/>
      <c r="M228" s="13">
        <v>1.24</v>
      </c>
      <c r="N228" s="13">
        <v>10741</v>
      </c>
      <c r="O228" s="13"/>
      <c r="P228" s="13"/>
      <c r="Q228" s="30">
        <f>Tabela1[[#This Row],[Divid.]]</f>
        <v>0.7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28" s="17">
        <f>Tabela1[[#This Row],[Preço Calculado]]/Tabela1[[#This Row],[Preço atual]]-1</f>
        <v>-0.14704705660155148</v>
      </c>
      <c r="U228" s="29" t="str">
        <f>HYPERLINK("https://statusinvest.com.br/fundos-imobiliarios/"&amp;Tabela1[[#This Row],[Ticker]],"Link")</f>
        <v>Link</v>
      </c>
      <c r="V228" s="38" t="s">
        <v>456</v>
      </c>
    </row>
    <row r="229" spans="1:22" hidden="1" x14ac:dyDescent="0.25">
      <c r="A229" s="12" t="s">
        <v>457</v>
      </c>
      <c r="B229" s="12" t="s">
        <v>28</v>
      </c>
      <c r="C229" s="13" t="s">
        <v>51</v>
      </c>
      <c r="D229" s="13" t="s">
        <v>117</v>
      </c>
      <c r="E229" s="16">
        <v>75</v>
      </c>
      <c r="F229" s="16">
        <v>0.6</v>
      </c>
      <c r="G229" s="14">
        <f>Tabela1[[#This Row],[Divid.]]*12/Tabela1[[#This Row],[Preço atual]]</f>
        <v>9.5999999999999988E-2</v>
      </c>
      <c r="H229" s="16">
        <v>7.42</v>
      </c>
      <c r="I229" s="16">
        <v>81.69</v>
      </c>
      <c r="J229" s="15">
        <f>Tabela1[[#This Row],[Preço atual]]/Tabela1[[#This Row],[VP]]</f>
        <v>0.91810503121557108</v>
      </c>
      <c r="K229" s="14"/>
      <c r="L229" s="14"/>
      <c r="M229" s="13">
        <v>1.1399999999999999</v>
      </c>
      <c r="N229" s="13">
        <v>11646</v>
      </c>
      <c r="O229" s="13"/>
      <c r="P229" s="13"/>
      <c r="Q229" s="30">
        <f>Tabela1[[#This Row],[Divid.]]</f>
        <v>0.6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29" s="17">
        <f>Tabela1[[#This Row],[Preço Calculado]]/Tabela1[[#This Row],[Preço atual]]-1</f>
        <v>-0.29151291512915145</v>
      </c>
      <c r="U229" s="29" t="str">
        <f>HYPERLINK("https://statusinvest.com.br/fundos-imobiliarios/"&amp;Tabela1[[#This Row],[Ticker]],"Link")</f>
        <v>Link</v>
      </c>
      <c r="V229" s="38" t="s">
        <v>458</v>
      </c>
    </row>
    <row r="230" spans="1:22" hidden="1" x14ac:dyDescent="0.25">
      <c r="A230" s="12" t="s">
        <v>459</v>
      </c>
      <c r="B230" s="12" t="s">
        <v>28</v>
      </c>
      <c r="C230" s="13" t="s">
        <v>31</v>
      </c>
      <c r="D230" s="13"/>
      <c r="E230" s="16">
        <v>87.61</v>
      </c>
      <c r="F230" s="16">
        <v>0.88</v>
      </c>
      <c r="G230" s="25">
        <f>Tabela1[[#This Row],[Divid.]]*12/Tabela1[[#This Row],[Preço atual]]</f>
        <v>0.12053418559525168</v>
      </c>
      <c r="H230" s="16">
        <v>3.78</v>
      </c>
      <c r="I230" s="16">
        <v>97.92</v>
      </c>
      <c r="J230" s="15">
        <f>Tabela1[[#This Row],[Preço atual]]/Tabela1[[#This Row],[VP]]</f>
        <v>0.89470996732026142</v>
      </c>
      <c r="K230" s="14"/>
      <c r="L230" s="14"/>
      <c r="M230" s="13">
        <v>3.91</v>
      </c>
      <c r="N230" s="13">
        <v>18346</v>
      </c>
      <c r="O230" s="13"/>
      <c r="P230" s="13"/>
      <c r="Q230" s="30">
        <f>Tabela1[[#This Row],[Divid.]]</f>
        <v>0.88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230" s="17">
        <f>Tabela1[[#This Row],[Preço Calculado]]/Tabela1[[#This Row],[Preço atual]]-1</f>
        <v>-0.11044881479519053</v>
      </c>
      <c r="U230" s="29" t="str">
        <f>HYPERLINK("https://statusinvest.com.br/fundos-imobiliarios/"&amp;Tabela1[[#This Row],[Ticker]],"Link")</f>
        <v>Link</v>
      </c>
      <c r="V230" s="38" t="s">
        <v>460</v>
      </c>
    </row>
    <row r="231" spans="1:22" x14ac:dyDescent="0.25">
      <c r="A231" s="12" t="s">
        <v>461</v>
      </c>
      <c r="B231" s="12" t="s">
        <v>28</v>
      </c>
      <c r="C231" s="13"/>
      <c r="D231" s="13"/>
      <c r="E231" s="16"/>
      <c r="F231" s="16"/>
      <c r="G231" s="14" t="e">
        <f>Tabela1[[#This Row],[Divid.]]*12/Tabela1[[#This Row],[Preço atual]]</f>
        <v>#DIV/0!</v>
      </c>
      <c r="H231" s="16"/>
      <c r="I231" s="16"/>
      <c r="J231" s="15" t="e">
        <f>Tabela1[[#This Row],[Preço atual]]/Tabela1[[#This Row],[VP]]</f>
        <v>#DIV/0!</v>
      </c>
      <c r="K231" s="14"/>
      <c r="L231" s="14"/>
      <c r="M231" s="13"/>
      <c r="N231" s="13"/>
      <c r="O231" s="13"/>
      <c r="P231" s="13"/>
      <c r="Q231" s="30">
        <f>Tabela1[[#This Row],[Divid.]]</f>
        <v>0</v>
      </c>
      <c r="R231" s="31">
        <v>0</v>
      </c>
      <c r="S23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1" s="17" t="e">
        <f>Tabela1[[#This Row],[Preço Calculado]]/Tabela1[[#This Row],[Preço atual]]-1</f>
        <v>#DIV/0!</v>
      </c>
      <c r="U231" s="29" t="str">
        <f>HYPERLINK("https://statusinvest.com.br/fundos-imobiliarios/"&amp;Tabela1[[#This Row],[Ticker]],"Link")</f>
        <v>Link</v>
      </c>
      <c r="V231" s="38" t="s">
        <v>29</v>
      </c>
    </row>
    <row r="232" spans="1:22" hidden="1" x14ac:dyDescent="0.25">
      <c r="A232" s="12" t="s">
        <v>462</v>
      </c>
      <c r="B232" s="12" t="s">
        <v>28</v>
      </c>
      <c r="C232" s="13" t="s">
        <v>84</v>
      </c>
      <c r="D232" s="13" t="s">
        <v>49</v>
      </c>
      <c r="E232" s="16">
        <v>108.1</v>
      </c>
      <c r="F232" s="16">
        <v>0.61</v>
      </c>
      <c r="G232" s="25">
        <f>Tabela1[[#This Row],[Divid.]]*12/Tabela1[[#This Row],[Preço atual]]</f>
        <v>6.7715078630897318E-2</v>
      </c>
      <c r="H232" s="16">
        <v>6.91</v>
      </c>
      <c r="I232" s="16">
        <v>107.27</v>
      </c>
      <c r="J232" s="15">
        <f>Tabela1[[#This Row],[Preço atual]]/Tabela1[[#This Row],[VP]]</f>
        <v>1.0077374848513099</v>
      </c>
      <c r="K232" s="14">
        <v>1.2999999999999999E-2</v>
      </c>
      <c r="L232" s="14">
        <v>8.199999999999999E-2</v>
      </c>
      <c r="M232" s="13">
        <v>3.92</v>
      </c>
      <c r="N232" s="13">
        <v>171</v>
      </c>
      <c r="O232" s="13">
        <v>4492</v>
      </c>
      <c r="P232" s="13">
        <v>309</v>
      </c>
      <c r="Q232" s="30">
        <f>Tabela1[[#This Row],[Divid.]]</f>
        <v>0.61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32" s="17">
        <f>Tabela1[[#This Row],[Preço Calculado]]/Tabela1[[#This Row],[Preço atual]]-1</f>
        <v>-0.50025772228120058</v>
      </c>
      <c r="U232" s="29" t="str">
        <f>HYPERLINK("https://statusinvest.com.br/fundos-imobiliarios/"&amp;Tabela1[[#This Row],[Ticker]],"Link")</f>
        <v>Link</v>
      </c>
      <c r="V232" s="38" t="s">
        <v>463</v>
      </c>
    </row>
    <row r="233" spans="1:22" hidden="1" x14ac:dyDescent="0.25">
      <c r="A233" s="12" t="s">
        <v>464</v>
      </c>
      <c r="B233" s="12" t="s">
        <v>28</v>
      </c>
      <c r="C233" s="13" t="s">
        <v>35</v>
      </c>
      <c r="D233" s="13" t="s">
        <v>49</v>
      </c>
      <c r="E233" s="16">
        <v>81.489999999999995</v>
      </c>
      <c r="F233" s="16">
        <v>0.51600000000000001</v>
      </c>
      <c r="G233" s="14">
        <f>Tabela1[[#This Row],[Divid.]]*12/Tabela1[[#This Row],[Preço atual]]</f>
        <v>7.5984783409007245E-2</v>
      </c>
      <c r="H233" s="16">
        <v>2.7825000000000002</v>
      </c>
      <c r="I233" s="16">
        <v>81.56</v>
      </c>
      <c r="J233" s="15">
        <f>Tabela1[[#This Row],[Preço atual]]/Tabela1[[#This Row],[VP]]</f>
        <v>0.9991417361451691</v>
      </c>
      <c r="K233" s="14"/>
      <c r="L233" s="14"/>
      <c r="M233" s="13">
        <v>2.5099999999999998</v>
      </c>
      <c r="N233" s="13">
        <v>366</v>
      </c>
      <c r="O233" s="13"/>
      <c r="P233" s="13"/>
      <c r="Q233" s="30">
        <f>Tabela1[[#This Row],[Divid.]]</f>
        <v>0.51600000000000001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33" s="17">
        <f>Tabela1[[#This Row],[Preço Calculado]]/Tabela1[[#This Row],[Preço atual]]-1</f>
        <v>-0.43922669070843368</v>
      </c>
      <c r="U233" s="29" t="str">
        <f>HYPERLINK("https://statusinvest.com.br/fundos-imobiliarios/"&amp;Tabela1[[#This Row],[Ticker]],"Link")</f>
        <v>Link</v>
      </c>
      <c r="V233" s="38" t="s">
        <v>29</v>
      </c>
    </row>
    <row r="234" spans="1:22" hidden="1" x14ac:dyDescent="0.25">
      <c r="A234" s="12" t="s">
        <v>465</v>
      </c>
      <c r="B234" s="12" t="s">
        <v>28</v>
      </c>
      <c r="C234" s="13" t="s">
        <v>35</v>
      </c>
      <c r="D234" s="13"/>
      <c r="E234" s="16">
        <v>150</v>
      </c>
      <c r="F234" s="16">
        <v>0.45550000000000002</v>
      </c>
      <c r="G234" s="25">
        <f>Tabela1[[#This Row],[Divid.]]*12/Tabela1[[#This Row],[Preço atual]]</f>
        <v>3.644E-2</v>
      </c>
      <c r="H234" s="16">
        <v>4.0511999999999997</v>
      </c>
      <c r="I234" s="16">
        <v>183.92</v>
      </c>
      <c r="J234" s="15">
        <f>Tabela1[[#This Row],[Preço atual]]/Tabela1[[#This Row],[VP]]</f>
        <v>0.81557198782079166</v>
      </c>
      <c r="K234" s="14"/>
      <c r="L234" s="14"/>
      <c r="M234" s="13">
        <v>1.1499999999999999</v>
      </c>
      <c r="N234" s="13">
        <v>123</v>
      </c>
      <c r="O234" s="13"/>
      <c r="P234" s="13"/>
      <c r="Q234" s="30">
        <f>Tabela1[[#This Row],[Divid.]]</f>
        <v>0.45550000000000002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40.339483394833948</v>
      </c>
      <c r="T234" s="17">
        <f>Tabela1[[#This Row],[Preço Calculado]]/Tabela1[[#This Row],[Preço atual]]-1</f>
        <v>-0.73107011070110706</v>
      </c>
      <c r="U234" s="29" t="str">
        <f>HYPERLINK("https://statusinvest.com.br/fundos-imobiliarios/"&amp;Tabela1[[#This Row],[Ticker]],"Link")</f>
        <v>Link</v>
      </c>
      <c r="V234" s="38" t="s">
        <v>466</v>
      </c>
    </row>
    <row r="235" spans="1:22" hidden="1" x14ac:dyDescent="0.25">
      <c r="A235" s="12" t="s">
        <v>467</v>
      </c>
      <c r="B235" s="12" t="s">
        <v>28</v>
      </c>
      <c r="C235" s="13" t="s">
        <v>55</v>
      </c>
      <c r="D235" s="13"/>
      <c r="E235" s="16">
        <v>0</v>
      </c>
      <c r="F235" s="16" t="s">
        <v>49</v>
      </c>
      <c r="G235" s="14" t="e">
        <f>Tabela1[[#This Row],[Divid.]]*12/Tabela1[[#This Row],[Preço atual]]</f>
        <v>#VALUE!</v>
      </c>
      <c r="H235" s="16">
        <v>0</v>
      </c>
      <c r="I235" s="16">
        <v>17.47</v>
      </c>
      <c r="J235" s="15">
        <f>Tabela1[[#This Row],[Preço atual]]/Tabela1[[#This Row],[VP]]</f>
        <v>0</v>
      </c>
      <c r="K235" s="14"/>
      <c r="L235" s="14"/>
      <c r="M235" s="13">
        <v>0.54</v>
      </c>
      <c r="N235" s="13">
        <v>50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29</v>
      </c>
    </row>
    <row r="236" spans="1:22" hidden="1" x14ac:dyDescent="0.25">
      <c r="A236" s="12" t="s">
        <v>468</v>
      </c>
      <c r="B236" s="12" t="s">
        <v>28</v>
      </c>
      <c r="C236" s="13" t="s">
        <v>84</v>
      </c>
      <c r="D236" s="13"/>
      <c r="E236" s="16">
        <v>0</v>
      </c>
      <c r="F236" s="16" t="s">
        <v>49</v>
      </c>
      <c r="G236" s="25" t="e">
        <f>Tabela1[[#This Row],[Divid.]]*12/Tabela1[[#This Row],[Preço atual]]</f>
        <v>#VALUE!</v>
      </c>
      <c r="H236" s="16">
        <v>0</v>
      </c>
      <c r="I236" s="16">
        <v>198.86</v>
      </c>
      <c r="J236" s="15">
        <f>Tabela1[[#This Row],[Preço atual]]/Tabela1[[#This Row],[VP]]</f>
        <v>0</v>
      </c>
      <c r="K236" s="14"/>
      <c r="L236" s="14"/>
      <c r="M236" s="13">
        <v>1.62</v>
      </c>
      <c r="N236" s="13">
        <v>57</v>
      </c>
      <c r="O236" s="13"/>
      <c r="P236" s="13"/>
      <c r="Q236" s="30" t="str">
        <f>Tabela1[[#This Row],[Divid.]]</f>
        <v>-</v>
      </c>
      <c r="R236" s="31">
        <v>0</v>
      </c>
      <c r="S2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6" s="17" t="e">
        <f>Tabela1[[#This Row],[Preço Calculado]]/Tabela1[[#This Row],[Preço atual]]-1</f>
        <v>#VALUE!</v>
      </c>
      <c r="U236" s="29" t="str">
        <f>HYPERLINK("https://statusinvest.com.br/fundos-imobiliarios/"&amp;Tabela1[[#This Row],[Ticker]],"Link")</f>
        <v>Link</v>
      </c>
      <c r="V236" s="38" t="s">
        <v>29</v>
      </c>
    </row>
    <row r="237" spans="1:22" hidden="1" x14ac:dyDescent="0.25">
      <c r="A237" s="12" t="s">
        <v>469</v>
      </c>
      <c r="B237" s="12" t="s">
        <v>28</v>
      </c>
      <c r="C237" s="13" t="s">
        <v>51</v>
      </c>
      <c r="D237" s="13"/>
      <c r="E237" s="16">
        <v>151.38999999999999</v>
      </c>
      <c r="F237" s="16">
        <v>0.60709999999999997</v>
      </c>
      <c r="G237" s="14">
        <f>Tabela1[[#This Row],[Divid.]]*12/Tabela1[[#This Row],[Preço atual]]</f>
        <v>4.8122068828852636E-2</v>
      </c>
      <c r="H237" s="16">
        <v>1.8137000000000001</v>
      </c>
      <c r="I237" s="16">
        <v>152</v>
      </c>
      <c r="J237" s="15">
        <f>Tabela1[[#This Row],[Preço atual]]/Tabela1[[#This Row],[VP]]</f>
        <v>0.99598684210526311</v>
      </c>
      <c r="K237" s="14"/>
      <c r="L237" s="14"/>
      <c r="M237" s="13">
        <v>0.71</v>
      </c>
      <c r="N237" s="13">
        <v>2</v>
      </c>
      <c r="O237" s="13"/>
      <c r="P237" s="13"/>
      <c r="Q237" s="30">
        <f>Tabela1[[#This Row],[Divid.]]</f>
        <v>0.60709999999999997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53.765313653136523</v>
      </c>
      <c r="T237" s="17">
        <f>Tabela1[[#This Row],[Preço Calculado]]/Tabela1[[#This Row],[Preço atual]]-1</f>
        <v>-0.6448555805988736</v>
      </c>
      <c r="U237" s="29" t="str">
        <f>HYPERLINK("https://statusinvest.com.br/fundos-imobiliarios/"&amp;Tabela1[[#This Row],[Ticker]],"Link")</f>
        <v>Link</v>
      </c>
      <c r="V237" s="38" t="s">
        <v>470</v>
      </c>
    </row>
    <row r="238" spans="1:22" hidden="1" x14ac:dyDescent="0.25">
      <c r="A238" s="12" t="s">
        <v>471</v>
      </c>
      <c r="B238" s="12" t="s">
        <v>28</v>
      </c>
      <c r="C238" s="13" t="s">
        <v>60</v>
      </c>
      <c r="D238" s="13" t="s">
        <v>472</v>
      </c>
      <c r="E238" s="16">
        <v>70.709999999999994</v>
      </c>
      <c r="F238" s="16">
        <v>0.6</v>
      </c>
      <c r="G238" s="14">
        <f>Tabela1[[#This Row],[Divid.]]*12/Tabela1[[#This Row],[Preço atual]]</f>
        <v>0.10182435299109037</v>
      </c>
      <c r="H238" s="16">
        <v>7.4</v>
      </c>
      <c r="I238" s="16">
        <v>103.96</v>
      </c>
      <c r="J238" s="15">
        <f>Tabela1[[#This Row],[Preço atual]]/Tabela1[[#This Row],[VP]]</f>
        <v>0.68016544824932668</v>
      </c>
      <c r="K238" s="14">
        <v>0.09</v>
      </c>
      <c r="L238" s="14">
        <v>0</v>
      </c>
      <c r="M238" s="13">
        <v>1.96</v>
      </c>
      <c r="N238" s="13">
        <v>3342</v>
      </c>
      <c r="O238" s="13">
        <v>7181</v>
      </c>
      <c r="P238" s="13">
        <v>1284</v>
      </c>
      <c r="Q238" s="30">
        <f>Tabela1[[#This Row],[Divid.]]</f>
        <v>0.6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38" s="17">
        <f>Tabela1[[#This Row],[Preço Calculado]]/Tabela1[[#This Row],[Preço atual]]-1</f>
        <v>-0.24852876021335524</v>
      </c>
      <c r="U238" s="29" t="str">
        <f>HYPERLINK("https://statusinvest.com.br/fundos-imobiliarios/"&amp;Tabela1[[#This Row],[Ticker]],"Link")</f>
        <v>Link</v>
      </c>
      <c r="V238" s="38" t="s">
        <v>473</v>
      </c>
    </row>
    <row r="239" spans="1:22" x14ac:dyDescent="0.25">
      <c r="A239" s="12" t="s">
        <v>474</v>
      </c>
      <c r="B239" s="12" t="s">
        <v>28</v>
      </c>
      <c r="C239" s="13"/>
      <c r="D239" s="13"/>
      <c r="E239" s="16"/>
      <c r="F239" s="16"/>
      <c r="G239" s="25" t="e">
        <f>Tabela1[[#This Row],[Divid.]]*12/Tabela1[[#This Row],[Preço atual]]</f>
        <v>#DIV/0!</v>
      </c>
      <c r="H239" s="16"/>
      <c r="I239" s="16"/>
      <c r="J239" s="15" t="e">
        <f>Tabela1[[#This Row],[Preço atual]]/Tabela1[[#This Row],[VP]]</f>
        <v>#DIV/0!</v>
      </c>
      <c r="K239" s="14"/>
      <c r="L239" s="14"/>
      <c r="M239" s="13"/>
      <c r="N239" s="13"/>
      <c r="O239" s="13"/>
      <c r="P239" s="13"/>
      <c r="Q239" s="30">
        <f>Tabela1[[#This Row],[Divid.]]</f>
        <v>0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39" s="17" t="e">
        <f>Tabela1[[#This Row],[Preço Calculado]]/Tabela1[[#This Row],[Preço atual]]-1</f>
        <v>#DIV/0!</v>
      </c>
      <c r="U239" s="29" t="str">
        <f>HYPERLINK("https://statusinvest.com.br/fundos-imobiliarios/"&amp;Tabela1[[#This Row],[Ticker]],"Link")</f>
        <v>Link</v>
      </c>
      <c r="V239" s="38" t="s">
        <v>29</v>
      </c>
    </row>
    <row r="240" spans="1:22" x14ac:dyDescent="0.25">
      <c r="A240" s="12" t="s">
        <v>475</v>
      </c>
      <c r="B240" s="12" t="s">
        <v>28</v>
      </c>
      <c r="C240" s="13"/>
      <c r="D240" s="13"/>
      <c r="E240" s="16"/>
      <c r="F240" s="16"/>
      <c r="G240" s="14" t="e">
        <f>Tabela1[[#This Row],[Divid.]]*12/Tabela1[[#This Row],[Preço atual]]</f>
        <v>#DIV/0!</v>
      </c>
      <c r="H240" s="16"/>
      <c r="I240" s="16"/>
      <c r="J240" s="15" t="e">
        <f>Tabela1[[#This Row],[Preço atual]]/Tabela1[[#This Row],[VP]]</f>
        <v>#DIV/0!</v>
      </c>
      <c r="K240" s="14"/>
      <c r="L240" s="14"/>
      <c r="M240" s="13"/>
      <c r="N240" s="13"/>
      <c r="O240" s="13"/>
      <c r="P240" s="13"/>
      <c r="Q240" s="30">
        <f>Tabela1[[#This Row],[Divid.]]</f>
        <v>0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40" s="17" t="e">
        <f>Tabela1[[#This Row],[Preço Calculado]]/Tabela1[[#This Row],[Preço atual]]-1</f>
        <v>#DIV/0!</v>
      </c>
      <c r="U240" s="29" t="str">
        <f>HYPERLINK("https://statusinvest.com.br/fundos-imobiliarios/"&amp;Tabela1[[#This Row],[Ticker]],"Link")</f>
        <v>Link</v>
      </c>
      <c r="V240" s="38" t="s">
        <v>29</v>
      </c>
    </row>
    <row r="241" spans="1:22" hidden="1" x14ac:dyDescent="0.25">
      <c r="A241" s="12" t="s">
        <v>476</v>
      </c>
      <c r="B241" s="12" t="s">
        <v>28</v>
      </c>
      <c r="C241" s="13" t="s">
        <v>35</v>
      </c>
      <c r="D241" s="13" t="s">
        <v>477</v>
      </c>
      <c r="E241" s="16">
        <v>81.849999999999994</v>
      </c>
      <c r="F241" s="16">
        <v>1</v>
      </c>
      <c r="G241" s="25">
        <f>Tabela1[[#This Row],[Divid.]]*12/Tabela1[[#This Row],[Preço atual]]</f>
        <v>0.14660965180207697</v>
      </c>
      <c r="H241" s="16">
        <v>12.22</v>
      </c>
      <c r="I241" s="16">
        <v>97.29</v>
      </c>
      <c r="J241" s="15">
        <f>Tabela1[[#This Row],[Preço atual]]/Tabela1[[#This Row],[VP]]</f>
        <v>0.84129920855175233</v>
      </c>
      <c r="K241" s="14"/>
      <c r="L241" s="14"/>
      <c r="M241" s="13">
        <v>3.43</v>
      </c>
      <c r="N241" s="13">
        <v>7862</v>
      </c>
      <c r="O241" s="13"/>
      <c r="P241" s="13"/>
      <c r="Q241" s="30">
        <f>Tabela1[[#This Row],[Divid.]]</f>
        <v>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41" s="17">
        <f>Tabela1[[#This Row],[Preço Calculado]]/Tabela1[[#This Row],[Preço atual]]-1</f>
        <v>8.1990050199830078E-2</v>
      </c>
      <c r="U241" s="29" t="str">
        <f>HYPERLINK("https://statusinvest.com.br/fundos-imobiliarios/"&amp;Tabela1[[#This Row],[Ticker]],"Link")</f>
        <v>Link</v>
      </c>
      <c r="V241" s="38" t="s">
        <v>478</v>
      </c>
    </row>
    <row r="242" spans="1:22" hidden="1" x14ac:dyDescent="0.25">
      <c r="A242" s="12" t="s">
        <v>479</v>
      </c>
      <c r="B242" s="12" t="s">
        <v>28</v>
      </c>
      <c r="C242" s="13" t="s">
        <v>155</v>
      </c>
      <c r="D242" s="13" t="s">
        <v>477</v>
      </c>
      <c r="E242" s="16">
        <v>151.02000000000001</v>
      </c>
      <c r="F242" s="16">
        <v>0.17</v>
      </c>
      <c r="G242" s="14">
        <f>Tabela1[[#This Row],[Divid.]]*12/Tabela1[[#This Row],[Preço atual]]</f>
        <v>1.3508144616607071E-2</v>
      </c>
      <c r="H242" s="16">
        <v>0</v>
      </c>
      <c r="I242" s="16">
        <v>512.32000000000005</v>
      </c>
      <c r="J242" s="15">
        <f>Tabela1[[#This Row],[Preço atual]]/Tabela1[[#This Row],[VP]]</f>
        <v>0.29477670206121176</v>
      </c>
      <c r="K242" s="14"/>
      <c r="L242" s="14"/>
      <c r="M242" s="13">
        <v>3.65</v>
      </c>
      <c r="N242" s="13">
        <v>89</v>
      </c>
      <c r="O242" s="13"/>
      <c r="P242" s="13"/>
      <c r="Q242" s="30">
        <f>Tabela1[[#This Row],[Divid.]]</f>
        <v>0.17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42" s="17">
        <f>Tabela1[[#This Row],[Preço Calculado]]/Tabela1[[#This Row],[Preço atual]]-1</f>
        <v>-0.90030889581839801</v>
      </c>
      <c r="U242" s="29" t="str">
        <f>HYPERLINK("https://statusinvest.com.br/fundos-imobiliarios/"&amp;Tabela1[[#This Row],[Ticker]],"Link")</f>
        <v>Link</v>
      </c>
      <c r="V242" s="38" t="s">
        <v>480</v>
      </c>
    </row>
    <row r="243" spans="1:22" hidden="1" x14ac:dyDescent="0.25">
      <c r="A243" s="12" t="s">
        <v>481</v>
      </c>
      <c r="B243" s="12" t="s">
        <v>28</v>
      </c>
      <c r="C243" s="13" t="s">
        <v>51</v>
      </c>
      <c r="D243" s="13" t="s">
        <v>482</v>
      </c>
      <c r="E243" s="16">
        <v>95</v>
      </c>
      <c r="F243" s="16">
        <v>0.91</v>
      </c>
      <c r="G243" s="14">
        <f>Tabela1[[#This Row],[Divid.]]*12/Tabela1[[#This Row],[Preço atual]]</f>
        <v>0.11494736842105263</v>
      </c>
      <c r="H243" s="16">
        <v>11.91</v>
      </c>
      <c r="I243" s="16">
        <v>95.78</v>
      </c>
      <c r="J243" s="15">
        <f>Tabela1[[#This Row],[Preço atual]]/Tabela1[[#This Row],[VP]]</f>
        <v>0.9918563374399666</v>
      </c>
      <c r="K243" s="14"/>
      <c r="L243" s="14"/>
      <c r="M243" s="13">
        <v>10.17</v>
      </c>
      <c r="N243" s="13">
        <v>16049</v>
      </c>
      <c r="O243" s="13"/>
      <c r="P243" s="13"/>
      <c r="Q243" s="30">
        <f>Tabela1[[#This Row],[Divid.]]</f>
        <v>0.91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43" s="17">
        <f>Tabela1[[#This Row],[Preço Calculado]]/Tabela1[[#This Row],[Preço atual]]-1</f>
        <v>-0.15167993785201006</v>
      </c>
      <c r="U243" s="29" t="str">
        <f>HYPERLINK("https://statusinvest.com.br/fundos-imobiliarios/"&amp;Tabela1[[#This Row],[Ticker]],"Link")</f>
        <v>Link</v>
      </c>
      <c r="V243" s="38" t="s">
        <v>483</v>
      </c>
    </row>
    <row r="244" spans="1:22" hidden="1" x14ac:dyDescent="0.25">
      <c r="A244" s="12" t="s">
        <v>484</v>
      </c>
      <c r="B244" s="12" t="s">
        <v>28</v>
      </c>
      <c r="C244" s="13" t="s">
        <v>35</v>
      </c>
      <c r="D244" s="13"/>
      <c r="E244" s="16">
        <v>95.01</v>
      </c>
      <c r="F244" s="16">
        <v>0.83</v>
      </c>
      <c r="G244" s="14">
        <f>Tabela1[[#This Row],[Divid.]]*12/Tabela1[[#This Row],[Preço atual]]</f>
        <v>0.10483107041364065</v>
      </c>
      <c r="H244" s="16">
        <v>1.5</v>
      </c>
      <c r="I244" s="16">
        <v>96.31</v>
      </c>
      <c r="J244" s="15">
        <f>Tabela1[[#This Row],[Preço atual]]/Tabela1[[#This Row],[VP]]</f>
        <v>0.98650192088049016</v>
      </c>
      <c r="K244" s="14"/>
      <c r="L244" s="14"/>
      <c r="M244" s="13">
        <v>38.450000000000003</v>
      </c>
      <c r="N244" s="13">
        <v>2894</v>
      </c>
      <c r="O244" s="13"/>
      <c r="P244" s="13"/>
      <c r="Q244" s="30">
        <f>Tabela1[[#This Row],[Divid.]]</f>
        <v>0.83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244" s="17">
        <f>Tabela1[[#This Row],[Preço Calculado]]/Tabela1[[#This Row],[Preço atual]]-1</f>
        <v>-0.22633896373696949</v>
      </c>
      <c r="U244" s="29" t="str">
        <f>HYPERLINK("https://statusinvest.com.br/fundos-imobiliarios/"&amp;Tabela1[[#This Row],[Ticker]],"Link")</f>
        <v>Link</v>
      </c>
      <c r="V244" s="38" t="s">
        <v>485</v>
      </c>
    </row>
    <row r="245" spans="1:22" hidden="1" x14ac:dyDescent="0.25">
      <c r="A245" s="12" t="s">
        <v>486</v>
      </c>
      <c r="B245" s="12" t="s">
        <v>28</v>
      </c>
      <c r="C245" s="13" t="s">
        <v>55</v>
      </c>
      <c r="D245" s="13" t="s">
        <v>482</v>
      </c>
      <c r="E245" s="16">
        <v>62.73</v>
      </c>
      <c r="F245" s="16">
        <v>0.48</v>
      </c>
      <c r="G245" s="14">
        <f>Tabela1[[#This Row],[Divid.]]*12/Tabela1[[#This Row],[Preço atual]]</f>
        <v>9.1822094691535155E-2</v>
      </c>
      <c r="H245" s="16">
        <v>5.64</v>
      </c>
      <c r="I245" s="16">
        <v>109.62</v>
      </c>
      <c r="J245" s="15">
        <f>Tabela1[[#This Row],[Preço atual]]/Tabela1[[#This Row],[VP]]</f>
        <v>0.57224958949096871</v>
      </c>
      <c r="K245" s="14">
        <v>7.9000000000000001E-2</v>
      </c>
      <c r="L245" s="14">
        <v>0</v>
      </c>
      <c r="M245" s="13">
        <v>0.21</v>
      </c>
      <c r="N245" s="13">
        <v>99863</v>
      </c>
      <c r="O245" s="13">
        <v>11086</v>
      </c>
      <c r="P245" s="13">
        <v>1083</v>
      </c>
      <c r="Q245" s="30">
        <f>Tabela1[[#This Row],[Divid.]]</f>
        <v>0.48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45" s="17">
        <f>Tabela1[[#This Row],[Preço Calculado]]/Tabela1[[#This Row],[Preço atual]]-1</f>
        <v>-0.32234616463811705</v>
      </c>
      <c r="U245" s="29" t="str">
        <f>HYPERLINK("https://statusinvest.com.br/fundos-imobiliarios/"&amp;Tabela1[[#This Row],[Ticker]],"Link")</f>
        <v>Link</v>
      </c>
      <c r="V245" s="38" t="s">
        <v>487</v>
      </c>
    </row>
    <row r="246" spans="1:22" hidden="1" x14ac:dyDescent="0.25">
      <c r="A246" s="12" t="s">
        <v>488</v>
      </c>
      <c r="B246" s="12" t="s">
        <v>28</v>
      </c>
      <c r="C246" s="13" t="s">
        <v>155</v>
      </c>
      <c r="D246" s="13" t="s">
        <v>489</v>
      </c>
      <c r="E246" s="16">
        <v>2517</v>
      </c>
      <c r="F246" s="16">
        <v>1.6304000000000001</v>
      </c>
      <c r="G246" s="14">
        <f>Tabela1[[#This Row],[Divid.]]*12/Tabela1[[#This Row],[Preço atual]]</f>
        <v>7.7730631704410018E-3</v>
      </c>
      <c r="H246" s="16">
        <v>0</v>
      </c>
      <c r="I246" s="16">
        <v>72.95</v>
      </c>
      <c r="J246" s="15">
        <f>Tabela1[[#This Row],[Preço atual]]/Tabela1[[#This Row],[VP]]</f>
        <v>34.503084304318023</v>
      </c>
      <c r="K246" s="14"/>
      <c r="L246" s="14"/>
      <c r="M246" s="13">
        <v>6.31</v>
      </c>
      <c r="N246" s="13">
        <v>8</v>
      </c>
      <c r="O246" s="13"/>
      <c r="P246" s="13"/>
      <c r="Q246" s="30">
        <f>Tabela1[[#This Row],[Divid.]]</f>
        <v>1.6304000000000001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46" s="17">
        <f>Tabela1[[#This Row],[Preço Calculado]]/Tabela1[[#This Row],[Preço atual]]-1</f>
        <v>-0.94263422014434683</v>
      </c>
      <c r="U246" s="29" t="str">
        <f>HYPERLINK("https://statusinvest.com.br/fundos-imobiliarios/"&amp;Tabela1[[#This Row],[Ticker]],"Link")</f>
        <v>Link</v>
      </c>
      <c r="V246" s="38" t="s">
        <v>29</v>
      </c>
    </row>
    <row r="247" spans="1:22" hidden="1" x14ac:dyDescent="0.25">
      <c r="A247" s="12" t="s">
        <v>490</v>
      </c>
      <c r="B247" s="12" t="s">
        <v>28</v>
      </c>
      <c r="C247" s="13" t="s">
        <v>76</v>
      </c>
      <c r="D247" s="13" t="s">
        <v>491</v>
      </c>
      <c r="E247" s="16">
        <v>9.6300000000000008</v>
      </c>
      <c r="F247" s="16">
        <v>0.09</v>
      </c>
      <c r="G247" s="14">
        <f>Tabela1[[#This Row],[Divid.]]*12/Tabela1[[#This Row],[Preço atual]]</f>
        <v>0.11214953271028037</v>
      </c>
      <c r="H247" s="16">
        <v>1.0940000000000001</v>
      </c>
      <c r="I247" s="16">
        <v>10.01</v>
      </c>
      <c r="J247" s="15">
        <f>Tabela1[[#This Row],[Preço atual]]/Tabela1[[#This Row],[VP]]</f>
        <v>0.9620379620379621</v>
      </c>
      <c r="K247" s="14"/>
      <c r="L247" s="14"/>
      <c r="M247" s="13">
        <v>1.5</v>
      </c>
      <c r="N247" s="13">
        <v>14212</v>
      </c>
      <c r="O247" s="13"/>
      <c r="P247" s="13"/>
      <c r="Q247" s="30">
        <f>Tabela1[[#This Row],[Divid.]]</f>
        <v>0.09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47" s="17">
        <f>Tabela1[[#This Row],[Preço Calculado]]/Tabela1[[#This Row],[Preço atual]]-1</f>
        <v>-0.17232817187984961</v>
      </c>
      <c r="U247" s="29" t="str">
        <f>HYPERLINK("https://statusinvest.com.br/fundos-imobiliarios/"&amp;Tabela1[[#This Row],[Ticker]],"Link")</f>
        <v>Link</v>
      </c>
      <c r="V247" s="38" t="s">
        <v>492</v>
      </c>
    </row>
    <row r="248" spans="1:22" hidden="1" x14ac:dyDescent="0.25">
      <c r="A248" s="12" t="s">
        <v>493</v>
      </c>
      <c r="B248" s="12" t="s">
        <v>28</v>
      </c>
      <c r="C248" s="13" t="s">
        <v>155</v>
      </c>
      <c r="D248" s="13" t="s">
        <v>491</v>
      </c>
      <c r="E248" s="16">
        <v>1095</v>
      </c>
      <c r="F248" s="16">
        <v>1.0156000000000001</v>
      </c>
      <c r="G248" s="14">
        <f>Tabela1[[#This Row],[Divid.]]*12/Tabela1[[#This Row],[Preço atual]]</f>
        <v>1.1129863013698631E-2</v>
      </c>
      <c r="H248" s="16">
        <v>2.3696999999999999</v>
      </c>
      <c r="I248" s="16">
        <v>728.05</v>
      </c>
      <c r="J248" s="15">
        <f>Tabela1[[#This Row],[Preço atual]]/Tabela1[[#This Row],[VP]]</f>
        <v>1.5040175812100818</v>
      </c>
      <c r="K248" s="14"/>
      <c r="L248" s="14"/>
      <c r="M248" s="13">
        <v>6.83</v>
      </c>
      <c r="N248" s="13">
        <v>452</v>
      </c>
      <c r="O248" s="13"/>
      <c r="P248" s="13"/>
      <c r="Q248" s="30">
        <f>Tabela1[[#This Row],[Divid.]]</f>
        <v>1.0156000000000001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89.942435424354244</v>
      </c>
      <c r="T248" s="17">
        <f>Tabela1[[#This Row],[Preço Calculado]]/Tabela1[[#This Row],[Preço atual]]-1</f>
        <v>-0.91786078956679984</v>
      </c>
      <c r="U248" s="29" t="str">
        <f>HYPERLINK("https://statusinvest.com.br/fundos-imobiliarios/"&amp;Tabela1[[#This Row],[Ticker]],"Link")</f>
        <v>Link</v>
      </c>
      <c r="V248" s="38" t="s">
        <v>494</v>
      </c>
    </row>
    <row r="249" spans="1:22" hidden="1" x14ac:dyDescent="0.25">
      <c r="A249" s="12" t="s">
        <v>495</v>
      </c>
      <c r="B249" s="12" t="s">
        <v>28</v>
      </c>
      <c r="C249" s="13" t="s">
        <v>76</v>
      </c>
      <c r="D249" s="13"/>
      <c r="E249" s="16">
        <v>0</v>
      </c>
      <c r="F249" s="16" t="s">
        <v>49</v>
      </c>
      <c r="G249" s="14" t="e">
        <f>Tabela1[[#This Row],[Divid.]]*12/Tabela1[[#This Row],[Preço atual]]</f>
        <v>#VALUE!</v>
      </c>
      <c r="H249" s="16">
        <v>0</v>
      </c>
      <c r="I249" s="16">
        <v>992.3</v>
      </c>
      <c r="J249" s="15">
        <f>Tabela1[[#This Row],[Preço atual]]/Tabela1[[#This Row],[VP]]</f>
        <v>0</v>
      </c>
      <c r="K249" s="14"/>
      <c r="L249" s="14"/>
      <c r="M249" s="13">
        <v>54.14</v>
      </c>
      <c r="N249" s="13">
        <v>120</v>
      </c>
      <c r="O249" s="13"/>
      <c r="P249" s="13"/>
      <c r="Q249" s="30" t="str">
        <f>Tabela1[[#This Row],[Divid.]]</f>
        <v>-</v>
      </c>
      <c r="R249" s="31">
        <v>0</v>
      </c>
      <c r="S2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49" s="17" t="e">
        <f>Tabela1[[#This Row],[Preço Calculado]]/Tabela1[[#This Row],[Preço atual]]-1</f>
        <v>#VALUE!</v>
      </c>
      <c r="U249" s="29" t="str">
        <f>HYPERLINK("https://statusinvest.com.br/fundos-imobiliarios/"&amp;Tabela1[[#This Row],[Ticker]],"Link")</f>
        <v>Link</v>
      </c>
      <c r="V249" s="38" t="s">
        <v>29</v>
      </c>
    </row>
    <row r="250" spans="1:22" hidden="1" x14ac:dyDescent="0.25">
      <c r="A250" s="12" t="s">
        <v>496</v>
      </c>
      <c r="B250" s="12" t="s">
        <v>28</v>
      </c>
      <c r="C250" s="13" t="s">
        <v>51</v>
      </c>
      <c r="D250" s="13" t="s">
        <v>491</v>
      </c>
      <c r="E250" s="16">
        <v>84.21</v>
      </c>
      <c r="F250" s="16">
        <v>0.75</v>
      </c>
      <c r="G250" s="25">
        <f>Tabela1[[#This Row],[Divid.]]*12/Tabela1[[#This Row],[Preço atual]]</f>
        <v>0.10687566797292485</v>
      </c>
      <c r="H250" s="16">
        <v>9.68</v>
      </c>
      <c r="I250" s="16">
        <v>93.46</v>
      </c>
      <c r="J250" s="15">
        <f>Tabela1[[#This Row],[Preço atual]]/Tabela1[[#This Row],[VP]]</f>
        <v>0.90102717740209715</v>
      </c>
      <c r="K250" s="14"/>
      <c r="L250" s="14"/>
      <c r="M250" s="13">
        <v>2.69</v>
      </c>
      <c r="N250" s="13">
        <v>23211</v>
      </c>
      <c r="O250" s="13"/>
      <c r="P250" s="13"/>
      <c r="Q250" s="30">
        <f>Tabela1[[#This Row],[Divid.]]</f>
        <v>0.75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50" s="17">
        <f>Tabela1[[#This Row],[Preço Calculado]]/Tabela1[[#This Row],[Preço atual]]-1</f>
        <v>-0.21124968285664336</v>
      </c>
      <c r="U250" s="29" t="str">
        <f>HYPERLINK("https://statusinvest.com.br/fundos-imobiliarios/"&amp;Tabela1[[#This Row],[Ticker]],"Link")</f>
        <v>Link</v>
      </c>
      <c r="V250" s="38" t="s">
        <v>497</v>
      </c>
    </row>
    <row r="251" spans="1:22" hidden="1" x14ac:dyDescent="0.25">
      <c r="A251" s="12" t="s">
        <v>498</v>
      </c>
      <c r="B251" s="12" t="s">
        <v>28</v>
      </c>
      <c r="C251" s="13" t="s">
        <v>51</v>
      </c>
      <c r="D251" s="13" t="s">
        <v>499</v>
      </c>
      <c r="E251" s="16">
        <v>7.97</v>
      </c>
      <c r="F251" s="16">
        <v>7.0000000000000007E-2</v>
      </c>
      <c r="G251" s="14">
        <f>Tabela1[[#This Row],[Divid.]]*12/Tabela1[[#This Row],[Preço atual]]</f>
        <v>0.10539523212045171</v>
      </c>
      <c r="H251" s="16">
        <v>0.89500000000000002</v>
      </c>
      <c r="I251" s="16">
        <v>8.6300000000000008</v>
      </c>
      <c r="J251" s="15">
        <f>Tabela1[[#This Row],[Preço atual]]/Tabela1[[#This Row],[VP]]</f>
        <v>0.92352259559675542</v>
      </c>
      <c r="K251" s="14"/>
      <c r="L251" s="14"/>
      <c r="M251" s="13">
        <v>2.82</v>
      </c>
      <c r="N251" s="13">
        <v>124877</v>
      </c>
      <c r="O251" s="13"/>
      <c r="P251" s="13"/>
      <c r="Q251" s="30">
        <f>Tabela1[[#This Row],[Divid.]]</f>
        <v>7.0000000000000007E-2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51" s="17">
        <f>Tabela1[[#This Row],[Preço Calculado]]/Tabela1[[#This Row],[Preço atual]]-1</f>
        <v>-0.22217540870515351</v>
      </c>
      <c r="U251" s="29" t="str">
        <f>HYPERLINK("https://statusinvest.com.br/fundos-imobiliarios/"&amp;Tabela1[[#This Row],[Ticker]],"Link")</f>
        <v>Link</v>
      </c>
      <c r="V251" s="38" t="s">
        <v>500</v>
      </c>
    </row>
    <row r="252" spans="1:22" hidden="1" x14ac:dyDescent="0.25">
      <c r="A252" s="12" t="s">
        <v>501</v>
      </c>
      <c r="B252" s="12" t="s">
        <v>28</v>
      </c>
      <c r="C252" s="13" t="s">
        <v>35</v>
      </c>
      <c r="D252" s="13" t="s">
        <v>502</v>
      </c>
      <c r="E252" s="16">
        <v>78.010000000000005</v>
      </c>
      <c r="F252" s="16">
        <v>0.95</v>
      </c>
      <c r="G252" s="14">
        <f>Tabela1[[#This Row],[Divid.]]*12/Tabela1[[#This Row],[Preço atual]]</f>
        <v>0.14613511088322007</v>
      </c>
      <c r="H252" s="16">
        <v>12.85</v>
      </c>
      <c r="I252" s="16">
        <v>89.27</v>
      </c>
      <c r="J252" s="15">
        <f>Tabela1[[#This Row],[Preço atual]]/Tabela1[[#This Row],[VP]]</f>
        <v>0.87386580038086714</v>
      </c>
      <c r="K252" s="14"/>
      <c r="L252" s="14"/>
      <c r="M252" s="13">
        <v>2.4</v>
      </c>
      <c r="N252" s="13">
        <v>6957</v>
      </c>
      <c r="O252" s="13"/>
      <c r="P252" s="13"/>
      <c r="Q252" s="30">
        <f>Tabela1[[#This Row],[Divid.]]</f>
        <v>0.95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52" s="17">
        <f>Tabela1[[#This Row],[Preço Calculado]]/Tabela1[[#This Row],[Preço atual]]-1</f>
        <v>7.8487903197195896E-2</v>
      </c>
      <c r="U252" s="29" t="str">
        <f>HYPERLINK("https://statusinvest.com.br/fundos-imobiliarios/"&amp;Tabela1[[#This Row],[Ticker]],"Link")</f>
        <v>Link</v>
      </c>
      <c r="V252" s="38" t="s">
        <v>503</v>
      </c>
    </row>
    <row r="253" spans="1:22" hidden="1" x14ac:dyDescent="0.25">
      <c r="A253" s="12" t="s">
        <v>504</v>
      </c>
      <c r="B253" s="12" t="s">
        <v>28</v>
      </c>
      <c r="C253" s="13" t="s">
        <v>344</v>
      </c>
      <c r="D253" s="13"/>
      <c r="E253" s="16">
        <v>0</v>
      </c>
      <c r="F253" s="16" t="s">
        <v>49</v>
      </c>
      <c r="G253" s="25" t="e">
        <f>Tabela1[[#This Row],[Divid.]]*12/Tabela1[[#This Row],[Preço atual]]</f>
        <v>#VALUE!</v>
      </c>
      <c r="H253" s="16">
        <v>0</v>
      </c>
      <c r="I253" s="16">
        <v>0.96</v>
      </c>
      <c r="J253" s="15">
        <f>Tabela1[[#This Row],[Preço atual]]/Tabela1[[#This Row],[VP]]</f>
        <v>0</v>
      </c>
      <c r="K253" s="14"/>
      <c r="L253" s="14"/>
      <c r="M253" s="13">
        <v>20.14</v>
      </c>
      <c r="N253" s="13">
        <v>354</v>
      </c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29</v>
      </c>
    </row>
    <row r="254" spans="1:22" hidden="1" x14ac:dyDescent="0.25">
      <c r="A254" s="12" t="s">
        <v>505</v>
      </c>
      <c r="B254" s="12" t="s">
        <v>28</v>
      </c>
      <c r="C254" s="13" t="s">
        <v>35</v>
      </c>
      <c r="D254" s="13" t="s">
        <v>491</v>
      </c>
      <c r="E254" s="16">
        <v>106.3</v>
      </c>
      <c r="F254" s="16">
        <v>0.95</v>
      </c>
      <c r="G254" s="25">
        <f>Tabela1[[#This Row],[Divid.]]*12/Tabela1[[#This Row],[Preço atual]]</f>
        <v>0.10724365004703668</v>
      </c>
      <c r="H254" s="16">
        <v>12.1</v>
      </c>
      <c r="I254" s="16">
        <v>101.42</v>
      </c>
      <c r="J254" s="15">
        <f>Tabela1[[#This Row],[Preço atual]]/Tabela1[[#This Row],[VP]]</f>
        <v>1.0481167422599091</v>
      </c>
      <c r="K254" s="14"/>
      <c r="L254" s="14"/>
      <c r="M254" s="13">
        <v>8.18</v>
      </c>
      <c r="N254" s="13">
        <v>370180</v>
      </c>
      <c r="O254" s="13"/>
      <c r="P254" s="13"/>
      <c r="Q254" s="30">
        <f>Tabela1[[#This Row],[Divid.]]</f>
        <v>0.95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54" s="17">
        <f>Tabela1[[#This Row],[Preço Calculado]]/Tabela1[[#This Row],[Preço atual]]-1</f>
        <v>-0.20853394799234937</v>
      </c>
      <c r="U254" s="29" t="str">
        <f>HYPERLINK("https://statusinvest.com.br/fundos-imobiliarios/"&amp;Tabela1[[#This Row],[Ticker]],"Link")</f>
        <v>Link</v>
      </c>
      <c r="V254" s="38" t="s">
        <v>506</v>
      </c>
    </row>
    <row r="255" spans="1:22" hidden="1" x14ac:dyDescent="0.25">
      <c r="A255" s="12" t="s">
        <v>507</v>
      </c>
      <c r="B255" s="12" t="s">
        <v>28</v>
      </c>
      <c r="C255" s="13" t="s">
        <v>76</v>
      </c>
      <c r="D255" s="13" t="s">
        <v>491</v>
      </c>
      <c r="E255" s="16">
        <v>95.08</v>
      </c>
      <c r="F255" s="16">
        <v>0.9</v>
      </c>
      <c r="G255" s="25">
        <f>Tabela1[[#This Row],[Divid.]]*12/Tabela1[[#This Row],[Preço atual]]</f>
        <v>0.11358855700462769</v>
      </c>
      <c r="H255" s="16">
        <v>11.05</v>
      </c>
      <c r="I255" s="16">
        <v>99.85</v>
      </c>
      <c r="J255" s="15">
        <f>Tabela1[[#This Row],[Preço atual]]/Tabela1[[#This Row],[VP]]</f>
        <v>0.95222834251377064</v>
      </c>
      <c r="K255" s="14"/>
      <c r="L255" s="14"/>
      <c r="M255" s="13">
        <v>7.68</v>
      </c>
      <c r="N255" s="13">
        <v>35825</v>
      </c>
      <c r="O255" s="13">
        <v>23485</v>
      </c>
      <c r="P255" s="13">
        <v>312</v>
      </c>
      <c r="Q255" s="30">
        <f>Tabela1[[#This Row],[Divid.]]</f>
        <v>0.9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55" s="17">
        <f>Tabela1[[#This Row],[Preço Calculado]]/Tabela1[[#This Row],[Preço atual]]-1</f>
        <v>-0.16170806638651158</v>
      </c>
      <c r="U255" s="29" t="str">
        <f>HYPERLINK("https://statusinvest.com.br/fundos-imobiliarios/"&amp;Tabela1[[#This Row],[Ticker]],"Link")</f>
        <v>Link</v>
      </c>
      <c r="V255" s="38" t="s">
        <v>508</v>
      </c>
    </row>
    <row r="256" spans="1:22" hidden="1" x14ac:dyDescent="0.25">
      <c r="A256" s="12" t="s">
        <v>509</v>
      </c>
      <c r="B256" s="12" t="s">
        <v>28</v>
      </c>
      <c r="C256" s="13" t="s">
        <v>35</v>
      </c>
      <c r="D256" s="13" t="s">
        <v>491</v>
      </c>
      <c r="E256" s="16">
        <v>107.1</v>
      </c>
      <c r="F256" s="16">
        <v>1.03</v>
      </c>
      <c r="G256" s="14">
        <f>Tabela1[[#This Row],[Divid.]]*12/Tabela1[[#This Row],[Preço atual]]</f>
        <v>0.115406162464986</v>
      </c>
      <c r="H256" s="16">
        <v>13</v>
      </c>
      <c r="I256" s="16">
        <v>101.04</v>
      </c>
      <c r="J256" s="15">
        <f>Tabela1[[#This Row],[Preço atual]]/Tabela1[[#This Row],[VP]]</f>
        <v>1.0599762470308787</v>
      </c>
      <c r="K256" s="14"/>
      <c r="L256" s="14"/>
      <c r="M256" s="13">
        <v>3.18</v>
      </c>
      <c r="N256" s="13">
        <v>28980</v>
      </c>
      <c r="O256" s="13"/>
      <c r="P256" s="13"/>
      <c r="Q256" s="30">
        <f>Tabela1[[#This Row],[Divid.]]</f>
        <v>1.03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56" s="17">
        <f>Tabela1[[#This Row],[Preço Calculado]]/Tabela1[[#This Row],[Preço atual]]-1</f>
        <v>-0.14829400394844294</v>
      </c>
      <c r="U256" s="29" t="str">
        <f>HYPERLINK("https://statusinvest.com.br/fundos-imobiliarios/"&amp;Tabela1[[#This Row],[Ticker]],"Link")</f>
        <v>Link</v>
      </c>
      <c r="V256" s="38" t="s">
        <v>510</v>
      </c>
    </row>
    <row r="257" spans="1:22" hidden="1" x14ac:dyDescent="0.25">
      <c r="A257" s="12" t="s">
        <v>511</v>
      </c>
      <c r="B257" s="12" t="s">
        <v>28</v>
      </c>
      <c r="C257" s="13" t="s">
        <v>35</v>
      </c>
      <c r="D257" s="13" t="s">
        <v>491</v>
      </c>
      <c r="E257" s="16">
        <v>94.49</v>
      </c>
      <c r="F257" s="16">
        <v>0.76</v>
      </c>
      <c r="G257" s="14">
        <f>Tabela1[[#This Row],[Divid.]]*12/Tabela1[[#This Row],[Preço atual]]</f>
        <v>9.6518150068790359E-2</v>
      </c>
      <c r="H257" s="16">
        <v>9.94</v>
      </c>
      <c r="I257" s="16">
        <v>95.61</v>
      </c>
      <c r="J257" s="15">
        <f>Tabela1[[#This Row],[Preço atual]]/Tabela1[[#This Row],[VP]]</f>
        <v>0.98828574416901993</v>
      </c>
      <c r="K257" s="14"/>
      <c r="L257" s="14"/>
      <c r="M257" s="13">
        <v>3.71</v>
      </c>
      <c r="N257" s="13">
        <v>78548</v>
      </c>
      <c r="O257" s="13"/>
      <c r="P257" s="13"/>
      <c r="Q257" s="30">
        <f>Tabela1[[#This Row],[Divid.]]</f>
        <v>0.76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257" s="17">
        <f>Tabela1[[#This Row],[Preço Calculado]]/Tabela1[[#This Row],[Preço atual]]-1</f>
        <v>-0.28768892938162105</v>
      </c>
      <c r="U257" s="29" t="str">
        <f>HYPERLINK("https://statusinvest.com.br/fundos-imobiliarios/"&amp;Tabela1[[#This Row],[Ticker]],"Link")</f>
        <v>Link</v>
      </c>
      <c r="V257" s="38" t="s">
        <v>512</v>
      </c>
    </row>
    <row r="258" spans="1:22" hidden="1" x14ac:dyDescent="0.25">
      <c r="A258" s="12" t="s">
        <v>513</v>
      </c>
      <c r="B258" s="12" t="s">
        <v>28</v>
      </c>
      <c r="C258" s="13" t="s">
        <v>76</v>
      </c>
      <c r="D258" s="13" t="s">
        <v>49</v>
      </c>
      <c r="E258" s="16">
        <v>0</v>
      </c>
      <c r="F258" s="16">
        <v>5.17</v>
      </c>
      <c r="G258" s="14" t="e">
        <f>Tabela1[[#This Row],[Divid.]]*12/Tabela1[[#This Row],[Preço atual]]</f>
        <v>#DIV/0!</v>
      </c>
      <c r="H258" s="16">
        <v>9.82</v>
      </c>
      <c r="I258" s="16">
        <v>94.69</v>
      </c>
      <c r="J258" s="15">
        <f>Tabela1[[#This Row],[Preço atual]]/Tabela1[[#This Row],[VP]]</f>
        <v>0</v>
      </c>
      <c r="K258" s="14"/>
      <c r="L258" s="14"/>
      <c r="M258" s="13">
        <v>5.7</v>
      </c>
      <c r="N258" s="13">
        <v>593</v>
      </c>
      <c r="O258" s="13"/>
      <c r="P258" s="13"/>
      <c r="Q258" s="30">
        <f>Tabela1[[#This Row],[Divid.]]</f>
        <v>5.17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457.85977859778592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29</v>
      </c>
    </row>
    <row r="259" spans="1:22" hidden="1" x14ac:dyDescent="0.25">
      <c r="A259" s="12" t="s">
        <v>514</v>
      </c>
      <c r="B259" s="12" t="s">
        <v>28</v>
      </c>
      <c r="C259" s="13" t="s">
        <v>155</v>
      </c>
      <c r="D259" s="13" t="s">
        <v>491</v>
      </c>
      <c r="E259" s="16">
        <v>0.39</v>
      </c>
      <c r="F259" s="16">
        <v>3.7699999999999997E-2</v>
      </c>
      <c r="G259" s="14">
        <f>Tabela1[[#This Row],[Divid.]]*12/Tabela1[[#This Row],[Preço atual]]</f>
        <v>1.1599999999999999</v>
      </c>
      <c r="H259" s="16">
        <v>0</v>
      </c>
      <c r="I259" s="16">
        <v>0.8</v>
      </c>
      <c r="J259" s="15">
        <f>Tabela1[[#This Row],[Preço atual]]/Tabela1[[#This Row],[VP]]</f>
        <v>0.48749999999999999</v>
      </c>
      <c r="K259" s="14"/>
      <c r="L259" s="14"/>
      <c r="M259" s="13">
        <v>13.53</v>
      </c>
      <c r="N259" s="13">
        <v>6399</v>
      </c>
      <c r="O259" s="13"/>
      <c r="P259" s="13"/>
      <c r="Q259" s="30">
        <f>Tabela1[[#This Row],[Divid.]]</f>
        <v>3.7699999999999997E-2</v>
      </c>
      <c r="R259" s="31">
        <v>0</v>
      </c>
      <c r="S259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59" s="17">
        <f>Tabela1[[#This Row],[Preço Calculado]]/Tabela1[[#This Row],[Preço atual]]-1</f>
        <v>7.5608856088560881</v>
      </c>
      <c r="U259" s="29" t="str">
        <f>HYPERLINK("https://statusinvest.com.br/fundos-imobiliarios/"&amp;Tabela1[[#This Row],[Ticker]],"Link")</f>
        <v>Link</v>
      </c>
      <c r="V259" s="38" t="s">
        <v>515</v>
      </c>
    </row>
    <row r="260" spans="1:22" hidden="1" x14ac:dyDescent="0.25">
      <c r="A260" s="12" t="s">
        <v>516</v>
      </c>
      <c r="B260" s="12" t="s">
        <v>28</v>
      </c>
      <c r="C260" s="13" t="s">
        <v>55</v>
      </c>
      <c r="D260" s="13" t="s">
        <v>491</v>
      </c>
      <c r="E260" s="16">
        <v>137.65</v>
      </c>
      <c r="F260" s="16">
        <v>1</v>
      </c>
      <c r="G260" s="14">
        <f>Tabela1[[#This Row],[Divid.]]*12/Tabela1[[#This Row],[Preço atual]]</f>
        <v>8.7177624409734825E-2</v>
      </c>
      <c r="H260" s="16">
        <v>12</v>
      </c>
      <c r="I260" s="16">
        <v>161.65</v>
      </c>
      <c r="J260" s="15">
        <f>Tabela1[[#This Row],[Preço atual]]/Tabela1[[#This Row],[VP]]</f>
        <v>0.85153108567893598</v>
      </c>
      <c r="K260" s="14">
        <v>2E-3</v>
      </c>
      <c r="L260" s="14">
        <v>0</v>
      </c>
      <c r="M260" s="13">
        <v>2.7</v>
      </c>
      <c r="N260" s="13">
        <v>277784</v>
      </c>
      <c r="O260" s="13">
        <v>5158</v>
      </c>
      <c r="P260" s="13">
        <v>378</v>
      </c>
      <c r="Q260" s="30">
        <f>Tabela1[[#This Row],[Divid.]]</f>
        <v>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60" s="17">
        <f>Tabela1[[#This Row],[Preço Calculado]]/Tabela1[[#This Row],[Preço atual]]-1</f>
        <v>-0.35662269808313785</v>
      </c>
      <c r="U260" s="29" t="str">
        <f>HYPERLINK("https://statusinvest.com.br/fundos-imobiliarios/"&amp;Tabela1[[#This Row],[Ticker]],"Link")</f>
        <v>Link</v>
      </c>
      <c r="V260" s="38" t="s">
        <v>517</v>
      </c>
    </row>
    <row r="261" spans="1:22" hidden="1" x14ac:dyDescent="0.25">
      <c r="A261" s="12" t="s">
        <v>518</v>
      </c>
      <c r="B261" s="12" t="s">
        <v>28</v>
      </c>
      <c r="C261" s="13" t="s">
        <v>35</v>
      </c>
      <c r="D261" s="13" t="s">
        <v>491</v>
      </c>
      <c r="E261" s="16">
        <v>9.2200000000000006</v>
      </c>
      <c r="F261" s="16">
        <v>0.09</v>
      </c>
      <c r="G261" s="14">
        <f>Tabela1[[#This Row],[Divid.]]*12/Tabela1[[#This Row],[Preço atual]]</f>
        <v>0.11713665943600868</v>
      </c>
      <c r="H261" s="16">
        <v>0.98499999999999999</v>
      </c>
      <c r="I261" s="16">
        <v>9</v>
      </c>
      <c r="J261" s="15">
        <f>Tabela1[[#This Row],[Preço atual]]/Tabela1[[#This Row],[VP]]</f>
        <v>1.0244444444444445</v>
      </c>
      <c r="K261" s="14"/>
      <c r="L261" s="14"/>
      <c r="M261" s="13">
        <v>5.47</v>
      </c>
      <c r="N261" s="13">
        <v>160739</v>
      </c>
      <c r="O261" s="13"/>
      <c r="P261" s="13"/>
      <c r="Q261" s="30">
        <f>Tabela1[[#This Row],[Divid.]]</f>
        <v>0.09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1" s="17">
        <f>Tabela1[[#This Row],[Preço Calculado]]/Tabela1[[#This Row],[Preço atual]]-1</f>
        <v>-0.13552280859034194</v>
      </c>
      <c r="U261" s="29" t="str">
        <f>HYPERLINK("https://statusinvest.com.br/fundos-imobiliarios/"&amp;Tabela1[[#This Row],[Ticker]],"Link")</f>
        <v>Link</v>
      </c>
      <c r="V261" s="38" t="s">
        <v>519</v>
      </c>
    </row>
    <row r="262" spans="1:22" hidden="1" x14ac:dyDescent="0.25">
      <c r="A262" s="12" t="s">
        <v>520</v>
      </c>
      <c r="B262" s="12" t="s">
        <v>28</v>
      </c>
      <c r="C262" s="13" t="s">
        <v>76</v>
      </c>
      <c r="D262" s="13"/>
      <c r="E262" s="16">
        <v>105.67</v>
      </c>
      <c r="F262" s="16">
        <v>1.03</v>
      </c>
      <c r="G262" s="14">
        <f>Tabela1[[#This Row],[Divid.]]*12/Tabela1[[#This Row],[Preço atual]]</f>
        <v>0.1169679189930917</v>
      </c>
      <c r="H262" s="16">
        <v>12.45</v>
      </c>
      <c r="I262" s="16">
        <v>100.97</v>
      </c>
      <c r="J262" s="15">
        <f>Tabela1[[#This Row],[Preço atual]]/Tabela1[[#This Row],[VP]]</f>
        <v>1.0465484797464595</v>
      </c>
      <c r="K262" s="14"/>
      <c r="L262" s="14"/>
      <c r="M262" s="13">
        <v>7.79</v>
      </c>
      <c r="N262" s="13">
        <v>18954</v>
      </c>
      <c r="O262" s="13"/>
      <c r="P262" s="13"/>
      <c r="Q262" s="30">
        <f>Tabela1[[#This Row],[Divid.]]</f>
        <v>1.03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262" s="17">
        <f>Tabela1[[#This Row],[Preço Calculado]]/Tabela1[[#This Row],[Preço atual]]-1</f>
        <v>-0.13676812551223849</v>
      </c>
      <c r="U262" s="29" t="str">
        <f>HYPERLINK("https://statusinvest.com.br/fundos-imobiliarios/"&amp;Tabela1[[#This Row],[Ticker]],"Link")</f>
        <v>Link</v>
      </c>
      <c r="V262" s="38" t="s">
        <v>521</v>
      </c>
    </row>
    <row r="263" spans="1:22" hidden="1" x14ac:dyDescent="0.25">
      <c r="A263" s="12" t="s">
        <v>522</v>
      </c>
      <c r="B263" s="12" t="s">
        <v>28</v>
      </c>
      <c r="C263" s="13" t="s">
        <v>67</v>
      </c>
      <c r="D263" s="13"/>
      <c r="E263" s="16">
        <v>0</v>
      </c>
      <c r="F263" s="16" t="s">
        <v>49</v>
      </c>
      <c r="G263" s="25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49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29</v>
      </c>
    </row>
    <row r="264" spans="1:22" hidden="1" x14ac:dyDescent="0.25">
      <c r="A264" s="12" t="s">
        <v>523</v>
      </c>
      <c r="B264" s="12" t="s">
        <v>28</v>
      </c>
      <c r="C264" s="13" t="s">
        <v>39</v>
      </c>
      <c r="D264" s="13"/>
      <c r="E264" s="16">
        <v>102.05</v>
      </c>
      <c r="F264" s="16">
        <v>1.25</v>
      </c>
      <c r="G264" s="14">
        <f>Tabela1[[#This Row],[Divid.]]*12/Tabela1[[#This Row],[Preço atual]]</f>
        <v>0.14698677119059286</v>
      </c>
      <c r="H264" s="16">
        <v>10.69</v>
      </c>
      <c r="I264" s="16">
        <v>106</v>
      </c>
      <c r="J264" s="15">
        <f>Tabela1[[#This Row],[Preço atual]]/Tabela1[[#This Row],[VP]]</f>
        <v>0.9627358490566037</v>
      </c>
      <c r="K264" s="14"/>
      <c r="L264" s="14"/>
      <c r="M264" s="13">
        <v>2.73</v>
      </c>
      <c r="N264" s="13">
        <v>19856</v>
      </c>
      <c r="O264" s="13">
        <v>15716</v>
      </c>
      <c r="P264" s="13">
        <v>855</v>
      </c>
      <c r="Q264" s="30">
        <f>Tabela1[[#This Row],[Divid.]]</f>
        <v>1.25</v>
      </c>
      <c r="R264" s="31">
        <v>0</v>
      </c>
      <c r="S264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64" s="17">
        <f>Tabela1[[#This Row],[Preço Calculado]]/Tabela1[[#This Row],[Preço atual]]-1</f>
        <v>8.4773219118766452E-2</v>
      </c>
      <c r="U264" s="29" t="str">
        <f>HYPERLINK("https://statusinvest.com.br/fundos-imobiliarios/"&amp;Tabela1[[#This Row],[Ticker]],"Link")</f>
        <v>Link</v>
      </c>
      <c r="V264" s="38" t="s">
        <v>524</v>
      </c>
    </row>
    <row r="265" spans="1:22" hidden="1" x14ac:dyDescent="0.25">
      <c r="A265" s="12" t="s">
        <v>525</v>
      </c>
      <c r="B265" s="12" t="s">
        <v>28</v>
      </c>
      <c r="C265" s="13" t="s">
        <v>55</v>
      </c>
      <c r="D265" s="13"/>
      <c r="E265" s="16">
        <v>0</v>
      </c>
      <c r="F265" s="16" t="s">
        <v>49</v>
      </c>
      <c r="G265" s="25" t="e">
        <f>Tabela1[[#This Row],[Divid.]]*12/Tabela1[[#This Row],[Preço atual]]</f>
        <v>#VALUE!</v>
      </c>
      <c r="H265" s="16">
        <v>0</v>
      </c>
      <c r="I265" s="16">
        <v>0</v>
      </c>
      <c r="J265" s="15" t="e">
        <f>Tabela1[[#This Row],[Preço atual]]/Tabela1[[#This Row],[VP]]</f>
        <v>#DIV/0!</v>
      </c>
      <c r="K265" s="14"/>
      <c r="L265" s="14"/>
      <c r="M265" s="13" t="s">
        <v>49</v>
      </c>
      <c r="N265" s="13"/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29</v>
      </c>
    </row>
    <row r="266" spans="1:22" hidden="1" x14ac:dyDescent="0.25">
      <c r="A266" s="12" t="s">
        <v>526</v>
      </c>
      <c r="B266" s="12" t="s">
        <v>28</v>
      </c>
      <c r="C266" s="13" t="s">
        <v>31</v>
      </c>
      <c r="D266" s="13" t="s">
        <v>527</v>
      </c>
      <c r="E266" s="16">
        <v>111.01</v>
      </c>
      <c r="F266" s="16">
        <v>0.73939999999999995</v>
      </c>
      <c r="G266" s="14">
        <f>Tabela1[[#This Row],[Divid.]]*12/Tabela1[[#This Row],[Preço atual]]</f>
        <v>7.9927934420322491E-2</v>
      </c>
      <c r="H266" s="16">
        <v>7.5616000000000003</v>
      </c>
      <c r="I266" s="16">
        <v>125.79</v>
      </c>
      <c r="J266" s="15">
        <f>Tabela1[[#This Row],[Preço atual]]/Tabela1[[#This Row],[VP]]</f>
        <v>0.88250258367119805</v>
      </c>
      <c r="K266" s="14">
        <v>2.3E-2</v>
      </c>
      <c r="L266" s="14">
        <v>1.7999999999999999E-2</v>
      </c>
      <c r="M266" s="13">
        <v>1.02</v>
      </c>
      <c r="N266" s="13">
        <v>417</v>
      </c>
      <c r="O266" s="13">
        <v>15599</v>
      </c>
      <c r="P266" s="13">
        <v>1378</v>
      </c>
      <c r="Q266" s="30">
        <f>Tabela1[[#This Row],[Divid.]]</f>
        <v>0.73939999999999995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65.481918819188181</v>
      </c>
      <c r="T266" s="17">
        <f>Tabela1[[#This Row],[Preço Calculado]]/Tabela1[[#This Row],[Preço atual]]-1</f>
        <v>-0.41012594523747248</v>
      </c>
      <c r="U266" s="29" t="str">
        <f>HYPERLINK("https://statusinvest.com.br/fundos-imobiliarios/"&amp;Tabela1[[#This Row],[Ticker]],"Link")</f>
        <v>Link</v>
      </c>
      <c r="V266" s="38" t="s">
        <v>528</v>
      </c>
    </row>
    <row r="267" spans="1:22" hidden="1" x14ac:dyDescent="0.25">
      <c r="A267" s="12" t="s">
        <v>529</v>
      </c>
      <c r="B267" s="12" t="s">
        <v>28</v>
      </c>
      <c r="C267" s="13" t="s">
        <v>35</v>
      </c>
      <c r="D267" s="13" t="s">
        <v>530</v>
      </c>
      <c r="E267" s="16">
        <v>12.42</v>
      </c>
      <c r="F267" s="16">
        <v>3.6680999999999999</v>
      </c>
      <c r="G267" s="14">
        <f>Tabela1[[#This Row],[Divid.]]*12/Tabela1[[#This Row],[Preço atual]]</f>
        <v>3.5440579710144928</v>
      </c>
      <c r="H267" s="16">
        <v>0</v>
      </c>
      <c r="I267" s="16">
        <v>23.11</v>
      </c>
      <c r="J267" s="15">
        <f>Tabela1[[#This Row],[Preço atual]]/Tabela1[[#This Row],[VP]]</f>
        <v>0.53742968411942882</v>
      </c>
      <c r="K267" s="14"/>
      <c r="L267" s="14"/>
      <c r="M267" s="13">
        <v>5.95</v>
      </c>
      <c r="N267" s="13">
        <v>556</v>
      </c>
      <c r="O267" s="13">
        <v>3807</v>
      </c>
      <c r="P267" s="13">
        <v>1</v>
      </c>
      <c r="Q267" s="30">
        <f>Tabela1[[#This Row],[Divid.]]</f>
        <v>3.6680999999999999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67" s="17">
        <f>Tabela1[[#This Row],[Preço Calculado]]/Tabela1[[#This Row],[Preço atual]]-1</f>
        <v>25.15540938018076</v>
      </c>
      <c r="U267" s="29" t="str">
        <f>HYPERLINK("https://statusinvest.com.br/fundos-imobiliarios/"&amp;Tabela1[[#This Row],[Ticker]],"Link")</f>
        <v>Link</v>
      </c>
      <c r="V267" s="38" t="s">
        <v>29</v>
      </c>
    </row>
    <row r="268" spans="1:22" hidden="1" x14ac:dyDescent="0.25">
      <c r="A268" s="12" t="s">
        <v>531</v>
      </c>
      <c r="B268" s="12" t="s">
        <v>28</v>
      </c>
      <c r="C268" s="13" t="s">
        <v>67</v>
      </c>
      <c r="D268" s="13" t="s">
        <v>117</v>
      </c>
      <c r="E268" s="16">
        <v>83.05</v>
      </c>
      <c r="F268" s="16">
        <v>0.74</v>
      </c>
      <c r="G268" s="25">
        <f>Tabela1[[#This Row],[Divid.]]*12/Tabela1[[#This Row],[Preço atual]]</f>
        <v>0.10692354003612281</v>
      </c>
      <c r="H268" s="16">
        <v>8.57</v>
      </c>
      <c r="I268" s="16">
        <v>99.85</v>
      </c>
      <c r="J268" s="15">
        <f>Tabela1[[#This Row],[Preço atual]]/Tabela1[[#This Row],[VP]]</f>
        <v>0.8317476214321482</v>
      </c>
      <c r="K268" s="14">
        <v>8.0000000000000002E-3</v>
      </c>
      <c r="L268" s="14">
        <v>0</v>
      </c>
      <c r="M268" s="13">
        <v>1.51</v>
      </c>
      <c r="N268" s="13">
        <v>20451</v>
      </c>
      <c r="O268" s="13">
        <v>3873</v>
      </c>
      <c r="P268" s="13">
        <v>375</v>
      </c>
      <c r="Q268" s="30">
        <f>Tabela1[[#This Row],[Divid.]]</f>
        <v>0.74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268" s="17">
        <f>Tabela1[[#This Row],[Preço Calculado]]/Tabela1[[#This Row],[Preço atual]]-1</f>
        <v>-0.21089638349724871</v>
      </c>
      <c r="U268" s="29" t="str">
        <f>HYPERLINK("https://statusinvest.com.br/fundos-imobiliarios/"&amp;Tabela1[[#This Row],[Ticker]],"Link")</f>
        <v>Link</v>
      </c>
      <c r="V268" s="38" t="s">
        <v>532</v>
      </c>
    </row>
    <row r="269" spans="1:22" hidden="1" x14ac:dyDescent="0.25">
      <c r="A269" s="12" t="s">
        <v>533</v>
      </c>
      <c r="B269" s="12" t="s">
        <v>28</v>
      </c>
      <c r="C269" s="13" t="s">
        <v>84</v>
      </c>
      <c r="D269" s="13" t="s">
        <v>49</v>
      </c>
      <c r="E269" s="16">
        <v>10.56</v>
      </c>
      <c r="F269" s="16">
        <v>0.13500000000000001</v>
      </c>
      <c r="G269" s="25">
        <f>Tabela1[[#This Row],[Divid.]]*12/Tabela1[[#This Row],[Preço atual]]</f>
        <v>0.15340909090909091</v>
      </c>
      <c r="H269" s="16">
        <v>1.5449999999999999</v>
      </c>
      <c r="I269" s="16">
        <v>10.07</v>
      </c>
      <c r="J269" s="15">
        <f>Tabela1[[#This Row],[Preço atual]]/Tabela1[[#This Row],[VP]]</f>
        <v>1.0486593843098313</v>
      </c>
      <c r="K269" s="14"/>
      <c r="L269" s="14"/>
      <c r="M269" s="13">
        <v>8.43</v>
      </c>
      <c r="N269" s="13">
        <v>11909</v>
      </c>
      <c r="O269" s="13"/>
      <c r="P269" s="13"/>
      <c r="Q269" s="30">
        <f>Tabela1[[#This Row],[Divid.]]</f>
        <v>0.13500000000000001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69" s="17">
        <f>Tabela1[[#This Row],[Preço Calculado]]/Tabela1[[#This Row],[Preço atual]]-1</f>
        <v>0.13217041261321705</v>
      </c>
      <c r="U269" s="29" t="str">
        <f>HYPERLINK("https://statusinvest.com.br/fundos-imobiliarios/"&amp;Tabela1[[#This Row],[Ticker]],"Link")</f>
        <v>Link</v>
      </c>
      <c r="V269" s="38" t="s">
        <v>534</v>
      </c>
    </row>
    <row r="270" spans="1:22" hidden="1" x14ac:dyDescent="0.25">
      <c r="A270" s="12" t="s">
        <v>535</v>
      </c>
      <c r="B270" s="12" t="s">
        <v>28</v>
      </c>
      <c r="C270" s="13" t="s">
        <v>35</v>
      </c>
      <c r="D270" s="13"/>
      <c r="E270" s="16">
        <v>997.23</v>
      </c>
      <c r="F270" s="16" t="s">
        <v>49</v>
      </c>
      <c r="G270" s="14" t="e">
        <f>Tabela1[[#This Row],[Divid.]]*12/Tabela1[[#This Row],[Preço atual]]</f>
        <v>#VALUE!</v>
      </c>
      <c r="H270" s="16">
        <v>0</v>
      </c>
      <c r="I270" s="16">
        <v>1102.96</v>
      </c>
      <c r="J270" s="15">
        <f>Tabela1[[#This Row],[Preço atual]]/Tabela1[[#This Row],[VP]]</f>
        <v>0.90413976934793649</v>
      </c>
      <c r="K270" s="14"/>
      <c r="L270" s="14"/>
      <c r="M270" s="13">
        <v>2.59</v>
      </c>
      <c r="N270" s="13">
        <v>69</v>
      </c>
      <c r="O270" s="13"/>
      <c r="P270" s="13"/>
      <c r="Q270" s="30" t="str">
        <f>Tabela1[[#This Row],[Divid.]]</f>
        <v>-</v>
      </c>
      <c r="R270" s="31">
        <v>0</v>
      </c>
      <c r="S27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0" s="17" t="e">
        <f>Tabela1[[#This Row],[Preço Calculado]]/Tabela1[[#This Row],[Preço atual]]-1</f>
        <v>#VALUE!</v>
      </c>
      <c r="U270" s="29" t="str">
        <f>HYPERLINK("https://statusinvest.com.br/fundos-imobiliarios/"&amp;Tabela1[[#This Row],[Ticker]],"Link")</f>
        <v>Link</v>
      </c>
      <c r="V270" s="38" t="s">
        <v>29</v>
      </c>
    </row>
    <row r="271" spans="1:22" hidden="1" x14ac:dyDescent="0.25">
      <c r="A271" s="12" t="s">
        <v>536</v>
      </c>
      <c r="B271" s="12" t="s">
        <v>28</v>
      </c>
      <c r="C271" s="13" t="s">
        <v>55</v>
      </c>
      <c r="D271" s="13"/>
      <c r="E271" s="16">
        <v>65.97</v>
      </c>
      <c r="F271" s="16">
        <v>1.7</v>
      </c>
      <c r="G271" s="14">
        <f>Tabela1[[#This Row],[Divid.]]*12/Tabela1[[#This Row],[Preço atual]]</f>
        <v>0.309231468849477</v>
      </c>
      <c r="H271" s="16">
        <v>1.7</v>
      </c>
      <c r="I271" s="16">
        <v>61.77</v>
      </c>
      <c r="J271" s="15">
        <f>Tabela1[[#This Row],[Preço atual]]/Tabela1[[#This Row],[VP]]</f>
        <v>1.0679941719281203</v>
      </c>
      <c r="K271" s="14"/>
      <c r="L271" s="14"/>
      <c r="M271" s="13">
        <v>6.23</v>
      </c>
      <c r="N271" s="13">
        <v>77</v>
      </c>
      <c r="O271" s="13">
        <v>6370</v>
      </c>
      <c r="P271" s="13">
        <v>0</v>
      </c>
      <c r="Q271" s="30">
        <f>Tabela1[[#This Row],[Divid.]]</f>
        <v>1.7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71" s="17">
        <f>Tabela1[[#This Row],[Preço Calculado]]/Tabela1[[#This Row],[Preço atual]]-1</f>
        <v>1.2821510616197567</v>
      </c>
      <c r="U271" s="29" t="str">
        <f>HYPERLINK("https://statusinvest.com.br/fundos-imobiliarios/"&amp;Tabela1[[#This Row],[Ticker]],"Link")</f>
        <v>Link</v>
      </c>
      <c r="V271" s="38" t="s">
        <v>29</v>
      </c>
    </row>
    <row r="272" spans="1:22" x14ac:dyDescent="0.25">
      <c r="A272" s="12" t="s">
        <v>537</v>
      </c>
      <c r="B272" s="12" t="s">
        <v>28</v>
      </c>
      <c r="C272" s="13"/>
      <c r="D272" s="13"/>
      <c r="E272" s="16"/>
      <c r="F272" s="16"/>
      <c r="G272" s="25" t="e">
        <f>Tabela1[[#This Row],[Divid.]]*12/Tabela1[[#This Row],[Preço atual]]</f>
        <v>#DIV/0!</v>
      </c>
      <c r="H272" s="16"/>
      <c r="I272" s="16"/>
      <c r="J272" s="15" t="e">
        <f>Tabela1[[#This Row],[Preço atual]]/Tabela1[[#This Row],[VP]]</f>
        <v>#DIV/0!</v>
      </c>
      <c r="K272" s="14"/>
      <c r="L272" s="14"/>
      <c r="M272" s="13"/>
      <c r="N272" s="13"/>
      <c r="O272" s="13"/>
      <c r="P272" s="13"/>
      <c r="Q272" s="30">
        <f>Tabela1[[#This Row],[Divid.]]</f>
        <v>0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72" s="17" t="e">
        <f>Tabela1[[#This Row],[Preço Calculado]]/Tabela1[[#This Row],[Preço atual]]-1</f>
        <v>#DIV/0!</v>
      </c>
      <c r="U272" s="29" t="str">
        <f>HYPERLINK("https://statusinvest.com.br/fundos-imobiliarios/"&amp;Tabela1[[#This Row],[Ticker]],"Link")</f>
        <v>Link</v>
      </c>
      <c r="V272" s="38" t="s">
        <v>29</v>
      </c>
    </row>
    <row r="273" spans="1:22" hidden="1" x14ac:dyDescent="0.25">
      <c r="A273" s="12" t="s">
        <v>538</v>
      </c>
      <c r="B273" s="12" t="s">
        <v>28</v>
      </c>
      <c r="C273" s="13" t="s">
        <v>76</v>
      </c>
      <c r="D273" s="13" t="s">
        <v>49</v>
      </c>
      <c r="E273" s="16">
        <v>468.39</v>
      </c>
      <c r="F273" s="16">
        <v>6.4009999999999998</v>
      </c>
      <c r="G273" s="25">
        <f>Tabela1[[#This Row],[Divid.]]*12/Tabela1[[#This Row],[Preço atual]]</f>
        <v>0.16399154550694933</v>
      </c>
      <c r="H273" s="16">
        <v>83.111699999999999</v>
      </c>
      <c r="I273" s="16">
        <v>372.67</v>
      </c>
      <c r="J273" s="15">
        <f>Tabela1[[#This Row],[Preço atual]]/Tabela1[[#This Row],[VP]]</f>
        <v>1.2568492231733168</v>
      </c>
      <c r="K273" s="14"/>
      <c r="L273" s="14"/>
      <c r="M273" s="13">
        <v>0.1</v>
      </c>
      <c r="N273" s="13">
        <v>8</v>
      </c>
      <c r="O273" s="13"/>
      <c r="P273" s="13"/>
      <c r="Q273" s="30">
        <f>Tabela1[[#This Row],[Divid.]]</f>
        <v>6.4009999999999998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566.87822878228781</v>
      </c>
      <c r="T273" s="17">
        <f>Tabela1[[#This Row],[Preço Calculado]]/Tabela1[[#This Row],[Preço atual]]-1</f>
        <v>0.21026970853837157</v>
      </c>
      <c r="U273" s="29" t="str">
        <f>HYPERLINK("https://statusinvest.com.br/fundos-imobiliarios/"&amp;Tabela1[[#This Row],[Ticker]],"Link")</f>
        <v>Link</v>
      </c>
      <c r="V273" s="38" t="s">
        <v>29</v>
      </c>
    </row>
    <row r="274" spans="1:22" hidden="1" x14ac:dyDescent="0.25">
      <c r="A274" s="12" t="s">
        <v>539</v>
      </c>
      <c r="B274" s="12" t="s">
        <v>28</v>
      </c>
      <c r="C274" s="13" t="s">
        <v>76</v>
      </c>
      <c r="D274" s="13"/>
      <c r="E274" s="16">
        <v>95</v>
      </c>
      <c r="F274" s="16" t="s">
        <v>49</v>
      </c>
      <c r="G274" s="25" t="e">
        <f>Tabela1[[#This Row],[Divid.]]*12/Tabela1[[#This Row],[Preço atual]]</f>
        <v>#VALUE!</v>
      </c>
      <c r="H274" s="16">
        <v>0</v>
      </c>
      <c r="I274" s="16">
        <v>97.39</v>
      </c>
      <c r="J274" s="15">
        <f>Tabela1[[#This Row],[Preço atual]]/Tabela1[[#This Row],[VP]]</f>
        <v>0.97545949276106381</v>
      </c>
      <c r="K274" s="14"/>
      <c r="L274" s="14"/>
      <c r="M274" s="13">
        <v>1.0900000000000001</v>
      </c>
      <c r="N274" s="13">
        <v>18</v>
      </c>
      <c r="O274" s="13"/>
      <c r="P274" s="13"/>
      <c r="Q274" s="30" t="str">
        <f>Tabela1[[#This Row],[Divid.]]</f>
        <v>-</v>
      </c>
      <c r="R274" s="31">
        <v>0</v>
      </c>
      <c r="S27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4" s="17" t="e">
        <f>Tabela1[[#This Row],[Preço Calculado]]/Tabela1[[#This Row],[Preço atual]]-1</f>
        <v>#VALUE!</v>
      </c>
      <c r="U274" s="29" t="str">
        <f>HYPERLINK("https://statusinvest.com.br/fundos-imobiliarios/"&amp;Tabela1[[#This Row],[Ticker]],"Link")</f>
        <v>Link</v>
      </c>
      <c r="V274" s="38" t="s">
        <v>29</v>
      </c>
    </row>
    <row r="275" spans="1:22" hidden="1" x14ac:dyDescent="0.25">
      <c r="A275" s="12" t="s">
        <v>540</v>
      </c>
      <c r="B275" s="12" t="s">
        <v>28</v>
      </c>
      <c r="C275" s="13" t="s">
        <v>155</v>
      </c>
      <c r="D275" s="13"/>
      <c r="E275" s="16">
        <v>0</v>
      </c>
      <c r="F275" s="16" t="s">
        <v>49</v>
      </c>
      <c r="G275" s="14" t="e">
        <f>Tabela1[[#This Row],[Divid.]]*12/Tabela1[[#This Row],[Preço atual]]</f>
        <v>#VALUE!</v>
      </c>
      <c r="H275" s="16">
        <v>0</v>
      </c>
      <c r="I275" s="16">
        <v>10.1</v>
      </c>
      <c r="J275" s="15">
        <f>Tabela1[[#This Row],[Preço atual]]/Tabela1[[#This Row],[VP]]</f>
        <v>0</v>
      </c>
      <c r="K275" s="14"/>
      <c r="L275" s="14"/>
      <c r="M275" s="13">
        <v>2.61</v>
      </c>
      <c r="N275" s="13">
        <v>14</v>
      </c>
      <c r="O275" s="13"/>
      <c r="P275" s="13"/>
      <c r="Q275" s="30" t="str">
        <f>Tabela1[[#This Row],[Divid.]]</f>
        <v>-</v>
      </c>
      <c r="R275" s="31">
        <v>0</v>
      </c>
      <c r="S27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5" s="17" t="e">
        <f>Tabela1[[#This Row],[Preço Calculado]]/Tabela1[[#This Row],[Preço atual]]-1</f>
        <v>#VALUE!</v>
      </c>
      <c r="U275" s="29" t="str">
        <f>HYPERLINK("https://statusinvest.com.br/fundos-imobiliarios/"&amp;Tabela1[[#This Row],[Ticker]],"Link")</f>
        <v>Link</v>
      </c>
      <c r="V275" s="38" t="s">
        <v>29</v>
      </c>
    </row>
    <row r="276" spans="1:22" hidden="1" x14ac:dyDescent="0.25">
      <c r="A276" s="12" t="s">
        <v>541</v>
      </c>
      <c r="B276" s="12" t="s">
        <v>28</v>
      </c>
      <c r="C276" s="13" t="s">
        <v>55</v>
      </c>
      <c r="D276" s="13"/>
      <c r="E276" s="16">
        <v>85</v>
      </c>
      <c r="F276" s="16" t="s">
        <v>49</v>
      </c>
      <c r="G276" s="25" t="e">
        <f>Tabela1[[#This Row],[Divid.]]*12/Tabela1[[#This Row],[Preço atual]]</f>
        <v>#VALUE!</v>
      </c>
      <c r="H276" s="16">
        <v>0</v>
      </c>
      <c r="I276" s="16">
        <v>9.9499999999999993</v>
      </c>
      <c r="J276" s="15">
        <f>Tabela1[[#This Row],[Preço atual]]/Tabela1[[#This Row],[VP]]</f>
        <v>8.542713567839197</v>
      </c>
      <c r="K276" s="14"/>
      <c r="L276" s="14"/>
      <c r="M276" s="13">
        <v>23.92</v>
      </c>
      <c r="N276" s="13">
        <v>9</v>
      </c>
      <c r="O276" s="13"/>
      <c r="P276" s="13"/>
      <c r="Q276" s="30" t="str">
        <f>Tabela1[[#This Row],[Divid.]]</f>
        <v>-</v>
      </c>
      <c r="R276" s="31">
        <v>0</v>
      </c>
      <c r="S2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6" s="17" t="e">
        <f>Tabela1[[#This Row],[Preço Calculado]]/Tabela1[[#This Row],[Preço atual]]-1</f>
        <v>#VALUE!</v>
      </c>
      <c r="U276" s="29" t="str">
        <f>HYPERLINK("https://statusinvest.com.br/fundos-imobiliarios/"&amp;Tabela1[[#This Row],[Ticker]],"Link")</f>
        <v>Link</v>
      </c>
      <c r="V276" s="38" t="s">
        <v>29</v>
      </c>
    </row>
    <row r="277" spans="1:22" hidden="1" x14ac:dyDescent="0.25">
      <c r="A277" s="12" t="s">
        <v>542</v>
      </c>
      <c r="B277" s="12" t="s">
        <v>28</v>
      </c>
      <c r="C277" s="13" t="s">
        <v>35</v>
      </c>
      <c r="D277" s="13" t="s">
        <v>49</v>
      </c>
      <c r="E277" s="16">
        <v>47</v>
      </c>
      <c r="F277" s="16">
        <v>19.45</v>
      </c>
      <c r="G277" s="25">
        <f>Tabela1[[#This Row],[Divid.]]*12/Tabela1[[#This Row],[Preço atual]]</f>
        <v>4.9659574468085106</v>
      </c>
      <c r="H277" s="16">
        <v>49.82</v>
      </c>
      <c r="I277" s="16">
        <v>32.68</v>
      </c>
      <c r="J277" s="15">
        <f>Tabela1[[#This Row],[Preço atual]]/Tabela1[[#This Row],[VP]]</f>
        <v>1.438188494492044</v>
      </c>
      <c r="K277" s="14"/>
      <c r="L277" s="14"/>
      <c r="M277" s="13">
        <v>62.25</v>
      </c>
      <c r="N277" s="13">
        <v>616</v>
      </c>
      <c r="O277" s="13"/>
      <c r="P277" s="13"/>
      <c r="Q277" s="30">
        <f>Tabela1[[#This Row],[Divid.]]</f>
        <v>19.45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77" s="17">
        <f>Tabela1[[#This Row],[Preço Calculado]]/Tabela1[[#This Row],[Preço atual]]-1</f>
        <v>35.64913244877129</v>
      </c>
      <c r="U277" s="29" t="str">
        <f>HYPERLINK("https://statusinvest.com.br/fundos-imobiliarios/"&amp;Tabela1[[#This Row],[Ticker]],"Link")</f>
        <v>Link</v>
      </c>
      <c r="V277" s="38" t="s">
        <v>29</v>
      </c>
    </row>
    <row r="278" spans="1:22" hidden="1" x14ac:dyDescent="0.25">
      <c r="A278" s="12" t="s">
        <v>543</v>
      </c>
      <c r="B278" s="12" t="s">
        <v>28</v>
      </c>
      <c r="C278" s="13" t="s">
        <v>60</v>
      </c>
      <c r="D278" s="13"/>
      <c r="E278" s="16">
        <v>95.19</v>
      </c>
      <c r="F278" s="16" t="s">
        <v>49</v>
      </c>
      <c r="G278" s="25" t="e">
        <f>Tabela1[[#This Row],[Divid.]]*12/Tabela1[[#This Row],[Preço atual]]</f>
        <v>#VALUE!</v>
      </c>
      <c r="H278" s="16">
        <v>0</v>
      </c>
      <c r="I278" s="16">
        <v>95.28</v>
      </c>
      <c r="J278" s="15">
        <f>Tabela1[[#This Row],[Preço atual]]/Tabela1[[#This Row],[VP]]</f>
        <v>0.99905541561712841</v>
      </c>
      <c r="K278" s="14"/>
      <c r="L278" s="14"/>
      <c r="M278" s="13">
        <v>0.61</v>
      </c>
      <c r="N278" s="13">
        <v>1</v>
      </c>
      <c r="O278" s="13"/>
      <c r="P278" s="13"/>
      <c r="Q278" s="30" t="str">
        <f>Tabela1[[#This Row],[Divid.]]</f>
        <v>-</v>
      </c>
      <c r="R278" s="31">
        <v>0</v>
      </c>
      <c r="S2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78" s="17" t="e">
        <f>Tabela1[[#This Row],[Preço Calculado]]/Tabela1[[#This Row],[Preço atual]]-1</f>
        <v>#VALUE!</v>
      </c>
      <c r="U278" s="29" t="str">
        <f>HYPERLINK("https://statusinvest.com.br/fundos-imobiliarios/"&amp;Tabela1[[#This Row],[Ticker]],"Link")</f>
        <v>Link</v>
      </c>
      <c r="V278" s="38" t="s">
        <v>29</v>
      </c>
    </row>
    <row r="279" spans="1:22" hidden="1" x14ac:dyDescent="0.25">
      <c r="A279" s="12" t="s">
        <v>544</v>
      </c>
      <c r="B279" s="12" t="s">
        <v>28</v>
      </c>
      <c r="C279" s="13" t="s">
        <v>155</v>
      </c>
      <c r="D279" s="13" t="s">
        <v>117</v>
      </c>
      <c r="E279" s="16">
        <v>73.430000000000007</v>
      </c>
      <c r="F279" s="16">
        <v>0.6</v>
      </c>
      <c r="G279" s="25">
        <f>Tabela1[[#This Row],[Divid.]]*12/Tabela1[[#This Row],[Preço atual]]</f>
        <v>9.8052567070679539E-2</v>
      </c>
      <c r="H279" s="16">
        <v>6.61</v>
      </c>
      <c r="I279" s="16">
        <v>117.45</v>
      </c>
      <c r="J279" s="15">
        <f>Tabela1[[#This Row],[Preço atual]]/Tabela1[[#This Row],[VP]]</f>
        <v>0.62520221370796092</v>
      </c>
      <c r="K279" s="14">
        <v>2.3E-2</v>
      </c>
      <c r="L279" s="14">
        <v>1.9E-2</v>
      </c>
      <c r="M279" s="13">
        <v>1.21</v>
      </c>
      <c r="N279" s="13">
        <v>8163</v>
      </c>
      <c r="O279" s="13">
        <v>3164</v>
      </c>
      <c r="P279" s="13">
        <v>600</v>
      </c>
      <c r="Q279" s="30">
        <f>Tabela1[[#This Row],[Divid.]]</f>
        <v>0.6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79" s="17">
        <f>Tabela1[[#This Row],[Preço Calculado]]/Tabela1[[#This Row],[Preço atual]]-1</f>
        <v>-0.2763648186665717</v>
      </c>
      <c r="U279" s="29" t="str">
        <f>HYPERLINK("https://statusinvest.com.br/fundos-imobiliarios/"&amp;Tabela1[[#This Row],[Ticker]],"Link")</f>
        <v>Link</v>
      </c>
      <c r="V279" s="38" t="s">
        <v>545</v>
      </c>
    </row>
    <row r="280" spans="1:22" hidden="1" x14ac:dyDescent="0.25">
      <c r="A280" s="12" t="s">
        <v>546</v>
      </c>
      <c r="B280" s="12" t="s">
        <v>28</v>
      </c>
      <c r="C280" s="13" t="s">
        <v>67</v>
      </c>
      <c r="D280" s="13" t="s">
        <v>233</v>
      </c>
      <c r="E280" s="16">
        <v>109.1</v>
      </c>
      <c r="F280" s="16">
        <v>0.9</v>
      </c>
      <c r="G280" s="25">
        <f>Tabela1[[#This Row],[Divid.]]*12/Tabela1[[#This Row],[Preço atual]]</f>
        <v>9.8991750687442731E-2</v>
      </c>
      <c r="H280" s="16">
        <v>10.81</v>
      </c>
      <c r="I280" s="16">
        <v>124.62</v>
      </c>
      <c r="J280" s="15">
        <f>Tabela1[[#This Row],[Preço atual]]/Tabela1[[#This Row],[VP]]</f>
        <v>0.87546140266409878</v>
      </c>
      <c r="K280" s="14">
        <v>0</v>
      </c>
      <c r="L280" s="14">
        <v>0</v>
      </c>
      <c r="M280" s="13">
        <v>7.77</v>
      </c>
      <c r="N280" s="13">
        <v>131046</v>
      </c>
      <c r="O280" s="13">
        <v>23</v>
      </c>
      <c r="P280" s="13">
        <v>2</v>
      </c>
      <c r="Q280" s="30">
        <f>Tabela1[[#This Row],[Divid.]]</f>
        <v>0.9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80" s="17">
        <f>Tabela1[[#This Row],[Preço Calculado]]/Tabela1[[#This Row],[Preço atual]]-1</f>
        <v>-0.26943357426241543</v>
      </c>
      <c r="U280" s="29" t="str">
        <f>HYPERLINK("https://statusinvest.com.br/fundos-imobiliarios/"&amp;Tabela1[[#This Row],[Ticker]],"Link")</f>
        <v>Link</v>
      </c>
      <c r="V280" s="38" t="s">
        <v>547</v>
      </c>
    </row>
    <row r="281" spans="1:22" hidden="1" x14ac:dyDescent="0.25">
      <c r="A281" s="12" t="s">
        <v>548</v>
      </c>
      <c r="B281" s="12" t="s">
        <v>28</v>
      </c>
      <c r="C281" s="13" t="s">
        <v>31</v>
      </c>
      <c r="D281" s="13" t="s">
        <v>353</v>
      </c>
      <c r="E281" s="16">
        <v>104</v>
      </c>
      <c r="F281" s="16">
        <v>0.78</v>
      </c>
      <c r="G281" s="25">
        <f>Tabela1[[#This Row],[Divid.]]*12/Tabela1[[#This Row],[Preço atual]]</f>
        <v>0.09</v>
      </c>
      <c r="H281" s="16">
        <v>10.210000000000001</v>
      </c>
      <c r="I281" s="16">
        <v>119.34</v>
      </c>
      <c r="J281" s="15">
        <f>Tabela1[[#This Row],[Preço atual]]/Tabela1[[#This Row],[VP]]</f>
        <v>0.87145969498910669</v>
      </c>
      <c r="K281" s="14">
        <v>3.5999999999999997E-2</v>
      </c>
      <c r="L281" s="14">
        <v>3.7999999999999999E-2</v>
      </c>
      <c r="M281" s="13">
        <v>4.58</v>
      </c>
      <c r="N281" s="13">
        <v>136478</v>
      </c>
      <c r="O281" s="13">
        <v>4019</v>
      </c>
      <c r="P281" s="13">
        <v>519</v>
      </c>
      <c r="Q281" s="30">
        <f>Tabela1[[#This Row],[Divid.]]</f>
        <v>0.78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81" s="17">
        <f>Tabela1[[#This Row],[Preço Calculado]]/Tabela1[[#This Row],[Preço atual]]-1</f>
        <v>-0.33579335793357934</v>
      </c>
      <c r="U281" s="29" t="str">
        <f>HYPERLINK("https://statusinvest.com.br/fundos-imobiliarios/"&amp;Tabela1[[#This Row],[Ticker]],"Link")</f>
        <v>Link</v>
      </c>
      <c r="V281" s="38" t="s">
        <v>549</v>
      </c>
    </row>
    <row r="282" spans="1:22" hidden="1" x14ac:dyDescent="0.25">
      <c r="A282" s="12" t="s">
        <v>550</v>
      </c>
      <c r="B282" s="12" t="s">
        <v>28</v>
      </c>
      <c r="C282" s="13" t="s">
        <v>76</v>
      </c>
      <c r="D282" s="13" t="s">
        <v>49</v>
      </c>
      <c r="E282" s="16">
        <v>9.02</v>
      </c>
      <c r="F282" s="16">
        <v>0.1</v>
      </c>
      <c r="G282" s="14">
        <f>Tabela1[[#This Row],[Divid.]]*12/Tabela1[[#This Row],[Preço atual]]</f>
        <v>0.13303769401330379</v>
      </c>
      <c r="H282" s="16">
        <v>1.24</v>
      </c>
      <c r="I282" s="16">
        <v>9.48</v>
      </c>
      <c r="J282" s="15">
        <f>Tabela1[[#This Row],[Preço atual]]/Tabela1[[#This Row],[VP]]</f>
        <v>0.95147679324894507</v>
      </c>
      <c r="K282" s="14"/>
      <c r="L282" s="14"/>
      <c r="M282" s="13">
        <v>3.22</v>
      </c>
      <c r="N282" s="13">
        <v>14474</v>
      </c>
      <c r="O282" s="13"/>
      <c r="P282" s="13"/>
      <c r="Q282" s="30">
        <f>Tabela1[[#This Row],[Divid.]]</f>
        <v>0.1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2" s="17">
        <f>Tabela1[[#This Row],[Preço Calculado]]/Tabela1[[#This Row],[Preço atual]]-1</f>
        <v>-1.817199990181706E-2</v>
      </c>
      <c r="U282" s="29" t="str">
        <f>HYPERLINK("https://statusinvest.com.br/fundos-imobiliarios/"&amp;Tabela1[[#This Row],[Ticker]],"Link")</f>
        <v>Link</v>
      </c>
      <c r="V282" s="38" t="s">
        <v>551</v>
      </c>
    </row>
    <row r="283" spans="1:22" hidden="1" x14ac:dyDescent="0.25">
      <c r="A283" s="12" t="s">
        <v>552</v>
      </c>
      <c r="B283" s="12" t="s">
        <v>28</v>
      </c>
      <c r="C283" s="13" t="s">
        <v>188</v>
      </c>
      <c r="D283" s="13" t="s">
        <v>46</v>
      </c>
      <c r="E283" s="16">
        <v>74</v>
      </c>
      <c r="F283" s="16">
        <v>0.4597</v>
      </c>
      <c r="G283" s="14">
        <f>Tabela1[[#This Row],[Divid.]]*12/Tabela1[[#This Row],[Preço atual]]</f>
        <v>7.4545945945945949E-2</v>
      </c>
      <c r="H283" s="16">
        <v>8.7019000000000002</v>
      </c>
      <c r="I283" s="16">
        <v>129.13999999999999</v>
      </c>
      <c r="J283" s="15">
        <f>Tabela1[[#This Row],[Preço atual]]/Tabela1[[#This Row],[VP]]</f>
        <v>0.57302152702493425</v>
      </c>
      <c r="K283" s="14">
        <v>0.23200000000000001</v>
      </c>
      <c r="L283" s="14">
        <v>0</v>
      </c>
      <c r="M283" s="13">
        <v>1.74</v>
      </c>
      <c r="N283" s="13">
        <v>4323</v>
      </c>
      <c r="O283" s="13">
        <v>1302</v>
      </c>
      <c r="P283" s="13">
        <v>162</v>
      </c>
      <c r="Q283" s="30">
        <f>Tabela1[[#This Row],[Divid.]]</f>
        <v>0.4597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40.71143911439114</v>
      </c>
      <c r="T283" s="17">
        <f>Tabela1[[#This Row],[Preço Calculado]]/Tabela1[[#This Row],[Preço atual]]-1</f>
        <v>-0.44984541737309269</v>
      </c>
      <c r="U283" s="29" t="str">
        <f>HYPERLINK("https://statusinvest.com.br/fundos-imobiliarios/"&amp;Tabela1[[#This Row],[Ticker]],"Link")</f>
        <v>Link</v>
      </c>
      <c r="V283" s="38" t="s">
        <v>553</v>
      </c>
    </row>
    <row r="284" spans="1:22" x14ac:dyDescent="0.25">
      <c r="A284" s="12" t="s">
        <v>554</v>
      </c>
      <c r="B284" s="12" t="s">
        <v>28</v>
      </c>
      <c r="C284" s="13"/>
      <c r="D284" s="13"/>
      <c r="E284" s="16"/>
      <c r="F284" s="16"/>
      <c r="G284" s="25" t="e">
        <f>Tabela1[[#This Row],[Divid.]]*12/Tabela1[[#This Row],[Preço atual]]</f>
        <v>#DIV/0!</v>
      </c>
      <c r="H284" s="16"/>
      <c r="I284" s="16"/>
      <c r="J284" s="15" t="e">
        <f>Tabela1[[#This Row],[Preço atual]]/Tabela1[[#This Row],[VP]]</f>
        <v>#DIV/0!</v>
      </c>
      <c r="K284" s="14"/>
      <c r="L284" s="14"/>
      <c r="M284" s="13"/>
      <c r="N284" s="13"/>
      <c r="O284" s="13"/>
      <c r="P284" s="13"/>
      <c r="Q284" s="30">
        <f>Tabela1[[#This Row],[Divid.]]</f>
        <v>0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84" s="17" t="e">
        <f>Tabela1[[#This Row],[Preço Calculado]]/Tabela1[[#This Row],[Preço atual]]-1</f>
        <v>#DIV/0!</v>
      </c>
      <c r="U284" s="29" t="str">
        <f>HYPERLINK("https://statusinvest.com.br/fundos-imobiliarios/"&amp;Tabela1[[#This Row],[Ticker]],"Link")</f>
        <v>Link</v>
      </c>
      <c r="V284" s="38" t="s">
        <v>29</v>
      </c>
    </row>
    <row r="285" spans="1:22" hidden="1" x14ac:dyDescent="0.25">
      <c r="A285" s="12" t="s">
        <v>555</v>
      </c>
      <c r="B285" s="12" t="s">
        <v>28</v>
      </c>
      <c r="C285" s="13" t="s">
        <v>35</v>
      </c>
      <c r="D285" s="13" t="s">
        <v>556</v>
      </c>
      <c r="E285" s="16">
        <v>88.69</v>
      </c>
      <c r="F285" s="16">
        <v>0.8</v>
      </c>
      <c r="G285" s="25">
        <f>Tabela1[[#This Row],[Divid.]]*12/Tabela1[[#This Row],[Preço atual]]</f>
        <v>0.10824219190438608</v>
      </c>
      <c r="H285" s="16">
        <v>10</v>
      </c>
      <c r="I285" s="16">
        <v>94.65</v>
      </c>
      <c r="J285" s="15">
        <f>Tabela1[[#This Row],[Preço atual]]/Tabela1[[#This Row],[VP]]</f>
        <v>0.93703116745905957</v>
      </c>
      <c r="K285" s="14"/>
      <c r="L285" s="14"/>
      <c r="M285" s="13">
        <v>9.44</v>
      </c>
      <c r="N285" s="13">
        <v>112959</v>
      </c>
      <c r="O285" s="13"/>
      <c r="P285" s="13"/>
      <c r="Q285" s="30">
        <f>Tabela1[[#This Row],[Divid.]]</f>
        <v>0.8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85" s="17">
        <f>Tabela1[[#This Row],[Preço Calculado]]/Tabela1[[#This Row],[Preço atual]]-1</f>
        <v>-0.2011646353919847</v>
      </c>
      <c r="U285" s="29" t="str">
        <f>HYPERLINK("https://statusinvest.com.br/fundos-imobiliarios/"&amp;Tabela1[[#This Row],[Ticker]],"Link")</f>
        <v>Link</v>
      </c>
      <c r="V285" s="38" t="s">
        <v>557</v>
      </c>
    </row>
    <row r="286" spans="1:22" hidden="1" x14ac:dyDescent="0.25">
      <c r="A286" s="12" t="s">
        <v>558</v>
      </c>
      <c r="B286" s="12" t="s">
        <v>28</v>
      </c>
      <c r="C286" s="13" t="s">
        <v>31</v>
      </c>
      <c r="D286" s="13"/>
      <c r="E286" s="16">
        <v>109</v>
      </c>
      <c r="F286" s="16" t="s">
        <v>49</v>
      </c>
      <c r="G286" s="14" t="e">
        <f>Tabela1[[#This Row],[Divid.]]*12/Tabela1[[#This Row],[Preço atual]]</f>
        <v>#VALUE!</v>
      </c>
      <c r="H286" s="16">
        <v>0</v>
      </c>
      <c r="I286" s="16">
        <v>63.14</v>
      </c>
      <c r="J286" s="15">
        <f>Tabela1[[#This Row],[Preço atual]]/Tabela1[[#This Row],[VP]]</f>
        <v>1.7263224580297751</v>
      </c>
      <c r="K286" s="14"/>
      <c r="L286" s="14"/>
      <c r="M286" s="13">
        <v>8.89</v>
      </c>
      <c r="N286" s="13">
        <v>272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29</v>
      </c>
    </row>
    <row r="287" spans="1:22" hidden="1" x14ac:dyDescent="0.25">
      <c r="A287" s="12" t="s">
        <v>559</v>
      </c>
      <c r="B287" s="12" t="s">
        <v>28</v>
      </c>
      <c r="C287" s="13" t="s">
        <v>35</v>
      </c>
      <c r="D287" s="13" t="s">
        <v>49</v>
      </c>
      <c r="E287" s="16">
        <v>8.98</v>
      </c>
      <c r="F287" s="16">
        <v>0.1</v>
      </c>
      <c r="G287" s="25">
        <f>Tabela1[[#This Row],[Divid.]]*12/Tabela1[[#This Row],[Preço atual]]</f>
        <v>0.133630289532294</v>
      </c>
      <c r="H287" s="16">
        <v>1.38</v>
      </c>
      <c r="I287" s="16">
        <v>9.6999999999999993</v>
      </c>
      <c r="J287" s="15">
        <f>Tabela1[[#This Row],[Preço atual]]/Tabela1[[#This Row],[VP]]</f>
        <v>0.92577319587628881</v>
      </c>
      <c r="K287" s="14"/>
      <c r="L287" s="14"/>
      <c r="M287" s="13">
        <v>15.24</v>
      </c>
      <c r="N287" s="13">
        <v>98359</v>
      </c>
      <c r="O287" s="13"/>
      <c r="P287" s="13"/>
      <c r="Q287" s="30">
        <f>Tabela1[[#This Row],[Divid.]]</f>
        <v>0.1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7" s="17">
        <f>Tabela1[[#This Row],[Preço Calculado]]/Tabela1[[#This Row],[Preço atual]]-1</f>
        <v>-1.3798601237682728E-2</v>
      </c>
      <c r="U287" s="29" t="str">
        <f>HYPERLINK("https://statusinvest.com.br/fundos-imobiliarios/"&amp;Tabela1[[#This Row],[Ticker]],"Link")</f>
        <v>Link</v>
      </c>
      <c r="V287" s="38" t="s">
        <v>560</v>
      </c>
    </row>
    <row r="288" spans="1:22" hidden="1" x14ac:dyDescent="0.25">
      <c r="A288" s="12" t="s">
        <v>561</v>
      </c>
      <c r="B288" s="12" t="s">
        <v>28</v>
      </c>
      <c r="C288" s="13" t="s">
        <v>51</v>
      </c>
      <c r="D288" s="13" t="s">
        <v>562</v>
      </c>
      <c r="E288" s="16">
        <v>66.97</v>
      </c>
      <c r="F288" s="16">
        <v>0.72</v>
      </c>
      <c r="G288" s="14">
        <f>Tabela1[[#This Row],[Divid.]]*12/Tabela1[[#This Row],[Preço atual]]</f>
        <v>0.12901299089144394</v>
      </c>
      <c r="H288" s="16">
        <v>6.01</v>
      </c>
      <c r="I288" s="16">
        <v>72.400000000000006</v>
      </c>
      <c r="J288" s="15">
        <f>Tabela1[[#This Row],[Preço atual]]/Tabela1[[#This Row],[VP]]</f>
        <v>0.92499999999999993</v>
      </c>
      <c r="K288" s="14"/>
      <c r="L288" s="14"/>
      <c r="M288" s="13">
        <v>0.43</v>
      </c>
      <c r="N288" s="13">
        <v>2380</v>
      </c>
      <c r="O288" s="13"/>
      <c r="P288" s="13"/>
      <c r="Q288" s="30">
        <f>Tabela1[[#This Row],[Divid.]]</f>
        <v>0.72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88" s="17">
        <f>Tabela1[[#This Row],[Preço Calculado]]/Tabela1[[#This Row],[Preço atual]]-1</f>
        <v>-4.7874605967203387E-2</v>
      </c>
      <c r="U288" s="29" t="str">
        <f>HYPERLINK("https://statusinvest.com.br/fundos-imobiliarios/"&amp;Tabela1[[#This Row],[Ticker]],"Link")</f>
        <v>Link</v>
      </c>
      <c r="V288" s="38" t="s">
        <v>563</v>
      </c>
    </row>
    <row r="289" spans="1:22" hidden="1" x14ac:dyDescent="0.25">
      <c r="A289" s="12" t="s">
        <v>564</v>
      </c>
      <c r="B289" s="12" t="s">
        <v>28</v>
      </c>
      <c r="C289" s="13" t="s">
        <v>76</v>
      </c>
      <c r="D289" s="13" t="s">
        <v>49</v>
      </c>
      <c r="E289" s="16">
        <v>27.55</v>
      </c>
      <c r="F289" s="16">
        <v>0.32</v>
      </c>
      <c r="G289" s="25">
        <f>Tabela1[[#This Row],[Divid.]]*12/Tabela1[[#This Row],[Preço atual]]</f>
        <v>0.13938294010889291</v>
      </c>
      <c r="H289" s="16">
        <v>6.98</v>
      </c>
      <c r="I289" s="16">
        <v>27.47</v>
      </c>
      <c r="J289" s="15">
        <f>Tabela1[[#This Row],[Preço atual]]/Tabela1[[#This Row],[VP]]</f>
        <v>1.0029122679286495</v>
      </c>
      <c r="K289" s="14"/>
      <c r="L289" s="14"/>
      <c r="M289" s="13">
        <v>2.67</v>
      </c>
      <c r="N289" s="13">
        <v>526</v>
      </c>
      <c r="O289" s="13"/>
      <c r="P289" s="13"/>
      <c r="Q289" s="30">
        <f>Tabela1[[#This Row],[Divid.]]</f>
        <v>0.32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289" s="17">
        <f>Tabela1[[#This Row],[Preço Calculado]]/Tabela1[[#This Row],[Preço atual]]-1</f>
        <v>2.8656384567475213E-2</v>
      </c>
      <c r="U289" s="29" t="str">
        <f>HYPERLINK("https://statusinvest.com.br/fundos-imobiliarios/"&amp;Tabela1[[#This Row],[Ticker]],"Link")</f>
        <v>Link</v>
      </c>
      <c r="V289" s="38" t="s">
        <v>565</v>
      </c>
    </row>
    <row r="290" spans="1:22" hidden="1" x14ac:dyDescent="0.25">
      <c r="A290" s="12" t="s">
        <v>566</v>
      </c>
      <c r="B290" s="12" t="s">
        <v>28</v>
      </c>
      <c r="C290" s="13" t="s">
        <v>155</v>
      </c>
      <c r="D290" s="13" t="s">
        <v>562</v>
      </c>
      <c r="E290" s="16">
        <v>101.85</v>
      </c>
      <c r="F290" s="16">
        <v>1.18</v>
      </c>
      <c r="G290" s="25">
        <f>Tabela1[[#This Row],[Divid.]]*12/Tabela1[[#This Row],[Preço atual]]</f>
        <v>0.1390279823269514</v>
      </c>
      <c r="H290" s="16">
        <v>13.9</v>
      </c>
      <c r="I290" s="16">
        <v>107.8</v>
      </c>
      <c r="J290" s="15">
        <f>Tabela1[[#This Row],[Preço atual]]/Tabela1[[#This Row],[VP]]</f>
        <v>0.94480519480519476</v>
      </c>
      <c r="K290" s="14"/>
      <c r="L290" s="14"/>
      <c r="M290" s="13">
        <v>0.35</v>
      </c>
      <c r="N290" s="13">
        <v>32361</v>
      </c>
      <c r="O290" s="13">
        <v>236</v>
      </c>
      <c r="P290" s="13">
        <v>0</v>
      </c>
      <c r="Q290" s="30">
        <f>Tabela1[[#This Row],[Divid.]]</f>
        <v>1.18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290" s="17">
        <f>Tabela1[[#This Row],[Preço Calculado]]/Tabela1[[#This Row],[Preço atual]]-1</f>
        <v>2.6036769940600779E-2</v>
      </c>
      <c r="U290" s="29" t="str">
        <f>HYPERLINK("https://statusinvest.com.br/fundos-imobiliarios/"&amp;Tabela1[[#This Row],[Ticker]],"Link")</f>
        <v>Link</v>
      </c>
      <c r="V290" s="38" t="s">
        <v>567</v>
      </c>
    </row>
    <row r="291" spans="1:22" hidden="1" x14ac:dyDescent="0.25">
      <c r="A291" s="12" t="s">
        <v>568</v>
      </c>
      <c r="B291" s="12" t="s">
        <v>28</v>
      </c>
      <c r="C291" s="13" t="s">
        <v>170</v>
      </c>
      <c r="D291" s="13" t="s">
        <v>569</v>
      </c>
      <c r="E291" s="16">
        <v>20.3</v>
      </c>
      <c r="F291" s="16">
        <v>0.13</v>
      </c>
      <c r="G291" s="14">
        <f>Tabela1[[#This Row],[Divid.]]*12/Tabela1[[#This Row],[Preço atual]]</f>
        <v>7.6847290640394084E-2</v>
      </c>
      <c r="H291" s="16">
        <v>4.5599999999999996</v>
      </c>
      <c r="I291" s="16">
        <v>50.99</v>
      </c>
      <c r="J291" s="15">
        <f>Tabela1[[#This Row],[Preço atual]]/Tabela1[[#This Row],[VP]]</f>
        <v>0.39811727789762696</v>
      </c>
      <c r="K291" s="14">
        <v>0</v>
      </c>
      <c r="L291" s="14">
        <v>0</v>
      </c>
      <c r="M291" s="13">
        <v>7.36</v>
      </c>
      <c r="N291" s="13">
        <v>5048</v>
      </c>
      <c r="O291" s="13">
        <v>2547</v>
      </c>
      <c r="P291" s="13">
        <v>806</v>
      </c>
      <c r="Q291" s="30">
        <f>Tabela1[[#This Row],[Divid.]]</f>
        <v>0.13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291" s="17">
        <f>Tabela1[[#This Row],[Preço Calculado]]/Tabela1[[#This Row],[Preço atual]]-1</f>
        <v>-0.43286132368712849</v>
      </c>
      <c r="U291" s="29" t="str">
        <f>HYPERLINK("https://statusinvest.com.br/fundos-imobiliarios/"&amp;Tabela1[[#This Row],[Ticker]],"Link")</f>
        <v>Link</v>
      </c>
      <c r="V291" s="38" t="s">
        <v>570</v>
      </c>
    </row>
    <row r="292" spans="1:22" hidden="1" x14ac:dyDescent="0.25">
      <c r="A292" s="12" t="s">
        <v>571</v>
      </c>
      <c r="B292" s="12" t="s">
        <v>28</v>
      </c>
      <c r="C292" s="13" t="s">
        <v>76</v>
      </c>
      <c r="D292" s="13" t="s">
        <v>49</v>
      </c>
      <c r="E292" s="16">
        <v>61.08</v>
      </c>
      <c r="F292" s="16">
        <v>2.2749999999999999</v>
      </c>
      <c r="G292" s="14">
        <f>Tabela1[[#This Row],[Divid.]]*12/Tabela1[[#This Row],[Preço atual]]</f>
        <v>0.44695481335952847</v>
      </c>
      <c r="H292" s="16">
        <v>17.204999999999998</v>
      </c>
      <c r="I292" s="16">
        <v>92.85</v>
      </c>
      <c r="J292" s="15">
        <f>Tabela1[[#This Row],[Preço atual]]/Tabela1[[#This Row],[VP]]</f>
        <v>0.65783521809369949</v>
      </c>
      <c r="K292" s="14">
        <v>0</v>
      </c>
      <c r="L292" s="14">
        <v>0</v>
      </c>
      <c r="M292" s="13">
        <v>1.48</v>
      </c>
      <c r="N292" s="13">
        <v>1</v>
      </c>
      <c r="O292" s="13"/>
      <c r="P292" s="13"/>
      <c r="Q292" s="30">
        <f>Tabela1[[#This Row],[Divid.]]</f>
        <v>2.2749999999999999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201.47601476014756</v>
      </c>
      <c r="T292" s="17">
        <f>Tabela1[[#This Row],[Preço Calculado]]/Tabela1[[#This Row],[Preço atual]]-1</f>
        <v>2.2985595081884016</v>
      </c>
      <c r="U292" s="29" t="str">
        <f>HYPERLINK("https://statusinvest.com.br/fundos-imobiliarios/"&amp;Tabela1[[#This Row],[Ticker]],"Link")</f>
        <v>Link</v>
      </c>
      <c r="V292" s="38" t="s">
        <v>29</v>
      </c>
    </row>
    <row r="293" spans="1:22" hidden="1" x14ac:dyDescent="0.25">
      <c r="A293" s="12" t="s">
        <v>572</v>
      </c>
      <c r="B293" s="12" t="s">
        <v>28</v>
      </c>
      <c r="C293" s="13" t="s">
        <v>291</v>
      </c>
      <c r="D293" s="13" t="s">
        <v>573</v>
      </c>
      <c r="E293" s="16">
        <v>96.24</v>
      </c>
      <c r="F293" s="16">
        <v>3.3555999999999999</v>
      </c>
      <c r="G293" s="25">
        <f>Tabela1[[#This Row],[Divid.]]*12/Tabela1[[#This Row],[Preço atual]]</f>
        <v>0.41840399002493772</v>
      </c>
      <c r="H293" s="16">
        <v>4.6555999999999997</v>
      </c>
      <c r="I293" s="16">
        <v>111.45</v>
      </c>
      <c r="J293" s="15">
        <f>Tabela1[[#This Row],[Preço atual]]/Tabela1[[#This Row],[VP]]</f>
        <v>0.86352624495289365</v>
      </c>
      <c r="K293" s="14">
        <v>0</v>
      </c>
      <c r="L293" s="14">
        <v>0</v>
      </c>
      <c r="M293" s="13">
        <v>2.09</v>
      </c>
      <c r="N293" s="13">
        <v>102</v>
      </c>
      <c r="O293" s="13">
        <v>3961</v>
      </c>
      <c r="P293" s="13">
        <v>503</v>
      </c>
      <c r="Q293" s="30">
        <f>Tabela1[[#This Row],[Divid.]]</f>
        <v>3.3555999999999999</v>
      </c>
      <c r="R293" s="31">
        <v>0</v>
      </c>
      <c r="S293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93" s="17">
        <f>Tabela1[[#This Row],[Preço Calculado]]/Tabela1[[#This Row],[Preço atual]]-1</f>
        <v>2.0878523249072889</v>
      </c>
      <c r="U293" s="29" t="str">
        <f>HYPERLINK("https://statusinvest.com.br/fundos-imobiliarios/"&amp;Tabela1[[#This Row],[Ticker]],"Link")</f>
        <v>Link</v>
      </c>
      <c r="V293" s="38" t="s">
        <v>574</v>
      </c>
    </row>
    <row r="294" spans="1:22" hidden="1" x14ac:dyDescent="0.25">
      <c r="A294" s="12" t="s">
        <v>575</v>
      </c>
      <c r="B294" s="12" t="s">
        <v>28</v>
      </c>
      <c r="C294" s="13" t="s">
        <v>76</v>
      </c>
      <c r="D294" s="13" t="s">
        <v>49</v>
      </c>
      <c r="E294" s="16">
        <v>0</v>
      </c>
      <c r="F294" s="16">
        <v>0.63890000000000002</v>
      </c>
      <c r="G294" s="14" t="e">
        <f>Tabela1[[#This Row],[Divid.]]*12/Tabela1[[#This Row],[Preço atual]]</f>
        <v>#DIV/0!</v>
      </c>
      <c r="H294" s="16">
        <v>9.5249000000000006</v>
      </c>
      <c r="I294" s="16">
        <v>112.8</v>
      </c>
      <c r="J294" s="15">
        <f>Tabela1[[#This Row],[Preço atual]]/Tabela1[[#This Row],[VP]]</f>
        <v>0</v>
      </c>
      <c r="K294" s="14"/>
      <c r="L294" s="14"/>
      <c r="M294" s="13">
        <v>4.17</v>
      </c>
      <c r="N294" s="13">
        <v>54</v>
      </c>
      <c r="O294" s="13"/>
      <c r="P294" s="13"/>
      <c r="Q294" s="30">
        <f>Tabela1[[#This Row],[Divid.]]</f>
        <v>0.63890000000000002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294" s="17" t="e">
        <f>Tabela1[[#This Row],[Preço Calculado]]/Tabela1[[#This Row],[Preço atual]]-1</f>
        <v>#DIV/0!</v>
      </c>
      <c r="U294" s="29" t="str">
        <f>HYPERLINK("https://statusinvest.com.br/fundos-imobiliarios/"&amp;Tabela1[[#This Row],[Ticker]],"Link")</f>
        <v>Link</v>
      </c>
      <c r="V294" s="38" t="s">
        <v>576</v>
      </c>
    </row>
    <row r="295" spans="1:22" hidden="1" x14ac:dyDescent="0.25">
      <c r="A295" s="12" t="s">
        <v>577</v>
      </c>
      <c r="B295" s="12" t="s">
        <v>28</v>
      </c>
      <c r="C295" s="13" t="s">
        <v>76</v>
      </c>
      <c r="D295" s="13"/>
      <c r="E295" s="16">
        <v>161.87</v>
      </c>
      <c r="F295" s="16" t="s">
        <v>49</v>
      </c>
      <c r="G295" s="25" t="e">
        <f>Tabela1[[#This Row],[Divid.]]*12/Tabela1[[#This Row],[Preço atual]]</f>
        <v>#VALUE!</v>
      </c>
      <c r="H295" s="16">
        <v>0</v>
      </c>
      <c r="I295" s="16">
        <v>78.44</v>
      </c>
      <c r="J295" s="15">
        <f>Tabela1[[#This Row],[Preço atual]]/Tabela1[[#This Row],[VP]]</f>
        <v>2.0636155022947476</v>
      </c>
      <c r="K295" s="14"/>
      <c r="L295" s="14"/>
      <c r="M295" s="13">
        <v>0.05</v>
      </c>
      <c r="N295" s="13">
        <v>142</v>
      </c>
      <c r="O295" s="13"/>
      <c r="P295" s="13"/>
      <c r="Q295" s="30" t="str">
        <f>Tabela1[[#This Row],[Divid.]]</f>
        <v>-</v>
      </c>
      <c r="R295" s="31">
        <v>0</v>
      </c>
      <c r="S2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5" s="17" t="e">
        <f>Tabela1[[#This Row],[Preço Calculado]]/Tabela1[[#This Row],[Preço atual]]-1</f>
        <v>#VALUE!</v>
      </c>
      <c r="U295" s="29" t="str">
        <f>HYPERLINK("https://statusinvest.com.br/fundos-imobiliarios/"&amp;Tabela1[[#This Row],[Ticker]],"Link")</f>
        <v>Link</v>
      </c>
      <c r="V295" s="38" t="s">
        <v>29</v>
      </c>
    </row>
    <row r="296" spans="1:22" hidden="1" x14ac:dyDescent="0.25">
      <c r="A296" s="12" t="s">
        <v>578</v>
      </c>
      <c r="B296" s="12" t="s">
        <v>28</v>
      </c>
      <c r="C296" s="13" t="s">
        <v>39</v>
      </c>
      <c r="D296" s="13"/>
      <c r="E296" s="16">
        <v>0</v>
      </c>
      <c r="F296" s="16" t="s">
        <v>49</v>
      </c>
      <c r="G296" s="25" t="e">
        <f>Tabela1[[#This Row],[Divid.]]*12/Tabela1[[#This Row],[Preço atual]]</f>
        <v>#VALUE!</v>
      </c>
      <c r="H296" s="16">
        <v>0</v>
      </c>
      <c r="I296" s="16">
        <v>802.62</v>
      </c>
      <c r="J296" s="15">
        <f>Tabela1[[#This Row],[Preço atual]]/Tabela1[[#This Row],[VP]]</f>
        <v>0</v>
      </c>
      <c r="K296" s="14"/>
      <c r="L296" s="14"/>
      <c r="M296" s="13">
        <v>0.93</v>
      </c>
      <c r="N296" s="13">
        <v>3</v>
      </c>
      <c r="O296" s="13"/>
      <c r="P296" s="13"/>
      <c r="Q296" s="30" t="str">
        <f>Tabela1[[#This Row],[Divid.]]</f>
        <v>-</v>
      </c>
      <c r="R296" s="31">
        <v>0</v>
      </c>
      <c r="S29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6" s="17" t="e">
        <f>Tabela1[[#This Row],[Preço Calculado]]/Tabela1[[#This Row],[Preço atual]]-1</f>
        <v>#VALUE!</v>
      </c>
      <c r="U296" s="29" t="str">
        <f>HYPERLINK("https://statusinvest.com.br/fundos-imobiliarios/"&amp;Tabela1[[#This Row],[Ticker]],"Link")</f>
        <v>Link</v>
      </c>
      <c r="V296" s="38" t="s">
        <v>29</v>
      </c>
    </row>
    <row r="297" spans="1:22" hidden="1" x14ac:dyDescent="0.25">
      <c r="A297" s="12" t="s">
        <v>579</v>
      </c>
      <c r="B297" s="12" t="s">
        <v>28</v>
      </c>
      <c r="C297" s="13" t="s">
        <v>39</v>
      </c>
      <c r="D297" s="13"/>
      <c r="E297" s="16">
        <v>103.37</v>
      </c>
      <c r="F297" s="16" t="s">
        <v>49</v>
      </c>
      <c r="G297" s="14" t="e">
        <f>Tabela1[[#This Row],[Divid.]]*12/Tabela1[[#This Row],[Preço atual]]</f>
        <v>#VALUE!</v>
      </c>
      <c r="H297" s="16">
        <v>0</v>
      </c>
      <c r="I297" s="16">
        <v>73.94</v>
      </c>
      <c r="J297" s="15">
        <f>Tabela1[[#This Row],[Preço atual]]/Tabela1[[#This Row],[VP]]</f>
        <v>1.3980254260210982</v>
      </c>
      <c r="K297" s="14"/>
      <c r="L297" s="14"/>
      <c r="M297" s="13">
        <v>1.1599999999999999</v>
      </c>
      <c r="N297" s="13">
        <v>2</v>
      </c>
      <c r="O297" s="13"/>
      <c r="P297" s="13"/>
      <c r="Q297" s="30" t="str">
        <f>Tabela1[[#This Row],[Divid.]]</f>
        <v>-</v>
      </c>
      <c r="R297" s="31">
        <v>0</v>
      </c>
      <c r="S29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7" s="17" t="e">
        <f>Tabela1[[#This Row],[Preço Calculado]]/Tabela1[[#This Row],[Preço atual]]-1</f>
        <v>#VALUE!</v>
      </c>
      <c r="U297" s="29" t="str">
        <f>HYPERLINK("https://statusinvest.com.br/fundos-imobiliarios/"&amp;Tabela1[[#This Row],[Ticker]],"Link")</f>
        <v>Link</v>
      </c>
      <c r="V297" s="38" t="s">
        <v>29</v>
      </c>
    </row>
    <row r="298" spans="1:22" hidden="1" x14ac:dyDescent="0.25">
      <c r="A298" s="12" t="s">
        <v>580</v>
      </c>
      <c r="B298" s="12" t="s">
        <v>28</v>
      </c>
      <c r="C298" s="13" t="s">
        <v>55</v>
      </c>
      <c r="D298" s="13" t="s">
        <v>213</v>
      </c>
      <c r="E298" s="16">
        <v>0</v>
      </c>
      <c r="F298" s="16" t="s">
        <v>49</v>
      </c>
      <c r="G298" s="14" t="e">
        <f>Tabela1[[#This Row],[Divid.]]*12/Tabela1[[#This Row],[Preço atual]]</f>
        <v>#VALUE!</v>
      </c>
      <c r="H298" s="16">
        <v>0</v>
      </c>
      <c r="I298" s="16">
        <v>1.34</v>
      </c>
      <c r="J298" s="15">
        <f>Tabela1[[#This Row],[Preço atual]]/Tabela1[[#This Row],[VP]]</f>
        <v>0</v>
      </c>
      <c r="K298" s="14">
        <v>0</v>
      </c>
      <c r="L298" s="14">
        <v>0</v>
      </c>
      <c r="M298" s="13">
        <v>3.29</v>
      </c>
      <c r="N298" s="13">
        <v>1</v>
      </c>
      <c r="O298" s="13"/>
      <c r="P298" s="13"/>
      <c r="Q298" s="30" t="str">
        <f>Tabela1[[#This Row],[Divid.]]</f>
        <v>-</v>
      </c>
      <c r="R298" s="31">
        <v>0</v>
      </c>
      <c r="S29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8" s="17" t="e">
        <f>Tabela1[[#This Row],[Preço Calculado]]/Tabela1[[#This Row],[Preço atual]]-1</f>
        <v>#VALUE!</v>
      </c>
      <c r="U298" s="29" t="str">
        <f>HYPERLINK("https://statusinvest.com.br/fundos-imobiliarios/"&amp;Tabela1[[#This Row],[Ticker]],"Link")</f>
        <v>Link</v>
      </c>
      <c r="V298" s="38" t="s">
        <v>29</v>
      </c>
    </row>
    <row r="299" spans="1:22" hidden="1" x14ac:dyDescent="0.25">
      <c r="A299" s="12" t="s">
        <v>581</v>
      </c>
      <c r="B299" s="12" t="s">
        <v>28</v>
      </c>
      <c r="C299" s="13" t="s">
        <v>35</v>
      </c>
      <c r="D299" s="13" t="s">
        <v>582</v>
      </c>
      <c r="E299" s="16">
        <v>10.09</v>
      </c>
      <c r="F299" s="16">
        <v>0.09</v>
      </c>
      <c r="G299" s="25">
        <f>Tabela1[[#This Row],[Divid.]]*12/Tabela1[[#This Row],[Preço atual]]</f>
        <v>0.1070366699702676</v>
      </c>
      <c r="H299" s="16">
        <v>1.23</v>
      </c>
      <c r="I299" s="16">
        <v>9.73</v>
      </c>
      <c r="J299" s="15">
        <f>Tabela1[[#This Row],[Preço atual]]/Tabela1[[#This Row],[VP]]</f>
        <v>1.0369989722507706</v>
      </c>
      <c r="K299" s="14"/>
      <c r="L299" s="14"/>
      <c r="M299" s="13">
        <v>22.2</v>
      </c>
      <c r="N299" s="13">
        <v>1173066</v>
      </c>
      <c r="O299" s="13">
        <v>101032</v>
      </c>
      <c r="P299" s="13">
        <v>0</v>
      </c>
      <c r="Q299" s="30">
        <f>Tabela1[[#This Row],[Divid.]]</f>
        <v>0.09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99" s="17">
        <f>Tabela1[[#This Row],[Preço Calculado]]/Tabela1[[#This Row],[Preço atual]]-1</f>
        <v>-0.21006147623418747</v>
      </c>
      <c r="U299" s="29" t="str">
        <f>HYPERLINK("https://statusinvest.com.br/fundos-imobiliarios/"&amp;Tabela1[[#This Row],[Ticker]],"Link")</f>
        <v>Link</v>
      </c>
      <c r="V299" s="38" t="s">
        <v>583</v>
      </c>
    </row>
    <row r="300" spans="1:22" hidden="1" x14ac:dyDescent="0.25">
      <c r="A300" s="12" t="s">
        <v>584</v>
      </c>
      <c r="B300" s="12" t="s">
        <v>28</v>
      </c>
      <c r="C300" s="13" t="s">
        <v>51</v>
      </c>
      <c r="D300" s="13"/>
      <c r="E300" s="16">
        <v>0</v>
      </c>
      <c r="F300" s="16" t="s">
        <v>49</v>
      </c>
      <c r="G300" s="25" t="e">
        <f>Tabela1[[#This Row],[Divid.]]*12/Tabela1[[#This Row],[Preço atual]]</f>
        <v>#VALUE!</v>
      </c>
      <c r="H300" s="16">
        <v>0</v>
      </c>
      <c r="I300" s="16">
        <v>0</v>
      </c>
      <c r="J300" s="15" t="e">
        <f>Tabela1[[#This Row],[Preço atual]]/Tabela1[[#This Row],[VP]]</f>
        <v>#DIV/0!</v>
      </c>
      <c r="K300" s="14"/>
      <c r="L300" s="14"/>
      <c r="M300" s="13" t="s">
        <v>49</v>
      </c>
      <c r="N300" s="13"/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29</v>
      </c>
    </row>
    <row r="301" spans="1:22" hidden="1" x14ac:dyDescent="0.25">
      <c r="A301" s="12" t="s">
        <v>585</v>
      </c>
      <c r="B301" s="12" t="s">
        <v>28</v>
      </c>
      <c r="C301" s="13" t="s">
        <v>35</v>
      </c>
      <c r="D301" s="13" t="s">
        <v>586</v>
      </c>
      <c r="E301" s="16">
        <v>87.93</v>
      </c>
      <c r="F301" s="16">
        <v>1</v>
      </c>
      <c r="G301" s="14">
        <f>Tabela1[[#This Row],[Divid.]]*12/Tabela1[[#This Row],[Preço atual]]</f>
        <v>0.13647219379051517</v>
      </c>
      <c r="H301" s="16">
        <v>15.5403</v>
      </c>
      <c r="I301" s="16">
        <v>89.02</v>
      </c>
      <c r="J301" s="15">
        <f>Tabela1[[#This Row],[Preço atual]]/Tabela1[[#This Row],[VP]]</f>
        <v>0.98775556054819158</v>
      </c>
      <c r="K301" s="14"/>
      <c r="L301" s="14"/>
      <c r="M301" s="13">
        <v>16.98</v>
      </c>
      <c r="N301" s="13">
        <v>3067</v>
      </c>
      <c r="O301" s="13"/>
      <c r="P301" s="13"/>
      <c r="Q301" s="30">
        <f>Tabela1[[#This Row],[Divid.]]</f>
        <v>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1" s="17">
        <f>Tabela1[[#This Row],[Preço Calculado]]/Tabela1[[#This Row],[Preço atual]]-1</f>
        <v>7.1748619226210675E-3</v>
      </c>
      <c r="U301" s="29" t="str">
        <f>HYPERLINK("https://statusinvest.com.br/fundos-imobiliarios/"&amp;Tabela1[[#This Row],[Ticker]],"Link")</f>
        <v>Link</v>
      </c>
      <c r="V301" s="38" t="s">
        <v>587</v>
      </c>
    </row>
    <row r="302" spans="1:22" hidden="1" x14ac:dyDescent="0.25">
      <c r="A302" s="12" t="s">
        <v>588</v>
      </c>
      <c r="B302" s="12" t="s">
        <v>28</v>
      </c>
      <c r="C302" s="13" t="s">
        <v>35</v>
      </c>
      <c r="D302" s="13" t="s">
        <v>589</v>
      </c>
      <c r="E302" s="16">
        <v>9.09</v>
      </c>
      <c r="F302" s="16">
        <v>0.1</v>
      </c>
      <c r="G302" s="25">
        <f>Tabela1[[#This Row],[Divid.]]*12/Tabela1[[#This Row],[Preço atual]]</f>
        <v>0.13201320132013203</v>
      </c>
      <c r="H302" s="16">
        <v>1.1928000000000001</v>
      </c>
      <c r="I302" s="16">
        <v>9.99</v>
      </c>
      <c r="J302" s="15">
        <f>Tabela1[[#This Row],[Preço atual]]/Tabela1[[#This Row],[VP]]</f>
        <v>0.90990990990990983</v>
      </c>
      <c r="K302" s="14"/>
      <c r="L302" s="14"/>
      <c r="M302" s="13">
        <v>13.41</v>
      </c>
      <c r="N302" s="13">
        <v>11955</v>
      </c>
      <c r="O302" s="13"/>
      <c r="P302" s="13"/>
      <c r="Q302" s="30">
        <f>Tabela1[[#This Row],[Divid.]]</f>
        <v>0.1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02" s="17">
        <f>Tabela1[[#This Row],[Preço Calculado]]/Tabela1[[#This Row],[Preço atual]]-1</f>
        <v>-2.5732831585741467E-2</v>
      </c>
      <c r="U302" s="29" t="str">
        <f>HYPERLINK("https://statusinvest.com.br/fundos-imobiliarios/"&amp;Tabela1[[#This Row],[Ticker]],"Link")</f>
        <v>Link</v>
      </c>
      <c r="V302" s="38" t="s">
        <v>590</v>
      </c>
    </row>
    <row r="303" spans="1:22" hidden="1" x14ac:dyDescent="0.25">
      <c r="A303" s="12" t="s">
        <v>591</v>
      </c>
      <c r="B303" s="12" t="s">
        <v>28</v>
      </c>
      <c r="C303" s="13" t="s">
        <v>35</v>
      </c>
      <c r="D303" s="13" t="s">
        <v>49</v>
      </c>
      <c r="E303" s="16">
        <v>9.15</v>
      </c>
      <c r="F303" s="16">
        <v>0.1</v>
      </c>
      <c r="G303" s="14">
        <f>Tabela1[[#This Row],[Divid.]]*12/Tabela1[[#This Row],[Preço atual]]</f>
        <v>0.13114754098360656</v>
      </c>
      <c r="H303" s="16">
        <v>1.1086</v>
      </c>
      <c r="I303" s="16">
        <v>10.11</v>
      </c>
      <c r="J303" s="15">
        <f>Tabela1[[#This Row],[Preço atual]]/Tabela1[[#This Row],[VP]]</f>
        <v>0.90504451038575673</v>
      </c>
      <c r="K303" s="14"/>
      <c r="L303" s="14"/>
      <c r="M303" s="13">
        <v>7.9</v>
      </c>
      <c r="N303" s="13">
        <v>902</v>
      </c>
      <c r="O303" s="13"/>
      <c r="P303" s="13"/>
      <c r="Q303" s="30">
        <f>Tabela1[[#This Row],[Divid.]]</f>
        <v>0.1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03" s="17">
        <f>Tabela1[[#This Row],[Preço Calculado]]/Tabela1[[#This Row],[Preço atual]]-1</f>
        <v>-3.2121468755671123E-2</v>
      </c>
      <c r="U303" s="29" t="str">
        <f>HYPERLINK("https://statusinvest.com.br/fundos-imobiliarios/"&amp;Tabela1[[#This Row],[Ticker]],"Link")</f>
        <v>Link</v>
      </c>
      <c r="V303" s="38" t="s">
        <v>29</v>
      </c>
    </row>
    <row r="304" spans="1:22" hidden="1" x14ac:dyDescent="0.25">
      <c r="A304" s="12" t="s">
        <v>592</v>
      </c>
      <c r="B304" s="12" t="s">
        <v>28</v>
      </c>
      <c r="C304" s="13" t="s">
        <v>67</v>
      </c>
      <c r="D304" s="13" t="s">
        <v>593</v>
      </c>
      <c r="E304" s="16">
        <v>114</v>
      </c>
      <c r="F304" s="16">
        <v>0.95</v>
      </c>
      <c r="G304" s="25">
        <f>Tabela1[[#This Row],[Divid.]]*12/Tabela1[[#This Row],[Preço atual]]</f>
        <v>9.9999999999999992E-2</v>
      </c>
      <c r="H304" s="16">
        <v>11.87</v>
      </c>
      <c r="I304" s="16">
        <v>132.31</v>
      </c>
      <c r="J304" s="15">
        <f>Tabela1[[#This Row],[Preço atual]]/Tabela1[[#This Row],[VP]]</f>
        <v>0.86161287884513638</v>
      </c>
      <c r="K304" s="14">
        <v>0</v>
      </c>
      <c r="L304" s="14">
        <v>0</v>
      </c>
      <c r="M304" s="13">
        <v>21</v>
      </c>
      <c r="N304" s="13">
        <v>8739</v>
      </c>
      <c r="O304" s="13">
        <v>3296</v>
      </c>
      <c r="P304" s="13">
        <v>487</v>
      </c>
      <c r="Q304" s="30">
        <f>Tabela1[[#This Row],[Divid.]]</f>
        <v>0.95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04" s="17">
        <f>Tabela1[[#This Row],[Preço Calculado]]/Tabela1[[#This Row],[Preço atual]]-1</f>
        <v>-0.26199261992619949</v>
      </c>
      <c r="U304" s="29" t="str">
        <f>HYPERLINK("https://statusinvest.com.br/fundos-imobiliarios/"&amp;Tabela1[[#This Row],[Ticker]],"Link")</f>
        <v>Link</v>
      </c>
      <c r="V304" s="38" t="s">
        <v>594</v>
      </c>
    </row>
    <row r="305" spans="1:22" hidden="1" x14ac:dyDescent="0.25">
      <c r="A305" s="12" t="s">
        <v>595</v>
      </c>
      <c r="B305" s="12" t="s">
        <v>28</v>
      </c>
      <c r="C305" s="13" t="s">
        <v>39</v>
      </c>
      <c r="D305" s="13" t="s">
        <v>593</v>
      </c>
      <c r="E305" s="16">
        <v>77.48</v>
      </c>
      <c r="F305" s="16">
        <v>7.0000000000000007E-2</v>
      </c>
      <c r="G305" s="25">
        <f>Tabela1[[#This Row],[Divid.]]*12/Tabela1[[#This Row],[Preço atual]]</f>
        <v>1.0841507485802789E-2</v>
      </c>
      <c r="H305" s="16">
        <v>1.91</v>
      </c>
      <c r="I305" s="16">
        <v>71.62</v>
      </c>
      <c r="J305" s="15">
        <f>Tabela1[[#This Row],[Preço atual]]/Tabela1[[#This Row],[VP]]</f>
        <v>1.0818207204691428</v>
      </c>
      <c r="K305" s="14">
        <v>0.47</v>
      </c>
      <c r="L305" s="14">
        <v>0</v>
      </c>
      <c r="M305" s="13">
        <v>5.17</v>
      </c>
      <c r="N305" s="13">
        <v>1257</v>
      </c>
      <c r="O305" s="13">
        <v>4094</v>
      </c>
      <c r="P305" s="13">
        <v>423</v>
      </c>
      <c r="Q305" s="30">
        <f>Tabela1[[#This Row],[Divid.]]</f>
        <v>7.0000000000000007E-2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05" s="17">
        <f>Tabela1[[#This Row],[Preço Calculado]]/Tabela1[[#This Row],[Preço atual]]-1</f>
        <v>-0.91998887464352186</v>
      </c>
      <c r="U305" s="29" t="str">
        <f>HYPERLINK("https://statusinvest.com.br/fundos-imobiliarios/"&amp;Tabela1[[#This Row],[Ticker]],"Link")</f>
        <v>Link</v>
      </c>
      <c r="V305" s="38" t="s">
        <v>596</v>
      </c>
    </row>
    <row r="306" spans="1:22" hidden="1" x14ac:dyDescent="0.25">
      <c r="A306" s="12" t="s">
        <v>597</v>
      </c>
      <c r="B306" s="12" t="s">
        <v>28</v>
      </c>
      <c r="C306" s="13" t="s">
        <v>373</v>
      </c>
      <c r="D306" s="13" t="s">
        <v>46</v>
      </c>
      <c r="E306" s="16">
        <v>178.68</v>
      </c>
      <c r="F306" s="16">
        <v>1.53</v>
      </c>
      <c r="G306" s="25">
        <f>Tabela1[[#This Row],[Divid.]]*12/Tabela1[[#This Row],[Preço atual]]</f>
        <v>0.10275352585627938</v>
      </c>
      <c r="H306" s="16">
        <v>18.721900000000002</v>
      </c>
      <c r="I306" s="16">
        <v>205.79</v>
      </c>
      <c r="J306" s="15">
        <f>Tabela1[[#This Row],[Preço atual]]/Tabela1[[#This Row],[VP]]</f>
        <v>0.86826376403129413</v>
      </c>
      <c r="K306" s="14">
        <v>0</v>
      </c>
      <c r="L306" s="14">
        <v>0</v>
      </c>
      <c r="M306" s="13">
        <v>3.39</v>
      </c>
      <c r="N306" s="13">
        <v>5809</v>
      </c>
      <c r="O306" s="13">
        <v>9426</v>
      </c>
      <c r="P306" s="13">
        <v>1083</v>
      </c>
      <c r="Q306" s="30">
        <f>Tabela1[[#This Row],[Divid.]]</f>
        <v>1.53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135.49815498154979</v>
      </c>
      <c r="T306" s="17">
        <f>Tabela1[[#This Row],[Preço Calculado]]/Tabela1[[#This Row],[Preço atual]]-1</f>
        <v>-0.24167139589461728</v>
      </c>
      <c r="U306" s="29" t="str">
        <f>HYPERLINK("https://statusinvest.com.br/fundos-imobiliarios/"&amp;Tabela1[[#This Row],[Ticker]],"Link")</f>
        <v>Link</v>
      </c>
      <c r="V306" s="38" t="s">
        <v>598</v>
      </c>
    </row>
    <row r="307" spans="1:22" hidden="1" x14ac:dyDescent="0.25">
      <c r="A307" s="12" t="s">
        <v>599</v>
      </c>
      <c r="B307" s="12" t="s">
        <v>28</v>
      </c>
      <c r="C307" s="13" t="s">
        <v>373</v>
      </c>
      <c r="D307" s="13" t="s">
        <v>353</v>
      </c>
      <c r="E307" s="16">
        <v>13.54</v>
      </c>
      <c r="F307" s="16">
        <v>8.3299999999999999E-2</v>
      </c>
      <c r="G307" s="14">
        <f>Tabela1[[#This Row],[Divid.]]*12/Tabela1[[#This Row],[Preço atual]]</f>
        <v>7.3825701624815374E-2</v>
      </c>
      <c r="H307" s="16">
        <v>1.0039</v>
      </c>
      <c r="I307" s="16">
        <v>15.35</v>
      </c>
      <c r="J307" s="15">
        <f>Tabela1[[#This Row],[Preço atual]]/Tabela1[[#This Row],[VP]]</f>
        <v>0.88208469055374594</v>
      </c>
      <c r="K307" s="14">
        <v>0</v>
      </c>
      <c r="L307" s="14">
        <v>0</v>
      </c>
      <c r="M307" s="13">
        <v>2.1800000000000002</v>
      </c>
      <c r="N307" s="13">
        <v>2036</v>
      </c>
      <c r="O307" s="13">
        <v>18183</v>
      </c>
      <c r="P307" s="13">
        <v>2193</v>
      </c>
      <c r="Q307" s="30">
        <f>Tabela1[[#This Row],[Divid.]]</f>
        <v>8.3299999999999999E-2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7.3771217712177117</v>
      </c>
      <c r="T307" s="17">
        <f>Tabela1[[#This Row],[Preço Calculado]]/Tabela1[[#This Row],[Preço atual]]-1</f>
        <v>-0.45516087361759883</v>
      </c>
      <c r="U307" s="29" t="str">
        <f>HYPERLINK("https://statusinvest.com.br/fundos-imobiliarios/"&amp;Tabela1[[#This Row],[Ticker]],"Link")</f>
        <v>Link</v>
      </c>
      <c r="V307" s="38" t="s">
        <v>29</v>
      </c>
    </row>
    <row r="308" spans="1:22" x14ac:dyDescent="0.25">
      <c r="A308" s="12" t="s">
        <v>600</v>
      </c>
      <c r="B308" s="12" t="s">
        <v>28</v>
      </c>
      <c r="C308" s="13"/>
      <c r="D308" s="13"/>
      <c r="E308" s="16"/>
      <c r="F308" s="16"/>
      <c r="G308" s="14" t="e">
        <f>Tabela1[[#This Row],[Divid.]]*12/Tabela1[[#This Row],[Preço atual]]</f>
        <v>#DIV/0!</v>
      </c>
      <c r="H308" s="16"/>
      <c r="I308" s="16"/>
      <c r="J308" s="15" t="e">
        <f>Tabela1[[#This Row],[Preço atual]]/Tabela1[[#This Row],[VP]]</f>
        <v>#DIV/0!</v>
      </c>
      <c r="K308" s="14"/>
      <c r="L308" s="14"/>
      <c r="M308" s="13"/>
      <c r="N308" s="13"/>
      <c r="O308" s="13"/>
      <c r="P308" s="13"/>
      <c r="Q308" s="30">
        <f>Tabela1[[#This Row],[Divid.]]</f>
        <v>0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08" s="17" t="e">
        <f>Tabela1[[#This Row],[Preço Calculado]]/Tabela1[[#This Row],[Preço atual]]-1</f>
        <v>#DIV/0!</v>
      </c>
      <c r="U308" s="29" t="str">
        <f>HYPERLINK("https://statusinvest.com.br/fundos-imobiliarios/"&amp;Tabela1[[#This Row],[Ticker]],"Link")</f>
        <v>Link</v>
      </c>
      <c r="V308" s="38" t="s">
        <v>29</v>
      </c>
    </row>
    <row r="309" spans="1:22" hidden="1" x14ac:dyDescent="0.25">
      <c r="A309" s="12" t="s">
        <v>601</v>
      </c>
      <c r="B309" s="12" t="s">
        <v>28</v>
      </c>
      <c r="C309" s="13" t="s">
        <v>60</v>
      </c>
      <c r="D309" s="13"/>
      <c r="E309" s="16">
        <v>987.09</v>
      </c>
      <c r="F309" s="16">
        <v>226.0966</v>
      </c>
      <c r="G309" s="14">
        <f>Tabela1[[#This Row],[Divid.]]*12/Tabela1[[#This Row],[Preço atual]]</f>
        <v>2.7486441965778194</v>
      </c>
      <c r="H309" s="16">
        <v>226.0966</v>
      </c>
      <c r="I309" s="16">
        <v>1117.3</v>
      </c>
      <c r="J309" s="15">
        <f>Tabela1[[#This Row],[Preço atual]]/Tabela1[[#This Row],[VP]]</f>
        <v>0.88346012709209709</v>
      </c>
      <c r="K309" s="14"/>
      <c r="L309" s="14"/>
      <c r="M309" s="13">
        <v>5.33</v>
      </c>
      <c r="N309" s="13">
        <v>108</v>
      </c>
      <c r="O309" s="13">
        <v>9861</v>
      </c>
      <c r="P309" s="13">
        <v>0</v>
      </c>
      <c r="Q309" s="30">
        <f>Tabela1[[#This Row],[Divid.]]</f>
        <v>226.0966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20023.315129151291</v>
      </c>
      <c r="T309" s="17">
        <f>Tabela1[[#This Row],[Preço Calculado]]/Tabela1[[#This Row],[Preço atual]]-1</f>
        <v>19.285197022714534</v>
      </c>
      <c r="U309" s="29" t="str">
        <f>HYPERLINK("https://statusinvest.com.br/fundos-imobiliarios/"&amp;Tabela1[[#This Row],[Ticker]],"Link")</f>
        <v>Link</v>
      </c>
      <c r="V309" s="38" t="s">
        <v>29</v>
      </c>
    </row>
    <row r="310" spans="1:22" hidden="1" x14ac:dyDescent="0.25">
      <c r="A310" s="12" t="s">
        <v>602</v>
      </c>
      <c r="B310" s="12" t="s">
        <v>28</v>
      </c>
      <c r="C310" s="13" t="s">
        <v>35</v>
      </c>
      <c r="D310" s="13"/>
      <c r="E310" s="16">
        <v>100.99</v>
      </c>
      <c r="F310" s="16">
        <v>0.74</v>
      </c>
      <c r="G310" s="14">
        <f>Tabela1[[#This Row],[Divid.]]*12/Tabela1[[#This Row],[Preço atual]]</f>
        <v>8.7929497970096041E-2</v>
      </c>
      <c r="H310" s="16">
        <v>8.9032999999999998</v>
      </c>
      <c r="I310" s="16">
        <v>99.5</v>
      </c>
      <c r="J310" s="15">
        <f>Tabela1[[#This Row],[Preço atual]]/Tabela1[[#This Row],[VP]]</f>
        <v>1.0149748743718592</v>
      </c>
      <c r="K310" s="14"/>
      <c r="L310" s="14"/>
      <c r="M310" s="13">
        <v>3.47</v>
      </c>
      <c r="N310" s="13">
        <v>501</v>
      </c>
      <c r="O310" s="13"/>
      <c r="P310" s="13"/>
      <c r="Q310" s="30">
        <f>Tabela1[[#This Row],[Divid.]]</f>
        <v>0.74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10" s="17">
        <f>Tabela1[[#This Row],[Preço Calculado]]/Tabela1[[#This Row],[Preço atual]]-1</f>
        <v>-0.35107381571884844</v>
      </c>
      <c r="U310" s="29" t="str">
        <f>HYPERLINK("https://statusinvest.com.br/fundos-imobiliarios/"&amp;Tabela1[[#This Row],[Ticker]],"Link")</f>
        <v>Link</v>
      </c>
      <c r="V310" s="38" t="s">
        <v>29</v>
      </c>
    </row>
    <row r="311" spans="1:22" hidden="1" x14ac:dyDescent="0.25">
      <c r="A311" s="12" t="s">
        <v>603</v>
      </c>
      <c r="B311" s="12" t="s">
        <v>28</v>
      </c>
      <c r="C311" s="13" t="s">
        <v>604</v>
      </c>
      <c r="D311" s="13"/>
      <c r="E311" s="16">
        <v>0</v>
      </c>
      <c r="F311" s="16" t="s">
        <v>49</v>
      </c>
      <c r="G311" s="14" t="e">
        <f>Tabela1[[#This Row],[Divid.]]*12/Tabela1[[#This Row],[Preço atual]]</f>
        <v>#VALUE!</v>
      </c>
      <c r="H311" s="16">
        <v>0</v>
      </c>
      <c r="I311" s="16">
        <v>9.58</v>
      </c>
      <c r="J311" s="15">
        <f>Tabela1[[#This Row],[Preço atual]]/Tabela1[[#This Row],[VP]]</f>
        <v>0</v>
      </c>
      <c r="K311" s="14"/>
      <c r="L311" s="14"/>
      <c r="M311" s="13">
        <v>16.28</v>
      </c>
      <c r="N311" s="13">
        <v>220</v>
      </c>
      <c r="O311" s="13"/>
      <c r="P311" s="13"/>
      <c r="Q311" s="30" t="str">
        <f>Tabela1[[#This Row],[Divid.]]</f>
        <v>-</v>
      </c>
      <c r="R311" s="31">
        <v>0</v>
      </c>
      <c r="S3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11" s="17" t="e">
        <f>Tabela1[[#This Row],[Preço Calculado]]/Tabela1[[#This Row],[Preço atual]]-1</f>
        <v>#VALUE!</v>
      </c>
      <c r="U311" s="29" t="str">
        <f>HYPERLINK("https://statusinvest.com.br/fundos-imobiliarios/"&amp;Tabela1[[#This Row],[Ticker]],"Link")</f>
        <v>Link</v>
      </c>
      <c r="V311" s="38" t="s">
        <v>29</v>
      </c>
    </row>
    <row r="312" spans="1:22" hidden="1" x14ac:dyDescent="0.25">
      <c r="A312" s="12" t="s">
        <v>605</v>
      </c>
      <c r="B312" s="12" t="s">
        <v>28</v>
      </c>
      <c r="C312" s="13" t="s">
        <v>55</v>
      </c>
      <c r="D312" s="13" t="s">
        <v>49</v>
      </c>
      <c r="E312" s="16">
        <v>0</v>
      </c>
      <c r="F312" s="16">
        <v>0.32</v>
      </c>
      <c r="G312" s="14" t="e">
        <f>Tabela1[[#This Row],[Divid.]]*12/Tabela1[[#This Row],[Preço atual]]</f>
        <v>#DIV/0!</v>
      </c>
      <c r="H312" s="16">
        <v>88.01</v>
      </c>
      <c r="I312" s="16">
        <v>68.62</v>
      </c>
      <c r="J312" s="15">
        <f>Tabela1[[#This Row],[Preço atual]]/Tabela1[[#This Row],[VP]]</f>
        <v>0</v>
      </c>
      <c r="K312" s="14">
        <v>1</v>
      </c>
      <c r="L312" s="14">
        <v>0</v>
      </c>
      <c r="M312" s="13">
        <v>2.37</v>
      </c>
      <c r="N312" s="13">
        <v>63</v>
      </c>
      <c r="O312" s="13"/>
      <c r="P312" s="13"/>
      <c r="Q312" s="30">
        <f>Tabela1[[#This Row],[Divid.]]</f>
        <v>0.32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2" s="17" t="e">
        <f>Tabela1[[#This Row],[Preço Calculado]]/Tabela1[[#This Row],[Preço atual]]-1</f>
        <v>#DIV/0!</v>
      </c>
      <c r="U312" s="29" t="str">
        <f>HYPERLINK("https://statusinvest.com.br/fundos-imobiliarios/"&amp;Tabela1[[#This Row],[Ticker]],"Link")</f>
        <v>Link</v>
      </c>
      <c r="V312" s="38" t="s">
        <v>29</v>
      </c>
    </row>
    <row r="313" spans="1:22" hidden="1" x14ac:dyDescent="0.25">
      <c r="A313" s="12" t="s">
        <v>606</v>
      </c>
      <c r="B313" s="12" t="s">
        <v>28</v>
      </c>
      <c r="C313" s="13" t="s">
        <v>35</v>
      </c>
      <c r="D313" s="13" t="s">
        <v>477</v>
      </c>
      <c r="E313" s="16">
        <v>78.89</v>
      </c>
      <c r="F313" s="16">
        <v>0.85</v>
      </c>
      <c r="G313" s="25">
        <f>Tabela1[[#This Row],[Divid.]]*12/Tabela1[[#This Row],[Preço atual]]</f>
        <v>0.12929395360628723</v>
      </c>
      <c r="H313" s="16">
        <v>10.94</v>
      </c>
      <c r="I313" s="16">
        <v>98.77</v>
      </c>
      <c r="J313" s="15">
        <f>Tabela1[[#This Row],[Preço atual]]/Tabela1[[#This Row],[VP]]</f>
        <v>0.79872430900070879</v>
      </c>
      <c r="K313" s="14"/>
      <c r="L313" s="14"/>
      <c r="M313" s="13">
        <v>13.38</v>
      </c>
      <c r="N313" s="13">
        <v>29186</v>
      </c>
      <c r="O313" s="13"/>
      <c r="P313" s="13"/>
      <c r="Q313" s="30">
        <f>Tabela1[[#This Row],[Divid.]]</f>
        <v>0.85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13" s="17">
        <f>Tabela1[[#This Row],[Preço Calculado]]/Tabela1[[#This Row],[Preço atual]]-1</f>
        <v>-4.5801080396404292E-2</v>
      </c>
      <c r="U313" s="29" t="str">
        <f>HYPERLINK("https://statusinvest.com.br/fundos-imobiliarios/"&amp;Tabela1[[#This Row],[Ticker]],"Link")</f>
        <v>Link</v>
      </c>
      <c r="V313" s="38" t="s">
        <v>607</v>
      </c>
    </row>
    <row r="314" spans="1:22" hidden="1" x14ac:dyDescent="0.25">
      <c r="A314" s="12" t="s">
        <v>608</v>
      </c>
      <c r="B314" s="12" t="s">
        <v>28</v>
      </c>
      <c r="C314" s="13" t="s">
        <v>67</v>
      </c>
      <c r="D314" s="13" t="s">
        <v>609</v>
      </c>
      <c r="E314" s="16">
        <v>29.72</v>
      </c>
      <c r="F314" s="16">
        <v>0.3</v>
      </c>
      <c r="G314" s="25">
        <f>Tabela1[[#This Row],[Divid.]]*12/Tabela1[[#This Row],[Preço atual]]</f>
        <v>0.12113055181695827</v>
      </c>
      <c r="H314" s="16">
        <v>1.44</v>
      </c>
      <c r="I314" s="16">
        <v>64</v>
      </c>
      <c r="J314" s="15">
        <f>Tabela1[[#This Row],[Preço atual]]/Tabela1[[#This Row],[VP]]</f>
        <v>0.46437499999999998</v>
      </c>
      <c r="K314" s="14">
        <v>0</v>
      </c>
      <c r="L314" s="14">
        <v>0</v>
      </c>
      <c r="M314" s="13">
        <v>8.35</v>
      </c>
      <c r="N314" s="13">
        <v>4471</v>
      </c>
      <c r="O314" s="13">
        <v>984</v>
      </c>
      <c r="P314" s="13">
        <v>219</v>
      </c>
      <c r="Q314" s="30">
        <f>Tabela1[[#This Row],[Divid.]]</f>
        <v>0.3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14" s="17">
        <f>Tabela1[[#This Row],[Preço Calculado]]/Tabela1[[#This Row],[Preço atual]]-1</f>
        <v>-0.10604758806672865</v>
      </c>
      <c r="U314" s="29" t="str">
        <f>HYPERLINK("https://statusinvest.com.br/fundos-imobiliarios/"&amp;Tabela1[[#This Row],[Ticker]],"Link")</f>
        <v>Link</v>
      </c>
      <c r="V314" s="38" t="s">
        <v>610</v>
      </c>
    </row>
    <row r="315" spans="1:22" hidden="1" x14ac:dyDescent="0.25">
      <c r="A315" s="12" t="s">
        <v>611</v>
      </c>
      <c r="B315" s="12" t="s">
        <v>28</v>
      </c>
      <c r="C315" s="13" t="s">
        <v>155</v>
      </c>
      <c r="D315" s="13" t="s">
        <v>213</v>
      </c>
      <c r="E315" s="16">
        <v>13.82</v>
      </c>
      <c r="F315" s="16" t="s">
        <v>49</v>
      </c>
      <c r="G315" s="25" t="e">
        <f>Tabela1[[#This Row],[Divid.]]*12/Tabela1[[#This Row],[Preço atual]]</f>
        <v>#VALUE!</v>
      </c>
      <c r="H315" s="16">
        <v>0</v>
      </c>
      <c r="I315" s="16">
        <v>-24.47</v>
      </c>
      <c r="J315" s="15">
        <f>Tabela1[[#This Row],[Preço atual]]/Tabela1[[#This Row],[VP]]</f>
        <v>-0.56477319166326112</v>
      </c>
      <c r="K315" s="14"/>
      <c r="L315" s="14"/>
      <c r="M315" s="13" t="s">
        <v>49</v>
      </c>
      <c r="N315" s="13">
        <v>567</v>
      </c>
      <c r="O315" s="13"/>
      <c r="P315" s="13"/>
      <c r="Q315" s="30" t="str">
        <f>Tabela1[[#This Row],[Divid.]]</f>
        <v>-</v>
      </c>
      <c r="R315" s="31">
        <v>0</v>
      </c>
      <c r="S31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15" s="17" t="e">
        <f>Tabela1[[#This Row],[Preço Calculado]]/Tabela1[[#This Row],[Preço atual]]-1</f>
        <v>#VALUE!</v>
      </c>
      <c r="U315" s="29" t="str">
        <f>HYPERLINK("https://statusinvest.com.br/fundos-imobiliarios/"&amp;Tabela1[[#This Row],[Ticker]],"Link")</f>
        <v>Link</v>
      </c>
      <c r="V315" s="38" t="s">
        <v>29</v>
      </c>
    </row>
    <row r="316" spans="1:22" hidden="1" x14ac:dyDescent="0.25">
      <c r="A316" s="12" t="s">
        <v>612</v>
      </c>
      <c r="B316" s="12" t="s">
        <v>28</v>
      </c>
      <c r="C316" s="13" t="s">
        <v>55</v>
      </c>
      <c r="D316" s="13"/>
      <c r="E316" s="16">
        <v>0</v>
      </c>
      <c r="F316" s="16">
        <v>7.4099999999999999E-2</v>
      </c>
      <c r="G316" s="14" t="e">
        <f>Tabela1[[#This Row],[Divid.]]*12/Tabela1[[#This Row],[Preço atual]]</f>
        <v>#DIV/0!</v>
      </c>
      <c r="H316" s="16">
        <v>7.4099999999999999E-2</v>
      </c>
      <c r="I316" s="16">
        <v>10.06</v>
      </c>
      <c r="J316" s="15">
        <f>Tabela1[[#This Row],[Preço atual]]/Tabela1[[#This Row],[VP]]</f>
        <v>0</v>
      </c>
      <c r="K316" s="14"/>
      <c r="L316" s="14"/>
      <c r="M316" s="13">
        <v>27.93</v>
      </c>
      <c r="N316" s="13">
        <v>186</v>
      </c>
      <c r="O316" s="13"/>
      <c r="P316" s="13"/>
      <c r="Q316" s="30">
        <f>Tabela1[[#This Row],[Divid.]]</f>
        <v>7.4099999999999999E-2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6.5623616236162352</v>
      </c>
      <c r="T316" s="17" t="e">
        <f>Tabela1[[#This Row],[Preço Calculado]]/Tabela1[[#This Row],[Preço atual]]-1</f>
        <v>#DIV/0!</v>
      </c>
      <c r="U316" s="29" t="str">
        <f>HYPERLINK("https://statusinvest.com.br/fundos-imobiliarios/"&amp;Tabela1[[#This Row],[Ticker]],"Link")</f>
        <v>Link</v>
      </c>
      <c r="V316" s="38" t="s">
        <v>29</v>
      </c>
    </row>
    <row r="317" spans="1:22" hidden="1" x14ac:dyDescent="0.25">
      <c r="A317" s="12" t="s">
        <v>613</v>
      </c>
      <c r="B317" s="12" t="s">
        <v>28</v>
      </c>
      <c r="C317" s="13" t="s">
        <v>39</v>
      </c>
      <c r="D317" s="13" t="s">
        <v>46</v>
      </c>
      <c r="E317" s="16">
        <v>0</v>
      </c>
      <c r="F317" s="16">
        <v>1.1758</v>
      </c>
      <c r="G317" s="14" t="e">
        <f>Tabela1[[#This Row],[Divid.]]*12/Tabela1[[#This Row],[Preço atual]]</f>
        <v>#DIV/0!</v>
      </c>
      <c r="H317" s="16">
        <v>15.460100000000001</v>
      </c>
      <c r="I317" s="16">
        <v>199.42</v>
      </c>
      <c r="J317" s="15">
        <f>Tabela1[[#This Row],[Preço atual]]/Tabela1[[#This Row],[VP]]</f>
        <v>0</v>
      </c>
      <c r="K317" s="14">
        <v>2.1000000000000001E-2</v>
      </c>
      <c r="L317" s="14">
        <v>0</v>
      </c>
      <c r="M317" s="13">
        <v>3.61</v>
      </c>
      <c r="N317" s="13">
        <v>1</v>
      </c>
      <c r="O317" s="13"/>
      <c r="P317" s="13"/>
      <c r="Q317" s="30">
        <f>Tabela1[[#This Row],[Divid.]]</f>
        <v>1.1758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317" s="17" t="e">
        <f>Tabela1[[#This Row],[Preço Calculado]]/Tabela1[[#This Row],[Preço atual]]-1</f>
        <v>#DIV/0!</v>
      </c>
      <c r="U317" s="29" t="str">
        <f>HYPERLINK("https://statusinvest.com.br/fundos-imobiliarios/"&amp;Tabela1[[#This Row],[Ticker]],"Link")</f>
        <v>Link</v>
      </c>
      <c r="V317" s="38" t="s">
        <v>29</v>
      </c>
    </row>
    <row r="318" spans="1:22" hidden="1" x14ac:dyDescent="0.25">
      <c r="A318" s="12" t="s">
        <v>614</v>
      </c>
      <c r="B318" s="12" t="s">
        <v>28</v>
      </c>
      <c r="C318" s="13" t="s">
        <v>155</v>
      </c>
      <c r="D318" s="13" t="s">
        <v>615</v>
      </c>
      <c r="E318" s="16">
        <v>35.35</v>
      </c>
      <c r="F318" s="16">
        <v>0.12</v>
      </c>
      <c r="G318" s="25">
        <f>Tabela1[[#This Row],[Divid.]]*12/Tabela1[[#This Row],[Preço atual]]</f>
        <v>4.0735502121640732E-2</v>
      </c>
      <c r="H318" s="16">
        <v>5.95</v>
      </c>
      <c r="I318" s="16">
        <v>41.14</v>
      </c>
      <c r="J318" s="15">
        <f>Tabela1[[#This Row],[Preço atual]]/Tabela1[[#This Row],[VP]]</f>
        <v>0.85926105979581913</v>
      </c>
      <c r="K318" s="14">
        <v>0</v>
      </c>
      <c r="L318" s="14">
        <v>0</v>
      </c>
      <c r="M318" s="13">
        <v>0.89</v>
      </c>
      <c r="N318" s="13">
        <v>7385</v>
      </c>
      <c r="O318" s="13">
        <v>15759</v>
      </c>
      <c r="P318" s="13">
        <v>1215</v>
      </c>
      <c r="Q318" s="30">
        <f>Tabela1[[#This Row],[Divid.]]</f>
        <v>0.12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318" s="17">
        <f>Tabela1[[#This Row],[Preço Calculado]]/Tabela1[[#This Row],[Preço atual]]-1</f>
        <v>-0.69936898803217173</v>
      </c>
      <c r="U318" s="29" t="str">
        <f>HYPERLINK("https://statusinvest.com.br/fundos-imobiliarios/"&amp;Tabela1[[#This Row],[Ticker]],"Link")</f>
        <v>Link</v>
      </c>
      <c r="V318" s="38" t="s">
        <v>616</v>
      </c>
    </row>
    <row r="319" spans="1:22" hidden="1" x14ac:dyDescent="0.25">
      <c r="A319" s="12" t="s">
        <v>617</v>
      </c>
      <c r="B319" s="12" t="s">
        <v>28</v>
      </c>
      <c r="C319" s="13" t="s">
        <v>67</v>
      </c>
      <c r="D319" s="13" t="s">
        <v>615</v>
      </c>
      <c r="E319" s="16">
        <v>59.9</v>
      </c>
      <c r="F319" s="16">
        <v>0.56999999999999995</v>
      </c>
      <c r="G319" s="25">
        <f>Tabela1[[#This Row],[Divid.]]*12/Tabela1[[#This Row],[Preço atual]]</f>
        <v>0.11419031719532555</v>
      </c>
      <c r="H319" s="16">
        <v>7.08</v>
      </c>
      <c r="I319" s="16">
        <v>98.39</v>
      </c>
      <c r="J319" s="15">
        <f>Tabela1[[#This Row],[Preço atual]]/Tabela1[[#This Row],[VP]]</f>
        <v>0.60880170749059859</v>
      </c>
      <c r="K319" s="14">
        <v>0</v>
      </c>
      <c r="L319" s="14">
        <v>0</v>
      </c>
      <c r="M319" s="13">
        <v>1.22</v>
      </c>
      <c r="N319" s="13">
        <v>25841</v>
      </c>
      <c r="O319" s="13">
        <v>1924</v>
      </c>
      <c r="P319" s="13">
        <v>292</v>
      </c>
      <c r="Q319" s="30">
        <f>Tabela1[[#This Row],[Divid.]]</f>
        <v>0.56999999999999995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319" s="17">
        <f>Tabela1[[#This Row],[Preço Calculado]]/Tabela1[[#This Row],[Preço atual]]-1</f>
        <v>-0.15726703176881529</v>
      </c>
      <c r="U319" s="29" t="str">
        <f>HYPERLINK("https://statusinvest.com.br/fundos-imobiliarios/"&amp;Tabela1[[#This Row],[Ticker]],"Link")</f>
        <v>Link</v>
      </c>
      <c r="V319" s="38" t="s">
        <v>618</v>
      </c>
    </row>
    <row r="320" spans="1:22" hidden="1" x14ac:dyDescent="0.25">
      <c r="A320" s="12" t="s">
        <v>619</v>
      </c>
      <c r="B320" s="12" t="s">
        <v>28</v>
      </c>
      <c r="C320" s="13" t="s">
        <v>67</v>
      </c>
      <c r="D320" s="13" t="s">
        <v>620</v>
      </c>
      <c r="E320" s="16">
        <v>663.11</v>
      </c>
      <c r="F320" s="16">
        <v>45.642099999999999</v>
      </c>
      <c r="G320" s="14">
        <f>Tabela1[[#This Row],[Divid.]]*12/Tabela1[[#This Row],[Preço atual]]</f>
        <v>0.8259643196453077</v>
      </c>
      <c r="H320" s="16">
        <v>88.449799999999996</v>
      </c>
      <c r="I320" s="16">
        <v>1587.85</v>
      </c>
      <c r="J320" s="15">
        <f>Tabela1[[#This Row],[Preço atual]]/Tabela1[[#This Row],[VP]]</f>
        <v>0.41761501401265866</v>
      </c>
      <c r="K320" s="14">
        <v>3.0000000000000001E-3</v>
      </c>
      <c r="L320" s="14">
        <v>1E-3</v>
      </c>
      <c r="M320" s="13">
        <v>2.92</v>
      </c>
      <c r="N320" s="13">
        <v>2</v>
      </c>
      <c r="O320" s="13"/>
      <c r="P320" s="13"/>
      <c r="Q320" s="30">
        <f>Tabela1[[#This Row],[Divid.]]</f>
        <v>45.642099999999999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4042.1047970479704</v>
      </c>
      <c r="T320" s="17">
        <f>Tabela1[[#This Row],[Preço Calculado]]/Tabela1[[#This Row],[Preço atual]]-1</f>
        <v>5.0956776357587286</v>
      </c>
      <c r="U320" s="29" t="str">
        <f>HYPERLINK("https://statusinvest.com.br/fundos-imobiliarios/"&amp;Tabela1[[#This Row],[Ticker]],"Link")</f>
        <v>Link</v>
      </c>
      <c r="V320" s="38" t="s">
        <v>29</v>
      </c>
    </row>
    <row r="321" spans="1:22" hidden="1" x14ac:dyDescent="0.25">
      <c r="A321" s="12" t="s">
        <v>621</v>
      </c>
      <c r="B321" s="12" t="s">
        <v>28</v>
      </c>
      <c r="C321" s="13" t="s">
        <v>76</v>
      </c>
      <c r="D321" s="13" t="s">
        <v>49</v>
      </c>
      <c r="E321" s="16">
        <v>0</v>
      </c>
      <c r="F321" s="16">
        <v>142.8571</v>
      </c>
      <c r="G321" s="25" t="e">
        <f>Tabela1[[#This Row],[Divid.]]*12/Tabela1[[#This Row],[Preço atual]]</f>
        <v>#DIV/0!</v>
      </c>
      <c r="H321" s="16">
        <v>657.14290000000005</v>
      </c>
      <c r="I321" s="16">
        <v>4901.2</v>
      </c>
      <c r="J321" s="15">
        <f>Tabela1[[#This Row],[Preço atual]]/Tabela1[[#This Row],[VP]]</f>
        <v>0</v>
      </c>
      <c r="K321" s="14"/>
      <c r="L321" s="14"/>
      <c r="M321" s="13">
        <v>0.17</v>
      </c>
      <c r="N321" s="13">
        <v>100</v>
      </c>
      <c r="O321" s="13"/>
      <c r="P321" s="13"/>
      <c r="Q321" s="30">
        <f>Tabela1[[#This Row],[Divid.]]</f>
        <v>142.8571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12651.551291512915</v>
      </c>
      <c r="T321" s="17" t="e">
        <f>Tabela1[[#This Row],[Preço Calculado]]/Tabela1[[#This Row],[Preço atual]]-1</f>
        <v>#DIV/0!</v>
      </c>
      <c r="U321" s="29" t="str">
        <f>HYPERLINK("https://statusinvest.com.br/fundos-imobiliarios/"&amp;Tabela1[[#This Row],[Ticker]],"Link")</f>
        <v>Link</v>
      </c>
      <c r="V321" s="38" t="s">
        <v>29</v>
      </c>
    </row>
    <row r="322" spans="1:22" hidden="1" x14ac:dyDescent="0.25">
      <c r="A322" s="12" t="s">
        <v>622</v>
      </c>
      <c r="B322" s="12" t="s">
        <v>28</v>
      </c>
      <c r="C322" s="13" t="s">
        <v>35</v>
      </c>
      <c r="D322" s="13" t="s">
        <v>49</v>
      </c>
      <c r="E322" s="16">
        <v>35</v>
      </c>
      <c r="F322" s="16">
        <v>0.88919999999999999</v>
      </c>
      <c r="G322" s="25">
        <f>Tabela1[[#This Row],[Divid.]]*12/Tabela1[[#This Row],[Preço atual]]</f>
        <v>0.30486857142857143</v>
      </c>
      <c r="H322" s="16">
        <v>6.1005000000000003</v>
      </c>
      <c r="I322" s="16">
        <v>67.3</v>
      </c>
      <c r="J322" s="15">
        <f>Tabela1[[#This Row],[Preço atual]]/Tabela1[[#This Row],[VP]]</f>
        <v>0.52005943536404164</v>
      </c>
      <c r="K322" s="14"/>
      <c r="L322" s="14"/>
      <c r="M322" s="13">
        <v>1.45</v>
      </c>
      <c r="N322" s="13">
        <v>332</v>
      </c>
      <c r="O322" s="13"/>
      <c r="P322" s="13"/>
      <c r="Q322" s="30">
        <f>Tabela1[[#This Row],[Divid.]]</f>
        <v>0.88919999999999999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322" s="17">
        <f>Tabela1[[#This Row],[Preço Calculado]]/Tabela1[[#This Row],[Preço atual]]-1</f>
        <v>1.2499525566684238</v>
      </c>
      <c r="U322" s="29" t="str">
        <f>HYPERLINK("https://statusinvest.com.br/fundos-imobiliarios/"&amp;Tabela1[[#This Row],[Ticker]],"Link")</f>
        <v>Link</v>
      </c>
      <c r="V322" s="38" t="s">
        <v>623</v>
      </c>
    </row>
    <row r="323" spans="1:22" hidden="1" x14ac:dyDescent="0.25">
      <c r="A323" s="12" t="s">
        <v>624</v>
      </c>
      <c r="B323" s="12" t="s">
        <v>28</v>
      </c>
      <c r="C323" s="13" t="s">
        <v>35</v>
      </c>
      <c r="D323" s="13" t="s">
        <v>142</v>
      </c>
      <c r="E323" s="16">
        <v>83.25</v>
      </c>
      <c r="F323" s="16">
        <v>0.75</v>
      </c>
      <c r="G323" s="25">
        <f>Tabela1[[#This Row],[Divid.]]*12/Tabela1[[#This Row],[Preço atual]]</f>
        <v>0.10810810810810811</v>
      </c>
      <c r="H323" s="16">
        <v>9.57</v>
      </c>
      <c r="I323" s="16">
        <v>92.41</v>
      </c>
      <c r="J323" s="15">
        <f>Tabela1[[#This Row],[Preço atual]]/Tabela1[[#This Row],[VP]]</f>
        <v>0.90087652851423006</v>
      </c>
      <c r="K323" s="14"/>
      <c r="L323" s="14"/>
      <c r="M323" s="13">
        <v>17.59</v>
      </c>
      <c r="N323" s="13">
        <v>16167</v>
      </c>
      <c r="O323" s="13"/>
      <c r="P323" s="13"/>
      <c r="Q323" s="30">
        <f>Tabela1[[#This Row],[Divid.]]</f>
        <v>0.75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23" s="17">
        <f>Tabela1[[#This Row],[Preço Calculado]]/Tabela1[[#This Row],[Preço atual]]-1</f>
        <v>-0.20215418370399929</v>
      </c>
      <c r="U323" s="29" t="str">
        <f>HYPERLINK("https://statusinvest.com.br/fundos-imobiliarios/"&amp;Tabela1[[#This Row],[Ticker]],"Link")</f>
        <v>Link</v>
      </c>
      <c r="V323" s="38" t="s">
        <v>625</v>
      </c>
    </row>
    <row r="324" spans="1:22" hidden="1" x14ac:dyDescent="0.25">
      <c r="A324" s="12" t="s">
        <v>626</v>
      </c>
      <c r="B324" s="12" t="s">
        <v>28</v>
      </c>
      <c r="C324" s="13" t="s">
        <v>35</v>
      </c>
      <c r="D324" s="13" t="s">
        <v>627</v>
      </c>
      <c r="E324" s="16">
        <v>17.32</v>
      </c>
      <c r="F324" s="16">
        <v>0.78590000000000004</v>
      </c>
      <c r="G324" s="25">
        <f>Tabela1[[#This Row],[Divid.]]*12/Tabela1[[#This Row],[Preço atual]]</f>
        <v>0.54450346420323337</v>
      </c>
      <c r="H324" s="16">
        <v>4.7873999999999999</v>
      </c>
      <c r="I324" s="16">
        <v>20.440000000000001</v>
      </c>
      <c r="J324" s="15">
        <f>Tabela1[[#This Row],[Preço atual]]/Tabela1[[#This Row],[VP]]</f>
        <v>0.84735812133072408</v>
      </c>
      <c r="K324" s="14"/>
      <c r="L324" s="14"/>
      <c r="M324" s="13">
        <v>16.940000000000001</v>
      </c>
      <c r="N324" s="13">
        <v>664</v>
      </c>
      <c r="O324" s="13"/>
      <c r="P324" s="13"/>
      <c r="Q324" s="30">
        <f>Tabela1[[#This Row],[Divid.]]</f>
        <v>0.78590000000000004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69.600000000000009</v>
      </c>
      <c r="T324" s="17">
        <f>Tabela1[[#This Row],[Preço Calculado]]/Tabela1[[#This Row],[Preço atual]]-1</f>
        <v>3.0184757505773678</v>
      </c>
      <c r="U324" s="29" t="str">
        <f>HYPERLINK("https://statusinvest.com.br/fundos-imobiliarios/"&amp;Tabela1[[#This Row],[Ticker]],"Link")</f>
        <v>Link</v>
      </c>
      <c r="V324" s="38" t="s">
        <v>29</v>
      </c>
    </row>
    <row r="325" spans="1:22" hidden="1" x14ac:dyDescent="0.25">
      <c r="A325" s="12" t="s">
        <v>628</v>
      </c>
      <c r="B325" s="12" t="s">
        <v>28</v>
      </c>
      <c r="C325" s="13" t="s">
        <v>55</v>
      </c>
      <c r="D325" s="13"/>
      <c r="E325" s="16">
        <v>96.59</v>
      </c>
      <c r="F325" s="16">
        <v>0.83</v>
      </c>
      <c r="G325" s="25">
        <f>Tabela1[[#This Row],[Divid.]]*12/Tabela1[[#This Row],[Preço atual]]</f>
        <v>0.10311626462366703</v>
      </c>
      <c r="H325" s="16">
        <v>10.36</v>
      </c>
      <c r="I325" s="16">
        <v>93.13</v>
      </c>
      <c r="J325" s="15">
        <f>Tabela1[[#This Row],[Preço atual]]/Tabela1[[#This Row],[VP]]</f>
        <v>1.0371523676581125</v>
      </c>
      <c r="K325" s="14"/>
      <c r="L325" s="14"/>
      <c r="M325" s="13">
        <v>2.02</v>
      </c>
      <c r="N325" s="13">
        <v>174</v>
      </c>
      <c r="O325" s="13"/>
      <c r="P325" s="13"/>
      <c r="Q325" s="30">
        <f>Tabela1[[#This Row],[Divid.]]</f>
        <v>0.83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25" s="17">
        <f>Tabela1[[#This Row],[Preço Calculado]]/Tabela1[[#This Row],[Preço atual]]-1</f>
        <v>-0.23899435702090766</v>
      </c>
      <c r="U325" s="29" t="str">
        <f>HYPERLINK("https://statusinvest.com.br/fundos-imobiliarios/"&amp;Tabela1[[#This Row],[Ticker]],"Link")</f>
        <v>Link</v>
      </c>
      <c r="V325" s="38" t="s">
        <v>29</v>
      </c>
    </row>
    <row r="326" spans="1:22" hidden="1" x14ac:dyDescent="0.25">
      <c r="A326" s="12" t="s">
        <v>629</v>
      </c>
      <c r="B326" s="12" t="s">
        <v>28</v>
      </c>
      <c r="C326" s="13" t="s">
        <v>55</v>
      </c>
      <c r="D326" s="13"/>
      <c r="E326" s="16">
        <v>9.33</v>
      </c>
      <c r="F326" s="16">
        <v>0.1</v>
      </c>
      <c r="G326" s="25">
        <f>Tabela1[[#This Row],[Divid.]]*12/Tabela1[[#This Row],[Preço atual]]</f>
        <v>0.12861736334405147</v>
      </c>
      <c r="H326" s="16">
        <v>0.91930000000000001</v>
      </c>
      <c r="I326" s="16">
        <v>9.51</v>
      </c>
      <c r="J326" s="15">
        <f>Tabela1[[#This Row],[Preço atual]]/Tabela1[[#This Row],[VP]]</f>
        <v>0.98107255520504733</v>
      </c>
      <c r="K326" s="14"/>
      <c r="L326" s="14"/>
      <c r="M326" s="13">
        <v>14.78</v>
      </c>
      <c r="N326" s="13">
        <v>8039</v>
      </c>
      <c r="O326" s="13"/>
      <c r="P326" s="13"/>
      <c r="Q326" s="30">
        <f>Tabela1[[#This Row],[Divid.]]</f>
        <v>0.1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26" s="17">
        <f>Tabela1[[#This Row],[Preço Calculado]]/Tabela1[[#This Row],[Preço atual]]-1</f>
        <v>-5.0794366464564922E-2</v>
      </c>
      <c r="U326" s="29" t="str">
        <f>HYPERLINK("https://statusinvest.com.br/fundos-imobiliarios/"&amp;Tabela1[[#This Row],[Ticker]],"Link")</f>
        <v>Link</v>
      </c>
      <c r="V326" s="38" t="s">
        <v>630</v>
      </c>
    </row>
    <row r="327" spans="1:22" hidden="1" x14ac:dyDescent="0.25">
      <c r="A327" s="12" t="s">
        <v>631</v>
      </c>
      <c r="B327" s="12" t="s">
        <v>28</v>
      </c>
      <c r="C327" s="13" t="s">
        <v>60</v>
      </c>
      <c r="D327" s="13"/>
      <c r="E327" s="16">
        <v>63.06</v>
      </c>
      <c r="F327" s="16">
        <v>0.83</v>
      </c>
      <c r="G327" s="14">
        <f>Tabela1[[#This Row],[Divid.]]*12/Tabela1[[#This Row],[Preço atual]]</f>
        <v>0.15794481446241673</v>
      </c>
      <c r="H327" s="16">
        <v>11.98</v>
      </c>
      <c r="I327" s="16">
        <v>68.040000000000006</v>
      </c>
      <c r="J327" s="15">
        <f>Tabela1[[#This Row],[Preço atual]]/Tabela1[[#This Row],[VP]]</f>
        <v>0.92680776014109345</v>
      </c>
      <c r="K327" s="14"/>
      <c r="L327" s="14"/>
      <c r="M327" s="13">
        <v>1.35</v>
      </c>
      <c r="N327" s="13">
        <v>109</v>
      </c>
      <c r="O327" s="13">
        <v>26734</v>
      </c>
      <c r="P327" s="13">
        <v>0</v>
      </c>
      <c r="Q327" s="30">
        <f>Tabela1[[#This Row],[Divid.]]</f>
        <v>0.83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27" s="17">
        <f>Tabela1[[#This Row],[Preço Calculado]]/Tabela1[[#This Row],[Preço atual]]-1</f>
        <v>0.16564438717650698</v>
      </c>
      <c r="U327" s="29" t="str">
        <f>HYPERLINK("https://statusinvest.com.br/fundos-imobiliarios/"&amp;Tabela1[[#This Row],[Ticker]],"Link")</f>
        <v>Link</v>
      </c>
      <c r="V327" s="38" t="s">
        <v>29</v>
      </c>
    </row>
    <row r="328" spans="1:22" hidden="1" x14ac:dyDescent="0.25">
      <c r="A328" s="12" t="s">
        <v>632</v>
      </c>
      <c r="B328" s="12" t="s">
        <v>28</v>
      </c>
      <c r="C328" s="13" t="s">
        <v>155</v>
      </c>
      <c r="D328" s="13"/>
      <c r="E328" s="16">
        <v>1190</v>
      </c>
      <c r="F328" s="16">
        <v>3.41</v>
      </c>
      <c r="G328" s="25">
        <f>Tabela1[[#This Row],[Divid.]]*12/Tabela1[[#This Row],[Preço atual]]</f>
        <v>3.4386554621848739E-2</v>
      </c>
      <c r="H328" s="16">
        <v>6.41</v>
      </c>
      <c r="I328" s="16">
        <v>1.06</v>
      </c>
      <c r="J328" s="15">
        <f>Tabela1[[#This Row],[Preço atual]]/Tabela1[[#This Row],[VP]]</f>
        <v>1122.6415094339623</v>
      </c>
      <c r="K328" s="14"/>
      <c r="L328" s="14"/>
      <c r="M328" s="13">
        <v>1.06</v>
      </c>
      <c r="N328" s="13">
        <v>62</v>
      </c>
      <c r="O328" s="13"/>
      <c r="P328" s="13"/>
      <c r="Q328" s="30">
        <f>Tabela1[[#This Row],[Divid.]]</f>
        <v>3.41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328" s="17">
        <f>Tabela1[[#This Row],[Preço Calculado]]/Tabela1[[#This Row],[Preço atual]]-1</f>
        <v>-0.74622468913764761</v>
      </c>
      <c r="U328" s="29" t="str">
        <f>HYPERLINK("https://statusinvest.com.br/fundos-imobiliarios/"&amp;Tabela1[[#This Row],[Ticker]],"Link")</f>
        <v>Link</v>
      </c>
      <c r="V328" s="38" t="s">
        <v>633</v>
      </c>
    </row>
    <row r="329" spans="1:22" x14ac:dyDescent="0.25">
      <c r="A329" s="12" t="s">
        <v>634</v>
      </c>
      <c r="B329" s="12" t="s">
        <v>28</v>
      </c>
      <c r="C329" s="13"/>
      <c r="D329" s="13"/>
      <c r="E329" s="16"/>
      <c r="F329" s="16"/>
      <c r="G329" s="25" t="e">
        <f>Tabela1[[#This Row],[Divid.]]*12/Tabela1[[#This Row],[Preço atual]]</f>
        <v>#DIV/0!</v>
      </c>
      <c r="H329" s="16"/>
      <c r="I329" s="16"/>
      <c r="J329" s="15" t="e">
        <f>Tabela1[[#This Row],[Preço atual]]/Tabela1[[#This Row],[VP]]</f>
        <v>#DIV/0!</v>
      </c>
      <c r="K329" s="14"/>
      <c r="L329" s="14"/>
      <c r="M329" s="13"/>
      <c r="N329" s="13"/>
      <c r="O329" s="13"/>
      <c r="P329" s="13"/>
      <c r="Q329" s="30">
        <f>Tabela1[[#This Row],[Divid.]]</f>
        <v>0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29" s="17" t="e">
        <f>Tabela1[[#This Row],[Preço Calculado]]/Tabela1[[#This Row],[Preço atual]]-1</f>
        <v>#DIV/0!</v>
      </c>
      <c r="U329" s="29" t="str">
        <f>HYPERLINK("https://statusinvest.com.br/fundos-imobiliarios/"&amp;Tabela1[[#This Row],[Ticker]],"Link")</f>
        <v>Link</v>
      </c>
      <c r="V329" s="38" t="s">
        <v>29</v>
      </c>
    </row>
    <row r="330" spans="1:22" hidden="1" x14ac:dyDescent="0.25">
      <c r="A330" s="12" t="s">
        <v>635</v>
      </c>
      <c r="B330" s="12" t="s">
        <v>28</v>
      </c>
      <c r="C330" s="13" t="s">
        <v>155</v>
      </c>
      <c r="D330" s="13"/>
      <c r="E330" s="16">
        <v>75.5</v>
      </c>
      <c r="F330" s="16">
        <v>1.23</v>
      </c>
      <c r="G330" s="14">
        <f>Tabela1[[#This Row],[Divid.]]*12/Tabela1[[#This Row],[Preço atual]]</f>
        <v>0.19549668874172185</v>
      </c>
      <c r="H330" s="16">
        <v>1.23</v>
      </c>
      <c r="I330" s="16">
        <v>75.91</v>
      </c>
      <c r="J330" s="15">
        <f>Tabela1[[#This Row],[Preço atual]]/Tabela1[[#This Row],[VP]]</f>
        <v>0.99459886707943623</v>
      </c>
      <c r="K330" s="14"/>
      <c r="L330" s="14"/>
      <c r="M330" s="13">
        <v>0.08</v>
      </c>
      <c r="N330" s="13">
        <v>29</v>
      </c>
      <c r="O330" s="13">
        <v>3861</v>
      </c>
      <c r="P330" s="13">
        <v>581</v>
      </c>
      <c r="Q330" s="30">
        <f>Tabela1[[#This Row],[Divid.]]</f>
        <v>1.23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30" s="17">
        <f>Tabela1[[#This Row],[Preço Calculado]]/Tabela1[[#This Row],[Preço atual]]-1</f>
        <v>0.44277999071381413</v>
      </c>
      <c r="U330" s="29" t="str">
        <f>HYPERLINK("https://statusinvest.com.br/fundos-imobiliarios/"&amp;Tabela1[[#This Row],[Ticker]],"Link")</f>
        <v>Link</v>
      </c>
      <c r="V330" s="38" t="s">
        <v>636</v>
      </c>
    </row>
    <row r="331" spans="1:22" hidden="1" x14ac:dyDescent="0.25">
      <c r="A331" s="12" t="s">
        <v>637</v>
      </c>
      <c r="B331" s="12" t="s">
        <v>28</v>
      </c>
      <c r="C331" s="13" t="s">
        <v>76</v>
      </c>
      <c r="D331" s="13" t="s">
        <v>49</v>
      </c>
      <c r="E331" s="16">
        <v>105.06</v>
      </c>
      <c r="F331" s="16">
        <v>0.89</v>
      </c>
      <c r="G331" s="25">
        <f>Tabela1[[#This Row],[Divid.]]*12/Tabela1[[#This Row],[Preço atual]]</f>
        <v>0.10165619645916618</v>
      </c>
      <c r="H331" s="16">
        <v>16.579999999999998</v>
      </c>
      <c r="I331" s="16">
        <v>100.92</v>
      </c>
      <c r="J331" s="15">
        <f>Tabela1[[#This Row],[Preço atual]]/Tabela1[[#This Row],[VP]]</f>
        <v>1.0410225921521998</v>
      </c>
      <c r="K331" s="14"/>
      <c r="L331" s="14"/>
      <c r="M331" s="13">
        <v>2.5299999999999998</v>
      </c>
      <c r="N331" s="13">
        <v>105</v>
      </c>
      <c r="O331" s="13">
        <v>10718</v>
      </c>
      <c r="P331" s="13">
        <v>0</v>
      </c>
      <c r="Q331" s="30">
        <f>Tabela1[[#This Row],[Divid.]]</f>
        <v>0.89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331" s="17">
        <f>Tabela1[[#This Row],[Preço Calculado]]/Tabela1[[#This Row],[Preço atual]]-1</f>
        <v>-0.24976976782903193</v>
      </c>
      <c r="U331" s="29" t="str">
        <f>HYPERLINK("https://statusinvest.com.br/fundos-imobiliarios/"&amp;Tabela1[[#This Row],[Ticker]],"Link")</f>
        <v>Link</v>
      </c>
      <c r="V331" s="38" t="s">
        <v>638</v>
      </c>
    </row>
    <row r="332" spans="1:22" hidden="1" x14ac:dyDescent="0.25">
      <c r="A332" s="12" t="s">
        <v>639</v>
      </c>
      <c r="B332" s="12" t="s">
        <v>28</v>
      </c>
      <c r="C332" s="13" t="s">
        <v>35</v>
      </c>
      <c r="D332" s="13" t="s">
        <v>627</v>
      </c>
      <c r="E332" s="16">
        <v>8.59</v>
      </c>
      <c r="F332" s="16">
        <v>8.8999999999999996E-2</v>
      </c>
      <c r="G332" s="14">
        <f>Tabela1[[#This Row],[Divid.]]*12/Tabela1[[#This Row],[Preço atual]]</f>
        <v>0.12433061699650758</v>
      </c>
      <c r="H332" s="16">
        <v>1.141</v>
      </c>
      <c r="I332" s="16">
        <v>9.6</v>
      </c>
      <c r="J332" s="15">
        <f>Tabela1[[#This Row],[Preço atual]]/Tabela1[[#This Row],[VP]]</f>
        <v>0.89479166666666665</v>
      </c>
      <c r="K332" s="14"/>
      <c r="L332" s="14"/>
      <c r="M332" s="13">
        <v>18.100000000000001</v>
      </c>
      <c r="N332" s="13">
        <v>36592</v>
      </c>
      <c r="O332" s="13"/>
      <c r="P332" s="13"/>
      <c r="Q332" s="30">
        <f>Tabela1[[#This Row],[Divid.]]</f>
        <v>8.8999999999999996E-2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7.8819188191881917</v>
      </c>
      <c r="T332" s="17">
        <f>Tabela1[[#This Row],[Preço Calculado]]/Tabela1[[#This Row],[Preço atual]]-1</f>
        <v>-8.2430870874482864E-2</v>
      </c>
      <c r="U332" s="29" t="str">
        <f>HYPERLINK("https://statusinvest.com.br/fundos-imobiliarios/"&amp;Tabela1[[#This Row],[Ticker]],"Link")</f>
        <v>Link</v>
      </c>
      <c r="V332" s="38" t="s">
        <v>640</v>
      </c>
    </row>
    <row r="333" spans="1:22" hidden="1" x14ac:dyDescent="0.25">
      <c r="A333" s="12" t="s">
        <v>641</v>
      </c>
      <c r="B333" s="12" t="s">
        <v>28</v>
      </c>
      <c r="C333" s="13" t="s">
        <v>67</v>
      </c>
      <c r="D333" s="13" t="s">
        <v>642</v>
      </c>
      <c r="E333" s="16">
        <v>58</v>
      </c>
      <c r="F333" s="16">
        <v>0.46</v>
      </c>
      <c r="G333" s="14">
        <f>Tabela1[[#This Row],[Divid.]]*12/Tabela1[[#This Row],[Preço atual]]</f>
        <v>9.5172413793103455E-2</v>
      </c>
      <c r="H333" s="16">
        <v>5.46</v>
      </c>
      <c r="I333" s="16">
        <v>57.48</v>
      </c>
      <c r="J333" s="15">
        <f>Tabela1[[#This Row],[Preço atual]]/Tabela1[[#This Row],[VP]]</f>
        <v>1.0090466249130132</v>
      </c>
      <c r="K333" s="14">
        <v>0</v>
      </c>
      <c r="L333" s="14">
        <v>0</v>
      </c>
      <c r="M333" s="13">
        <v>0.59</v>
      </c>
      <c r="N333" s="13">
        <v>491</v>
      </c>
      <c r="O333" s="13">
        <v>12855</v>
      </c>
      <c r="P333" s="13">
        <v>1177</v>
      </c>
      <c r="Q333" s="30">
        <f>Tabela1[[#This Row],[Divid.]]</f>
        <v>0.46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333" s="17">
        <f>Tabela1[[#This Row],[Preço Calculado]]/Tabela1[[#This Row],[Preço atual]]-1</f>
        <v>-0.29762056241252066</v>
      </c>
      <c r="U333" s="29" t="str">
        <f>HYPERLINK("https://statusinvest.com.br/fundos-imobiliarios/"&amp;Tabela1[[#This Row],[Ticker]],"Link")</f>
        <v>Link</v>
      </c>
      <c r="V333" s="38" t="s">
        <v>643</v>
      </c>
    </row>
    <row r="334" spans="1:22" hidden="1" x14ac:dyDescent="0.25">
      <c r="A334" s="12" t="s">
        <v>644</v>
      </c>
      <c r="B334" s="12" t="s">
        <v>28</v>
      </c>
      <c r="C334" s="13" t="s">
        <v>31</v>
      </c>
      <c r="D334" s="13" t="s">
        <v>46</v>
      </c>
      <c r="E334" s="16">
        <v>1920.01</v>
      </c>
      <c r="F334" s="16">
        <v>17.299800000000001</v>
      </c>
      <c r="G334" s="25">
        <f>Tabela1[[#This Row],[Divid.]]*12/Tabela1[[#This Row],[Preço atual]]</f>
        <v>0.10812318685840178</v>
      </c>
      <c r="H334" s="16">
        <v>200.71809999999999</v>
      </c>
      <c r="I334" s="16">
        <v>3474.15</v>
      </c>
      <c r="J334" s="15">
        <f>Tabela1[[#This Row],[Preço atual]]/Tabela1[[#This Row],[VP]]</f>
        <v>0.55265604536361412</v>
      </c>
      <c r="K334" s="14">
        <v>1.7000000000000001E-2</v>
      </c>
      <c r="L334" s="14">
        <v>-7.2000000000000008E-2</v>
      </c>
      <c r="M334" s="13">
        <v>3.04</v>
      </c>
      <c r="N334" s="13">
        <v>3673</v>
      </c>
      <c r="O334" s="13">
        <v>1458</v>
      </c>
      <c r="P334" s="13">
        <v>233</v>
      </c>
      <c r="Q334" s="30">
        <f>Tabela1[[#This Row],[Divid.]]</f>
        <v>17.299800000000001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1532.0856088560884</v>
      </c>
      <c r="T334" s="17">
        <f>Tabela1[[#This Row],[Preço Calculado]]/Tabela1[[#This Row],[Preço atual]]-1</f>
        <v>-0.20204290141400916</v>
      </c>
      <c r="U334" s="29" t="str">
        <f>HYPERLINK("https://statusinvest.com.br/fundos-imobiliarios/"&amp;Tabela1[[#This Row],[Ticker]],"Link")</f>
        <v>Link</v>
      </c>
      <c r="V334" s="38" t="s">
        <v>645</v>
      </c>
    </row>
    <row r="335" spans="1:22" x14ac:dyDescent="0.25">
      <c r="A335" s="12" t="s">
        <v>646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29</v>
      </c>
    </row>
    <row r="336" spans="1:22" hidden="1" x14ac:dyDescent="0.25">
      <c r="A336" s="12" t="s">
        <v>647</v>
      </c>
      <c r="B336" s="12" t="s">
        <v>28</v>
      </c>
      <c r="C336" s="13" t="s">
        <v>39</v>
      </c>
      <c r="D336" s="13" t="s">
        <v>648</v>
      </c>
      <c r="E336" s="16">
        <v>58.99</v>
      </c>
      <c r="F336" s="16">
        <v>1.62</v>
      </c>
      <c r="G336" s="14">
        <f>Tabela1[[#This Row],[Divid.]]*12/Tabela1[[#This Row],[Preço atual]]</f>
        <v>0.32954738091201902</v>
      </c>
      <c r="H336" s="16">
        <v>0</v>
      </c>
      <c r="I336" s="16">
        <v>167.54</v>
      </c>
      <c r="J336" s="15">
        <f>Tabela1[[#This Row],[Preço atual]]/Tabela1[[#This Row],[VP]]</f>
        <v>0.3520950220842784</v>
      </c>
      <c r="K336" s="14">
        <v>1</v>
      </c>
      <c r="L336" s="14">
        <v>0</v>
      </c>
      <c r="M336" s="13">
        <v>0.98</v>
      </c>
      <c r="N336" s="13">
        <v>878</v>
      </c>
      <c r="O336" s="13">
        <v>1188</v>
      </c>
      <c r="P336" s="13">
        <v>0</v>
      </c>
      <c r="Q336" s="30">
        <f>Tabela1[[#This Row],[Divid.]]</f>
        <v>1.62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336" s="17">
        <f>Tabela1[[#This Row],[Preço Calculado]]/Tabela1[[#This Row],[Preço atual]]-1</f>
        <v>1.4320839919706199</v>
      </c>
      <c r="U336" s="29" t="str">
        <f>HYPERLINK("https://statusinvest.com.br/fundos-imobiliarios/"&amp;Tabela1[[#This Row],[Ticker]],"Link")</f>
        <v>Link</v>
      </c>
      <c r="V336" s="38" t="s">
        <v>649</v>
      </c>
    </row>
    <row r="337" spans="1:22" hidden="1" x14ac:dyDescent="0.25">
      <c r="A337" s="12" t="s">
        <v>650</v>
      </c>
      <c r="B337" s="12" t="s">
        <v>28</v>
      </c>
      <c r="C337" s="13" t="s">
        <v>35</v>
      </c>
      <c r="D337" s="13"/>
      <c r="E337" s="16">
        <v>0</v>
      </c>
      <c r="F337" s="16" t="s">
        <v>49</v>
      </c>
      <c r="G337" s="25" t="e">
        <f>Tabela1[[#This Row],[Divid.]]*12/Tabela1[[#This Row],[Preço atual]]</f>
        <v>#VALUE!</v>
      </c>
      <c r="H337" s="16">
        <v>0</v>
      </c>
      <c r="I337" s="16">
        <v>134.32</v>
      </c>
      <c r="J337" s="15">
        <f>Tabela1[[#This Row],[Preço atual]]/Tabela1[[#This Row],[VP]]</f>
        <v>0</v>
      </c>
      <c r="K337" s="14"/>
      <c r="L337" s="14"/>
      <c r="M337" s="13">
        <v>0.01</v>
      </c>
      <c r="N337" s="13">
        <v>20</v>
      </c>
      <c r="O337" s="13"/>
      <c r="P337" s="13"/>
      <c r="Q337" s="30" t="str">
        <f>Tabela1[[#This Row],[Divid.]]</f>
        <v>-</v>
      </c>
      <c r="R337" s="31">
        <v>0</v>
      </c>
      <c r="S33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7" s="17" t="e">
        <f>Tabela1[[#This Row],[Preço Calculado]]/Tabela1[[#This Row],[Preço atual]]-1</f>
        <v>#VALUE!</v>
      </c>
      <c r="U337" s="29" t="str">
        <f>HYPERLINK("https://statusinvest.com.br/fundos-imobiliarios/"&amp;Tabela1[[#This Row],[Ticker]],"Link")</f>
        <v>Link</v>
      </c>
      <c r="V337" s="38" t="s">
        <v>29</v>
      </c>
    </row>
    <row r="338" spans="1:22" hidden="1" x14ac:dyDescent="0.25">
      <c r="A338" s="12" t="s">
        <v>651</v>
      </c>
      <c r="B338" s="12" t="s">
        <v>28</v>
      </c>
      <c r="C338" s="13" t="s">
        <v>35</v>
      </c>
      <c r="D338" s="13"/>
      <c r="E338" s="16">
        <v>9.39</v>
      </c>
      <c r="F338" s="16">
        <v>9.0999999999999998E-2</v>
      </c>
      <c r="G338" s="25">
        <f>Tabela1[[#This Row],[Divid.]]*12/Tabela1[[#This Row],[Preço atual]]</f>
        <v>0.11629392971246007</v>
      </c>
      <c r="H338" s="16">
        <v>0.90580000000000005</v>
      </c>
      <c r="I338" s="16">
        <v>9.91</v>
      </c>
      <c r="J338" s="15">
        <f>Tabela1[[#This Row],[Preço atual]]/Tabela1[[#This Row],[VP]]</f>
        <v>0.94752774974772958</v>
      </c>
      <c r="K338" s="14"/>
      <c r="L338" s="14"/>
      <c r="M338" s="13">
        <v>7.21</v>
      </c>
      <c r="N338" s="13">
        <v>757</v>
      </c>
      <c r="O338" s="13"/>
      <c r="P338" s="13"/>
      <c r="Q338" s="30">
        <f>Tabela1[[#This Row],[Divid.]]</f>
        <v>9.0999999999999998E-2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338" s="17">
        <f>Tabela1[[#This Row],[Preço Calculado]]/Tabela1[[#This Row],[Preço atual]]-1</f>
        <v>-0.14174221614420635</v>
      </c>
      <c r="U338" s="29" t="str">
        <f>HYPERLINK("https://statusinvest.com.br/fundos-imobiliarios/"&amp;Tabela1[[#This Row],[Ticker]],"Link")</f>
        <v>Link</v>
      </c>
      <c r="V338" s="38" t="s">
        <v>652</v>
      </c>
    </row>
    <row r="339" spans="1:22" hidden="1" x14ac:dyDescent="0.25">
      <c r="A339" s="12" t="s">
        <v>653</v>
      </c>
      <c r="B339" s="12" t="s">
        <v>28</v>
      </c>
      <c r="C339" s="13" t="s">
        <v>39</v>
      </c>
      <c r="D339" s="13" t="s">
        <v>233</v>
      </c>
      <c r="E339" s="16">
        <v>89.89</v>
      </c>
      <c r="F339" s="16">
        <v>0.65</v>
      </c>
      <c r="G339" s="25">
        <f>Tabela1[[#This Row],[Divid.]]*12/Tabela1[[#This Row],[Preço atual]]</f>
        <v>8.6772722216041834E-2</v>
      </c>
      <c r="H339" s="16">
        <v>8.0500000000000007</v>
      </c>
      <c r="I339" s="16">
        <v>105.11</v>
      </c>
      <c r="J339" s="15">
        <f>Tabela1[[#This Row],[Preço atual]]/Tabela1[[#This Row],[VP]]</f>
        <v>0.85519931500332991</v>
      </c>
      <c r="K339" s="14">
        <v>0.156</v>
      </c>
      <c r="L339" s="14">
        <v>0</v>
      </c>
      <c r="M339" s="13">
        <v>1.27</v>
      </c>
      <c r="N339" s="13">
        <v>167284</v>
      </c>
      <c r="O339" s="13">
        <v>23630</v>
      </c>
      <c r="P339" s="13">
        <v>1511</v>
      </c>
      <c r="Q339" s="30">
        <f>Tabela1[[#This Row],[Divid.]]</f>
        <v>0.65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39" s="17">
        <f>Tabela1[[#This Row],[Preço Calculado]]/Tabela1[[#This Row],[Preço atual]]-1</f>
        <v>-0.35961090615467284</v>
      </c>
      <c r="U339" s="29" t="str">
        <f>HYPERLINK("https://statusinvest.com.br/fundos-imobiliarios/"&amp;Tabela1[[#This Row],[Ticker]],"Link")</f>
        <v>Link</v>
      </c>
      <c r="V339" s="38" t="s">
        <v>654</v>
      </c>
    </row>
    <row r="340" spans="1:22" hidden="1" x14ac:dyDescent="0.25">
      <c r="A340" s="12" t="s">
        <v>655</v>
      </c>
      <c r="B340" s="12" t="s">
        <v>28</v>
      </c>
      <c r="C340" s="13" t="s">
        <v>76</v>
      </c>
      <c r="D340" s="13" t="s">
        <v>656</v>
      </c>
      <c r="E340" s="16">
        <v>46.8</v>
      </c>
      <c r="F340" s="16">
        <v>0.44</v>
      </c>
      <c r="G340" s="14">
        <f>Tabela1[[#This Row],[Divid.]]*12/Tabela1[[#This Row],[Preço atual]]</f>
        <v>0.11282051282051284</v>
      </c>
      <c r="H340" s="16">
        <v>5.242</v>
      </c>
      <c r="I340" s="16">
        <v>60.55</v>
      </c>
      <c r="J340" s="15">
        <f>Tabela1[[#This Row],[Preço atual]]/Tabela1[[#This Row],[VP]]</f>
        <v>0.77291494632535096</v>
      </c>
      <c r="K340" s="14">
        <v>0</v>
      </c>
      <c r="L340" s="14">
        <v>0</v>
      </c>
      <c r="M340" s="13">
        <v>0.81</v>
      </c>
      <c r="N340" s="13">
        <v>19260</v>
      </c>
      <c r="O340" s="13">
        <v>1634</v>
      </c>
      <c r="P340" s="13">
        <v>210</v>
      </c>
      <c r="Q340" s="30">
        <f>Tabela1[[#This Row],[Divid.]]</f>
        <v>0.44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40" s="17">
        <f>Tabela1[[#This Row],[Preço Calculado]]/Tabela1[[#This Row],[Preço atual]]-1</f>
        <v>-0.16737628914750691</v>
      </c>
      <c r="U340" s="29" t="str">
        <f>HYPERLINK("https://statusinvest.com.br/fundos-imobiliarios/"&amp;Tabela1[[#This Row],[Ticker]],"Link")</f>
        <v>Link</v>
      </c>
      <c r="V340" s="38" t="s">
        <v>657</v>
      </c>
    </row>
    <row r="341" spans="1:22" x14ac:dyDescent="0.25">
      <c r="A341" s="12" t="s">
        <v>658</v>
      </c>
      <c r="B341" s="12" t="s">
        <v>28</v>
      </c>
      <c r="C341" s="13"/>
      <c r="D341" s="13"/>
      <c r="E341" s="16"/>
      <c r="F341" s="16"/>
      <c r="G341" s="14" t="e">
        <f>Tabela1[[#This Row],[Divid.]]*12/Tabela1[[#This Row],[Preço atual]]</f>
        <v>#DIV/0!</v>
      </c>
      <c r="H341" s="16"/>
      <c r="I341" s="16"/>
      <c r="J341" s="15" t="e">
        <f>Tabela1[[#This Row],[Preço atual]]/Tabela1[[#This Row],[VP]]</f>
        <v>#DIV/0!</v>
      </c>
      <c r="K341" s="14"/>
      <c r="L341" s="14"/>
      <c r="M341" s="13"/>
      <c r="N341" s="13"/>
      <c r="O341" s="13"/>
      <c r="P341" s="13"/>
      <c r="Q341" s="30">
        <f>Tabela1[[#This Row],[Divid.]]</f>
        <v>0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41" s="17" t="e">
        <f>Tabela1[[#This Row],[Preço Calculado]]/Tabela1[[#This Row],[Preço atual]]-1</f>
        <v>#DIV/0!</v>
      </c>
      <c r="U341" s="29" t="str">
        <f>HYPERLINK("https://statusinvest.com.br/fundos-imobiliarios/"&amp;Tabela1[[#This Row],[Ticker]],"Link")</f>
        <v>Link</v>
      </c>
      <c r="V341" s="38" t="s">
        <v>29</v>
      </c>
    </row>
    <row r="342" spans="1:22" hidden="1" x14ac:dyDescent="0.25">
      <c r="A342" s="12" t="s">
        <v>659</v>
      </c>
      <c r="B342" s="12" t="s">
        <v>28</v>
      </c>
      <c r="C342" s="13" t="s">
        <v>84</v>
      </c>
      <c r="D342" s="13"/>
      <c r="E342" s="16">
        <v>0</v>
      </c>
      <c r="F342" s="16" t="s">
        <v>49</v>
      </c>
      <c r="G342" s="14" t="e">
        <f>Tabela1[[#This Row],[Divid.]]*12/Tabela1[[#This Row],[Preço atual]]</f>
        <v>#VALUE!</v>
      </c>
      <c r="H342" s="16">
        <v>0</v>
      </c>
      <c r="I342" s="16">
        <v>9.9499999999999993</v>
      </c>
      <c r="J342" s="15">
        <f>Tabela1[[#This Row],[Preço atual]]/Tabela1[[#This Row],[VP]]</f>
        <v>0</v>
      </c>
      <c r="K342" s="14"/>
      <c r="L342" s="14"/>
      <c r="M342" s="13">
        <v>101.85</v>
      </c>
      <c r="N342" s="13">
        <v>20</v>
      </c>
      <c r="O342" s="13"/>
      <c r="P342" s="13"/>
      <c r="Q342" s="30" t="str">
        <f>Tabela1[[#This Row],[Divid.]]</f>
        <v>-</v>
      </c>
      <c r="R342" s="31">
        <v>0</v>
      </c>
      <c r="S34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42" s="17" t="e">
        <f>Tabela1[[#This Row],[Preço Calculado]]/Tabela1[[#This Row],[Preço atual]]-1</f>
        <v>#VALUE!</v>
      </c>
      <c r="U342" s="29" t="str">
        <f>HYPERLINK("https://statusinvest.com.br/fundos-imobiliarios/"&amp;Tabela1[[#This Row],[Ticker]],"Link")</f>
        <v>Link</v>
      </c>
      <c r="V342" s="38" t="s">
        <v>29</v>
      </c>
    </row>
    <row r="343" spans="1:22" hidden="1" x14ac:dyDescent="0.25">
      <c r="A343" s="12" t="s">
        <v>660</v>
      </c>
      <c r="B343" s="12" t="s">
        <v>28</v>
      </c>
      <c r="C343" s="13" t="s">
        <v>155</v>
      </c>
      <c r="D343" s="13" t="s">
        <v>237</v>
      </c>
      <c r="E343" s="16">
        <v>3.1</v>
      </c>
      <c r="F343" s="16">
        <v>2.3540999999999999</v>
      </c>
      <c r="G343" s="25">
        <f>Tabela1[[#This Row],[Divid.]]*12/Tabela1[[#This Row],[Preço atual]]</f>
        <v>9.1126451612903221</v>
      </c>
      <c r="H343" s="16">
        <v>0</v>
      </c>
      <c r="I343" s="16">
        <v>18.91</v>
      </c>
      <c r="J343" s="15">
        <f>Tabela1[[#This Row],[Preço atual]]/Tabela1[[#This Row],[VP]]</f>
        <v>0.16393442622950821</v>
      </c>
      <c r="K343" s="14"/>
      <c r="L343" s="14"/>
      <c r="M343" s="13">
        <v>22.22</v>
      </c>
      <c r="N343" s="13">
        <v>909</v>
      </c>
      <c r="O343" s="13"/>
      <c r="P343" s="13"/>
      <c r="Q343" s="30">
        <f>Tabela1[[#This Row],[Divid.]]</f>
        <v>2.3540999999999999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43" s="17">
        <f>Tabela1[[#This Row],[Preço Calculado]]/Tabela1[[#This Row],[Preço atual]]-1</f>
        <v>66.251993810260672</v>
      </c>
      <c r="U343" s="29" t="str">
        <f>HYPERLINK("https://statusinvest.com.br/fundos-imobiliarios/"&amp;Tabela1[[#This Row],[Ticker]],"Link")</f>
        <v>Link</v>
      </c>
      <c r="V343" s="38" t="s">
        <v>661</v>
      </c>
    </row>
    <row r="344" spans="1:22" hidden="1" x14ac:dyDescent="0.25">
      <c r="A344" s="12" t="s">
        <v>662</v>
      </c>
      <c r="B344" s="12" t="s">
        <v>28</v>
      </c>
      <c r="C344" s="13" t="s">
        <v>291</v>
      </c>
      <c r="D344" s="13" t="s">
        <v>32</v>
      </c>
      <c r="E344" s="16">
        <v>132</v>
      </c>
      <c r="F344" s="16">
        <v>1.33</v>
      </c>
      <c r="G344" s="25">
        <f>Tabela1[[#This Row],[Divid.]]*12/Tabela1[[#This Row],[Preço atual]]</f>
        <v>0.12090909090909091</v>
      </c>
      <c r="H344" s="16">
        <v>16.420000000000002</v>
      </c>
      <c r="I344" s="16">
        <v>145.28</v>
      </c>
      <c r="J344" s="15">
        <f>Tabela1[[#This Row],[Preço atual]]/Tabela1[[#This Row],[VP]]</f>
        <v>0.90859030837004406</v>
      </c>
      <c r="K344" s="14">
        <v>0</v>
      </c>
      <c r="L344" s="14">
        <v>0</v>
      </c>
      <c r="M344" s="13">
        <v>3.96</v>
      </c>
      <c r="N344" s="13">
        <v>12908</v>
      </c>
      <c r="O344" s="13">
        <v>3261</v>
      </c>
      <c r="P344" s="13">
        <v>394</v>
      </c>
      <c r="Q344" s="30">
        <f>Tabela1[[#This Row],[Divid.]]</f>
        <v>1.33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44" s="17">
        <f>Tabela1[[#This Row],[Preço Calculado]]/Tabela1[[#This Row],[Preço atual]]-1</f>
        <v>-0.10768198591076816</v>
      </c>
      <c r="U344" s="29" t="str">
        <f>HYPERLINK("https://statusinvest.com.br/fundos-imobiliarios/"&amp;Tabela1[[#This Row],[Ticker]],"Link")</f>
        <v>Link</v>
      </c>
      <c r="V344" s="38" t="s">
        <v>663</v>
      </c>
    </row>
    <row r="345" spans="1:22" hidden="1" x14ac:dyDescent="0.25">
      <c r="A345" s="12" t="s">
        <v>664</v>
      </c>
      <c r="B345" s="12" t="s">
        <v>28</v>
      </c>
      <c r="C345" s="13" t="s">
        <v>51</v>
      </c>
      <c r="D345" s="13" t="s">
        <v>32</v>
      </c>
      <c r="E345" s="16">
        <v>59.08</v>
      </c>
      <c r="F345" s="16">
        <v>0.51</v>
      </c>
      <c r="G345" s="14">
        <f>Tabela1[[#This Row],[Divid.]]*12/Tabela1[[#This Row],[Preço atual]]</f>
        <v>0.1035883547731889</v>
      </c>
      <c r="H345" s="16">
        <v>6.1</v>
      </c>
      <c r="I345" s="16">
        <v>65.680000000000007</v>
      </c>
      <c r="J345" s="15">
        <f>Tabela1[[#This Row],[Preço atual]]/Tabela1[[#This Row],[VP]]</f>
        <v>0.89951278928136402</v>
      </c>
      <c r="K345" s="14"/>
      <c r="L345" s="14"/>
      <c r="M345" s="13">
        <v>4.9800000000000004</v>
      </c>
      <c r="N345" s="13">
        <v>23834</v>
      </c>
      <c r="O345" s="13"/>
      <c r="P345" s="13"/>
      <c r="Q345" s="30">
        <f>Tabela1[[#This Row],[Divid.]]</f>
        <v>0.51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45" s="17">
        <f>Tabela1[[#This Row],[Preço Calculado]]/Tabela1[[#This Row],[Preço atual]]-1</f>
        <v>-0.23551029687683478</v>
      </c>
      <c r="U345" s="29" t="str">
        <f>HYPERLINK("https://statusinvest.com.br/fundos-imobiliarios/"&amp;Tabela1[[#This Row],[Ticker]],"Link")</f>
        <v>Link</v>
      </c>
      <c r="V345" s="38" t="s">
        <v>665</v>
      </c>
    </row>
    <row r="346" spans="1:22" hidden="1" x14ac:dyDescent="0.25">
      <c r="A346" s="12" t="s">
        <v>666</v>
      </c>
      <c r="B346" s="12" t="s">
        <v>28</v>
      </c>
      <c r="C346" s="13" t="s">
        <v>35</v>
      </c>
      <c r="D346" s="13" t="s">
        <v>32</v>
      </c>
      <c r="E346" s="16">
        <v>83.48</v>
      </c>
      <c r="F346" s="16">
        <v>0.85</v>
      </c>
      <c r="G346" s="14">
        <f>Tabela1[[#This Row],[Divid.]]*12/Tabela1[[#This Row],[Preço atual]]</f>
        <v>0.12218495448011499</v>
      </c>
      <c r="H346" s="16">
        <v>11.55</v>
      </c>
      <c r="I346" s="16">
        <v>88.63</v>
      </c>
      <c r="J346" s="15">
        <f>Tabela1[[#This Row],[Preço atual]]/Tabela1[[#This Row],[VP]]</f>
        <v>0.94189326413178387</v>
      </c>
      <c r="K346" s="14"/>
      <c r="L346" s="14"/>
      <c r="M346" s="13">
        <v>0.47</v>
      </c>
      <c r="N346" s="13">
        <v>10974</v>
      </c>
      <c r="O346" s="13"/>
      <c r="P346" s="13"/>
      <c r="Q346" s="30">
        <f>Tabela1[[#This Row],[Divid.]]</f>
        <v>0.85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6" s="17">
        <f>Tabela1[[#This Row],[Preço Calculado]]/Tabela1[[#This Row],[Preço atual]]-1</f>
        <v>-9.8266018596937399E-2</v>
      </c>
      <c r="U346" s="29" t="str">
        <f>HYPERLINK("https://statusinvest.com.br/fundos-imobiliarios/"&amp;Tabela1[[#This Row],[Ticker]],"Link")</f>
        <v>Link</v>
      </c>
      <c r="V346" s="38" t="s">
        <v>667</v>
      </c>
    </row>
    <row r="347" spans="1:22" hidden="1" x14ac:dyDescent="0.25">
      <c r="A347" s="12" t="s">
        <v>668</v>
      </c>
      <c r="B347" s="12" t="s">
        <v>28</v>
      </c>
      <c r="C347" s="13" t="s">
        <v>35</v>
      </c>
      <c r="D347" s="13" t="s">
        <v>32</v>
      </c>
      <c r="E347" s="16">
        <v>88.99</v>
      </c>
      <c r="F347" s="16">
        <v>1</v>
      </c>
      <c r="G347" s="14">
        <f>Tabela1[[#This Row],[Divid.]]*12/Tabela1[[#This Row],[Preço atual]]</f>
        <v>0.13484661197887404</v>
      </c>
      <c r="H347" s="16">
        <v>12.47</v>
      </c>
      <c r="I347" s="16">
        <v>93.43</v>
      </c>
      <c r="J347" s="15">
        <f>Tabela1[[#This Row],[Preço atual]]/Tabela1[[#This Row],[VP]]</f>
        <v>0.95247779085946682</v>
      </c>
      <c r="K347" s="14"/>
      <c r="L347" s="14"/>
      <c r="M347" s="13">
        <v>3.07</v>
      </c>
      <c r="N347" s="13">
        <v>3555</v>
      </c>
      <c r="O347" s="13"/>
      <c r="P347" s="13"/>
      <c r="Q347" s="30">
        <f>Tabela1[[#This Row],[Divid.]]</f>
        <v>1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47" s="17">
        <f>Tabela1[[#This Row],[Preço Calculado]]/Tabela1[[#This Row],[Preço atual]]-1</f>
        <v>-4.8220518164278081E-3</v>
      </c>
      <c r="U347" s="29" t="str">
        <f>HYPERLINK("https://statusinvest.com.br/fundos-imobiliarios/"&amp;Tabela1[[#This Row],[Ticker]],"Link")</f>
        <v>Link</v>
      </c>
      <c r="V347" s="38" t="s">
        <v>669</v>
      </c>
    </row>
    <row r="348" spans="1:22" hidden="1" x14ac:dyDescent="0.25">
      <c r="A348" s="12" t="s">
        <v>670</v>
      </c>
      <c r="B348" s="12" t="s">
        <v>28</v>
      </c>
      <c r="C348" s="13" t="s">
        <v>155</v>
      </c>
      <c r="D348" s="13" t="s">
        <v>237</v>
      </c>
      <c r="E348" s="16">
        <v>85.4</v>
      </c>
      <c r="F348" s="16">
        <v>0.26169999999999999</v>
      </c>
      <c r="G348" s="14">
        <f>Tabela1[[#This Row],[Divid.]]*12/Tabela1[[#This Row],[Preço atual]]</f>
        <v>3.6772833723653392E-2</v>
      </c>
      <c r="H348" s="16">
        <v>2.2783000000000002</v>
      </c>
      <c r="I348" s="16">
        <v>101.72</v>
      </c>
      <c r="J348" s="15">
        <f>Tabela1[[#This Row],[Preço atual]]/Tabela1[[#This Row],[VP]]</f>
        <v>0.83955957530475822</v>
      </c>
      <c r="K348" s="14"/>
      <c r="L348" s="14"/>
      <c r="M348" s="13">
        <v>0.08</v>
      </c>
      <c r="N348" s="13">
        <v>1566</v>
      </c>
      <c r="O348" s="13"/>
      <c r="P348" s="13"/>
      <c r="Q348" s="30">
        <f>Tabela1[[#This Row],[Divid.]]</f>
        <v>0.26169999999999999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48" s="17">
        <f>Tabela1[[#This Row],[Preço Calculado]]/Tabela1[[#This Row],[Preço atual]]-1</f>
        <v>-0.72861377325717058</v>
      </c>
      <c r="U348" s="29" t="str">
        <f>HYPERLINK("https://statusinvest.com.br/fundos-imobiliarios/"&amp;Tabela1[[#This Row],[Ticker]],"Link")</f>
        <v>Link</v>
      </c>
      <c r="V348" s="38" t="s">
        <v>671</v>
      </c>
    </row>
    <row r="349" spans="1:22" hidden="1" x14ac:dyDescent="0.25">
      <c r="A349" s="12" t="s">
        <v>672</v>
      </c>
      <c r="B349" s="12" t="s">
        <v>28</v>
      </c>
      <c r="C349" s="13" t="s">
        <v>67</v>
      </c>
      <c r="D349" s="13" t="s">
        <v>237</v>
      </c>
      <c r="E349" s="16">
        <v>69.8</v>
      </c>
      <c r="F349" s="16">
        <v>0.75</v>
      </c>
      <c r="G349" s="14">
        <f>Tabela1[[#This Row],[Divid.]]*12/Tabela1[[#This Row],[Preço atual]]</f>
        <v>0.12893982808022922</v>
      </c>
      <c r="H349" s="16">
        <v>11.2</v>
      </c>
      <c r="I349" s="16">
        <v>73.430000000000007</v>
      </c>
      <c r="J349" s="15">
        <f>Tabela1[[#This Row],[Preço atual]]/Tabela1[[#This Row],[VP]]</f>
        <v>0.95056516410186565</v>
      </c>
      <c r="K349" s="14">
        <v>0</v>
      </c>
      <c r="L349" s="14">
        <v>0</v>
      </c>
      <c r="M349" s="13">
        <v>3.94</v>
      </c>
      <c r="N349" s="13">
        <v>252</v>
      </c>
      <c r="O349" s="13">
        <v>393</v>
      </c>
      <c r="P349" s="13">
        <v>34</v>
      </c>
      <c r="Q349" s="30">
        <f>Tabela1[[#This Row],[Divid.]]</f>
        <v>0.75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49" s="17">
        <f>Tabela1[[#This Row],[Preço Calculado]]/Tabela1[[#This Row],[Preço atual]]-1</f>
        <v>-4.8414552913437547E-2</v>
      </c>
      <c r="U349" s="29" t="str">
        <f>HYPERLINK("https://statusinvest.com.br/fundos-imobiliarios/"&amp;Tabela1[[#This Row],[Ticker]],"Link")</f>
        <v>Link</v>
      </c>
      <c r="V349" s="38" t="s">
        <v>673</v>
      </c>
    </row>
    <row r="350" spans="1:22" hidden="1" x14ac:dyDescent="0.25">
      <c r="A350" s="12" t="s">
        <v>674</v>
      </c>
      <c r="B350" s="12" t="s">
        <v>28</v>
      </c>
      <c r="C350" s="13" t="s">
        <v>39</v>
      </c>
      <c r="D350" s="13"/>
      <c r="E350" s="16">
        <v>374.54</v>
      </c>
      <c r="F350" s="16">
        <v>2.85</v>
      </c>
      <c r="G350" s="14">
        <f>Tabela1[[#This Row],[Divid.]]*12/Tabela1[[#This Row],[Preço atual]]</f>
        <v>9.1312009398195115E-2</v>
      </c>
      <c r="H350" s="16">
        <v>54.59</v>
      </c>
      <c r="I350" s="16">
        <v>766.81</v>
      </c>
      <c r="J350" s="15">
        <f>Tabela1[[#This Row],[Preço atual]]/Tabela1[[#This Row],[VP]]</f>
        <v>0.4884391179040441</v>
      </c>
      <c r="K350" s="14"/>
      <c r="L350" s="14"/>
      <c r="M350" s="13">
        <v>6.44</v>
      </c>
      <c r="N350" s="13">
        <v>3572</v>
      </c>
      <c r="O350" s="13">
        <v>2020</v>
      </c>
      <c r="P350" s="13">
        <v>213</v>
      </c>
      <c r="Q350" s="30">
        <f>Tabela1[[#This Row],[Divid.]]</f>
        <v>2.85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252.39852398523985</v>
      </c>
      <c r="T350" s="17">
        <f>Tabela1[[#This Row],[Preço Calculado]]/Tabela1[[#This Row],[Preço atual]]-1</f>
        <v>-0.32611063174763755</v>
      </c>
      <c r="U350" s="29" t="str">
        <f>HYPERLINK("https://statusinvest.com.br/fundos-imobiliarios/"&amp;Tabela1[[#This Row],[Ticker]],"Link")</f>
        <v>Link</v>
      </c>
      <c r="V350" s="38" t="s">
        <v>675</v>
      </c>
    </row>
    <row r="351" spans="1:22" hidden="1" x14ac:dyDescent="0.25">
      <c r="A351" s="12" t="s">
        <v>676</v>
      </c>
      <c r="B351" s="12" t="s">
        <v>28</v>
      </c>
      <c r="C351" s="13" t="s">
        <v>188</v>
      </c>
      <c r="D351" s="13" t="s">
        <v>237</v>
      </c>
      <c r="E351" s="16">
        <v>37.5</v>
      </c>
      <c r="F351" s="16">
        <v>0.38</v>
      </c>
      <c r="G351" s="14">
        <f>Tabela1[[#This Row],[Divid.]]*12/Tabela1[[#This Row],[Preço atual]]</f>
        <v>0.12160000000000001</v>
      </c>
      <c r="H351" s="16">
        <v>4.28</v>
      </c>
      <c r="I351" s="16">
        <v>63.81</v>
      </c>
      <c r="J351" s="15">
        <f>Tabela1[[#This Row],[Preço atual]]/Tabela1[[#This Row],[VP]]</f>
        <v>0.58768218147625761</v>
      </c>
      <c r="K351" s="14">
        <v>0.28000000000000003</v>
      </c>
      <c r="L351" s="14">
        <v>0</v>
      </c>
      <c r="M351" s="13">
        <v>3.5</v>
      </c>
      <c r="N351" s="13">
        <v>1</v>
      </c>
      <c r="O351" s="13">
        <v>2516</v>
      </c>
      <c r="P351" s="13">
        <v>363</v>
      </c>
      <c r="Q351" s="30">
        <f>Tabela1[[#This Row],[Divid.]]</f>
        <v>0.38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51" s="17">
        <f>Tabela1[[#This Row],[Preço Calculado]]/Tabela1[[#This Row],[Preço atual]]-1</f>
        <v>-0.10258302583025836</v>
      </c>
      <c r="U351" s="29" t="str">
        <f>HYPERLINK("https://statusinvest.com.br/fundos-imobiliarios/"&amp;Tabela1[[#This Row],[Ticker]],"Link")</f>
        <v>Link</v>
      </c>
      <c r="V351" s="38" t="s">
        <v>677</v>
      </c>
    </row>
    <row r="352" spans="1:22" hidden="1" x14ac:dyDescent="0.25">
      <c r="A352" s="12" t="s">
        <v>678</v>
      </c>
      <c r="B352" s="12" t="s">
        <v>28</v>
      </c>
      <c r="C352" s="13" t="s">
        <v>51</v>
      </c>
      <c r="D352" s="13" t="s">
        <v>679</v>
      </c>
      <c r="E352" s="16">
        <v>7.12</v>
      </c>
      <c r="F352" s="16">
        <v>5.5E-2</v>
      </c>
      <c r="G352" s="25">
        <f>Tabela1[[#This Row],[Divid.]]*12/Tabela1[[#This Row],[Preço atual]]</f>
        <v>9.269662921348315E-2</v>
      </c>
      <c r="H352" s="16">
        <v>0.67320000000000002</v>
      </c>
      <c r="I352" s="16">
        <v>8.68</v>
      </c>
      <c r="J352" s="15">
        <f>Tabela1[[#This Row],[Preço atual]]/Tabela1[[#This Row],[VP]]</f>
        <v>0.82027649769585254</v>
      </c>
      <c r="K352" s="14"/>
      <c r="L352" s="14"/>
      <c r="M352" s="13">
        <v>2.68</v>
      </c>
      <c r="N352" s="13">
        <v>129244</v>
      </c>
      <c r="O352" s="13"/>
      <c r="P352" s="13"/>
      <c r="Q352" s="30">
        <f>Tabela1[[#This Row],[Divid.]]</f>
        <v>5.5E-2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52" s="17">
        <f>Tabela1[[#This Row],[Preço Calculado]]/Tabela1[[#This Row],[Preço atual]]-1</f>
        <v>-0.31589203532484766</v>
      </c>
      <c r="U352" s="29" t="str">
        <f>HYPERLINK("https://statusinvest.com.br/fundos-imobiliarios/"&amp;Tabela1[[#This Row],[Ticker]],"Link")</f>
        <v>Link</v>
      </c>
      <c r="V352" s="38" t="s">
        <v>680</v>
      </c>
    </row>
    <row r="353" spans="1:22" hidden="1" x14ac:dyDescent="0.25">
      <c r="A353" s="12" t="s">
        <v>681</v>
      </c>
      <c r="B353" s="12" t="s">
        <v>28</v>
      </c>
      <c r="C353" s="13" t="s">
        <v>155</v>
      </c>
      <c r="D353" s="13" t="s">
        <v>49</v>
      </c>
      <c r="E353" s="16">
        <v>916.83</v>
      </c>
      <c r="F353" s="16">
        <v>36</v>
      </c>
      <c r="G353" s="25">
        <f>Tabela1[[#This Row],[Divid.]]*12/Tabela1[[#This Row],[Preço atual]]</f>
        <v>0.47118877000098164</v>
      </c>
      <c r="H353" s="16">
        <v>105</v>
      </c>
      <c r="I353" s="16">
        <v>1160.94</v>
      </c>
      <c r="J353" s="15">
        <f>Tabela1[[#This Row],[Preço atual]]/Tabela1[[#This Row],[VP]]</f>
        <v>0.7897307354385239</v>
      </c>
      <c r="K353" s="14"/>
      <c r="L353" s="14"/>
      <c r="M353" s="13">
        <v>9.6199999999999992</v>
      </c>
      <c r="N353" s="13">
        <v>102</v>
      </c>
      <c r="O353" s="13"/>
      <c r="P353" s="13"/>
      <c r="Q353" s="30">
        <f>Tabela1[[#This Row],[Divid.]]</f>
        <v>36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3188.191881918819</v>
      </c>
      <c r="T353" s="17">
        <f>Tabela1[[#This Row],[Preço Calculado]]/Tabela1[[#This Row],[Preço atual]]-1</f>
        <v>2.477407896686211</v>
      </c>
      <c r="U353" s="29" t="str">
        <f>HYPERLINK("https://statusinvest.com.br/fundos-imobiliarios/"&amp;Tabela1[[#This Row],[Ticker]],"Link")</f>
        <v>Link</v>
      </c>
      <c r="V353" s="38" t="s">
        <v>29</v>
      </c>
    </row>
    <row r="354" spans="1:22" hidden="1" x14ac:dyDescent="0.25">
      <c r="A354" s="12" t="s">
        <v>682</v>
      </c>
      <c r="B354" s="12" t="s">
        <v>28</v>
      </c>
      <c r="C354" s="13" t="s">
        <v>67</v>
      </c>
      <c r="D354" s="13" t="s">
        <v>679</v>
      </c>
      <c r="E354" s="16">
        <v>78.150000000000006</v>
      </c>
      <c r="F354" s="16">
        <v>0.72</v>
      </c>
      <c r="G354" s="14">
        <f>Tabela1[[#This Row],[Divid.]]*12/Tabela1[[#This Row],[Preço atual]]</f>
        <v>0.11055662188099807</v>
      </c>
      <c r="H354" s="16">
        <v>8.15</v>
      </c>
      <c r="I354" s="16">
        <v>102.27</v>
      </c>
      <c r="J354" s="15">
        <f>Tabela1[[#This Row],[Preço atual]]/Tabela1[[#This Row],[VP]]</f>
        <v>0.76415371076562055</v>
      </c>
      <c r="K354" s="14">
        <v>0</v>
      </c>
      <c r="L354" s="14">
        <v>0</v>
      </c>
      <c r="M354" s="13">
        <v>0.42</v>
      </c>
      <c r="N354" s="13">
        <v>14967</v>
      </c>
      <c r="O354" s="13">
        <v>2316</v>
      </c>
      <c r="P354" s="13">
        <v>264</v>
      </c>
      <c r="Q354" s="30">
        <f>Tabela1[[#This Row],[Divid.]]</f>
        <v>0.72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54" s="17">
        <f>Tabela1[[#This Row],[Preço Calculado]]/Tabela1[[#This Row],[Preço atual]]-1</f>
        <v>-0.18408397135794774</v>
      </c>
      <c r="U354" s="29" t="str">
        <f>HYPERLINK("https://statusinvest.com.br/fundos-imobiliarios/"&amp;Tabela1[[#This Row],[Ticker]],"Link")</f>
        <v>Link</v>
      </c>
      <c r="V354" s="38" t="s">
        <v>683</v>
      </c>
    </row>
    <row r="355" spans="1:22" hidden="1" x14ac:dyDescent="0.25">
      <c r="A355" s="12" t="s">
        <v>684</v>
      </c>
      <c r="B355" s="12" t="s">
        <v>28</v>
      </c>
      <c r="C355" s="13" t="s">
        <v>155</v>
      </c>
      <c r="D355" s="13" t="s">
        <v>679</v>
      </c>
      <c r="E355" s="16">
        <v>94794.81</v>
      </c>
      <c r="F355" s="16">
        <v>2002.0897</v>
      </c>
      <c r="G355" s="25">
        <f>Tabela1[[#This Row],[Divid.]]*12/Tabela1[[#This Row],[Preço atual]]</f>
        <v>0.2534429511489078</v>
      </c>
      <c r="H355" s="16">
        <v>0</v>
      </c>
      <c r="I355" s="16">
        <v>5301.98</v>
      </c>
      <c r="J355" s="15">
        <f>Tabela1[[#This Row],[Preço atual]]/Tabela1[[#This Row],[VP]]</f>
        <v>17.879133833020873</v>
      </c>
      <c r="K355" s="14"/>
      <c r="L355" s="14"/>
      <c r="M355" s="13">
        <v>100</v>
      </c>
      <c r="N355" s="13">
        <v>54</v>
      </c>
      <c r="O355" s="13"/>
      <c r="P355" s="13"/>
      <c r="Q355" s="30">
        <f>Tabela1[[#This Row],[Divid.]]</f>
        <v>2002.0897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55" s="17">
        <f>Tabela1[[#This Row],[Preço Calculado]]/Tabela1[[#This Row],[Preço atual]]-1</f>
        <v>0.87042768375577717</v>
      </c>
      <c r="U355" s="29" t="str">
        <f>HYPERLINK("https://statusinvest.com.br/fundos-imobiliarios/"&amp;Tabela1[[#This Row],[Ticker]],"Link")</f>
        <v>Link</v>
      </c>
      <c r="V355" s="38" t="s">
        <v>29</v>
      </c>
    </row>
    <row r="356" spans="1:22" hidden="1" x14ac:dyDescent="0.25">
      <c r="A356" s="12" t="s">
        <v>685</v>
      </c>
      <c r="B356" s="12" t="s">
        <v>28</v>
      </c>
      <c r="C356" s="13" t="s">
        <v>39</v>
      </c>
      <c r="D356" s="13" t="s">
        <v>679</v>
      </c>
      <c r="E356" s="16">
        <v>54.73</v>
      </c>
      <c r="F356" s="16">
        <v>0.54</v>
      </c>
      <c r="G356" s="25">
        <f>Tabela1[[#This Row],[Divid.]]*12/Tabela1[[#This Row],[Preço atual]]</f>
        <v>0.11839941531152934</v>
      </c>
      <c r="H356" s="16">
        <v>5.2</v>
      </c>
      <c r="I356" s="16">
        <v>78.52</v>
      </c>
      <c r="J356" s="15">
        <f>Tabela1[[#This Row],[Preço atual]]/Tabela1[[#This Row],[VP]]</f>
        <v>0.69701986754966883</v>
      </c>
      <c r="K356" s="14">
        <v>0</v>
      </c>
      <c r="L356" s="14">
        <v>0</v>
      </c>
      <c r="M356" s="13">
        <v>2.31</v>
      </c>
      <c r="N356" s="13">
        <v>82604</v>
      </c>
      <c r="O356" s="13">
        <v>10142</v>
      </c>
      <c r="P356" s="13">
        <v>650</v>
      </c>
      <c r="Q356" s="30">
        <f>Tabela1[[#This Row],[Divid.]]</f>
        <v>0.54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56" s="17">
        <f>Tabela1[[#This Row],[Preço Calculado]]/Tabela1[[#This Row],[Preço atual]]-1</f>
        <v>-0.12620357703668394</v>
      </c>
      <c r="U356" s="29" t="str">
        <f>HYPERLINK("https://statusinvest.com.br/fundos-imobiliarios/"&amp;Tabela1[[#This Row],[Ticker]],"Link")</f>
        <v>Link</v>
      </c>
      <c r="V356" s="38" t="s">
        <v>686</v>
      </c>
    </row>
    <row r="357" spans="1:22" hidden="1" x14ac:dyDescent="0.25">
      <c r="A357" s="12" t="s">
        <v>687</v>
      </c>
      <c r="B357" s="12" t="s">
        <v>28</v>
      </c>
      <c r="C357" s="13" t="s">
        <v>35</v>
      </c>
      <c r="D357" s="13" t="s">
        <v>679</v>
      </c>
      <c r="E357" s="16">
        <v>89.75</v>
      </c>
      <c r="F357" s="16">
        <v>0.85</v>
      </c>
      <c r="G357" s="25">
        <f>Tabela1[[#This Row],[Divid.]]*12/Tabela1[[#This Row],[Preço atual]]</f>
        <v>0.11364902506963788</v>
      </c>
      <c r="H357" s="16">
        <v>9.4809999999999999</v>
      </c>
      <c r="I357" s="16">
        <v>94.22</v>
      </c>
      <c r="J357" s="15">
        <f>Tabela1[[#This Row],[Preço atual]]/Tabela1[[#This Row],[VP]]</f>
        <v>0.95255784334536198</v>
      </c>
      <c r="K357" s="14"/>
      <c r="L357" s="14"/>
      <c r="M357" s="13">
        <v>5.84</v>
      </c>
      <c r="N357" s="13">
        <v>133698</v>
      </c>
      <c r="O357" s="13"/>
      <c r="P357" s="13"/>
      <c r="Q357" s="30">
        <f>Tabela1[[#This Row],[Divid.]]</f>
        <v>0.85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7" s="17">
        <f>Tabela1[[#This Row],[Preço Calculado]]/Tabela1[[#This Row],[Preço atual]]-1</f>
        <v>-0.16126180760414854</v>
      </c>
      <c r="U357" s="29" t="str">
        <f>HYPERLINK("https://statusinvest.com.br/fundos-imobiliarios/"&amp;Tabela1[[#This Row],[Ticker]],"Link")</f>
        <v>Link</v>
      </c>
      <c r="V357" s="38" t="s">
        <v>688</v>
      </c>
    </row>
    <row r="358" spans="1:22" hidden="1" x14ac:dyDescent="0.25">
      <c r="A358" s="12" t="s">
        <v>689</v>
      </c>
      <c r="B358" s="12" t="s">
        <v>28</v>
      </c>
      <c r="C358" s="13" t="s">
        <v>155</v>
      </c>
      <c r="D358" s="13" t="s">
        <v>32</v>
      </c>
      <c r="E358" s="16">
        <v>45.89</v>
      </c>
      <c r="F358" s="16">
        <v>7.0000000000000007E-2</v>
      </c>
      <c r="G358" s="25">
        <f>Tabela1[[#This Row],[Divid.]]*12/Tabela1[[#This Row],[Preço atual]]</f>
        <v>1.8304641534103293E-2</v>
      </c>
      <c r="H358" s="16">
        <v>1.22</v>
      </c>
      <c r="I358" s="16">
        <v>91.6</v>
      </c>
      <c r="J358" s="15">
        <f>Tabela1[[#This Row],[Preço atual]]/Tabela1[[#This Row],[VP]]</f>
        <v>0.50098253275109172</v>
      </c>
      <c r="K358" s="14">
        <v>0.80799999999999994</v>
      </c>
      <c r="L358" s="14">
        <v>0</v>
      </c>
      <c r="M358" s="13">
        <v>2.42</v>
      </c>
      <c r="N358" s="13">
        <v>1128</v>
      </c>
      <c r="O358" s="13">
        <v>7644</v>
      </c>
      <c r="P358" s="13">
        <v>558</v>
      </c>
      <c r="Q358" s="30">
        <f>Tabela1[[#This Row],[Divid.]]</f>
        <v>7.0000000000000007E-2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58" s="17">
        <f>Tabela1[[#This Row],[Preço Calculado]]/Tabela1[[#This Row],[Preço atual]]-1</f>
        <v>-0.8649103945822636</v>
      </c>
      <c r="U358" s="29" t="str">
        <f>HYPERLINK("https://statusinvest.com.br/fundos-imobiliarios/"&amp;Tabela1[[#This Row],[Ticker]],"Link")</f>
        <v>Link</v>
      </c>
      <c r="V358" s="38" t="s">
        <v>690</v>
      </c>
    </row>
    <row r="359" spans="1:22" hidden="1" x14ac:dyDescent="0.25">
      <c r="A359" s="12" t="s">
        <v>691</v>
      </c>
      <c r="B359" s="12" t="s">
        <v>28</v>
      </c>
      <c r="C359" s="13" t="s">
        <v>76</v>
      </c>
      <c r="D359" s="13" t="s">
        <v>679</v>
      </c>
      <c r="E359" s="16">
        <v>8.6199999999999992</v>
      </c>
      <c r="F359" s="16">
        <v>0.09</v>
      </c>
      <c r="G359" s="25">
        <f>Tabela1[[#This Row],[Divid.]]*12/Tabela1[[#This Row],[Preço atual]]</f>
        <v>0.12529002320185617</v>
      </c>
      <c r="H359" s="16">
        <v>1.1850000000000001</v>
      </c>
      <c r="I359" s="16">
        <v>9.6199999999999992</v>
      </c>
      <c r="J359" s="15">
        <f>Tabela1[[#This Row],[Preço atual]]/Tabela1[[#This Row],[VP]]</f>
        <v>0.89604989604989604</v>
      </c>
      <c r="K359" s="14"/>
      <c r="L359" s="14"/>
      <c r="M359" s="13">
        <v>8.89</v>
      </c>
      <c r="N359" s="13">
        <v>14969</v>
      </c>
      <c r="O359" s="13"/>
      <c r="P359" s="13"/>
      <c r="Q359" s="30">
        <f>Tabela1[[#This Row],[Divid.]]</f>
        <v>0.09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359" s="17">
        <f>Tabela1[[#This Row],[Preço Calculado]]/Tabela1[[#This Row],[Preço atual]]-1</f>
        <v>-7.5350382274124272E-2</v>
      </c>
      <c r="U359" s="29" t="str">
        <f>HYPERLINK("https://statusinvest.com.br/fundos-imobiliarios/"&amp;Tabela1[[#This Row],[Ticker]],"Link")</f>
        <v>Link</v>
      </c>
      <c r="V359" s="38" t="s">
        <v>692</v>
      </c>
    </row>
    <row r="360" spans="1:22" hidden="1" x14ac:dyDescent="0.25">
      <c r="A360" s="12" t="s">
        <v>693</v>
      </c>
      <c r="B360" s="12" t="s">
        <v>28</v>
      </c>
      <c r="C360" s="13" t="s">
        <v>35</v>
      </c>
      <c r="D360" s="13" t="s">
        <v>679</v>
      </c>
      <c r="E360" s="16">
        <v>96</v>
      </c>
      <c r="F360" s="16">
        <v>0.95</v>
      </c>
      <c r="G360" s="14">
        <f>Tabela1[[#This Row],[Divid.]]*12/Tabela1[[#This Row],[Preço atual]]</f>
        <v>0.11874999999999998</v>
      </c>
      <c r="H360" s="16">
        <v>12.11</v>
      </c>
      <c r="I360" s="16">
        <v>97.77</v>
      </c>
      <c r="J360" s="15">
        <f>Tabela1[[#This Row],[Preço atual]]/Tabela1[[#This Row],[VP]]</f>
        <v>0.98189628720466404</v>
      </c>
      <c r="K360" s="14"/>
      <c r="L360" s="14"/>
      <c r="M360" s="13">
        <v>1.28</v>
      </c>
      <c r="N360" s="13">
        <v>60014</v>
      </c>
      <c r="O360" s="13"/>
      <c r="P360" s="13"/>
      <c r="Q360" s="30">
        <f>Tabela1[[#This Row],[Divid.]]</f>
        <v>0.95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60" s="17">
        <f>Tabela1[[#This Row],[Preço Calculado]]/Tabela1[[#This Row],[Preço atual]]-1</f>
        <v>-0.12361623616236184</v>
      </c>
      <c r="U360" s="29" t="str">
        <f>HYPERLINK("https://statusinvest.com.br/fundos-imobiliarios/"&amp;Tabela1[[#This Row],[Ticker]],"Link")</f>
        <v>Link</v>
      </c>
      <c r="V360" s="38" t="s">
        <v>694</v>
      </c>
    </row>
    <row r="361" spans="1:22" hidden="1" x14ac:dyDescent="0.25">
      <c r="A361" s="12" t="s">
        <v>695</v>
      </c>
      <c r="B361" s="12" t="s">
        <v>28</v>
      </c>
      <c r="C361" s="13" t="s">
        <v>155</v>
      </c>
      <c r="D361" s="13" t="s">
        <v>237</v>
      </c>
      <c r="E361" s="16">
        <v>628</v>
      </c>
      <c r="F361" s="16">
        <v>22.998699999999999</v>
      </c>
      <c r="G361" s="25">
        <f>Tabela1[[#This Row],[Divid.]]*12/Tabela1[[#This Row],[Preço atual]]</f>
        <v>0.43946560509554139</v>
      </c>
      <c r="H361" s="16">
        <v>151.36060000000001</v>
      </c>
      <c r="I361" s="16">
        <v>593.12</v>
      </c>
      <c r="J361" s="15">
        <f>Tabela1[[#This Row],[Preço atual]]/Tabela1[[#This Row],[VP]]</f>
        <v>1.0588076611815485</v>
      </c>
      <c r="K361" s="14"/>
      <c r="L361" s="14"/>
      <c r="M361" s="13">
        <v>20.91</v>
      </c>
      <c r="N361" s="13">
        <v>137</v>
      </c>
      <c r="O361" s="13"/>
      <c r="P361" s="13"/>
      <c r="Q361" s="30">
        <f>Tabela1[[#This Row],[Divid.]]</f>
        <v>22.998699999999999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61" s="17">
        <f>Tabela1[[#This Row],[Preço Calculado]]/Tabela1[[#This Row],[Preço atual]]-1</f>
        <v>2.24328859849108</v>
      </c>
      <c r="U361" s="29" t="str">
        <f>HYPERLINK("https://statusinvest.com.br/fundos-imobiliarios/"&amp;Tabela1[[#This Row],[Ticker]],"Link")</f>
        <v>Link</v>
      </c>
      <c r="V361" s="38" t="s">
        <v>696</v>
      </c>
    </row>
    <row r="362" spans="1:22" hidden="1" x14ac:dyDescent="0.25">
      <c r="A362" s="12" t="s">
        <v>697</v>
      </c>
      <c r="B362" s="12" t="s">
        <v>28</v>
      </c>
      <c r="C362" s="13" t="s">
        <v>188</v>
      </c>
      <c r="D362" s="13" t="s">
        <v>32</v>
      </c>
      <c r="E362" s="16">
        <v>102.95</v>
      </c>
      <c r="F362" s="16">
        <v>1</v>
      </c>
      <c r="G362" s="25">
        <f>Tabela1[[#This Row],[Divid.]]*12/Tabela1[[#This Row],[Preço atual]]</f>
        <v>0.11656143759106362</v>
      </c>
      <c r="H362" s="16">
        <v>12</v>
      </c>
      <c r="I362" s="16">
        <v>107.95</v>
      </c>
      <c r="J362" s="15">
        <f>Tabela1[[#This Row],[Preço atual]]/Tabela1[[#This Row],[VP]]</f>
        <v>0.95368226030569714</v>
      </c>
      <c r="K362" s="14">
        <v>7.400000000000001E-2</v>
      </c>
      <c r="L362" s="14">
        <v>0</v>
      </c>
      <c r="M362" s="13">
        <v>5.61</v>
      </c>
      <c r="N362" s="13">
        <v>63881</v>
      </c>
      <c r="O362" s="13">
        <v>6224</v>
      </c>
      <c r="P362" s="13">
        <v>757</v>
      </c>
      <c r="Q362" s="30">
        <f>Tabela1[[#This Row],[Divid.]]</f>
        <v>1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62" s="17">
        <f>Tabela1[[#This Row],[Preço Calculado]]/Tabela1[[#This Row],[Preço atual]]-1</f>
        <v>-0.1397679882578331</v>
      </c>
      <c r="U362" s="29" t="str">
        <f>HYPERLINK("https://statusinvest.com.br/fundos-imobiliarios/"&amp;Tabela1[[#This Row],[Ticker]],"Link")</f>
        <v>Link</v>
      </c>
      <c r="V362" s="38" t="s">
        <v>698</v>
      </c>
    </row>
    <row r="363" spans="1:22" hidden="1" x14ac:dyDescent="0.25">
      <c r="A363" s="12" t="s">
        <v>699</v>
      </c>
      <c r="B363" s="12" t="s">
        <v>28</v>
      </c>
      <c r="C363" s="13" t="s">
        <v>35</v>
      </c>
      <c r="D363" s="13" t="s">
        <v>32</v>
      </c>
      <c r="E363" s="16">
        <v>13.29</v>
      </c>
      <c r="F363" s="16">
        <v>0.01</v>
      </c>
      <c r="G363" s="14">
        <f>Tabela1[[#This Row],[Divid.]]*12/Tabela1[[#This Row],[Preço atual]]</f>
        <v>9.0293453724604976E-3</v>
      </c>
      <c r="H363" s="16">
        <v>2.4950000000000001</v>
      </c>
      <c r="I363" s="16">
        <v>5.6</v>
      </c>
      <c r="J363" s="15">
        <f>Tabela1[[#This Row],[Preço atual]]/Tabela1[[#This Row],[VP]]</f>
        <v>2.3732142857142855</v>
      </c>
      <c r="K363" s="14"/>
      <c r="L363" s="14"/>
      <c r="M363" s="13">
        <v>100.15</v>
      </c>
      <c r="N363" s="13">
        <v>6329</v>
      </c>
      <c r="O363" s="13"/>
      <c r="P363" s="13"/>
      <c r="Q363" s="30">
        <f>Tabela1[[#This Row],[Divid.]]</f>
        <v>0.01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363" s="17">
        <f>Tabela1[[#This Row],[Preço Calculado]]/Tabela1[[#This Row],[Preço atual]]-1</f>
        <v>-0.93336276477888935</v>
      </c>
      <c r="U363" s="29" t="str">
        <f>HYPERLINK("https://statusinvest.com.br/fundos-imobiliarios/"&amp;Tabela1[[#This Row],[Ticker]],"Link")</f>
        <v>Link</v>
      </c>
      <c r="V363" s="38" t="s">
        <v>700</v>
      </c>
    </row>
    <row r="364" spans="1:22" hidden="1" x14ac:dyDescent="0.25">
      <c r="A364" s="12" t="s">
        <v>701</v>
      </c>
      <c r="B364" s="12" t="s">
        <v>28</v>
      </c>
      <c r="C364" s="13" t="s">
        <v>155</v>
      </c>
      <c r="D364" s="13" t="s">
        <v>702</v>
      </c>
      <c r="E364" s="16">
        <v>1.02</v>
      </c>
      <c r="F364" s="16" t="s">
        <v>49</v>
      </c>
      <c r="G364" s="25" t="e">
        <f>Tabela1[[#This Row],[Divid.]]*12/Tabela1[[#This Row],[Preço atual]]</f>
        <v>#VALUE!</v>
      </c>
      <c r="H364" s="16">
        <v>0</v>
      </c>
      <c r="I364" s="16">
        <v>19.57</v>
      </c>
      <c r="J364" s="15">
        <f>Tabela1[[#This Row],[Preço atual]]/Tabela1[[#This Row],[VP]]</f>
        <v>5.2120592743995914E-2</v>
      </c>
      <c r="K364" s="14"/>
      <c r="L364" s="14"/>
      <c r="M364" s="13">
        <v>0.01</v>
      </c>
      <c r="N364" s="13">
        <v>280</v>
      </c>
      <c r="O364" s="13"/>
      <c r="P364" s="13"/>
      <c r="Q364" s="30" t="str">
        <f>Tabela1[[#This Row],[Divid.]]</f>
        <v>-</v>
      </c>
      <c r="R364" s="31">
        <v>0</v>
      </c>
      <c r="S3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4" s="17" t="e">
        <f>Tabela1[[#This Row],[Preço Calculado]]/Tabela1[[#This Row],[Preço atual]]-1</f>
        <v>#VALUE!</v>
      </c>
      <c r="U364" s="29" t="str">
        <f>HYPERLINK("https://statusinvest.com.br/fundos-imobiliarios/"&amp;Tabela1[[#This Row],[Ticker]],"Link")</f>
        <v>Link</v>
      </c>
      <c r="V364" s="38" t="s">
        <v>29</v>
      </c>
    </row>
    <row r="365" spans="1:22" hidden="1" x14ac:dyDescent="0.25">
      <c r="A365" s="12" t="s">
        <v>703</v>
      </c>
      <c r="B365" s="12" t="s">
        <v>28</v>
      </c>
      <c r="C365" s="13" t="s">
        <v>51</v>
      </c>
      <c r="D365" s="13" t="s">
        <v>679</v>
      </c>
      <c r="E365" s="16">
        <v>90.01</v>
      </c>
      <c r="F365" s="16">
        <v>0.4546</v>
      </c>
      <c r="G365" s="25">
        <f>Tabela1[[#This Row],[Divid.]]*12/Tabela1[[#This Row],[Preço atual]]</f>
        <v>6.0606599266748135E-2</v>
      </c>
      <c r="H365" s="16">
        <v>1.8143</v>
      </c>
      <c r="I365" s="16">
        <v>105.89</v>
      </c>
      <c r="J365" s="15">
        <f>Tabela1[[#This Row],[Preço atual]]/Tabela1[[#This Row],[VP]]</f>
        <v>0.85003305316838229</v>
      </c>
      <c r="K365" s="14"/>
      <c r="L365" s="14"/>
      <c r="M365" s="13">
        <v>6.85</v>
      </c>
      <c r="N365" s="13">
        <v>82</v>
      </c>
      <c r="O365" s="13"/>
      <c r="P365" s="13"/>
      <c r="Q365" s="30">
        <f>Tabela1[[#This Row],[Divid.]]</f>
        <v>0.4546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40.259778597785974</v>
      </c>
      <c r="T365" s="17">
        <f>Tabela1[[#This Row],[Preço Calculado]]/Tabela1[[#This Row],[Preço atual]]-1</f>
        <v>-0.55271882459964483</v>
      </c>
      <c r="U365" s="29" t="str">
        <f>HYPERLINK("https://statusinvest.com.br/fundos-imobiliarios/"&amp;Tabela1[[#This Row],[Ticker]],"Link")</f>
        <v>Link</v>
      </c>
      <c r="V365" s="38" t="s">
        <v>29</v>
      </c>
    </row>
    <row r="366" spans="1:22" hidden="1" x14ac:dyDescent="0.25">
      <c r="A366" s="12" t="s">
        <v>704</v>
      </c>
      <c r="B366" s="12" t="s">
        <v>28</v>
      </c>
      <c r="C366" s="13" t="s">
        <v>76</v>
      </c>
      <c r="D366" s="13"/>
      <c r="E366" s="16">
        <v>0</v>
      </c>
      <c r="F366" s="16" t="s">
        <v>49</v>
      </c>
      <c r="G366" s="25" t="e">
        <f>Tabela1[[#This Row],[Divid.]]*12/Tabela1[[#This Row],[Preço atual]]</f>
        <v>#VALUE!</v>
      </c>
      <c r="H366" s="16">
        <v>0</v>
      </c>
      <c r="I366" s="16">
        <v>0</v>
      </c>
      <c r="J366" s="15" t="e">
        <f>Tabela1[[#This Row],[Preço atual]]/Tabela1[[#This Row],[VP]]</f>
        <v>#DIV/0!</v>
      </c>
      <c r="K366" s="14"/>
      <c r="L366" s="14"/>
      <c r="M366" s="13" t="s">
        <v>49</v>
      </c>
      <c r="N366" s="13"/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29</v>
      </c>
    </row>
    <row r="367" spans="1:22" hidden="1" x14ac:dyDescent="0.25">
      <c r="A367" s="12" t="s">
        <v>705</v>
      </c>
      <c r="B367" s="12" t="s">
        <v>28</v>
      </c>
      <c r="C367" s="13" t="s">
        <v>39</v>
      </c>
      <c r="D367" s="13" t="s">
        <v>32</v>
      </c>
      <c r="E367" s="16">
        <v>131.74</v>
      </c>
      <c r="F367" s="16">
        <v>0.91</v>
      </c>
      <c r="G367" s="25">
        <f>Tabela1[[#This Row],[Divid.]]*12/Tabela1[[#This Row],[Preço atual]]</f>
        <v>8.2890541976620616E-2</v>
      </c>
      <c r="H367" s="16">
        <v>10.76</v>
      </c>
      <c r="I367" s="16">
        <v>204.93</v>
      </c>
      <c r="J367" s="15">
        <f>Tabela1[[#This Row],[Preço atual]]/Tabela1[[#This Row],[VP]]</f>
        <v>0.64285365734641098</v>
      </c>
      <c r="K367" s="14">
        <v>1.7999999999999999E-2</v>
      </c>
      <c r="L367" s="14">
        <v>0</v>
      </c>
      <c r="M367" s="13">
        <v>1.7</v>
      </c>
      <c r="N367" s="13">
        <v>34865</v>
      </c>
      <c r="O367" s="13">
        <v>11942</v>
      </c>
      <c r="P367" s="13">
        <v>1124</v>
      </c>
      <c r="Q367" s="30">
        <f>Tabela1[[#This Row],[Divid.]]</f>
        <v>0.91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67" s="17">
        <f>Tabela1[[#This Row],[Preço Calculado]]/Tabela1[[#This Row],[Preço atual]]-1</f>
        <v>-0.38826168282936824</v>
      </c>
      <c r="U367" s="29" t="str">
        <f>HYPERLINK("https://statusinvest.com.br/fundos-imobiliarios/"&amp;Tabela1[[#This Row],[Ticker]],"Link")</f>
        <v>Link</v>
      </c>
      <c r="V367" s="38" t="s">
        <v>706</v>
      </c>
    </row>
    <row r="368" spans="1:22" hidden="1" x14ac:dyDescent="0.25">
      <c r="A368" s="12" t="s">
        <v>707</v>
      </c>
      <c r="B368" s="12" t="s">
        <v>28</v>
      </c>
      <c r="C368" s="13" t="s">
        <v>76</v>
      </c>
      <c r="D368" s="13"/>
      <c r="E368" s="16">
        <v>0</v>
      </c>
      <c r="F368" s="16" t="s">
        <v>49</v>
      </c>
      <c r="G368" s="25" t="e">
        <f>Tabela1[[#This Row],[Divid.]]*12/Tabela1[[#This Row],[Preço atual]]</f>
        <v>#VALUE!</v>
      </c>
      <c r="H368" s="16">
        <v>0</v>
      </c>
      <c r="I368" s="16">
        <v>90.62</v>
      </c>
      <c r="J368" s="15">
        <f>Tabela1[[#This Row],[Preço atual]]/Tabela1[[#This Row],[VP]]</f>
        <v>0</v>
      </c>
      <c r="K368" s="14"/>
      <c r="L368" s="14"/>
      <c r="M368" s="13">
        <v>13.63</v>
      </c>
      <c r="N368" s="13">
        <v>115</v>
      </c>
      <c r="O368" s="13"/>
      <c r="P368" s="13"/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29</v>
      </c>
    </row>
    <row r="369" spans="1:22" hidden="1" x14ac:dyDescent="0.25">
      <c r="A369" s="12" t="s">
        <v>708</v>
      </c>
      <c r="B369" s="12" t="s">
        <v>28</v>
      </c>
      <c r="C369" s="13" t="s">
        <v>39</v>
      </c>
      <c r="D369" s="13"/>
      <c r="E369" s="16">
        <v>100</v>
      </c>
      <c r="F369" s="16" t="s">
        <v>49</v>
      </c>
      <c r="G369" s="25" t="e">
        <f>Tabela1[[#This Row],[Divid.]]*12/Tabela1[[#This Row],[Preço atual]]</f>
        <v>#VALUE!</v>
      </c>
      <c r="H369" s="16">
        <v>0</v>
      </c>
      <c r="I369" s="16">
        <v>95.08</v>
      </c>
      <c r="J369" s="15">
        <f>Tabela1[[#This Row],[Preço atual]]/Tabela1[[#This Row],[VP]]</f>
        <v>1.0517458981909971</v>
      </c>
      <c r="K369" s="14"/>
      <c r="L369" s="14"/>
      <c r="M369" s="13">
        <v>10.15</v>
      </c>
      <c r="N369" s="13">
        <v>210</v>
      </c>
      <c r="O369" s="13"/>
      <c r="P369" s="13"/>
      <c r="Q369" s="30" t="str">
        <f>Tabela1[[#This Row],[Divid.]]</f>
        <v>-</v>
      </c>
      <c r="R369" s="31">
        <v>0</v>
      </c>
      <c r="S3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9" s="17" t="e">
        <f>Tabela1[[#This Row],[Preço Calculado]]/Tabela1[[#This Row],[Preço atual]]-1</f>
        <v>#VALUE!</v>
      </c>
      <c r="U369" s="29" t="str">
        <f>HYPERLINK("https://statusinvest.com.br/fundos-imobiliarios/"&amp;Tabela1[[#This Row],[Ticker]],"Link")</f>
        <v>Link</v>
      </c>
      <c r="V369" s="38" t="s">
        <v>29</v>
      </c>
    </row>
    <row r="370" spans="1:22" hidden="1" x14ac:dyDescent="0.25">
      <c r="A370" s="12" t="s">
        <v>709</v>
      </c>
      <c r="B370" s="12" t="s">
        <v>28</v>
      </c>
      <c r="C370" s="13" t="s">
        <v>88</v>
      </c>
      <c r="D370" s="13"/>
      <c r="E370" s="16">
        <v>0</v>
      </c>
      <c r="F370" s="16" t="s">
        <v>49</v>
      </c>
      <c r="G370" s="25" t="e">
        <f>Tabela1[[#This Row],[Divid.]]*12/Tabela1[[#This Row],[Preço atual]]</f>
        <v>#VALUE!</v>
      </c>
      <c r="H370" s="16">
        <v>0</v>
      </c>
      <c r="I370" s="16">
        <v>1000.39</v>
      </c>
      <c r="J370" s="15">
        <f>Tabela1[[#This Row],[Preço atual]]/Tabela1[[#This Row],[VP]]</f>
        <v>0</v>
      </c>
      <c r="K370" s="14"/>
      <c r="L370" s="14"/>
      <c r="M370" s="13">
        <v>20.75</v>
      </c>
      <c r="N370" s="13">
        <v>31</v>
      </c>
      <c r="O370" s="13"/>
      <c r="P370" s="13"/>
      <c r="Q370" s="30" t="str">
        <f>Tabela1[[#This Row],[Divid.]]</f>
        <v>-</v>
      </c>
      <c r="R370" s="31">
        <v>0</v>
      </c>
      <c r="S37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0" s="17" t="e">
        <f>Tabela1[[#This Row],[Preço Calculado]]/Tabela1[[#This Row],[Preço atual]]-1</f>
        <v>#VALUE!</v>
      </c>
      <c r="U370" s="29" t="str">
        <f>HYPERLINK("https://statusinvest.com.br/fundos-imobiliarios/"&amp;Tabela1[[#This Row],[Ticker]],"Link")</f>
        <v>Link</v>
      </c>
      <c r="V370" s="38" t="s">
        <v>29</v>
      </c>
    </row>
    <row r="371" spans="1:22" x14ac:dyDescent="0.25">
      <c r="A371" s="12" t="s">
        <v>710</v>
      </c>
      <c r="B371" s="12" t="s">
        <v>28</v>
      </c>
      <c r="C371" s="13"/>
      <c r="D371" s="13"/>
      <c r="E371" s="16"/>
      <c r="F371" s="16"/>
      <c r="G371" s="25" t="e">
        <f>Tabela1[[#This Row],[Divid.]]*12/Tabela1[[#This Row],[Preço atual]]</f>
        <v>#DIV/0!</v>
      </c>
      <c r="H371" s="16"/>
      <c r="I371" s="16"/>
      <c r="J371" s="15" t="e">
        <f>Tabela1[[#This Row],[Preço atual]]/Tabela1[[#This Row],[VP]]</f>
        <v>#DIV/0!</v>
      </c>
      <c r="K371" s="14"/>
      <c r="L371" s="14"/>
      <c r="M371" s="13"/>
      <c r="N371" s="13"/>
      <c r="O371" s="13"/>
      <c r="P371" s="13"/>
      <c r="Q371" s="30">
        <f>Tabela1[[#This Row],[Divid.]]</f>
        <v>0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1" s="17" t="e">
        <f>Tabela1[[#This Row],[Preço Calculado]]/Tabela1[[#This Row],[Preço atual]]-1</f>
        <v>#DIV/0!</v>
      </c>
      <c r="U371" s="29" t="str">
        <f>HYPERLINK("https://statusinvest.com.br/fundos-imobiliarios/"&amp;Tabela1[[#This Row],[Ticker]],"Link")</f>
        <v>Link</v>
      </c>
      <c r="V371" s="38" t="s">
        <v>29</v>
      </c>
    </row>
    <row r="372" spans="1:22" x14ac:dyDescent="0.25">
      <c r="A372" s="12" t="s">
        <v>711</v>
      </c>
      <c r="B372" s="12" t="s">
        <v>28</v>
      </c>
      <c r="C372" s="13"/>
      <c r="D372" s="13"/>
      <c r="E372" s="16"/>
      <c r="F372" s="16"/>
      <c r="G372" s="25" t="e">
        <f>Tabela1[[#This Row],[Divid.]]*12/Tabela1[[#This Row],[Preço atual]]</f>
        <v>#DIV/0!</v>
      </c>
      <c r="H372" s="16"/>
      <c r="I372" s="16"/>
      <c r="J372" s="15" t="e">
        <f>Tabela1[[#This Row],[Preço atual]]/Tabela1[[#This Row],[VP]]</f>
        <v>#DIV/0!</v>
      </c>
      <c r="K372" s="14"/>
      <c r="L372" s="14"/>
      <c r="M372" s="13"/>
      <c r="N372" s="13"/>
      <c r="O372" s="13"/>
      <c r="P372" s="13"/>
      <c r="Q372" s="30">
        <f>Tabela1[[#This Row],[Divid.]]</f>
        <v>0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72" s="17" t="e">
        <f>Tabela1[[#This Row],[Preço Calculado]]/Tabela1[[#This Row],[Preço atual]]-1</f>
        <v>#DIV/0!</v>
      </c>
      <c r="U372" s="29" t="str">
        <f>HYPERLINK("https://statusinvest.com.br/fundos-imobiliarios/"&amp;Tabela1[[#This Row],[Ticker]],"Link")</f>
        <v>Link</v>
      </c>
      <c r="V372" s="38" t="s">
        <v>29</v>
      </c>
    </row>
    <row r="373" spans="1:22" hidden="1" x14ac:dyDescent="0.25">
      <c r="A373" s="12" t="s">
        <v>712</v>
      </c>
      <c r="B373" s="12" t="s">
        <v>28</v>
      </c>
      <c r="C373" s="13" t="s">
        <v>35</v>
      </c>
      <c r="D373" s="13" t="s">
        <v>713</v>
      </c>
      <c r="E373" s="16">
        <v>83.32</v>
      </c>
      <c r="F373" s="16">
        <v>0.75</v>
      </c>
      <c r="G373" s="25">
        <f>Tabela1[[#This Row],[Divid.]]*12/Tabela1[[#This Row],[Preço atual]]</f>
        <v>0.10801728276524244</v>
      </c>
      <c r="H373" s="16">
        <v>10.1549</v>
      </c>
      <c r="I373" s="16">
        <v>93.3</v>
      </c>
      <c r="J373" s="15">
        <f>Tabela1[[#This Row],[Preço atual]]/Tabela1[[#This Row],[VP]]</f>
        <v>0.89303322615219716</v>
      </c>
      <c r="K373" s="14">
        <v>1</v>
      </c>
      <c r="L373" s="14">
        <v>0</v>
      </c>
      <c r="M373" s="13">
        <v>7.2</v>
      </c>
      <c r="N373" s="13">
        <v>174697</v>
      </c>
      <c r="O373" s="13">
        <v>41432</v>
      </c>
      <c r="P373" s="13">
        <v>0</v>
      </c>
      <c r="Q373" s="30">
        <f>Tabela1[[#This Row],[Divid.]]</f>
        <v>0.75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73" s="17">
        <f>Tabela1[[#This Row],[Preço Calculado]]/Tabela1[[#This Row],[Preço atual]]-1</f>
        <v>-0.20282448143732523</v>
      </c>
      <c r="U373" s="29" t="str">
        <f>HYPERLINK("https://statusinvest.com.br/fundos-imobiliarios/"&amp;Tabela1[[#This Row],[Ticker]],"Link")</f>
        <v>Link</v>
      </c>
      <c r="V373" s="38" t="s">
        <v>714</v>
      </c>
    </row>
    <row r="374" spans="1:22" hidden="1" x14ac:dyDescent="0.25">
      <c r="A374" s="12" t="s">
        <v>715</v>
      </c>
      <c r="B374" s="12" t="s">
        <v>28</v>
      </c>
      <c r="C374" s="13" t="s">
        <v>39</v>
      </c>
      <c r="D374" s="13" t="s">
        <v>713</v>
      </c>
      <c r="E374" s="16">
        <v>33.01</v>
      </c>
      <c r="F374" s="16">
        <v>0.36</v>
      </c>
      <c r="G374" s="25">
        <f>Tabela1[[#This Row],[Divid.]]*12/Tabela1[[#This Row],[Preço atual]]</f>
        <v>0.13086943350499849</v>
      </c>
      <c r="H374" s="16">
        <v>4.5933999999999999</v>
      </c>
      <c r="I374" s="16">
        <v>91.95</v>
      </c>
      <c r="J374" s="15">
        <f>Tabela1[[#This Row],[Preço atual]]/Tabela1[[#This Row],[VP]]</f>
        <v>0.35899945622620988</v>
      </c>
      <c r="K374" s="14">
        <v>0.10100000000000001</v>
      </c>
      <c r="L374" s="14">
        <v>0</v>
      </c>
      <c r="M374" s="13">
        <v>0.19</v>
      </c>
      <c r="N374" s="13">
        <v>58949</v>
      </c>
      <c r="O374" s="13">
        <v>3705</v>
      </c>
      <c r="P374" s="13">
        <v>797</v>
      </c>
      <c r="Q374" s="30">
        <f>Tabela1[[#This Row],[Divid.]]</f>
        <v>0.36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374" s="17">
        <f>Tabela1[[#This Row],[Preço Calculado]]/Tabela1[[#This Row],[Preço atual]]-1</f>
        <v>-3.4173922472335749E-2</v>
      </c>
      <c r="U374" s="29" t="str">
        <f>HYPERLINK("https://statusinvest.com.br/fundos-imobiliarios/"&amp;Tabela1[[#This Row],[Ticker]],"Link")</f>
        <v>Link</v>
      </c>
      <c r="V374" s="38" t="s">
        <v>716</v>
      </c>
    </row>
    <row r="375" spans="1:22" hidden="1" x14ac:dyDescent="0.25">
      <c r="A375" s="12" t="s">
        <v>717</v>
      </c>
      <c r="B375" s="12" t="s">
        <v>28</v>
      </c>
      <c r="C375" s="13" t="s">
        <v>51</v>
      </c>
      <c r="D375" s="13" t="s">
        <v>49</v>
      </c>
      <c r="E375" s="16">
        <v>63</v>
      </c>
      <c r="F375" s="16">
        <v>0.6</v>
      </c>
      <c r="G375" s="25">
        <f>Tabela1[[#This Row],[Divid.]]*12/Tabela1[[#This Row],[Preço atual]]</f>
        <v>0.11428571428571427</v>
      </c>
      <c r="H375" s="16">
        <v>5.9362000000000004</v>
      </c>
      <c r="I375" s="16">
        <v>74.510000000000005</v>
      </c>
      <c r="J375" s="15">
        <f>Tabela1[[#This Row],[Preço atual]]/Tabela1[[#This Row],[VP]]</f>
        <v>0.84552409072607693</v>
      </c>
      <c r="K375" s="14"/>
      <c r="L375" s="14"/>
      <c r="M375" s="13">
        <v>2.57</v>
      </c>
      <c r="N375" s="13">
        <v>608</v>
      </c>
      <c r="O375" s="13"/>
      <c r="P375" s="13"/>
      <c r="Q375" s="30">
        <f>Tabela1[[#This Row],[Divid.]]</f>
        <v>0.6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375" s="17">
        <f>Tabela1[[#This Row],[Preço Calculado]]/Tabela1[[#This Row],[Preço atual]]-1</f>
        <v>-0.15656299420137076</v>
      </c>
      <c r="U375" s="29" t="str">
        <f>HYPERLINK("https://statusinvest.com.br/fundos-imobiliarios/"&amp;Tabela1[[#This Row],[Ticker]],"Link")</f>
        <v>Link</v>
      </c>
      <c r="V375" s="38" t="s">
        <v>718</v>
      </c>
    </row>
    <row r="376" spans="1:22" hidden="1" x14ac:dyDescent="0.25">
      <c r="A376" s="12" t="s">
        <v>719</v>
      </c>
      <c r="B376" s="12" t="s">
        <v>28</v>
      </c>
      <c r="C376" s="13" t="s">
        <v>35</v>
      </c>
      <c r="D376" s="13" t="s">
        <v>720</v>
      </c>
      <c r="E376" s="16">
        <v>163.99</v>
      </c>
      <c r="F376" s="16">
        <v>2.63</v>
      </c>
      <c r="G376" s="25">
        <f>Tabela1[[#This Row],[Divid.]]*12/Tabela1[[#This Row],[Preço atual]]</f>
        <v>0.19245075919263369</v>
      </c>
      <c r="H376" s="16">
        <v>8.65</v>
      </c>
      <c r="I376" s="16">
        <v>284.91000000000003</v>
      </c>
      <c r="J376" s="15">
        <f>Tabela1[[#This Row],[Preço atual]]/Tabela1[[#This Row],[VP]]</f>
        <v>0.57558527254220626</v>
      </c>
      <c r="K376" s="14"/>
      <c r="L376" s="14"/>
      <c r="M376" s="13">
        <v>9.1</v>
      </c>
      <c r="N376" s="13">
        <v>68</v>
      </c>
      <c r="O376" s="13"/>
      <c r="P376" s="13"/>
      <c r="Q376" s="30">
        <f>Tabela1[[#This Row],[Divid.]]</f>
        <v>2.63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232.9151291512915</v>
      </c>
      <c r="T376" s="17">
        <f>Tabela1[[#This Row],[Preço Calculado]]/Tabela1[[#This Row],[Preço atual]]-1</f>
        <v>0.42030080584969509</v>
      </c>
      <c r="U376" s="29" t="str">
        <f>HYPERLINK("https://statusinvest.com.br/fundos-imobiliarios/"&amp;Tabela1[[#This Row],[Ticker]],"Link")</f>
        <v>Link</v>
      </c>
      <c r="V376" s="38" t="s">
        <v>29</v>
      </c>
    </row>
    <row r="377" spans="1:22" hidden="1" x14ac:dyDescent="0.25">
      <c r="A377" s="12" t="s">
        <v>721</v>
      </c>
      <c r="B377" s="12" t="s">
        <v>28</v>
      </c>
      <c r="C377" s="13" t="s">
        <v>67</v>
      </c>
      <c r="D377" s="13" t="s">
        <v>713</v>
      </c>
      <c r="E377" s="16">
        <v>61.01</v>
      </c>
      <c r="F377" s="16">
        <v>0.1</v>
      </c>
      <c r="G377" s="25">
        <f>Tabela1[[#This Row],[Divid.]]*12/Tabela1[[#This Row],[Preço atual]]</f>
        <v>1.9668906736600562E-2</v>
      </c>
      <c r="H377" s="16">
        <v>0.6169</v>
      </c>
      <c r="I377" s="16">
        <v>126.76</v>
      </c>
      <c r="J377" s="15">
        <f>Tabela1[[#This Row],[Preço atual]]/Tabela1[[#This Row],[VP]]</f>
        <v>0.4813032502366677</v>
      </c>
      <c r="K377" s="14">
        <v>0.1</v>
      </c>
      <c r="L377" s="14">
        <v>0</v>
      </c>
      <c r="M377" s="13">
        <v>0.33</v>
      </c>
      <c r="N377" s="13">
        <v>4807</v>
      </c>
      <c r="O377" s="13">
        <v>1142</v>
      </c>
      <c r="P377" s="13">
        <v>177</v>
      </c>
      <c r="Q377" s="30">
        <f>Tabela1[[#This Row],[Divid.]]</f>
        <v>0.1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77" s="17">
        <f>Tabela1[[#This Row],[Preço Calculado]]/Tabela1[[#This Row],[Preço atual]]-1</f>
        <v>-0.85484201670405491</v>
      </c>
      <c r="U377" s="29" t="str">
        <f>HYPERLINK("https://statusinvest.com.br/fundos-imobiliarios/"&amp;Tabela1[[#This Row],[Ticker]],"Link")</f>
        <v>Link</v>
      </c>
      <c r="V377" s="38" t="s">
        <v>722</v>
      </c>
    </row>
    <row r="378" spans="1:22" hidden="1" x14ac:dyDescent="0.25">
      <c r="A378" s="12" t="s">
        <v>723</v>
      </c>
      <c r="B378" s="12" t="s">
        <v>28</v>
      </c>
      <c r="C378" s="13" t="s">
        <v>88</v>
      </c>
      <c r="D378" s="13"/>
      <c r="E378" s="16">
        <v>10.32</v>
      </c>
      <c r="F378" s="16" t="s">
        <v>49</v>
      </c>
      <c r="G378" s="25" t="e">
        <f>Tabela1[[#This Row],[Divid.]]*12/Tabela1[[#This Row],[Preço atual]]</f>
        <v>#VALUE!</v>
      </c>
      <c r="H378" s="16">
        <v>0</v>
      </c>
      <c r="I378" s="16">
        <v>9.68</v>
      </c>
      <c r="J378" s="15">
        <f>Tabela1[[#This Row],[Preço atual]]/Tabela1[[#This Row],[VP]]</f>
        <v>1.0661157024793388</v>
      </c>
      <c r="K378" s="14"/>
      <c r="L378" s="14"/>
      <c r="M378" s="13">
        <v>100.47</v>
      </c>
      <c r="N378" s="13">
        <v>507</v>
      </c>
      <c r="O378" s="13"/>
      <c r="P378" s="13"/>
      <c r="Q378" s="30" t="str">
        <f>Tabela1[[#This Row],[Divid.]]</f>
        <v>-</v>
      </c>
      <c r="R378" s="31">
        <v>0</v>
      </c>
      <c r="S3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8" s="17" t="e">
        <f>Tabela1[[#This Row],[Preço Calculado]]/Tabela1[[#This Row],[Preço atual]]-1</f>
        <v>#VALUE!</v>
      </c>
      <c r="U378" s="29" t="str">
        <f>HYPERLINK("https://statusinvest.com.br/fundos-imobiliarios/"&amp;Tabela1[[#This Row],[Ticker]],"Link")</f>
        <v>Link</v>
      </c>
      <c r="V378" s="38" t="s">
        <v>29</v>
      </c>
    </row>
    <row r="379" spans="1:22" hidden="1" x14ac:dyDescent="0.25">
      <c r="A379" s="12" t="s">
        <v>724</v>
      </c>
      <c r="B379" s="12" t="s">
        <v>28</v>
      </c>
      <c r="C379" s="13" t="s">
        <v>51</v>
      </c>
      <c r="D379" s="13" t="s">
        <v>237</v>
      </c>
      <c r="E379" s="16">
        <v>69.97</v>
      </c>
      <c r="F379" s="16">
        <v>0.71</v>
      </c>
      <c r="G379" s="25">
        <f>Tabela1[[#This Row],[Divid.]]*12/Tabela1[[#This Row],[Preço atual]]</f>
        <v>0.12176647134486208</v>
      </c>
      <c r="H379" s="16">
        <v>8.77</v>
      </c>
      <c r="I379" s="16">
        <v>76.53</v>
      </c>
      <c r="J379" s="15">
        <f>Tabela1[[#This Row],[Preço atual]]/Tabela1[[#This Row],[VP]]</f>
        <v>0.914281980922514</v>
      </c>
      <c r="K379" s="14"/>
      <c r="L379" s="14"/>
      <c r="M379" s="13">
        <v>4.25</v>
      </c>
      <c r="N379" s="13">
        <v>4808</v>
      </c>
      <c r="O379" s="13"/>
      <c r="P379" s="13"/>
      <c r="Q379" s="30">
        <f>Tabela1[[#This Row],[Divid.]]</f>
        <v>0.71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379" s="17">
        <f>Tabela1[[#This Row],[Preço Calculado]]/Tabela1[[#This Row],[Preço atual]]-1</f>
        <v>-0.10135445501946816</v>
      </c>
      <c r="U379" s="29" t="str">
        <f>HYPERLINK("https://statusinvest.com.br/fundos-imobiliarios/"&amp;Tabela1[[#This Row],[Ticker]],"Link")</f>
        <v>Link</v>
      </c>
      <c r="V379" s="38" t="s">
        <v>725</v>
      </c>
    </row>
    <row r="380" spans="1:22" hidden="1" x14ac:dyDescent="0.25">
      <c r="A380" s="12" t="s">
        <v>726</v>
      </c>
      <c r="B380" s="12" t="s">
        <v>28</v>
      </c>
      <c r="C380" s="13" t="s">
        <v>76</v>
      </c>
      <c r="D380" s="13" t="s">
        <v>49</v>
      </c>
      <c r="E380" s="16">
        <v>109</v>
      </c>
      <c r="F380" s="16">
        <v>1.1000000000000001</v>
      </c>
      <c r="G380" s="25">
        <f>Tabela1[[#This Row],[Divid.]]*12/Tabela1[[#This Row],[Preço atual]]</f>
        <v>0.12110091743119267</v>
      </c>
      <c r="H380" s="16">
        <v>14.52</v>
      </c>
      <c r="I380" s="16">
        <v>107.66</v>
      </c>
      <c r="J380" s="15">
        <f>Tabela1[[#This Row],[Preço atual]]/Tabela1[[#This Row],[VP]]</f>
        <v>1.0124465911201932</v>
      </c>
      <c r="K380" s="14"/>
      <c r="L380" s="14"/>
      <c r="M380" s="13">
        <v>3.36</v>
      </c>
      <c r="N380" s="13">
        <v>2974</v>
      </c>
      <c r="O380" s="13"/>
      <c r="P380" s="13"/>
      <c r="Q380" s="30">
        <f>Tabela1[[#This Row],[Divid.]]</f>
        <v>1.1000000000000001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380" s="17">
        <f>Tabela1[[#This Row],[Preço Calculado]]/Tabela1[[#This Row],[Preço atual]]-1</f>
        <v>-0.10626629202071847</v>
      </c>
      <c r="U380" s="29" t="str">
        <f>HYPERLINK("https://statusinvest.com.br/fundos-imobiliarios/"&amp;Tabela1[[#This Row],[Ticker]],"Link")</f>
        <v>Link</v>
      </c>
      <c r="V380" s="38" t="s">
        <v>727</v>
      </c>
    </row>
    <row r="381" spans="1:22" hidden="1" x14ac:dyDescent="0.25">
      <c r="A381" s="12" t="s">
        <v>728</v>
      </c>
      <c r="B381" s="12" t="s">
        <v>28</v>
      </c>
      <c r="C381" s="13" t="s">
        <v>39</v>
      </c>
      <c r="D381" s="13" t="s">
        <v>729</v>
      </c>
      <c r="E381" s="16">
        <v>75.25</v>
      </c>
      <c r="F381" s="16">
        <v>0.47</v>
      </c>
      <c r="G381" s="25">
        <f>Tabela1[[#This Row],[Divid.]]*12/Tabela1[[#This Row],[Preço atual]]</f>
        <v>7.4950166112956809E-2</v>
      </c>
      <c r="H381" s="16">
        <v>5.18</v>
      </c>
      <c r="I381" s="16">
        <v>102.16</v>
      </c>
      <c r="J381" s="15">
        <f>Tabela1[[#This Row],[Preço atual]]/Tabela1[[#This Row],[VP]]</f>
        <v>0.73658966327329678</v>
      </c>
      <c r="K381" s="14">
        <v>0.183</v>
      </c>
      <c r="L381" s="14">
        <v>0</v>
      </c>
      <c r="M381" s="13">
        <v>0.33</v>
      </c>
      <c r="N381" s="13">
        <v>1098</v>
      </c>
      <c r="O381" s="13">
        <v>4411</v>
      </c>
      <c r="P381" s="13">
        <v>211</v>
      </c>
      <c r="Q381" s="30">
        <f>Tabela1[[#This Row],[Divid.]]</f>
        <v>0.47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381" s="17">
        <f>Tabela1[[#This Row],[Preço Calculado]]/Tabela1[[#This Row],[Preço atual]]-1</f>
        <v>-0.44686224270880592</v>
      </c>
      <c r="U381" s="29" t="str">
        <f>HYPERLINK("https://statusinvest.com.br/fundos-imobiliarios/"&amp;Tabela1[[#This Row],[Ticker]],"Link")</f>
        <v>Link</v>
      </c>
      <c r="V381" s="38" t="s">
        <v>730</v>
      </c>
    </row>
    <row r="382" spans="1:22" hidden="1" x14ac:dyDescent="0.25">
      <c r="A382" s="12" t="s">
        <v>731</v>
      </c>
      <c r="B382" s="12" t="s">
        <v>28</v>
      </c>
      <c r="C382" s="13" t="s">
        <v>35</v>
      </c>
      <c r="D382" s="13" t="s">
        <v>104</v>
      </c>
      <c r="E382" s="16">
        <v>57.76</v>
      </c>
      <c r="F382" s="16">
        <v>0.54</v>
      </c>
      <c r="G382" s="25">
        <f>Tabela1[[#This Row],[Divid.]]*12/Tabela1[[#This Row],[Preço atual]]</f>
        <v>0.11218836565096954</v>
      </c>
      <c r="H382" s="16">
        <v>11.78</v>
      </c>
      <c r="I382" s="16">
        <v>77.7</v>
      </c>
      <c r="J382" s="15">
        <f>Tabela1[[#This Row],[Preço atual]]/Tabela1[[#This Row],[VP]]</f>
        <v>0.74337194337194334</v>
      </c>
      <c r="K382" s="14"/>
      <c r="L382" s="14"/>
      <c r="M382" s="13">
        <v>12.48</v>
      </c>
      <c r="N382" s="13">
        <v>1270</v>
      </c>
      <c r="O382" s="13"/>
      <c r="P382" s="13"/>
      <c r="Q382" s="30">
        <f>Tabela1[[#This Row],[Divid.]]</f>
        <v>0.54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82" s="17">
        <f>Tabela1[[#This Row],[Preço Calculado]]/Tabela1[[#This Row],[Preço atual]]-1</f>
        <v>-0.17204158191166397</v>
      </c>
      <c r="U382" s="29" t="str">
        <f>HYPERLINK("https://statusinvest.com.br/fundos-imobiliarios/"&amp;Tabela1[[#This Row],[Ticker]],"Link")</f>
        <v>Link</v>
      </c>
      <c r="V382" s="38" t="s">
        <v>732</v>
      </c>
    </row>
    <row r="383" spans="1:22" hidden="1" x14ac:dyDescent="0.25">
      <c r="A383" s="12" t="s">
        <v>733</v>
      </c>
      <c r="B383" s="12" t="s">
        <v>28</v>
      </c>
      <c r="C383" s="13" t="s">
        <v>39</v>
      </c>
      <c r="D383" s="13" t="s">
        <v>32</v>
      </c>
      <c r="E383" s="16">
        <v>46.72</v>
      </c>
      <c r="F383" s="16">
        <v>0.38</v>
      </c>
      <c r="G383" s="25">
        <f>Tabela1[[#This Row],[Divid.]]*12/Tabela1[[#This Row],[Preço atual]]</f>
        <v>9.7602739726027413E-2</v>
      </c>
      <c r="H383" s="16">
        <v>4.5999999999999996</v>
      </c>
      <c r="I383" s="16">
        <v>82.81</v>
      </c>
      <c r="J383" s="15">
        <f>Tabela1[[#This Row],[Preço atual]]/Tabela1[[#This Row],[VP]]</f>
        <v>0.56418306967757514</v>
      </c>
      <c r="K383" s="14">
        <v>0.14599999999999999</v>
      </c>
      <c r="L383" s="14">
        <v>0</v>
      </c>
      <c r="M383" s="13">
        <v>1.34</v>
      </c>
      <c r="N383" s="13">
        <v>9119</v>
      </c>
      <c r="O383" s="13">
        <v>2179</v>
      </c>
      <c r="P383" s="13">
        <v>295</v>
      </c>
      <c r="Q383" s="30">
        <f>Tabela1[[#This Row],[Divid.]]</f>
        <v>0.38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83" s="17">
        <f>Tabela1[[#This Row],[Preço Calculado]]/Tabela1[[#This Row],[Preço atual]]-1</f>
        <v>-0.2796845776676945</v>
      </c>
      <c r="U383" s="29" t="str">
        <f>HYPERLINK("https://statusinvest.com.br/fundos-imobiliarios/"&amp;Tabela1[[#This Row],[Ticker]],"Link")</f>
        <v>Link</v>
      </c>
      <c r="V383" s="38" t="s">
        <v>734</v>
      </c>
    </row>
    <row r="384" spans="1:22" hidden="1" x14ac:dyDescent="0.25">
      <c r="A384" s="12" t="s">
        <v>735</v>
      </c>
      <c r="B384" s="12" t="s">
        <v>28</v>
      </c>
      <c r="C384" s="13" t="s">
        <v>155</v>
      </c>
      <c r="D384" s="13" t="s">
        <v>49</v>
      </c>
      <c r="E384" s="16">
        <v>702.68</v>
      </c>
      <c r="F384" s="16">
        <v>41.715400000000002</v>
      </c>
      <c r="G384" s="14">
        <f>Tabela1[[#This Row],[Divid.]]*12/Tabela1[[#This Row],[Preço atual]]</f>
        <v>0.71239369271930331</v>
      </c>
      <c r="H384" s="16">
        <v>0</v>
      </c>
      <c r="I384" s="16">
        <v>504.88</v>
      </c>
      <c r="J384" s="15">
        <f>Tabela1[[#This Row],[Preço atual]]/Tabela1[[#This Row],[VP]]</f>
        <v>1.3917762636666138</v>
      </c>
      <c r="K384" s="14">
        <v>0</v>
      </c>
      <c r="L384" s="14">
        <v>0</v>
      </c>
      <c r="M384" s="13">
        <v>7.78</v>
      </c>
      <c r="N384" s="13">
        <v>79</v>
      </c>
      <c r="O384" s="13">
        <v>3192</v>
      </c>
      <c r="P384" s="13">
        <v>15</v>
      </c>
      <c r="Q384" s="30">
        <f>Tabela1[[#This Row],[Divid.]]</f>
        <v>41.715400000000002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84" s="17">
        <f>Tabela1[[#This Row],[Preço Calculado]]/Tabela1[[#This Row],[Preço atual]]-1</f>
        <v>4.2575180274487323</v>
      </c>
      <c r="U384" s="29" t="str">
        <f>HYPERLINK("https://statusinvest.com.br/fundos-imobiliarios/"&amp;Tabela1[[#This Row],[Ticker]],"Link")</f>
        <v>Link</v>
      </c>
      <c r="V384" s="38" t="s">
        <v>736</v>
      </c>
    </row>
    <row r="385" spans="1:22" hidden="1" x14ac:dyDescent="0.25">
      <c r="A385" s="12" t="s">
        <v>737</v>
      </c>
      <c r="B385" s="12" t="s">
        <v>28</v>
      </c>
      <c r="C385" s="13" t="s">
        <v>35</v>
      </c>
      <c r="D385" s="13" t="s">
        <v>679</v>
      </c>
      <c r="E385" s="16">
        <v>91.11</v>
      </c>
      <c r="F385" s="16">
        <v>1</v>
      </c>
      <c r="G385" s="25">
        <f>Tabela1[[#This Row],[Divid.]]*12/Tabela1[[#This Row],[Preço atual]]</f>
        <v>0.13170892327955219</v>
      </c>
      <c r="H385" s="16">
        <v>11.98</v>
      </c>
      <c r="I385" s="16">
        <v>99.85</v>
      </c>
      <c r="J385" s="15">
        <f>Tabela1[[#This Row],[Preço atual]]/Tabela1[[#This Row],[VP]]</f>
        <v>0.91246870305458194</v>
      </c>
      <c r="K385" s="14"/>
      <c r="L385" s="14"/>
      <c r="M385" s="13">
        <v>3.84</v>
      </c>
      <c r="N385" s="13">
        <v>4634</v>
      </c>
      <c r="O385" s="13"/>
      <c r="P385" s="13"/>
      <c r="Q385" s="30">
        <f>Tabela1[[#This Row],[Divid.]]</f>
        <v>1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85" s="17">
        <f>Tabela1[[#This Row],[Preço Calculado]]/Tabela1[[#This Row],[Preço atual]]-1</f>
        <v>-2.7978425981164734E-2</v>
      </c>
      <c r="U385" s="29" t="str">
        <f>HYPERLINK("https://statusinvest.com.br/fundos-imobiliarios/"&amp;Tabela1[[#This Row],[Ticker]],"Link")</f>
        <v>Link</v>
      </c>
      <c r="V385" s="38" t="s">
        <v>738</v>
      </c>
    </row>
    <row r="386" spans="1:22" hidden="1" x14ac:dyDescent="0.25">
      <c r="A386" s="12" t="s">
        <v>739</v>
      </c>
      <c r="B386" s="12" t="s">
        <v>28</v>
      </c>
      <c r="C386" s="13" t="s">
        <v>35</v>
      </c>
      <c r="D386" s="13" t="s">
        <v>237</v>
      </c>
      <c r="E386" s="16">
        <v>76.2</v>
      </c>
      <c r="F386" s="16">
        <v>0.85</v>
      </c>
      <c r="G386" s="14">
        <f>Tabela1[[#This Row],[Divid.]]*12/Tabela1[[#This Row],[Preço atual]]</f>
        <v>0.13385826771653542</v>
      </c>
      <c r="H386" s="16">
        <v>10.59</v>
      </c>
      <c r="I386" s="16">
        <v>91.83</v>
      </c>
      <c r="J386" s="15">
        <f>Tabela1[[#This Row],[Preço atual]]/Tabela1[[#This Row],[VP]]</f>
        <v>0.82979418490689327</v>
      </c>
      <c r="K386" s="14"/>
      <c r="L386" s="14"/>
      <c r="M386" s="13">
        <v>8.6999999999999993</v>
      </c>
      <c r="N386" s="13">
        <v>2056</v>
      </c>
      <c r="O386" s="13"/>
      <c r="P386" s="13"/>
      <c r="Q386" s="30">
        <f>Tabela1[[#This Row],[Divid.]]</f>
        <v>0.85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86" s="17">
        <f>Tabela1[[#This Row],[Preço Calculado]]/Tabela1[[#This Row],[Preço atual]]-1</f>
        <v>-1.2116105413022771E-2</v>
      </c>
      <c r="U386" s="29" t="str">
        <f>HYPERLINK("https://statusinvest.com.br/fundos-imobiliarios/"&amp;Tabela1[[#This Row],[Ticker]],"Link")</f>
        <v>Link</v>
      </c>
      <c r="V386" s="38" t="s">
        <v>740</v>
      </c>
    </row>
    <row r="387" spans="1:22" hidden="1" x14ac:dyDescent="0.25">
      <c r="A387" s="12" t="s">
        <v>741</v>
      </c>
      <c r="B387" s="12" t="s">
        <v>28</v>
      </c>
      <c r="C387" s="13" t="s">
        <v>155</v>
      </c>
      <c r="D387" s="13" t="s">
        <v>237</v>
      </c>
      <c r="E387" s="16">
        <v>1098.99</v>
      </c>
      <c r="F387" s="16">
        <v>3.36</v>
      </c>
      <c r="G387" s="14">
        <f>Tabela1[[#This Row],[Divid.]]*12/Tabela1[[#This Row],[Preço atual]]</f>
        <v>3.6688231922037511E-2</v>
      </c>
      <c r="H387" s="16">
        <v>70.964200000000005</v>
      </c>
      <c r="I387" s="16">
        <v>1103.8499999999999</v>
      </c>
      <c r="J387" s="15">
        <f>Tabela1[[#This Row],[Preço atual]]/Tabela1[[#This Row],[VP]]</f>
        <v>0.99559722788422345</v>
      </c>
      <c r="K387" s="14"/>
      <c r="L387" s="14"/>
      <c r="M387" s="13">
        <v>0.03</v>
      </c>
      <c r="N387" s="13">
        <v>139</v>
      </c>
      <c r="O387" s="13"/>
      <c r="P387" s="13"/>
      <c r="Q387" s="30">
        <f>Tabela1[[#This Row],[Divid.]]</f>
        <v>3.36</v>
      </c>
      <c r="R387" s="31">
        <v>0</v>
      </c>
      <c r="S387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87" s="17">
        <f>Tabela1[[#This Row],[Preço Calculado]]/Tabela1[[#This Row],[Preço atual]]-1</f>
        <v>-0.72923814079677118</v>
      </c>
      <c r="U387" s="29" t="str">
        <f>HYPERLINK("https://statusinvest.com.br/fundos-imobiliarios/"&amp;Tabela1[[#This Row],[Ticker]],"Link")</f>
        <v>Link</v>
      </c>
      <c r="V387" s="38" t="s">
        <v>742</v>
      </c>
    </row>
    <row r="388" spans="1:22" hidden="1" x14ac:dyDescent="0.25">
      <c r="A388" s="12" t="s">
        <v>743</v>
      </c>
      <c r="B388" s="12" t="s">
        <v>28</v>
      </c>
      <c r="C388" s="13" t="s">
        <v>55</v>
      </c>
      <c r="D388" s="13"/>
      <c r="E388" s="16">
        <v>0</v>
      </c>
      <c r="F388" s="16" t="s">
        <v>49</v>
      </c>
      <c r="G388" s="25" t="e">
        <f>Tabela1[[#This Row],[Divid.]]*12/Tabela1[[#This Row],[Preço atual]]</f>
        <v>#VALUE!</v>
      </c>
      <c r="H388" s="16">
        <v>0</v>
      </c>
      <c r="I388" s="16">
        <v>104.35</v>
      </c>
      <c r="J388" s="15">
        <f>Tabela1[[#This Row],[Preço atual]]/Tabela1[[#This Row],[VP]]</f>
        <v>0</v>
      </c>
      <c r="K388" s="14"/>
      <c r="L388" s="14"/>
      <c r="M388" s="13">
        <v>14.37</v>
      </c>
      <c r="N388" s="13">
        <v>540</v>
      </c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29</v>
      </c>
    </row>
    <row r="389" spans="1:22" hidden="1" x14ac:dyDescent="0.25">
      <c r="A389" s="12" t="s">
        <v>744</v>
      </c>
      <c r="B389" s="12" t="s">
        <v>28</v>
      </c>
      <c r="C389" s="13" t="s">
        <v>51</v>
      </c>
      <c r="D389" s="13" t="s">
        <v>233</v>
      </c>
      <c r="E389" s="16">
        <v>72.52</v>
      </c>
      <c r="F389" s="16">
        <v>0.75</v>
      </c>
      <c r="G389" s="25">
        <f>Tabela1[[#This Row],[Divid.]]*12/Tabela1[[#This Row],[Preço atual]]</f>
        <v>0.12410369553226697</v>
      </c>
      <c r="H389" s="16">
        <v>8.9</v>
      </c>
      <c r="I389" s="16">
        <v>82.05</v>
      </c>
      <c r="J389" s="15">
        <f>Tabela1[[#This Row],[Preço atual]]/Tabela1[[#This Row],[VP]]</f>
        <v>0.88385131017672147</v>
      </c>
      <c r="K389" s="14"/>
      <c r="L389" s="14"/>
      <c r="M389" s="13">
        <v>0.84</v>
      </c>
      <c r="N389" s="13">
        <v>42739</v>
      </c>
      <c r="O389" s="13"/>
      <c r="P389" s="13"/>
      <c r="Q389" s="30">
        <f>Tabela1[[#This Row],[Divid.]]</f>
        <v>0.75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89" s="17">
        <f>Tabela1[[#This Row],[Preço Calculado]]/Tabela1[[#This Row],[Preço atual]]-1</f>
        <v>-8.4105568027550204E-2</v>
      </c>
      <c r="U389" s="29" t="str">
        <f>HYPERLINK("https://statusinvest.com.br/fundos-imobiliarios/"&amp;Tabela1[[#This Row],[Ticker]],"Link")</f>
        <v>Link</v>
      </c>
      <c r="V389" s="38" t="s">
        <v>745</v>
      </c>
    </row>
    <row r="390" spans="1:22" hidden="1" x14ac:dyDescent="0.25">
      <c r="A390" s="12" t="s">
        <v>746</v>
      </c>
      <c r="B390" s="12" t="s">
        <v>28</v>
      </c>
      <c r="C390" s="13" t="s">
        <v>35</v>
      </c>
      <c r="D390" s="13" t="s">
        <v>747</v>
      </c>
      <c r="E390" s="16">
        <v>80.31</v>
      </c>
      <c r="F390" s="16">
        <v>0.92</v>
      </c>
      <c r="G390" s="25">
        <f>Tabela1[[#This Row],[Divid.]]*12/Tabela1[[#This Row],[Preço atual]]</f>
        <v>0.13746731415763916</v>
      </c>
      <c r="H390" s="16">
        <v>13.16</v>
      </c>
      <c r="I390" s="16">
        <v>89.59</v>
      </c>
      <c r="J390" s="15">
        <f>Tabela1[[#This Row],[Preço atual]]/Tabela1[[#This Row],[VP]]</f>
        <v>0.89641701082710123</v>
      </c>
      <c r="K390" s="14"/>
      <c r="L390" s="14"/>
      <c r="M390" s="13">
        <v>4.57</v>
      </c>
      <c r="N390" s="13">
        <v>54013</v>
      </c>
      <c r="O390" s="13"/>
      <c r="P390" s="13"/>
      <c r="Q390" s="30">
        <f>Tabela1[[#This Row],[Divid.]]</f>
        <v>0.92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0" s="17">
        <f>Tabela1[[#This Row],[Preço Calculado]]/Tabela1[[#This Row],[Preço atual]]-1</f>
        <v>1.4518923672613759E-2</v>
      </c>
      <c r="U390" s="29" t="str">
        <f>HYPERLINK("https://statusinvest.com.br/fundos-imobiliarios/"&amp;Tabela1[[#This Row],[Ticker]],"Link")</f>
        <v>Link</v>
      </c>
      <c r="V390" s="38" t="s">
        <v>748</v>
      </c>
    </row>
    <row r="391" spans="1:22" hidden="1" x14ac:dyDescent="0.25">
      <c r="A391" s="12" t="s">
        <v>749</v>
      </c>
      <c r="B391" s="12" t="s">
        <v>28</v>
      </c>
      <c r="C391" s="13" t="s">
        <v>67</v>
      </c>
      <c r="D391" s="13" t="s">
        <v>747</v>
      </c>
      <c r="E391" s="16">
        <v>100.05</v>
      </c>
      <c r="F391" s="16">
        <v>1.05</v>
      </c>
      <c r="G391" s="25">
        <f>Tabela1[[#This Row],[Divid.]]*12/Tabela1[[#This Row],[Preço atual]]</f>
        <v>0.12593703148425789</v>
      </c>
      <c r="H391" s="16">
        <v>12.86</v>
      </c>
      <c r="I391" s="16">
        <v>100.62</v>
      </c>
      <c r="J391" s="15">
        <f>Tabela1[[#This Row],[Preço atual]]/Tabela1[[#This Row],[VP]]</f>
        <v>0.99433512224209897</v>
      </c>
      <c r="K391" s="14">
        <v>3.7000000000000012E-2</v>
      </c>
      <c r="L391" s="14">
        <v>0</v>
      </c>
      <c r="M391" s="13">
        <v>0.44</v>
      </c>
      <c r="N391" s="13">
        <v>38546</v>
      </c>
      <c r="O391" s="13">
        <v>1688</v>
      </c>
      <c r="P391" s="13">
        <v>109</v>
      </c>
      <c r="Q391" s="30">
        <f>Tabela1[[#This Row],[Divid.]]</f>
        <v>1.05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91" s="17">
        <f>Tabela1[[#This Row],[Preço Calculado]]/Tabela1[[#This Row],[Preço atual]]-1</f>
        <v>-7.0575413400310816E-2</v>
      </c>
      <c r="U391" s="29" t="str">
        <f>HYPERLINK("https://statusinvest.com.br/fundos-imobiliarios/"&amp;Tabela1[[#This Row],[Ticker]],"Link")</f>
        <v>Link</v>
      </c>
      <c r="V391" s="38" t="s">
        <v>750</v>
      </c>
    </row>
    <row r="392" spans="1:22" x14ac:dyDescent="0.25">
      <c r="A392" s="12" t="s">
        <v>751</v>
      </c>
      <c r="B392" s="12" t="s">
        <v>28</v>
      </c>
      <c r="C392" s="13"/>
      <c r="D392" s="13"/>
      <c r="E392" s="16"/>
      <c r="F392" s="16"/>
      <c r="G392" s="14" t="e">
        <f>Tabela1[[#This Row],[Divid.]]*12/Tabela1[[#This Row],[Preço atual]]</f>
        <v>#DIV/0!</v>
      </c>
      <c r="H392" s="16"/>
      <c r="I392" s="16"/>
      <c r="J392" s="15" t="e">
        <f>Tabela1[[#This Row],[Preço atual]]/Tabela1[[#This Row],[VP]]</f>
        <v>#DIV/0!</v>
      </c>
      <c r="K392" s="14"/>
      <c r="L392" s="14"/>
      <c r="M392" s="13"/>
      <c r="N392" s="13"/>
      <c r="O392" s="13"/>
      <c r="P392" s="13"/>
      <c r="Q392" s="30">
        <f>Tabela1[[#This Row],[Divid.]]</f>
        <v>0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92" s="17" t="e">
        <f>Tabela1[[#This Row],[Preço Calculado]]/Tabela1[[#This Row],[Preço atual]]-1</f>
        <v>#DIV/0!</v>
      </c>
      <c r="U392" s="29" t="str">
        <f>HYPERLINK("https://statusinvest.com.br/fundos-imobiliarios/"&amp;Tabela1[[#This Row],[Ticker]],"Link")</f>
        <v>Link</v>
      </c>
      <c r="V392" s="38" t="s">
        <v>29</v>
      </c>
    </row>
    <row r="393" spans="1:22" hidden="1" x14ac:dyDescent="0.25">
      <c r="A393" s="12" t="s">
        <v>752</v>
      </c>
      <c r="B393" s="12" t="s">
        <v>28</v>
      </c>
      <c r="C393" s="13" t="s">
        <v>55</v>
      </c>
      <c r="D393" s="13" t="s">
        <v>747</v>
      </c>
      <c r="E393" s="16">
        <v>91.18</v>
      </c>
      <c r="F393" s="16">
        <v>0.9</v>
      </c>
      <c r="G393" s="25">
        <f>Tabela1[[#This Row],[Divid.]]*12/Tabela1[[#This Row],[Preço atual]]</f>
        <v>0.11844702785698619</v>
      </c>
      <c r="H393" s="16">
        <v>12.1</v>
      </c>
      <c r="I393" s="16">
        <v>99.29</v>
      </c>
      <c r="J393" s="15">
        <f>Tabela1[[#This Row],[Preço atual]]/Tabela1[[#This Row],[VP]]</f>
        <v>0.91832007251485548</v>
      </c>
      <c r="K393" s="14">
        <v>0.24399999999999999</v>
      </c>
      <c r="L393" s="14">
        <v>0</v>
      </c>
      <c r="M393" s="13">
        <v>1.24</v>
      </c>
      <c r="N393" s="13">
        <v>130142</v>
      </c>
      <c r="O393" s="13">
        <v>3</v>
      </c>
      <c r="P393" s="13">
        <v>0</v>
      </c>
      <c r="Q393" s="30">
        <f>Tabela1[[#This Row],[Divid.]]</f>
        <v>0.9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3" s="17">
        <f>Tabela1[[#This Row],[Preço Calculado]]/Tabela1[[#This Row],[Preço atual]]-1</f>
        <v>-0.12585219293737149</v>
      </c>
      <c r="U393" s="29" t="str">
        <f>HYPERLINK("https://statusinvest.com.br/fundos-imobiliarios/"&amp;Tabela1[[#This Row],[Ticker]],"Link")</f>
        <v>Link</v>
      </c>
      <c r="V393" s="38" t="s">
        <v>753</v>
      </c>
    </row>
    <row r="394" spans="1:22" hidden="1" x14ac:dyDescent="0.25">
      <c r="A394" s="12" t="s">
        <v>754</v>
      </c>
      <c r="B394" s="12" t="s">
        <v>28</v>
      </c>
      <c r="C394" s="13" t="s">
        <v>55</v>
      </c>
      <c r="D394" s="13"/>
      <c r="E394" s="16">
        <v>0</v>
      </c>
      <c r="F394" s="16" t="s">
        <v>49</v>
      </c>
      <c r="G394" s="14" t="e">
        <f>Tabela1[[#This Row],[Divid.]]*12/Tabela1[[#This Row],[Preço atual]]</f>
        <v>#VALUE!</v>
      </c>
      <c r="H394" s="16">
        <v>0</v>
      </c>
      <c r="I394" s="16">
        <v>1000.35</v>
      </c>
      <c r="J394" s="15">
        <f>Tabela1[[#This Row],[Preço atual]]/Tabela1[[#This Row],[VP]]</f>
        <v>0</v>
      </c>
      <c r="K394" s="14"/>
      <c r="L394" s="14"/>
      <c r="M394" s="13">
        <v>1.36</v>
      </c>
      <c r="N394" s="13">
        <v>113</v>
      </c>
      <c r="O394" s="13"/>
      <c r="P394" s="13"/>
      <c r="Q394" s="30" t="str">
        <f>Tabela1[[#This Row],[Divid.]]</f>
        <v>-</v>
      </c>
      <c r="R394" s="31">
        <v>0</v>
      </c>
      <c r="S3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4" s="17" t="e">
        <f>Tabela1[[#This Row],[Preço Calculado]]/Tabela1[[#This Row],[Preço atual]]-1</f>
        <v>#VALUE!</v>
      </c>
      <c r="U394" s="29" t="str">
        <f>HYPERLINK("https://statusinvest.com.br/fundos-imobiliarios/"&amp;Tabela1[[#This Row],[Ticker]],"Link")</f>
        <v>Link</v>
      </c>
      <c r="V394" s="38" t="s">
        <v>29</v>
      </c>
    </row>
    <row r="395" spans="1:22" hidden="1" x14ac:dyDescent="0.25">
      <c r="A395" s="12" t="s">
        <v>755</v>
      </c>
      <c r="B395" s="12" t="s">
        <v>28</v>
      </c>
      <c r="C395" s="13" t="s">
        <v>35</v>
      </c>
      <c r="D395" s="13" t="s">
        <v>756</v>
      </c>
      <c r="E395" s="16">
        <v>89.59</v>
      </c>
      <c r="F395" s="16">
        <v>0.85</v>
      </c>
      <c r="G395" s="25">
        <f>Tabela1[[#This Row],[Divid.]]*12/Tabela1[[#This Row],[Preço atual]]</f>
        <v>0.11385199240986717</v>
      </c>
      <c r="H395" s="16">
        <v>11.32</v>
      </c>
      <c r="I395" s="16">
        <v>95.34</v>
      </c>
      <c r="J395" s="15">
        <f>Tabela1[[#This Row],[Preço atual]]/Tabela1[[#This Row],[VP]]</f>
        <v>0.93968953220054541</v>
      </c>
      <c r="K395" s="14"/>
      <c r="L395" s="14"/>
      <c r="M395" s="13">
        <v>7.82</v>
      </c>
      <c r="N395" s="13">
        <v>10014</v>
      </c>
      <c r="O395" s="13"/>
      <c r="P395" s="13"/>
      <c r="Q395" s="30">
        <f>Tabela1[[#This Row],[Divid.]]</f>
        <v>0.85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5" s="17">
        <f>Tabela1[[#This Row],[Preço Calculado]]/Tabela1[[#This Row],[Preço atual]]-1</f>
        <v>-0.15976389365411692</v>
      </c>
      <c r="U395" s="29" t="str">
        <f>HYPERLINK("https://statusinvest.com.br/fundos-imobiliarios/"&amp;Tabela1[[#This Row],[Ticker]],"Link")</f>
        <v>Link</v>
      </c>
      <c r="V395" s="38" t="s">
        <v>757</v>
      </c>
    </row>
    <row r="396" spans="1:22" x14ac:dyDescent="0.25">
      <c r="A396" s="12" t="s">
        <v>758</v>
      </c>
      <c r="B396" s="12" t="s">
        <v>28</v>
      </c>
      <c r="C396" s="13"/>
      <c r="D396" s="13"/>
      <c r="E396" s="16"/>
      <c r="F396" s="16"/>
      <c r="G396" s="14" t="e">
        <f>Tabela1[[#This Row],[Divid.]]*12/Tabela1[[#This Row],[Preço atual]]</f>
        <v>#DIV/0!</v>
      </c>
      <c r="H396" s="16"/>
      <c r="I396" s="16"/>
      <c r="J396" s="15" t="e">
        <f>Tabela1[[#This Row],[Preço atual]]/Tabela1[[#This Row],[VP]]</f>
        <v>#DIV/0!</v>
      </c>
      <c r="K396" s="14"/>
      <c r="L396" s="14"/>
      <c r="M396" s="13"/>
      <c r="N396" s="13"/>
      <c r="O396" s="13"/>
      <c r="P396" s="13"/>
      <c r="Q396" s="30">
        <f>Tabela1[[#This Row],[Divid.]]</f>
        <v>0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96" s="17" t="e">
        <f>Tabela1[[#This Row],[Preço Calculado]]/Tabela1[[#This Row],[Preço atual]]-1</f>
        <v>#DIV/0!</v>
      </c>
      <c r="U396" s="29" t="str">
        <f>HYPERLINK("https://statusinvest.com.br/fundos-imobiliarios/"&amp;Tabela1[[#This Row],[Ticker]],"Link")</f>
        <v>Link</v>
      </c>
      <c r="V396" s="38" t="s">
        <v>29</v>
      </c>
    </row>
    <row r="397" spans="1:22" hidden="1" x14ac:dyDescent="0.25">
      <c r="A397" s="12" t="s">
        <v>759</v>
      </c>
      <c r="B397" s="12" t="s">
        <v>28</v>
      </c>
      <c r="C397" s="13" t="s">
        <v>55</v>
      </c>
      <c r="D397" s="13"/>
      <c r="E397" s="16">
        <v>0</v>
      </c>
      <c r="F397" s="16" t="s">
        <v>49</v>
      </c>
      <c r="G397" s="25" t="e">
        <f>Tabela1[[#This Row],[Divid.]]*12/Tabela1[[#This Row],[Preço atual]]</f>
        <v>#VALUE!</v>
      </c>
      <c r="H397" s="16">
        <v>0</v>
      </c>
      <c r="I397" s="16">
        <v>91.39</v>
      </c>
      <c r="J397" s="15">
        <f>Tabela1[[#This Row],[Preço atual]]/Tabela1[[#This Row],[VP]]</f>
        <v>0</v>
      </c>
      <c r="K397" s="14"/>
      <c r="L397" s="14"/>
      <c r="M397" s="13">
        <v>6.62</v>
      </c>
      <c r="N397" s="13">
        <v>2</v>
      </c>
      <c r="O397" s="13"/>
      <c r="P397" s="13"/>
      <c r="Q397" s="30" t="str">
        <f>Tabela1[[#This Row],[Divid.]]</f>
        <v>-</v>
      </c>
      <c r="R397" s="31">
        <v>0</v>
      </c>
      <c r="S39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97" s="17" t="e">
        <f>Tabela1[[#This Row],[Preço Calculado]]/Tabela1[[#This Row],[Preço atual]]-1</f>
        <v>#VALUE!</v>
      </c>
      <c r="U397" s="29" t="str">
        <f>HYPERLINK("https://statusinvest.com.br/fundos-imobiliarios/"&amp;Tabela1[[#This Row],[Ticker]],"Link")</f>
        <v>Link</v>
      </c>
      <c r="V397" s="38" t="s">
        <v>29</v>
      </c>
    </row>
    <row r="398" spans="1:22" hidden="1" x14ac:dyDescent="0.25">
      <c r="A398" s="12" t="s">
        <v>760</v>
      </c>
      <c r="B398" s="12" t="s">
        <v>28</v>
      </c>
      <c r="C398" s="13" t="s">
        <v>55</v>
      </c>
      <c r="D398" s="13"/>
      <c r="E398" s="16">
        <v>91.3</v>
      </c>
      <c r="F398" s="16">
        <v>0.88</v>
      </c>
      <c r="G398" s="25">
        <f>Tabela1[[#This Row],[Divid.]]*12/Tabela1[[#This Row],[Preço atual]]</f>
        <v>0.11566265060240964</v>
      </c>
      <c r="H398" s="16">
        <v>8.5667000000000009</v>
      </c>
      <c r="I398" s="16">
        <v>99.27</v>
      </c>
      <c r="J398" s="15">
        <f>Tabela1[[#This Row],[Preço atual]]/Tabela1[[#This Row],[VP]]</f>
        <v>0.91971391155434679</v>
      </c>
      <c r="K398" s="14"/>
      <c r="L398" s="14"/>
      <c r="M398" s="13">
        <v>17.920000000000002</v>
      </c>
      <c r="N398" s="13">
        <v>2750</v>
      </c>
      <c r="O398" s="13"/>
      <c r="P398" s="13"/>
      <c r="Q398" s="30">
        <f>Tabela1[[#This Row],[Divid.]]</f>
        <v>0.88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98" s="17">
        <f>Tabela1[[#This Row],[Preço Calculado]]/Tabela1[[#This Row],[Preço atual]]-1</f>
        <v>-0.14640110256524252</v>
      </c>
      <c r="U398" s="29" t="str">
        <f>HYPERLINK("https://statusinvest.com.br/fundos-imobiliarios/"&amp;Tabela1[[#This Row],[Ticker]],"Link")</f>
        <v>Link</v>
      </c>
      <c r="V398" s="38" t="s">
        <v>761</v>
      </c>
    </row>
    <row r="399" spans="1:22" hidden="1" x14ac:dyDescent="0.25">
      <c r="A399" s="12" t="s">
        <v>762</v>
      </c>
      <c r="B399" s="12" t="s">
        <v>28</v>
      </c>
      <c r="C399" s="13" t="s">
        <v>55</v>
      </c>
      <c r="D399" s="13" t="s">
        <v>756</v>
      </c>
      <c r="E399" s="16">
        <v>39.82</v>
      </c>
      <c r="F399" s="16">
        <v>0.2</v>
      </c>
      <c r="G399" s="14">
        <f>Tabela1[[#This Row],[Divid.]]*12/Tabela1[[#This Row],[Preço atual]]</f>
        <v>6.0271220492214977E-2</v>
      </c>
      <c r="H399" s="16">
        <v>4.3600000000000003</v>
      </c>
      <c r="I399" s="16">
        <v>87.96</v>
      </c>
      <c r="J399" s="15">
        <f>Tabela1[[#This Row],[Preço atual]]/Tabela1[[#This Row],[VP]]</f>
        <v>0.45270577535243295</v>
      </c>
      <c r="K399" s="14">
        <v>0</v>
      </c>
      <c r="L399" s="14">
        <v>0</v>
      </c>
      <c r="M399" s="13">
        <v>2.13</v>
      </c>
      <c r="N399" s="13">
        <v>37485</v>
      </c>
      <c r="O399" s="13">
        <v>1812</v>
      </c>
      <c r="P399" s="13">
        <v>267</v>
      </c>
      <c r="Q399" s="30">
        <f>Tabela1[[#This Row],[Divid.]]</f>
        <v>0.2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99" s="17">
        <f>Tabela1[[#This Row],[Preço Calculado]]/Tabela1[[#This Row],[Preço atual]]-1</f>
        <v>-0.55519394470690053</v>
      </c>
      <c r="U399" s="29" t="str">
        <f>HYPERLINK("https://statusinvest.com.br/fundos-imobiliarios/"&amp;Tabela1[[#This Row],[Ticker]],"Link")</f>
        <v>Link</v>
      </c>
      <c r="V399" s="38" t="s">
        <v>763</v>
      </c>
    </row>
    <row r="400" spans="1:22" hidden="1" x14ac:dyDescent="0.25">
      <c r="A400" s="12" t="s">
        <v>764</v>
      </c>
      <c r="B400" s="12" t="s">
        <v>28</v>
      </c>
      <c r="C400" s="13" t="s">
        <v>67</v>
      </c>
      <c r="D400" s="13"/>
      <c r="E400" s="16">
        <v>0</v>
      </c>
      <c r="F400" s="16" t="s">
        <v>49</v>
      </c>
      <c r="G400" s="14" t="e">
        <f>Tabela1[[#This Row],[Divid.]]*12/Tabela1[[#This Row],[Preço atual]]</f>
        <v>#VALUE!</v>
      </c>
      <c r="H400" s="16">
        <v>0</v>
      </c>
      <c r="I400" s="16">
        <v>12.53</v>
      </c>
      <c r="J400" s="15">
        <f>Tabela1[[#This Row],[Preço atual]]/Tabela1[[#This Row],[VP]]</f>
        <v>0</v>
      </c>
      <c r="K400" s="14"/>
      <c r="L400" s="14"/>
      <c r="M400" s="13">
        <v>113.62</v>
      </c>
      <c r="N400" s="13">
        <v>3</v>
      </c>
      <c r="O400" s="13"/>
      <c r="P400" s="13"/>
      <c r="Q400" s="30" t="str">
        <f>Tabela1[[#This Row],[Divid.]]</f>
        <v>-</v>
      </c>
      <c r="R400" s="31">
        <v>0</v>
      </c>
      <c r="S4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0" s="17" t="e">
        <f>Tabela1[[#This Row],[Preço Calculado]]/Tabela1[[#This Row],[Preço atual]]-1</f>
        <v>#VALUE!</v>
      </c>
      <c r="U400" s="29" t="str">
        <f>HYPERLINK("https://statusinvest.com.br/fundos-imobiliarios/"&amp;Tabela1[[#This Row],[Ticker]],"Link")</f>
        <v>Link</v>
      </c>
      <c r="V400" s="38" t="s">
        <v>29</v>
      </c>
    </row>
    <row r="401" spans="1:22" hidden="1" x14ac:dyDescent="0.25">
      <c r="A401" s="12" t="s">
        <v>765</v>
      </c>
      <c r="B401" s="12" t="s">
        <v>28</v>
      </c>
      <c r="C401" s="13" t="s">
        <v>31</v>
      </c>
      <c r="D401" s="13" t="s">
        <v>296</v>
      </c>
      <c r="E401" s="16">
        <v>2.61</v>
      </c>
      <c r="F401" s="16">
        <v>4.4999999999999998E-2</v>
      </c>
      <c r="G401" s="25">
        <f>Tabela1[[#This Row],[Divid.]]*12/Tabela1[[#This Row],[Preço atual]]</f>
        <v>0.20689655172413796</v>
      </c>
      <c r="H401" s="16">
        <v>0.112</v>
      </c>
      <c r="I401" s="16">
        <v>11.85</v>
      </c>
      <c r="J401" s="15">
        <f>Tabela1[[#This Row],[Preço atual]]/Tabela1[[#This Row],[VP]]</f>
        <v>0.22025316455696203</v>
      </c>
      <c r="K401" s="14">
        <v>0.33900000000000002</v>
      </c>
      <c r="L401" s="14">
        <v>0.16800000000000001</v>
      </c>
      <c r="M401" s="13">
        <v>0.72</v>
      </c>
      <c r="N401" s="13">
        <v>4749</v>
      </c>
      <c r="O401" s="13">
        <v>2304</v>
      </c>
      <c r="P401" s="13">
        <v>686</v>
      </c>
      <c r="Q401" s="30">
        <f>Tabela1[[#This Row],[Divid.]]</f>
        <v>4.4999999999999998E-2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401" s="17">
        <f>Tabela1[[#This Row],[Preço Calculado]]/Tabela1[[#This Row],[Preço atual]]-1</f>
        <v>0.52691182084234645</v>
      </c>
      <c r="U401" s="29" t="str">
        <f>HYPERLINK("https://statusinvest.com.br/fundos-imobiliarios/"&amp;Tabela1[[#This Row],[Ticker]],"Link")</f>
        <v>Link</v>
      </c>
      <c r="V401" s="38" t="s">
        <v>766</v>
      </c>
    </row>
    <row r="402" spans="1:22" hidden="1" x14ac:dyDescent="0.25">
      <c r="A402" s="12" t="s">
        <v>767</v>
      </c>
      <c r="B402" s="12" t="s">
        <v>28</v>
      </c>
      <c r="C402" s="13" t="s">
        <v>76</v>
      </c>
      <c r="D402" s="13" t="s">
        <v>49</v>
      </c>
      <c r="E402" s="16">
        <v>99.02</v>
      </c>
      <c r="F402" s="16">
        <v>0.98</v>
      </c>
      <c r="G402" s="25">
        <f>Tabela1[[#This Row],[Divid.]]*12/Tabela1[[#This Row],[Preço atual]]</f>
        <v>0.11876388608361947</v>
      </c>
      <c r="H402" s="16">
        <v>11.17</v>
      </c>
      <c r="I402" s="16">
        <v>93.47</v>
      </c>
      <c r="J402" s="15">
        <f>Tabela1[[#This Row],[Preço atual]]/Tabela1[[#This Row],[VP]]</f>
        <v>1.0593773403230984</v>
      </c>
      <c r="K402" s="14"/>
      <c r="L402" s="14"/>
      <c r="M402" s="13">
        <v>0.88</v>
      </c>
      <c r="N402" s="13">
        <v>130</v>
      </c>
      <c r="O402" s="13"/>
      <c r="P402" s="13"/>
      <c r="Q402" s="30">
        <f>Tabela1[[#This Row],[Divid.]]</f>
        <v>0.98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402" s="17">
        <f>Tabela1[[#This Row],[Preço Calculado]]/Tabela1[[#This Row],[Preço atual]]-1</f>
        <v>-0.12351375584044666</v>
      </c>
      <c r="U402" s="29" t="str">
        <f>HYPERLINK("https://statusinvest.com.br/fundos-imobiliarios/"&amp;Tabela1[[#This Row],[Ticker]],"Link")</f>
        <v>Link</v>
      </c>
      <c r="V402" s="38" t="s">
        <v>768</v>
      </c>
    </row>
    <row r="403" spans="1:22" hidden="1" x14ac:dyDescent="0.25">
      <c r="A403" s="12" t="s">
        <v>769</v>
      </c>
      <c r="B403" s="12" t="s">
        <v>28</v>
      </c>
      <c r="C403" s="13" t="s">
        <v>55</v>
      </c>
      <c r="D403" s="13" t="s">
        <v>770</v>
      </c>
      <c r="E403" s="16">
        <v>50.96</v>
      </c>
      <c r="F403" s="16">
        <v>0.57630000000000003</v>
      </c>
      <c r="G403" s="25">
        <f>Tabela1[[#This Row],[Divid.]]*12/Tabela1[[#This Row],[Preço atual]]</f>
        <v>0.13570643642072214</v>
      </c>
      <c r="H403" s="16">
        <v>7.6734</v>
      </c>
      <c r="I403" s="16">
        <v>92.47</v>
      </c>
      <c r="J403" s="15">
        <f>Tabela1[[#This Row],[Preço atual]]/Tabela1[[#This Row],[VP]]</f>
        <v>0.5510976532929599</v>
      </c>
      <c r="K403" s="14">
        <v>0</v>
      </c>
      <c r="L403" s="14">
        <v>0</v>
      </c>
      <c r="M403" s="13">
        <v>1.45</v>
      </c>
      <c r="N403" s="13">
        <v>5272</v>
      </c>
      <c r="O403" s="13">
        <v>2011</v>
      </c>
      <c r="P403" s="13">
        <v>357</v>
      </c>
      <c r="Q403" s="30">
        <f>Tabela1[[#This Row],[Divid.]]</f>
        <v>0.57630000000000003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51.037638376383761</v>
      </c>
      <c r="T403" s="17">
        <f>Tabela1[[#This Row],[Preço Calculado]]/Tabela1[[#This Row],[Preço atual]]-1</f>
        <v>1.5235160200894882E-3</v>
      </c>
      <c r="U403" s="29" t="str">
        <f>HYPERLINK("https://statusinvest.com.br/fundos-imobiliarios/"&amp;Tabela1[[#This Row],[Ticker]],"Link")</f>
        <v>Link</v>
      </c>
      <c r="V403" s="38" t="s">
        <v>771</v>
      </c>
    </row>
    <row r="404" spans="1:22" x14ac:dyDescent="0.25">
      <c r="A404" s="12" t="s">
        <v>772</v>
      </c>
      <c r="B404" s="12" t="s">
        <v>28</v>
      </c>
      <c r="C404" s="13"/>
      <c r="D404" s="13"/>
      <c r="E404" s="16"/>
      <c r="F404" s="16"/>
      <c r="G404" s="25" t="e">
        <f>Tabela1[[#This Row],[Divid.]]*12/Tabela1[[#This Row],[Preço atual]]</f>
        <v>#DIV/0!</v>
      </c>
      <c r="H404" s="16"/>
      <c r="I404" s="16"/>
      <c r="J404" s="15" t="e">
        <f>Tabela1[[#This Row],[Preço atual]]/Tabela1[[#This Row],[VP]]</f>
        <v>#DIV/0!</v>
      </c>
      <c r="K404" s="14"/>
      <c r="L404" s="14"/>
      <c r="M404" s="13"/>
      <c r="N404" s="13"/>
      <c r="O404" s="13"/>
      <c r="P404" s="13"/>
      <c r="Q404" s="30">
        <f>Tabela1[[#This Row],[Divid.]]</f>
        <v>0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04" s="17" t="e">
        <f>Tabela1[[#This Row],[Preço Calculado]]/Tabela1[[#This Row],[Preço atual]]-1</f>
        <v>#DIV/0!</v>
      </c>
      <c r="U404" s="29" t="str">
        <f>HYPERLINK("https://statusinvest.com.br/fundos-imobiliarios/"&amp;Tabela1[[#This Row],[Ticker]],"Link")</f>
        <v>Link</v>
      </c>
      <c r="V404" s="38" t="s">
        <v>29</v>
      </c>
    </row>
    <row r="405" spans="1:22" x14ac:dyDescent="0.25">
      <c r="A405" s="12" t="s">
        <v>773</v>
      </c>
      <c r="B405" s="12" t="s">
        <v>28</v>
      </c>
      <c r="C405" s="13"/>
      <c r="D405" s="13"/>
      <c r="E405" s="16"/>
      <c r="F405" s="16"/>
      <c r="G405" s="25" t="e">
        <f>Tabela1[[#This Row],[Divid.]]*12/Tabela1[[#This Row],[Preço atual]]</f>
        <v>#DIV/0!</v>
      </c>
      <c r="H405" s="16"/>
      <c r="I405" s="16"/>
      <c r="J405" s="15" t="e">
        <f>Tabela1[[#This Row],[Preço atual]]/Tabela1[[#This Row],[VP]]</f>
        <v>#DIV/0!</v>
      </c>
      <c r="K405" s="14"/>
      <c r="L405" s="14"/>
      <c r="M405" s="13"/>
      <c r="N405" s="13"/>
      <c r="O405" s="13"/>
      <c r="P405" s="13"/>
      <c r="Q405" s="30">
        <f>Tabela1[[#This Row],[Divid.]]</f>
        <v>0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05" s="17" t="e">
        <f>Tabela1[[#This Row],[Preço Calculado]]/Tabela1[[#This Row],[Preço atual]]-1</f>
        <v>#DIV/0!</v>
      </c>
      <c r="U405" s="29" t="str">
        <f>HYPERLINK("https://statusinvest.com.br/fundos-imobiliarios/"&amp;Tabela1[[#This Row],[Ticker]],"Link")</f>
        <v>Link</v>
      </c>
      <c r="V405" s="38" t="s">
        <v>29</v>
      </c>
    </row>
    <row r="406" spans="1:22" hidden="1" x14ac:dyDescent="0.25">
      <c r="A406" s="12" t="s">
        <v>774</v>
      </c>
      <c r="B406" s="12" t="s">
        <v>28</v>
      </c>
      <c r="C406" s="13" t="s">
        <v>31</v>
      </c>
      <c r="D406" s="13" t="s">
        <v>775</v>
      </c>
      <c r="E406" s="16">
        <v>54.5</v>
      </c>
      <c r="F406" s="16" t="s">
        <v>49</v>
      </c>
      <c r="G406" s="25" t="e">
        <f>Tabela1[[#This Row],[Divid.]]*12/Tabela1[[#This Row],[Preço atual]]</f>
        <v>#VALUE!</v>
      </c>
      <c r="H406" s="16">
        <v>0</v>
      </c>
      <c r="I406" s="16">
        <v>40.26</v>
      </c>
      <c r="J406" s="15">
        <f>Tabela1[[#This Row],[Preço atual]]/Tabela1[[#This Row],[VP]]</f>
        <v>1.3537009438648784</v>
      </c>
      <c r="K406" s="14">
        <v>0.18099999999999999</v>
      </c>
      <c r="L406" s="14">
        <v>0.04</v>
      </c>
      <c r="M406" s="13">
        <v>0.37</v>
      </c>
      <c r="N406" s="13">
        <v>64</v>
      </c>
      <c r="O406" s="13">
        <v>3212</v>
      </c>
      <c r="P406" s="13">
        <v>243</v>
      </c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776</v>
      </c>
    </row>
    <row r="407" spans="1:22" hidden="1" x14ac:dyDescent="0.25">
      <c r="A407" s="12" t="s">
        <v>777</v>
      </c>
      <c r="B407" s="12" t="s">
        <v>28</v>
      </c>
      <c r="C407" s="13" t="s">
        <v>31</v>
      </c>
      <c r="D407" s="13" t="s">
        <v>32</v>
      </c>
      <c r="E407" s="16">
        <v>875.03</v>
      </c>
      <c r="F407" s="16">
        <v>4.5</v>
      </c>
      <c r="G407" s="25">
        <f>Tabela1[[#This Row],[Divid.]]*12/Tabela1[[#This Row],[Preço atual]]</f>
        <v>6.1712169868461654E-2</v>
      </c>
      <c r="H407" s="16">
        <v>56.35</v>
      </c>
      <c r="I407" s="16">
        <v>923.09</v>
      </c>
      <c r="J407" s="15">
        <f>Tabela1[[#This Row],[Preço atual]]/Tabela1[[#This Row],[VP]]</f>
        <v>0.94793573757705096</v>
      </c>
      <c r="K407" s="14">
        <v>3.9E-2</v>
      </c>
      <c r="L407" s="14">
        <v>1.4E-2</v>
      </c>
      <c r="M407" s="13">
        <v>1.27</v>
      </c>
      <c r="N407" s="13">
        <v>2287</v>
      </c>
      <c r="O407" s="13">
        <v>15199</v>
      </c>
      <c r="P407" s="13">
        <v>1222</v>
      </c>
      <c r="Q407" s="30">
        <f>Tabela1[[#This Row],[Divid.]]</f>
        <v>4.5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398.52398523985238</v>
      </c>
      <c r="T407" s="17">
        <f>Tabela1[[#This Row],[Preço Calculado]]/Tabela1[[#This Row],[Preço atual]]-1</f>
        <v>-0.54455963196707269</v>
      </c>
      <c r="U407" s="29" t="str">
        <f>HYPERLINK("https://statusinvest.com.br/fundos-imobiliarios/"&amp;Tabela1[[#This Row],[Ticker]],"Link")</f>
        <v>Link</v>
      </c>
      <c r="V407" s="38" t="s">
        <v>778</v>
      </c>
    </row>
    <row r="408" spans="1:22" hidden="1" x14ac:dyDescent="0.25">
      <c r="A408" s="12" t="s">
        <v>779</v>
      </c>
      <c r="B408" s="12" t="s">
        <v>28</v>
      </c>
      <c r="C408" s="13" t="s">
        <v>67</v>
      </c>
      <c r="D408" s="13"/>
      <c r="E408" s="16">
        <v>59.5</v>
      </c>
      <c r="F408" s="16">
        <v>11.88</v>
      </c>
      <c r="G408" s="25">
        <f>Tabela1[[#This Row],[Divid.]]*12/Tabela1[[#This Row],[Preço atual]]</f>
        <v>2.3959663865546217</v>
      </c>
      <c r="H408" s="16">
        <v>11.88</v>
      </c>
      <c r="I408" s="16">
        <v>62.86</v>
      </c>
      <c r="J408" s="15">
        <f>Tabela1[[#This Row],[Preço atual]]/Tabela1[[#This Row],[VP]]</f>
        <v>0.94654788418708247</v>
      </c>
      <c r="K408" s="14"/>
      <c r="L408" s="14"/>
      <c r="M408" s="13">
        <v>0.01</v>
      </c>
      <c r="N408" s="13">
        <v>207</v>
      </c>
      <c r="O408" s="13"/>
      <c r="P408" s="13"/>
      <c r="Q408" s="30">
        <f>Tabela1[[#This Row],[Divid.]]</f>
        <v>11.88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1052.1033210332102</v>
      </c>
      <c r="T408" s="17">
        <f>Tabela1[[#This Row],[Preço Calculado]]/Tabela1[[#This Row],[Preço atual]]-1</f>
        <v>16.682408756860678</v>
      </c>
      <c r="U408" s="29" t="str">
        <f>HYPERLINK("https://statusinvest.com.br/fundos-imobiliarios/"&amp;Tabela1[[#This Row],[Ticker]],"Link")</f>
        <v>Link</v>
      </c>
      <c r="V408" s="38" t="s">
        <v>780</v>
      </c>
    </row>
    <row r="409" spans="1:22" hidden="1" x14ac:dyDescent="0.25">
      <c r="A409" s="12" t="s">
        <v>781</v>
      </c>
      <c r="B409" s="12" t="s">
        <v>28</v>
      </c>
      <c r="C409" s="13" t="s">
        <v>155</v>
      </c>
      <c r="D409" s="13"/>
      <c r="E409" s="16">
        <v>0</v>
      </c>
      <c r="F409" s="16" t="s">
        <v>49</v>
      </c>
      <c r="G409" s="25" t="e">
        <f>Tabela1[[#This Row],[Divid.]]*12/Tabela1[[#This Row],[Preço atual]]</f>
        <v>#VALUE!</v>
      </c>
      <c r="H409" s="16">
        <v>0</v>
      </c>
      <c r="I409" s="16">
        <v>0</v>
      </c>
      <c r="J409" s="15" t="e">
        <f>Tabela1[[#This Row],[Preço atual]]/Tabela1[[#This Row],[VP]]</f>
        <v>#DIV/0!</v>
      </c>
      <c r="K409" s="14"/>
      <c r="L409" s="14"/>
      <c r="M409" s="13" t="s">
        <v>49</v>
      </c>
      <c r="N409" s="13">
        <v>2</v>
      </c>
      <c r="O409" s="13"/>
      <c r="P409" s="13"/>
      <c r="Q409" s="30" t="str">
        <f>Tabela1[[#This Row],[Divid.]]</f>
        <v>-</v>
      </c>
      <c r="R409" s="31">
        <v>0</v>
      </c>
      <c r="S40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9" s="17" t="e">
        <f>Tabela1[[#This Row],[Preço Calculado]]/Tabela1[[#This Row],[Preço atual]]-1</f>
        <v>#VALUE!</v>
      </c>
      <c r="U409" s="29" t="str">
        <f>HYPERLINK("https://statusinvest.com.br/fundos-imobiliarios/"&amp;Tabela1[[#This Row],[Ticker]],"Link")</f>
        <v>Link</v>
      </c>
      <c r="V409" s="38" t="s">
        <v>29</v>
      </c>
    </row>
    <row r="410" spans="1:22" hidden="1" x14ac:dyDescent="0.25">
      <c r="A410" s="12" t="s">
        <v>782</v>
      </c>
      <c r="B410" s="12" t="s">
        <v>28</v>
      </c>
      <c r="C410" s="13" t="s">
        <v>185</v>
      </c>
      <c r="D410" s="13"/>
      <c r="E410" s="16">
        <v>98.5</v>
      </c>
      <c r="F410" s="16">
        <v>1.05</v>
      </c>
      <c r="G410" s="25">
        <f>Tabela1[[#This Row],[Divid.]]*12/Tabela1[[#This Row],[Preço atual]]</f>
        <v>0.12791878172588833</v>
      </c>
      <c r="H410" s="16">
        <v>4.3277999999999999</v>
      </c>
      <c r="I410" s="16">
        <v>109.48</v>
      </c>
      <c r="J410" s="15">
        <f>Tabela1[[#This Row],[Preço atual]]/Tabela1[[#This Row],[VP]]</f>
        <v>0.8997077091706247</v>
      </c>
      <c r="K410" s="14"/>
      <c r="L410" s="14"/>
      <c r="M410" s="13">
        <v>1.81</v>
      </c>
      <c r="N410" s="13">
        <v>2</v>
      </c>
      <c r="O410" s="13"/>
      <c r="P410" s="13"/>
      <c r="Q410" s="30">
        <f>Tabela1[[#This Row],[Divid.]]</f>
        <v>1.05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10" s="17">
        <f>Tabela1[[#This Row],[Preço Calculado]]/Tabela1[[#This Row],[Preço atual]]-1</f>
        <v>-5.5949950362447654E-2</v>
      </c>
      <c r="U410" s="29" t="str">
        <f>HYPERLINK("https://statusinvest.com.br/fundos-imobiliarios/"&amp;Tabela1[[#This Row],[Ticker]],"Link")</f>
        <v>Link</v>
      </c>
      <c r="V410" s="38" t="s">
        <v>29</v>
      </c>
    </row>
    <row r="411" spans="1:22" hidden="1" x14ac:dyDescent="0.25">
      <c r="A411" s="12" t="s">
        <v>783</v>
      </c>
      <c r="B411" s="12" t="s">
        <v>28</v>
      </c>
      <c r="C411" s="13" t="s">
        <v>35</v>
      </c>
      <c r="D411" s="13" t="s">
        <v>784</v>
      </c>
      <c r="E411" s="16">
        <v>91.91</v>
      </c>
      <c r="F411" s="16">
        <v>1</v>
      </c>
      <c r="G411" s="25">
        <f>Tabela1[[#This Row],[Divid.]]*12/Tabela1[[#This Row],[Preço atual]]</f>
        <v>0.13056250680013057</v>
      </c>
      <c r="H411" s="16">
        <v>11.55</v>
      </c>
      <c r="I411" s="16">
        <v>98.96</v>
      </c>
      <c r="J411" s="15">
        <f>Tabela1[[#This Row],[Preço atual]]/Tabela1[[#This Row],[VP]]</f>
        <v>0.92875909458367023</v>
      </c>
      <c r="K411" s="14"/>
      <c r="L411" s="14"/>
      <c r="M411" s="13">
        <v>3.26</v>
      </c>
      <c r="N411" s="13">
        <v>41357</v>
      </c>
      <c r="O411" s="13"/>
      <c r="P411" s="13"/>
      <c r="Q411" s="30">
        <f>Tabela1[[#This Row],[Divid.]]</f>
        <v>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1" s="17">
        <f>Tabela1[[#This Row],[Preço Calculado]]/Tabela1[[#This Row],[Preço atual]]-1</f>
        <v>-3.6439064205678551E-2</v>
      </c>
      <c r="U411" s="29" t="str">
        <f>HYPERLINK("https://statusinvest.com.br/fundos-imobiliarios/"&amp;Tabela1[[#This Row],[Ticker]],"Link")</f>
        <v>Link</v>
      </c>
      <c r="V411" s="38" t="s">
        <v>785</v>
      </c>
    </row>
    <row r="412" spans="1:22" hidden="1" x14ac:dyDescent="0.25">
      <c r="A412" s="12" t="s">
        <v>786</v>
      </c>
      <c r="B412" s="12" t="s">
        <v>28</v>
      </c>
      <c r="C412" s="13" t="s">
        <v>155</v>
      </c>
      <c r="D412" s="13" t="s">
        <v>49</v>
      </c>
      <c r="E412" s="16">
        <v>9.19</v>
      </c>
      <c r="F412" s="16">
        <v>0.1</v>
      </c>
      <c r="G412" s="25">
        <f>Tabela1[[#This Row],[Divid.]]*12/Tabela1[[#This Row],[Preço atual]]</f>
        <v>0.13057671381936892</v>
      </c>
      <c r="H412" s="16">
        <v>1.1233</v>
      </c>
      <c r="I412" s="16">
        <v>7.12</v>
      </c>
      <c r="J412" s="15">
        <f>Tabela1[[#This Row],[Preço atual]]/Tabela1[[#This Row],[VP]]</f>
        <v>1.2907303370786516</v>
      </c>
      <c r="K412" s="14"/>
      <c r="L412" s="14"/>
      <c r="M412" s="13">
        <v>9.35</v>
      </c>
      <c r="N412" s="13">
        <v>12106</v>
      </c>
      <c r="O412" s="13"/>
      <c r="P412" s="13"/>
      <c r="Q412" s="30">
        <f>Tabela1[[#This Row],[Divid.]]</f>
        <v>0.1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2" s="17">
        <f>Tabela1[[#This Row],[Preço Calculado]]/Tabela1[[#This Row],[Preço atual]]-1</f>
        <v>-3.6334215355211086E-2</v>
      </c>
      <c r="U412" s="29" t="str">
        <f>HYPERLINK("https://statusinvest.com.br/fundos-imobiliarios/"&amp;Tabela1[[#This Row],[Ticker]],"Link")</f>
        <v>Link</v>
      </c>
      <c r="V412" s="38" t="s">
        <v>787</v>
      </c>
    </row>
    <row r="413" spans="1:22" hidden="1" x14ac:dyDescent="0.25">
      <c r="A413" s="26" t="s">
        <v>788</v>
      </c>
      <c r="B413" s="26" t="s">
        <v>28</v>
      </c>
      <c r="C413" s="32" t="s">
        <v>51</v>
      </c>
      <c r="D413" s="32" t="s">
        <v>784</v>
      </c>
      <c r="E413" s="33">
        <v>88.25</v>
      </c>
      <c r="F413" s="33">
        <v>1</v>
      </c>
      <c r="G413" s="34">
        <f>Tabela1[[#This Row],[Divid.]]*12/Tabela1[[#This Row],[Preço atual]]</f>
        <v>0.1359773371104816</v>
      </c>
      <c r="H413" s="33">
        <v>10.76</v>
      </c>
      <c r="I413" s="33">
        <v>89.29</v>
      </c>
      <c r="J413" s="35">
        <f>Tabela1[[#This Row],[Preço atual]]/Tabela1[[#This Row],[VP]]</f>
        <v>0.98835255907716424</v>
      </c>
      <c r="K413" s="36"/>
      <c r="L413" s="36"/>
      <c r="M413" s="32">
        <v>0.94</v>
      </c>
      <c r="N413" s="32">
        <v>30067</v>
      </c>
      <c r="O413" s="32"/>
      <c r="P413" s="32"/>
      <c r="Q413" s="37">
        <f>Tabela1[[#This Row],[Divid.]]</f>
        <v>1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3" s="17">
        <f>Tabela1[[#This Row],[Preço Calculado]]/Tabela1[[#This Row],[Preço atual]]-1</f>
        <v>3.5227831031849899E-3</v>
      </c>
      <c r="U413" s="29" t="str">
        <f>HYPERLINK("https://statusinvest.com.br/fundos-imobiliarios/"&amp;Tabela1[[#This Row],[Ticker]],"Link")</f>
        <v>Link</v>
      </c>
      <c r="V413" s="38" t="s">
        <v>789</v>
      </c>
    </row>
    <row r="414" spans="1:22" hidden="1" x14ac:dyDescent="0.25">
      <c r="A414" s="12" t="s">
        <v>790</v>
      </c>
      <c r="B414" s="12" t="s">
        <v>28</v>
      </c>
      <c r="C414" s="13" t="s">
        <v>67</v>
      </c>
      <c r="D414" s="13" t="s">
        <v>784</v>
      </c>
      <c r="E414" s="16">
        <v>32.200000000000003</v>
      </c>
      <c r="F414" s="16">
        <v>0.36</v>
      </c>
      <c r="G414" s="25">
        <f>Tabela1[[#This Row],[Divid.]]*12/Tabela1[[#This Row],[Preço atual]]</f>
        <v>0.1341614906832298</v>
      </c>
      <c r="H414" s="16">
        <v>1.3</v>
      </c>
      <c r="I414" s="16">
        <v>45.53</v>
      </c>
      <c r="J414" s="15">
        <f>Tabela1[[#This Row],[Preço atual]]/Tabela1[[#This Row],[VP]]</f>
        <v>0.70722600483197895</v>
      </c>
      <c r="K414" s="14">
        <v>0</v>
      </c>
      <c r="L414" s="14">
        <v>0</v>
      </c>
      <c r="M414" s="13">
        <v>4.53</v>
      </c>
      <c r="N414" s="13">
        <v>3251</v>
      </c>
      <c r="O414" s="13">
        <v>14090</v>
      </c>
      <c r="P414" s="13">
        <v>104</v>
      </c>
      <c r="Q414" s="30">
        <f>Tabela1[[#This Row],[Divid.]]</f>
        <v>0.36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414" s="17">
        <f>Tabela1[[#This Row],[Preço Calculado]]/Tabela1[[#This Row],[Preço atual]]-1</f>
        <v>-9.8782975407394336E-3</v>
      </c>
      <c r="U414" s="29" t="str">
        <f>HYPERLINK("https://statusinvest.com.br/fundos-imobiliarios/"&amp;Tabela1[[#This Row],[Ticker]],"Link")</f>
        <v>Link</v>
      </c>
      <c r="V414" s="38" t="s">
        <v>791</v>
      </c>
    </row>
    <row r="415" spans="1:22" hidden="1" x14ac:dyDescent="0.25">
      <c r="A415" s="12" t="s">
        <v>792</v>
      </c>
      <c r="B415" s="12" t="s">
        <v>28</v>
      </c>
      <c r="C415" s="13" t="s">
        <v>76</v>
      </c>
      <c r="D415" s="13"/>
      <c r="E415" s="16">
        <v>9.5500000000000007</v>
      </c>
      <c r="F415" s="16">
        <v>0.1</v>
      </c>
      <c r="G415" s="25">
        <f>Tabela1[[#This Row],[Divid.]]*12/Tabela1[[#This Row],[Preço atual]]</f>
        <v>0.12565445026178013</v>
      </c>
      <c r="H415" s="16">
        <v>1.0855999999999999</v>
      </c>
      <c r="I415" s="16">
        <v>9.66</v>
      </c>
      <c r="J415" s="15">
        <f>Tabela1[[#This Row],[Preço atual]]/Tabela1[[#This Row],[VP]]</f>
        <v>0.9886128364389235</v>
      </c>
      <c r="K415" s="14"/>
      <c r="L415" s="14"/>
      <c r="M415" s="13">
        <v>3.59</v>
      </c>
      <c r="N415" s="13">
        <v>3346</v>
      </c>
      <c r="O415" s="13"/>
      <c r="P415" s="13"/>
      <c r="Q415" s="30">
        <f>Tabela1[[#This Row],[Divid.]]</f>
        <v>0.1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15" s="17">
        <f>Tabela1[[#This Row],[Preço Calculado]]/Tabela1[[#This Row],[Preço atual]]-1</f>
        <v>-7.2660883676899601E-2</v>
      </c>
      <c r="U415" s="29" t="str">
        <f>HYPERLINK("https://statusinvest.com.br/fundos-imobiliarios/"&amp;Tabela1[[#This Row],[Ticker]],"Link")</f>
        <v>Link</v>
      </c>
      <c r="V415" s="38" t="s">
        <v>793</v>
      </c>
    </row>
    <row r="416" spans="1:22" hidden="1" x14ac:dyDescent="0.25">
      <c r="A416" s="12" t="s">
        <v>794</v>
      </c>
      <c r="B416" s="12" t="s">
        <v>28</v>
      </c>
      <c r="C416" s="13" t="s">
        <v>84</v>
      </c>
      <c r="D416" s="13" t="s">
        <v>49</v>
      </c>
      <c r="E416" s="16">
        <v>1051.3499999999999</v>
      </c>
      <c r="F416" s="16">
        <v>4.7708000000000004</v>
      </c>
      <c r="G416" s="25">
        <f>Tabela1[[#This Row],[Divid.]]*12/Tabela1[[#This Row],[Preço atual]]</f>
        <v>5.4453417035240412E-2</v>
      </c>
      <c r="H416" s="16">
        <v>0</v>
      </c>
      <c r="I416" s="16">
        <v>929.62</v>
      </c>
      <c r="J416" s="15">
        <f>Tabela1[[#This Row],[Preço atual]]/Tabela1[[#This Row],[VP]]</f>
        <v>1.1309459779264646</v>
      </c>
      <c r="K416" s="14">
        <v>0</v>
      </c>
      <c r="L416" s="14">
        <v>0</v>
      </c>
      <c r="M416" s="13">
        <v>0.98</v>
      </c>
      <c r="N416" s="13">
        <v>1</v>
      </c>
      <c r="O416" s="13">
        <v>7704</v>
      </c>
      <c r="P416" s="13">
        <v>0</v>
      </c>
      <c r="Q416" s="30">
        <f>Tabela1[[#This Row],[Divid.]]</f>
        <v>4.7708000000000004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416" s="17">
        <f>Tabela1[[#This Row],[Preço Calculado]]/Tabela1[[#This Row],[Preço atual]]-1</f>
        <v>-0.59812976357756154</v>
      </c>
      <c r="U416" s="29" t="str">
        <f>HYPERLINK("https://statusinvest.com.br/fundos-imobiliarios/"&amp;Tabela1[[#This Row],[Ticker]],"Link")</f>
        <v>Link</v>
      </c>
      <c r="V416" s="38" t="s">
        <v>29</v>
      </c>
    </row>
    <row r="417" spans="1:22" hidden="1" x14ac:dyDescent="0.25">
      <c r="A417" s="12" t="s">
        <v>795</v>
      </c>
      <c r="B417" s="12" t="s">
        <v>28</v>
      </c>
      <c r="C417" s="13" t="s">
        <v>31</v>
      </c>
      <c r="D417" s="13" t="s">
        <v>353</v>
      </c>
      <c r="E417" s="16">
        <v>0</v>
      </c>
      <c r="F417" s="16">
        <v>9.0998999999999999</v>
      </c>
      <c r="G417" s="25" t="e">
        <f>Tabela1[[#This Row],[Divid.]]*12/Tabela1[[#This Row],[Preço atual]]</f>
        <v>#DIV/0!</v>
      </c>
      <c r="H417" s="16">
        <v>89.668800000000005</v>
      </c>
      <c r="I417" s="16">
        <v>956.4</v>
      </c>
      <c r="J417" s="15">
        <f>Tabela1[[#This Row],[Preço atual]]/Tabela1[[#This Row],[VP]]</f>
        <v>0</v>
      </c>
      <c r="K417" s="14"/>
      <c r="L417" s="14"/>
      <c r="M417" s="13">
        <v>2.25</v>
      </c>
      <c r="N417" s="13">
        <v>1</v>
      </c>
      <c r="O417" s="13"/>
      <c r="P417" s="13"/>
      <c r="Q417" s="30">
        <f>Tabela1[[#This Row],[Divid.]]</f>
        <v>9.0998999999999999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805.89520295202954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29</v>
      </c>
    </row>
    <row r="418" spans="1:22" hidden="1" x14ac:dyDescent="0.25">
      <c r="A418" s="12" t="s">
        <v>796</v>
      </c>
      <c r="B418" s="12" t="s">
        <v>28</v>
      </c>
      <c r="C418" s="13" t="s">
        <v>76</v>
      </c>
      <c r="D418" s="13"/>
      <c r="E418" s="16">
        <v>1237.9000000000001</v>
      </c>
      <c r="F418" s="16">
        <v>8.93</v>
      </c>
      <c r="G418" s="25">
        <f>Tabela1[[#This Row],[Divid.]]*12/Tabela1[[#This Row],[Preço atual]]</f>
        <v>8.6565958478067681E-2</v>
      </c>
      <c r="H418" s="16">
        <v>8.93</v>
      </c>
      <c r="I418" s="16">
        <v>1065.08</v>
      </c>
      <c r="J418" s="15">
        <f>Tabela1[[#This Row],[Preço atual]]/Tabela1[[#This Row],[VP]]</f>
        <v>1.1622601119164759</v>
      </c>
      <c r="K418" s="14"/>
      <c r="L418" s="14"/>
      <c r="M418" s="13">
        <v>11.08</v>
      </c>
      <c r="N418" s="13">
        <v>121</v>
      </c>
      <c r="O418" s="13"/>
      <c r="P418" s="13"/>
      <c r="Q418" s="30">
        <f>Tabela1[[#This Row],[Divid.]]</f>
        <v>8.93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790.84870848708476</v>
      </c>
      <c r="T418" s="17">
        <f>Tabela1[[#This Row],[Preço Calculado]]/Tabela1[[#This Row],[Preço atual]]-1</f>
        <v>-0.36113683780023853</v>
      </c>
      <c r="U418" s="29" t="str">
        <f>HYPERLINK("https://statusinvest.com.br/fundos-imobiliarios/"&amp;Tabela1[[#This Row],[Ticker]],"Link")</f>
        <v>Link</v>
      </c>
      <c r="V418" s="38" t="s">
        <v>29</v>
      </c>
    </row>
    <row r="419" spans="1:22" hidden="1" x14ac:dyDescent="0.25">
      <c r="A419" s="12" t="s">
        <v>797</v>
      </c>
      <c r="B419" s="12" t="s">
        <v>28</v>
      </c>
      <c r="C419" s="13" t="s">
        <v>185</v>
      </c>
      <c r="D419" s="13"/>
      <c r="E419" s="16">
        <v>10.67</v>
      </c>
      <c r="F419" s="16" t="s">
        <v>49</v>
      </c>
      <c r="G419" s="25" t="e">
        <f>Tabela1[[#This Row],[Divid.]]*12/Tabela1[[#This Row],[Preço atual]]</f>
        <v>#VALUE!</v>
      </c>
      <c r="H419" s="16">
        <v>0</v>
      </c>
      <c r="I419" s="16">
        <v>9.77</v>
      </c>
      <c r="J419" s="15">
        <f>Tabela1[[#This Row],[Preço atual]]/Tabela1[[#This Row],[VP]]</f>
        <v>1.0921187308085978</v>
      </c>
      <c r="K419" s="14"/>
      <c r="L419" s="14"/>
      <c r="M419" s="13">
        <v>0.79</v>
      </c>
      <c r="N419" s="13">
        <v>31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29</v>
      </c>
    </row>
    <row r="420" spans="1:22" hidden="1" x14ac:dyDescent="0.25">
      <c r="A420" s="12" t="s">
        <v>798</v>
      </c>
      <c r="B420" s="12" t="s">
        <v>28</v>
      </c>
      <c r="C420" s="13" t="s">
        <v>76</v>
      </c>
      <c r="D420" s="13" t="s">
        <v>49</v>
      </c>
      <c r="E420" s="16">
        <v>144</v>
      </c>
      <c r="F420" s="16">
        <v>0.43</v>
      </c>
      <c r="G420" s="25">
        <f>Tabela1[[#This Row],[Divid.]]*12/Tabela1[[#This Row],[Preço atual]]</f>
        <v>3.5833333333333335E-2</v>
      </c>
      <c r="H420" s="16">
        <v>0</v>
      </c>
      <c r="I420" s="16">
        <v>138.38</v>
      </c>
      <c r="J420" s="15">
        <f>Tabela1[[#This Row],[Preço atual]]/Tabela1[[#This Row],[VP]]</f>
        <v>1.0406128053186876</v>
      </c>
      <c r="K420" s="14"/>
      <c r="L420" s="14"/>
      <c r="M420" s="13">
        <v>0.01</v>
      </c>
      <c r="N420" s="13">
        <v>13</v>
      </c>
      <c r="O420" s="13"/>
      <c r="P420" s="13"/>
      <c r="Q420" s="30">
        <f>Tabela1[[#This Row],[Divid.]]</f>
        <v>0.43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420" s="17">
        <f>Tabela1[[#This Row],[Preço Calculado]]/Tabela1[[#This Row],[Preço atual]]-1</f>
        <v>-0.73554735547355476</v>
      </c>
      <c r="U420" s="29" t="str">
        <f>HYPERLINK("https://statusinvest.com.br/fundos-imobiliarios/"&amp;Tabela1[[#This Row],[Ticker]],"Link")</f>
        <v>Link</v>
      </c>
      <c r="V420" s="38" t="s">
        <v>29</v>
      </c>
    </row>
    <row r="421" spans="1:22" hidden="1" x14ac:dyDescent="0.25">
      <c r="A421" s="12" t="s">
        <v>799</v>
      </c>
      <c r="B421" s="12" t="s">
        <v>28</v>
      </c>
      <c r="C421" s="13" t="s">
        <v>39</v>
      </c>
      <c r="D421" s="13" t="s">
        <v>142</v>
      </c>
      <c r="E421" s="16">
        <v>39.869999999999997</v>
      </c>
      <c r="F421" s="16">
        <v>0.4</v>
      </c>
      <c r="G421" s="25">
        <f>Tabela1[[#This Row],[Divid.]]*12/Tabela1[[#This Row],[Preço atual]]</f>
        <v>0.12039127163280665</v>
      </c>
      <c r="H421" s="16">
        <v>5.41</v>
      </c>
      <c r="I421" s="16">
        <v>57.45</v>
      </c>
      <c r="J421" s="15">
        <f>Tabela1[[#This Row],[Preço atual]]/Tabela1[[#This Row],[VP]]</f>
        <v>0.69399477806788501</v>
      </c>
      <c r="K421" s="14">
        <v>0</v>
      </c>
      <c r="L421" s="14">
        <v>0</v>
      </c>
      <c r="M421" s="13">
        <v>5.91</v>
      </c>
      <c r="N421" s="13">
        <v>22351</v>
      </c>
      <c r="O421" s="13">
        <v>5017</v>
      </c>
      <c r="P421" s="13">
        <v>969</v>
      </c>
      <c r="Q421" s="30">
        <f>Tabela1[[#This Row],[Divid.]]</f>
        <v>0.4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421" s="17">
        <f>Tabela1[[#This Row],[Preço Calculado]]/Tabela1[[#This Row],[Preço atual]]-1</f>
        <v>-0.1115035303851909</v>
      </c>
      <c r="U421" s="29" t="str">
        <f>HYPERLINK("https://statusinvest.com.br/fundos-imobiliarios/"&amp;Tabela1[[#This Row],[Ticker]],"Link")</f>
        <v>Link</v>
      </c>
      <c r="V421" s="38" t="s">
        <v>800</v>
      </c>
    </row>
    <row r="422" spans="1:22" hidden="1" x14ac:dyDescent="0.25">
      <c r="A422" s="12" t="s">
        <v>801</v>
      </c>
      <c r="B422" s="12" t="s">
        <v>28</v>
      </c>
      <c r="C422" s="13" t="s">
        <v>31</v>
      </c>
      <c r="D422" s="13" t="s">
        <v>243</v>
      </c>
      <c r="E422" s="16">
        <v>0</v>
      </c>
      <c r="F422" s="16">
        <v>0.64900000000000002</v>
      </c>
      <c r="G422" s="25" t="e">
        <f>Tabela1[[#This Row],[Divid.]]*12/Tabela1[[#This Row],[Preço atual]]</f>
        <v>#DIV/0!</v>
      </c>
      <c r="H422" s="16">
        <v>7.702</v>
      </c>
      <c r="I422" s="16">
        <v>112.17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1.17</v>
      </c>
      <c r="N422" s="13">
        <v>24</v>
      </c>
      <c r="O422" s="13"/>
      <c r="P422" s="13"/>
      <c r="Q422" s="30">
        <f>Tabela1[[#This Row],[Divid.]]</f>
        <v>0.64900000000000002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57.476014760147599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29</v>
      </c>
    </row>
    <row r="423" spans="1:22" hidden="1" x14ac:dyDescent="0.25">
      <c r="A423" s="12" t="s">
        <v>802</v>
      </c>
      <c r="B423" s="12" t="s">
        <v>28</v>
      </c>
      <c r="C423" s="13" t="s">
        <v>344</v>
      </c>
      <c r="D423" s="13"/>
      <c r="E423" s="16">
        <v>0</v>
      </c>
      <c r="F423" s="16" t="s">
        <v>49</v>
      </c>
      <c r="G423" s="25" t="e">
        <f>Tabela1[[#This Row],[Divid.]]*12/Tabela1[[#This Row],[Preço atual]]</f>
        <v>#VALUE!</v>
      </c>
      <c r="H423" s="16">
        <v>0</v>
      </c>
      <c r="I423" s="16">
        <v>0</v>
      </c>
      <c r="J423" s="15" t="e">
        <f>Tabela1[[#This Row],[Preço atual]]/Tabela1[[#This Row],[VP]]</f>
        <v>#DIV/0!</v>
      </c>
      <c r="K423" s="14"/>
      <c r="L423" s="14"/>
      <c r="M423" s="13" t="s">
        <v>49</v>
      </c>
      <c r="N423" s="13"/>
      <c r="O423" s="13"/>
      <c r="P423" s="13"/>
      <c r="Q423" s="30" t="str">
        <f>Tabela1[[#This Row],[Divid.]]</f>
        <v>-</v>
      </c>
      <c r="R423" s="31">
        <v>0</v>
      </c>
      <c r="S4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3" s="17" t="e">
        <f>Tabela1[[#This Row],[Preço Calculado]]/Tabela1[[#This Row],[Preço atual]]-1</f>
        <v>#VALUE!</v>
      </c>
      <c r="U423" s="29" t="str">
        <f>HYPERLINK("https://statusinvest.com.br/fundos-imobiliarios/"&amp;Tabela1[[#This Row],[Ticker]],"Link")</f>
        <v>Link</v>
      </c>
      <c r="V423" s="38" t="s">
        <v>29</v>
      </c>
    </row>
    <row r="424" spans="1:22" hidden="1" x14ac:dyDescent="0.25">
      <c r="A424" s="12" t="s">
        <v>803</v>
      </c>
      <c r="B424" s="12" t="s">
        <v>28</v>
      </c>
      <c r="C424" s="13" t="s">
        <v>344</v>
      </c>
      <c r="D424" s="13"/>
      <c r="E424" s="16">
        <v>0</v>
      </c>
      <c r="F424" s="16" t="s">
        <v>49</v>
      </c>
      <c r="G424" s="25" t="e">
        <f>Tabela1[[#This Row],[Divid.]]*12/Tabela1[[#This Row],[Preço atual]]</f>
        <v>#VALUE!</v>
      </c>
      <c r="H424" s="16">
        <v>0</v>
      </c>
      <c r="I424" s="16">
        <v>0</v>
      </c>
      <c r="J424" s="15" t="e">
        <f>Tabela1[[#This Row],[Preço atual]]/Tabela1[[#This Row],[VP]]</f>
        <v>#DIV/0!</v>
      </c>
      <c r="K424" s="14"/>
      <c r="L424" s="14"/>
      <c r="M424" s="13" t="s">
        <v>49</v>
      </c>
      <c r="N424" s="13"/>
      <c r="O424" s="13"/>
      <c r="P424" s="13"/>
      <c r="Q424" s="30" t="str">
        <f>Tabela1[[#This Row],[Divid.]]</f>
        <v>-</v>
      </c>
      <c r="R424" s="31">
        <v>0</v>
      </c>
      <c r="S4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4" s="17" t="e">
        <f>Tabela1[[#This Row],[Preço Calculado]]/Tabela1[[#This Row],[Preço atual]]-1</f>
        <v>#VALUE!</v>
      </c>
      <c r="U424" s="29" t="str">
        <f>HYPERLINK("https://statusinvest.com.br/fundos-imobiliarios/"&amp;Tabela1[[#This Row],[Ticker]],"Link")</f>
        <v>Link</v>
      </c>
      <c r="V424" s="38" t="s">
        <v>29</v>
      </c>
    </row>
    <row r="425" spans="1:22" hidden="1" x14ac:dyDescent="0.25">
      <c r="A425" s="12" t="s">
        <v>804</v>
      </c>
      <c r="B425" s="12" t="s">
        <v>28</v>
      </c>
      <c r="C425" s="13" t="s">
        <v>76</v>
      </c>
      <c r="D425" s="13" t="s">
        <v>49</v>
      </c>
      <c r="E425" s="16">
        <v>9.3000000000000007</v>
      </c>
      <c r="F425" s="16">
        <v>0.1</v>
      </c>
      <c r="G425" s="25">
        <f>Tabela1[[#This Row],[Divid.]]*12/Tabela1[[#This Row],[Preço atual]]</f>
        <v>0.12903225806451613</v>
      </c>
      <c r="H425" s="16">
        <v>1.1599999999999999</v>
      </c>
      <c r="I425" s="16">
        <v>9.5500000000000007</v>
      </c>
      <c r="J425" s="15">
        <f>Tabela1[[#This Row],[Preço atual]]/Tabela1[[#This Row],[VP]]</f>
        <v>0.97382198952879584</v>
      </c>
      <c r="K425" s="14"/>
      <c r="L425" s="14"/>
      <c r="M425" s="13">
        <v>7.62</v>
      </c>
      <c r="N425" s="13">
        <v>18896</v>
      </c>
      <c r="O425" s="13"/>
      <c r="P425" s="13"/>
      <c r="Q425" s="30">
        <f>Tabela1[[#This Row],[Divid.]]</f>
        <v>0.1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25" s="17">
        <f>Tabela1[[#This Row],[Preço Calculado]]/Tabela1[[#This Row],[Preço atual]]-1</f>
        <v>-4.7732412807999003E-2</v>
      </c>
      <c r="U425" s="29" t="str">
        <f>HYPERLINK("https://statusinvest.com.br/fundos-imobiliarios/"&amp;Tabela1[[#This Row],[Ticker]],"Link")</f>
        <v>Link</v>
      </c>
      <c r="V425" s="38" t="s">
        <v>805</v>
      </c>
    </row>
    <row r="426" spans="1:22" hidden="1" x14ac:dyDescent="0.25">
      <c r="A426" s="12" t="s">
        <v>806</v>
      </c>
      <c r="B426" s="12" t="s">
        <v>28</v>
      </c>
      <c r="C426" s="13" t="s">
        <v>155</v>
      </c>
      <c r="D426" s="13" t="s">
        <v>139</v>
      </c>
      <c r="E426" s="16">
        <v>162</v>
      </c>
      <c r="F426" s="16">
        <v>0.81</v>
      </c>
      <c r="G426" s="25">
        <f>Tabela1[[#This Row],[Divid.]]*12/Tabela1[[#This Row],[Preço atual]]</f>
        <v>6.0000000000000005E-2</v>
      </c>
      <c r="H426" s="16">
        <v>9.73</v>
      </c>
      <c r="I426" s="16">
        <v>147.09</v>
      </c>
      <c r="J426" s="15">
        <f>Tabela1[[#This Row],[Preço atual]]/Tabela1[[#This Row],[VP]]</f>
        <v>1.1013665102998165</v>
      </c>
      <c r="K426" s="14">
        <v>8.900000000000001E-2</v>
      </c>
      <c r="L426" s="14">
        <v>0.02</v>
      </c>
      <c r="M426" s="13">
        <v>0.85</v>
      </c>
      <c r="N426" s="13">
        <v>112</v>
      </c>
      <c r="O426" s="13">
        <v>3643</v>
      </c>
      <c r="P426" s="13">
        <v>329</v>
      </c>
      <c r="Q426" s="30">
        <f>Tabela1[[#This Row],[Divid.]]</f>
        <v>0.81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71.73431734317343</v>
      </c>
      <c r="T426" s="17">
        <f>Tabela1[[#This Row],[Preço Calculado]]/Tabela1[[#This Row],[Preço atual]]-1</f>
        <v>-0.55719557195571956</v>
      </c>
      <c r="U426" s="29" t="str">
        <f>HYPERLINK("https://statusinvest.com.br/fundos-imobiliarios/"&amp;Tabela1[[#This Row],[Ticker]],"Link")</f>
        <v>Link</v>
      </c>
      <c r="V426" s="38" t="s">
        <v>29</v>
      </c>
    </row>
    <row r="427" spans="1:22" hidden="1" x14ac:dyDescent="0.25">
      <c r="A427" s="12" t="s">
        <v>807</v>
      </c>
      <c r="B427" s="12" t="s">
        <v>28</v>
      </c>
      <c r="C427" s="13" t="s">
        <v>51</v>
      </c>
      <c r="D427" s="13"/>
      <c r="E427" s="16">
        <v>145.91999999999999</v>
      </c>
      <c r="F427" s="16" t="s">
        <v>49</v>
      </c>
      <c r="G427" s="25" t="e">
        <f>Tabela1[[#This Row],[Divid.]]*12/Tabela1[[#This Row],[Preço atual]]</f>
        <v>#VALUE!</v>
      </c>
      <c r="H427" s="16">
        <v>0</v>
      </c>
      <c r="I427" s="16">
        <v>124.33</v>
      </c>
      <c r="J427" s="15">
        <f>Tabela1[[#This Row],[Preço atual]]/Tabela1[[#This Row],[VP]]</f>
        <v>1.1736507681171076</v>
      </c>
      <c r="K427" s="14"/>
      <c r="L427" s="14"/>
      <c r="M427" s="13">
        <v>0.66</v>
      </c>
      <c r="N427" s="13">
        <v>111</v>
      </c>
      <c r="O427" s="13"/>
      <c r="P427" s="13"/>
      <c r="Q427" s="30" t="str">
        <f>Tabela1[[#This Row],[Divid.]]</f>
        <v>-</v>
      </c>
      <c r="R427" s="31">
        <v>0</v>
      </c>
      <c r="S42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7" s="17" t="e">
        <f>Tabela1[[#This Row],[Preço Calculado]]/Tabela1[[#This Row],[Preço atual]]-1</f>
        <v>#VALUE!</v>
      </c>
      <c r="U427" s="29" t="str">
        <f>HYPERLINK("https://statusinvest.com.br/fundos-imobiliarios/"&amp;Tabela1[[#This Row],[Ticker]],"Link")</f>
        <v>Link</v>
      </c>
      <c r="V427" s="38" t="s">
        <v>29</v>
      </c>
    </row>
    <row r="428" spans="1:22" hidden="1" x14ac:dyDescent="0.25">
      <c r="A428" s="12" t="s">
        <v>808</v>
      </c>
      <c r="B428" s="12" t="s">
        <v>28</v>
      </c>
      <c r="C428" s="13" t="s">
        <v>55</v>
      </c>
      <c r="D428" s="13" t="s">
        <v>296</v>
      </c>
      <c r="E428" s="16">
        <v>39.53</v>
      </c>
      <c r="F428" s="16">
        <v>1.31</v>
      </c>
      <c r="G428" s="25">
        <f>Tabela1[[#This Row],[Divid.]]*12/Tabela1[[#This Row],[Preço atual]]</f>
        <v>0.39767265368074878</v>
      </c>
      <c r="H428" s="16">
        <v>8.66</v>
      </c>
      <c r="I428" s="16">
        <v>109.28</v>
      </c>
      <c r="J428" s="15">
        <f>Tabela1[[#This Row],[Preço atual]]/Tabela1[[#This Row],[VP]]</f>
        <v>0.36173133235724747</v>
      </c>
      <c r="K428" s="14"/>
      <c r="L428" s="14"/>
      <c r="M428" s="13">
        <v>5.25</v>
      </c>
      <c r="N428" s="13">
        <v>52</v>
      </c>
      <c r="O428" s="13"/>
      <c r="P428" s="13"/>
      <c r="Q428" s="30">
        <f>Tabela1[[#This Row],[Divid.]]</f>
        <v>1.31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428" s="17">
        <f>Tabela1[[#This Row],[Preço Calculado]]/Tabela1[[#This Row],[Preço atual]]-1</f>
        <v>1.9348535326992531</v>
      </c>
      <c r="U428" s="29" t="str">
        <f>HYPERLINK("https://statusinvest.com.br/fundos-imobiliarios/"&amp;Tabela1[[#This Row],[Ticker]],"Link")</f>
        <v>Link</v>
      </c>
      <c r="V428" s="38" t="s">
        <v>29</v>
      </c>
    </row>
    <row r="429" spans="1:22" hidden="1" x14ac:dyDescent="0.25">
      <c r="A429" s="12" t="s">
        <v>809</v>
      </c>
      <c r="B429" s="12" t="s">
        <v>28</v>
      </c>
      <c r="C429" s="13" t="s">
        <v>155</v>
      </c>
      <c r="D429" s="13"/>
      <c r="E429" s="16">
        <v>0</v>
      </c>
      <c r="F429" s="16" t="s">
        <v>49</v>
      </c>
      <c r="G429" s="25" t="e">
        <f>Tabela1[[#This Row],[Divid.]]*12/Tabela1[[#This Row],[Preço atual]]</f>
        <v>#VALUE!</v>
      </c>
      <c r="H429" s="16">
        <v>0</v>
      </c>
      <c r="I429" s="16">
        <v>26.84</v>
      </c>
      <c r="J429" s="15">
        <f>Tabela1[[#This Row],[Preço atual]]/Tabela1[[#This Row],[VP]]</f>
        <v>0</v>
      </c>
      <c r="K429" s="14"/>
      <c r="L429" s="14"/>
      <c r="M429" s="13">
        <v>1.35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29</v>
      </c>
    </row>
    <row r="430" spans="1:22" hidden="1" x14ac:dyDescent="0.25">
      <c r="A430" s="12" t="s">
        <v>810</v>
      </c>
      <c r="B430" s="12" t="s">
        <v>28</v>
      </c>
      <c r="C430" s="13" t="s">
        <v>76</v>
      </c>
      <c r="D430" s="13"/>
      <c r="E430" s="16">
        <v>0</v>
      </c>
      <c r="F430" s="16" t="s">
        <v>49</v>
      </c>
      <c r="G430" s="25" t="e">
        <f>Tabela1[[#This Row],[Divid.]]*12/Tabela1[[#This Row],[Preço atual]]</f>
        <v>#VALUE!</v>
      </c>
      <c r="H430" s="16">
        <v>0</v>
      </c>
      <c r="I430" s="16">
        <v>9.93</v>
      </c>
      <c r="J430" s="15">
        <f>Tabela1[[#This Row],[Preço atual]]/Tabela1[[#This Row],[VP]]</f>
        <v>0</v>
      </c>
      <c r="K430" s="14"/>
      <c r="L430" s="14"/>
      <c r="M430" s="13">
        <v>100.35</v>
      </c>
      <c r="N430" s="13">
        <v>43</v>
      </c>
      <c r="O430" s="13"/>
      <c r="P430" s="13"/>
      <c r="Q430" s="30" t="str">
        <f>Tabela1[[#This Row],[Divid.]]</f>
        <v>-</v>
      </c>
      <c r="R430" s="31">
        <v>0</v>
      </c>
      <c r="S4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0" s="17" t="e">
        <f>Tabela1[[#This Row],[Preço Calculado]]/Tabela1[[#This Row],[Preço atual]]-1</f>
        <v>#VALUE!</v>
      </c>
      <c r="U430" s="29" t="str">
        <f>HYPERLINK("https://statusinvest.com.br/fundos-imobiliarios/"&amp;Tabela1[[#This Row],[Ticker]],"Link")</f>
        <v>Link</v>
      </c>
      <c r="V430" s="38" t="s">
        <v>29</v>
      </c>
    </row>
    <row r="431" spans="1:22" hidden="1" x14ac:dyDescent="0.25">
      <c r="A431" s="12" t="s">
        <v>811</v>
      </c>
      <c r="B431" s="12" t="s">
        <v>28</v>
      </c>
      <c r="C431" s="13" t="s">
        <v>39</v>
      </c>
      <c r="D431" s="13" t="s">
        <v>812</v>
      </c>
      <c r="E431" s="16">
        <v>87.96</v>
      </c>
      <c r="F431" s="16">
        <v>0.78</v>
      </c>
      <c r="G431" s="25">
        <f>Tabela1[[#This Row],[Divid.]]*12/Tabela1[[#This Row],[Preço atual]]</f>
        <v>0.10641200545702592</v>
      </c>
      <c r="H431" s="16">
        <v>10.01</v>
      </c>
      <c r="I431" s="16">
        <v>97.41</v>
      </c>
      <c r="J431" s="15">
        <f>Tabela1[[#This Row],[Preço atual]]/Tabela1[[#This Row],[VP]]</f>
        <v>0.90298737295965503</v>
      </c>
      <c r="K431" s="14">
        <v>0</v>
      </c>
      <c r="L431" s="14">
        <v>0</v>
      </c>
      <c r="M431" s="13">
        <v>3.72</v>
      </c>
      <c r="N431" s="13">
        <v>30171</v>
      </c>
      <c r="O431" s="13">
        <v>11003</v>
      </c>
      <c r="P431" s="13">
        <v>988</v>
      </c>
      <c r="Q431" s="30">
        <f>Tabela1[[#This Row],[Divid.]]</f>
        <v>0.78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31" s="17">
        <f>Tabela1[[#This Row],[Preço Calculado]]/Tabela1[[#This Row],[Preço atual]]-1</f>
        <v>-0.2146715464426131</v>
      </c>
      <c r="U431" s="29" t="str">
        <f>HYPERLINK("https://statusinvest.com.br/fundos-imobiliarios/"&amp;Tabela1[[#This Row],[Ticker]],"Link")</f>
        <v>Link</v>
      </c>
      <c r="V431" s="38" t="s">
        <v>813</v>
      </c>
    </row>
    <row r="432" spans="1:22" hidden="1" x14ac:dyDescent="0.25">
      <c r="A432" s="12" t="s">
        <v>814</v>
      </c>
      <c r="B432" s="12" t="s">
        <v>28</v>
      </c>
      <c r="C432" s="13" t="s">
        <v>155</v>
      </c>
      <c r="D432" s="13" t="s">
        <v>815</v>
      </c>
      <c r="E432" s="16">
        <v>116.02</v>
      </c>
      <c r="F432" s="16">
        <v>1.1200000000000001</v>
      </c>
      <c r="G432" s="25">
        <f>Tabela1[[#This Row],[Divid.]]*12/Tabela1[[#This Row],[Preço atual]]</f>
        <v>0.11584209619031204</v>
      </c>
      <c r="H432" s="16">
        <v>15.97</v>
      </c>
      <c r="I432" s="16">
        <v>113.65</v>
      </c>
      <c r="J432" s="15">
        <f>Tabela1[[#This Row],[Preço atual]]/Tabela1[[#This Row],[VP]]</f>
        <v>1.0208534975802903</v>
      </c>
      <c r="K432" s="14">
        <v>0</v>
      </c>
      <c r="L432" s="14">
        <v>0</v>
      </c>
      <c r="M432" s="13">
        <v>6.02</v>
      </c>
      <c r="N432" s="13">
        <v>178364</v>
      </c>
      <c r="O432" s="13">
        <v>75</v>
      </c>
      <c r="P432" s="13">
        <v>1</v>
      </c>
      <c r="Q432" s="30">
        <f>Tabela1[[#This Row],[Divid.]]</f>
        <v>1.1200000000000001</v>
      </c>
      <c r="R432" s="31">
        <v>0</v>
      </c>
      <c r="S432" s="16">
        <f>IF(ISERR(SEARCH("TIJOLO",Tabela1[[#This Row],[Setor]])),Tabela1[[#This Row],[Divid.
Considerado]]*12/($X$1+$AD$1+Tabela1[[#This Row],[Ônus]]),Tabela1[[#This Row],[Divid.
Considerado]]*12*(1-$AF$1)/($X$1+Tabela1[[#This Row],[Ônus]]))</f>
        <v>99.188191881918826</v>
      </c>
      <c r="T432" s="17">
        <f>Tabela1[[#This Row],[Preço Calculado]]/Tabela1[[#This Row],[Preço atual]]-1</f>
        <v>-0.14507678088330611</v>
      </c>
      <c r="U432" s="29" t="str">
        <f>HYPERLINK("https://statusinvest.com.br/fundos-imobiliarios/"&amp;Tabela1[[#This Row],[Ticker]],"Link")</f>
        <v>Link</v>
      </c>
      <c r="V432" s="38" t="s">
        <v>816</v>
      </c>
    </row>
    <row r="433" spans="1:22" x14ac:dyDescent="0.25">
      <c r="A433" s="12" t="s">
        <v>817</v>
      </c>
      <c r="B433" s="12" t="s">
        <v>28</v>
      </c>
      <c r="C433" s="13"/>
      <c r="D433" s="13"/>
      <c r="E433" s="16"/>
      <c r="F433" s="16"/>
      <c r="G433" s="25" t="e">
        <f>Tabela1[[#This Row],[Divid.]]*12/Tabela1[[#This Row],[Preço atual]]</f>
        <v>#DIV/0!</v>
      </c>
      <c r="H433" s="16"/>
      <c r="I433" s="16"/>
      <c r="J433" s="15" t="e">
        <f>Tabela1[[#This Row],[Preço atual]]/Tabela1[[#This Row],[VP]]</f>
        <v>#DIV/0!</v>
      </c>
      <c r="K433" s="14"/>
      <c r="L433" s="14"/>
      <c r="M433" s="13"/>
      <c r="N433" s="13"/>
      <c r="O433" s="13"/>
      <c r="P433" s="13"/>
      <c r="Q433" s="30">
        <f>Tabela1[[#This Row],[Divid.]]</f>
        <v>0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33" s="17" t="e">
        <f>Tabela1[[#This Row],[Preço Calculado]]/Tabela1[[#This Row],[Preço atual]]-1</f>
        <v>#DIV/0!</v>
      </c>
      <c r="U433" s="29" t="str">
        <f>HYPERLINK("https://statusinvest.com.br/fundos-imobiliarios/"&amp;Tabela1[[#This Row],[Ticker]],"Link")</f>
        <v>Link</v>
      </c>
      <c r="V433" s="38" t="s">
        <v>29</v>
      </c>
    </row>
    <row r="434" spans="1:22" hidden="1" x14ac:dyDescent="0.25">
      <c r="A434" s="12" t="s">
        <v>818</v>
      </c>
      <c r="B434" s="12" t="s">
        <v>28</v>
      </c>
      <c r="C434" s="13" t="s">
        <v>76</v>
      </c>
      <c r="D434" s="13" t="s">
        <v>49</v>
      </c>
      <c r="E434" s="16">
        <v>302.64</v>
      </c>
      <c r="F434" s="16">
        <v>2.36</v>
      </c>
      <c r="G434" s="25">
        <f>Tabela1[[#This Row],[Divid.]]*12/Tabela1[[#This Row],[Preço atual]]</f>
        <v>9.3576526566217288E-2</v>
      </c>
      <c r="H434" s="16">
        <v>29.56</v>
      </c>
      <c r="I434" s="16">
        <v>270.93</v>
      </c>
      <c r="J434" s="15">
        <f>Tabela1[[#This Row],[Preço atual]]/Tabela1[[#This Row],[VP]]</f>
        <v>1.1170413021813752</v>
      </c>
      <c r="K434" s="14">
        <v>0</v>
      </c>
      <c r="L434" s="14">
        <v>0</v>
      </c>
      <c r="M434" s="13">
        <v>4.71</v>
      </c>
      <c r="N434" s="13">
        <v>114</v>
      </c>
      <c r="O434" s="13">
        <v>9079</v>
      </c>
      <c r="P434" s="13">
        <v>944</v>
      </c>
      <c r="Q434" s="30">
        <f>Tabela1[[#This Row],[Divid.]]</f>
        <v>2.36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434" s="17">
        <f>Tabela1[[#This Row],[Preço Calculado]]/Tabela1[[#This Row],[Preço atual]]-1</f>
        <v>-0.30939832792459565</v>
      </c>
      <c r="U434" s="29" t="str">
        <f>HYPERLINK("https://statusinvest.com.br/fundos-imobiliarios/"&amp;Tabela1[[#This Row],[Ticker]],"Link")</f>
        <v>Link</v>
      </c>
      <c r="V434" s="38" t="s">
        <v>819</v>
      </c>
    </row>
    <row r="435" spans="1:22" x14ac:dyDescent="0.25">
      <c r="A435" s="12" t="s">
        <v>820</v>
      </c>
      <c r="B435" s="12" t="s">
        <v>28</v>
      </c>
      <c r="C435" s="13"/>
      <c r="D435" s="13"/>
      <c r="E435" s="16"/>
      <c r="F435" s="16"/>
      <c r="G435" s="25" t="e">
        <f>Tabela1[[#This Row],[Divid.]]*12/Tabela1[[#This Row],[Preço atual]]</f>
        <v>#DIV/0!</v>
      </c>
      <c r="H435" s="16"/>
      <c r="I435" s="16"/>
      <c r="J435" s="15" t="e">
        <f>Tabela1[[#This Row],[Preço atual]]/Tabela1[[#This Row],[VP]]</f>
        <v>#DIV/0!</v>
      </c>
      <c r="K435" s="14"/>
      <c r="L435" s="14"/>
      <c r="M435" s="13"/>
      <c r="N435" s="13"/>
      <c r="O435" s="13"/>
      <c r="P435" s="13"/>
      <c r="Q435" s="30">
        <f>Tabela1[[#This Row],[Divid.]]</f>
        <v>0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35" s="17" t="e">
        <f>Tabela1[[#This Row],[Preço Calculado]]/Tabela1[[#This Row],[Preço atual]]-1</f>
        <v>#DIV/0!</v>
      </c>
      <c r="U435" s="29" t="str">
        <f>HYPERLINK("https://statusinvest.com.br/fundos-imobiliarios/"&amp;Tabela1[[#This Row],[Ticker]],"Link")</f>
        <v>Link</v>
      </c>
      <c r="V435" s="38" t="s">
        <v>29</v>
      </c>
    </row>
    <row r="436" spans="1:22" hidden="1" x14ac:dyDescent="0.25">
      <c r="A436" s="12" t="s">
        <v>821</v>
      </c>
      <c r="B436" s="12" t="s">
        <v>28</v>
      </c>
      <c r="C436" s="13" t="s">
        <v>51</v>
      </c>
      <c r="D436" s="13" t="s">
        <v>49</v>
      </c>
      <c r="E436" s="16">
        <v>91.08</v>
      </c>
      <c r="F436" s="16">
        <v>0.82</v>
      </c>
      <c r="G436" s="25">
        <f>Tabela1[[#This Row],[Divid.]]*12/Tabela1[[#This Row],[Preço atual]]</f>
        <v>0.1080368906455863</v>
      </c>
      <c r="H436" s="16">
        <v>11.53</v>
      </c>
      <c r="I436" s="16">
        <v>100.29</v>
      </c>
      <c r="J436" s="15">
        <f>Tabela1[[#This Row],[Preço atual]]/Tabela1[[#This Row],[VP]]</f>
        <v>0.90816631767873157</v>
      </c>
      <c r="K436" s="14"/>
      <c r="L436" s="14"/>
      <c r="M436" s="13">
        <v>3.97</v>
      </c>
      <c r="N436" s="13">
        <v>2003</v>
      </c>
      <c r="O436" s="13"/>
      <c r="P436" s="13"/>
      <c r="Q436" s="30">
        <f>Tabela1[[#This Row],[Divid.]]</f>
        <v>0.82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72.619926199261982</v>
      </c>
      <c r="T436" s="17">
        <f>Tabela1[[#This Row],[Preço Calculado]]/Tabela1[[#This Row],[Preço atual]]-1</f>
        <v>-0.20267977383331159</v>
      </c>
      <c r="U436" s="29" t="str">
        <f>HYPERLINK("https://statusinvest.com.br/fundos-imobiliarios/"&amp;Tabela1[[#This Row],[Ticker]],"Link")</f>
        <v>Link</v>
      </c>
      <c r="V436" s="38" t="s">
        <v>822</v>
      </c>
    </row>
    <row r="437" spans="1:22" x14ac:dyDescent="0.25">
      <c r="A437" s="12" t="s">
        <v>823</v>
      </c>
      <c r="B437" s="12" t="s">
        <v>28</v>
      </c>
      <c r="C437" s="13"/>
      <c r="D437" s="13"/>
      <c r="E437" s="16"/>
      <c r="F437" s="16"/>
      <c r="G437" s="25" t="e">
        <f>Tabela1[[#This Row],[Divid.]]*12/Tabela1[[#This Row],[Preço atual]]</f>
        <v>#DIV/0!</v>
      </c>
      <c r="H437" s="16"/>
      <c r="I437" s="16"/>
      <c r="J437" s="15" t="e">
        <f>Tabela1[[#This Row],[Preço atual]]/Tabela1[[#This Row],[VP]]</f>
        <v>#DIV/0!</v>
      </c>
      <c r="K437" s="14"/>
      <c r="L437" s="14"/>
      <c r="M437" s="13"/>
      <c r="N437" s="13"/>
      <c r="O437" s="13"/>
      <c r="P437" s="13"/>
      <c r="Q437" s="30">
        <f>Tabela1[[#This Row],[Divid.]]</f>
        <v>0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37" s="17" t="e">
        <f>Tabela1[[#This Row],[Preço Calculado]]/Tabela1[[#This Row],[Preço atual]]-1</f>
        <v>#DIV/0!</v>
      </c>
      <c r="U437" s="29" t="str">
        <f>HYPERLINK("https://statusinvest.com.br/fundos-imobiliarios/"&amp;Tabela1[[#This Row],[Ticker]],"Link")</f>
        <v>Link</v>
      </c>
      <c r="V437" s="38" t="s">
        <v>29</v>
      </c>
    </row>
    <row r="438" spans="1:22" hidden="1" x14ac:dyDescent="0.25">
      <c r="A438" s="12" t="s">
        <v>824</v>
      </c>
      <c r="B438" s="12" t="s">
        <v>28</v>
      </c>
      <c r="C438" s="13" t="s">
        <v>55</v>
      </c>
      <c r="D438" s="13" t="s">
        <v>825</v>
      </c>
      <c r="E438" s="16">
        <v>1.02</v>
      </c>
      <c r="F438" s="16">
        <v>0.05</v>
      </c>
      <c r="G438" s="25">
        <f>Tabela1[[#This Row],[Divid.]]*12/Tabela1[[#This Row],[Preço atual]]</f>
        <v>0.58823529411764719</v>
      </c>
      <c r="H438" s="16">
        <v>0</v>
      </c>
      <c r="I438" s="16">
        <v>6.66</v>
      </c>
      <c r="J438" s="15">
        <f>Tabela1[[#This Row],[Preço atual]]/Tabela1[[#This Row],[VP]]</f>
        <v>0.15315315315315314</v>
      </c>
      <c r="K438" s="14"/>
      <c r="L438" s="14"/>
      <c r="M438" s="13">
        <v>2.2599999999999998</v>
      </c>
      <c r="N438" s="13">
        <v>77553</v>
      </c>
      <c r="O438" s="13">
        <v>460</v>
      </c>
      <c r="P438" s="13">
        <v>0</v>
      </c>
      <c r="Q438" s="30">
        <f>Tabela1[[#This Row],[Divid.]]</f>
        <v>0.05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438" s="17">
        <f>Tabela1[[#This Row],[Preço Calculado]]/Tabela1[[#This Row],[Preço atual]]-1</f>
        <v>3.3412198827870636</v>
      </c>
      <c r="U438" s="29" t="str">
        <f>HYPERLINK("https://statusinvest.com.br/fundos-imobiliarios/"&amp;Tabela1[[#This Row],[Ticker]],"Link")</f>
        <v>Link</v>
      </c>
      <c r="V438" s="38" t="s">
        <v>826</v>
      </c>
    </row>
    <row r="439" spans="1:22" hidden="1" x14ac:dyDescent="0.25">
      <c r="A439" s="12" t="s">
        <v>827</v>
      </c>
      <c r="B439" s="12" t="s">
        <v>28</v>
      </c>
      <c r="C439" s="13" t="s">
        <v>67</v>
      </c>
      <c r="D439" s="13" t="s">
        <v>32</v>
      </c>
      <c r="E439" s="16">
        <v>91.1</v>
      </c>
      <c r="F439" s="16">
        <v>0.85</v>
      </c>
      <c r="G439" s="25">
        <f>Tabela1[[#This Row],[Divid.]]*12/Tabela1[[#This Row],[Preço atual]]</f>
        <v>0.1119648737650933</v>
      </c>
      <c r="H439" s="16">
        <v>9.68</v>
      </c>
      <c r="I439" s="16">
        <v>100.09</v>
      </c>
      <c r="J439" s="15">
        <f>Tabela1[[#This Row],[Preço atual]]/Tabela1[[#This Row],[VP]]</f>
        <v>0.91018083724647814</v>
      </c>
      <c r="K439" s="14">
        <v>0</v>
      </c>
      <c r="L439" s="14">
        <v>0</v>
      </c>
      <c r="M439" s="13">
        <v>9.1199999999999992</v>
      </c>
      <c r="N439" s="13">
        <v>59403</v>
      </c>
      <c r="O439" s="13">
        <v>1774</v>
      </c>
      <c r="P439" s="13">
        <v>291</v>
      </c>
      <c r="Q439" s="30">
        <f>Tabela1[[#This Row],[Divid.]]</f>
        <v>0.85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39" s="17">
        <f>Tabela1[[#This Row],[Preço Calculado]]/Tabela1[[#This Row],[Preço atual]]-1</f>
        <v>-0.17369096852329668</v>
      </c>
      <c r="U439" s="29" t="str">
        <f>HYPERLINK("https://statusinvest.com.br/fundos-imobiliarios/"&amp;Tabela1[[#This Row],[Ticker]],"Link")</f>
        <v>Link</v>
      </c>
      <c r="V439" s="38" t="s">
        <v>828</v>
      </c>
    </row>
    <row r="440" spans="1:22" hidden="1" x14ac:dyDescent="0.25">
      <c r="A440" s="12" t="s">
        <v>829</v>
      </c>
      <c r="B440" s="12" t="s">
        <v>28</v>
      </c>
      <c r="C440" s="13" t="s">
        <v>39</v>
      </c>
      <c r="D440" s="13" t="s">
        <v>46</v>
      </c>
      <c r="E440" s="16">
        <v>100.53</v>
      </c>
      <c r="F440" s="16">
        <v>7.0000000000000007E-2</v>
      </c>
      <c r="G440" s="25">
        <f>Tabela1[[#This Row],[Divid.]]*12/Tabela1[[#This Row],[Preço atual]]</f>
        <v>8.3557147120262611E-3</v>
      </c>
      <c r="H440" s="16">
        <v>2.1</v>
      </c>
      <c r="I440" s="16">
        <v>201.59</v>
      </c>
      <c r="J440" s="15">
        <f>Tabela1[[#This Row],[Preço atual]]/Tabela1[[#This Row],[VP]]</f>
        <v>0.49868545066719577</v>
      </c>
      <c r="K440" s="14">
        <v>0.42499999999999999</v>
      </c>
      <c r="L440" s="14">
        <v>2.8000000000000001E-2</v>
      </c>
      <c r="M440" s="13">
        <v>0.6</v>
      </c>
      <c r="N440" s="13">
        <v>622</v>
      </c>
      <c r="O440" s="13">
        <v>6232</v>
      </c>
      <c r="P440" s="13">
        <v>610</v>
      </c>
      <c r="Q440" s="30">
        <f>Tabela1[[#This Row],[Divid.]]</f>
        <v>7.0000000000000007E-2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0" s="17">
        <f>Tabela1[[#This Row],[Preço Calculado]]/Tabela1[[#This Row],[Preço atual]]-1</f>
        <v>-0.93833420876733387</v>
      </c>
      <c r="U440" s="29" t="str">
        <f>HYPERLINK("https://statusinvest.com.br/fundos-imobiliarios/"&amp;Tabela1[[#This Row],[Ticker]],"Link")</f>
        <v>Link</v>
      </c>
      <c r="V440" s="38" t="s">
        <v>830</v>
      </c>
    </row>
    <row r="441" spans="1:22" hidden="1" x14ac:dyDescent="0.25">
      <c r="A441" s="12" t="s">
        <v>831</v>
      </c>
      <c r="B441" s="12" t="s">
        <v>28</v>
      </c>
      <c r="C441" s="13" t="s">
        <v>155</v>
      </c>
      <c r="D441" s="13" t="s">
        <v>832</v>
      </c>
      <c r="E441" s="16">
        <v>136.51</v>
      </c>
      <c r="F441" s="16">
        <v>1</v>
      </c>
      <c r="G441" s="25">
        <f>Tabela1[[#This Row],[Divid.]]*12/Tabela1[[#This Row],[Preço atual]]</f>
        <v>8.7905647937880013E-2</v>
      </c>
      <c r="H441" s="16">
        <v>14.59</v>
      </c>
      <c r="I441" s="16">
        <v>112.11</v>
      </c>
      <c r="J441" s="15">
        <f>Tabela1[[#This Row],[Preço atual]]/Tabela1[[#This Row],[VP]]</f>
        <v>1.2176433859602176</v>
      </c>
      <c r="K441" s="14">
        <v>0</v>
      </c>
      <c r="L441" s="14">
        <v>0</v>
      </c>
      <c r="M441" s="13">
        <v>2.0299999999999998</v>
      </c>
      <c r="N441" s="13">
        <v>271</v>
      </c>
      <c r="O441" s="13">
        <v>1655</v>
      </c>
      <c r="P441" s="13">
        <v>191</v>
      </c>
      <c r="Q441" s="30">
        <f>Tabela1[[#This Row],[Divid.]]</f>
        <v>1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41" s="17">
        <f>Tabela1[[#This Row],[Preço Calculado]]/Tabela1[[#This Row],[Preço atual]]-1</f>
        <v>-0.35124983071675275</v>
      </c>
      <c r="U441" s="29" t="str">
        <f>HYPERLINK("https://statusinvest.com.br/fundos-imobiliarios/"&amp;Tabela1[[#This Row],[Ticker]],"Link")</f>
        <v>Link</v>
      </c>
      <c r="V441" s="38" t="s">
        <v>29</v>
      </c>
    </row>
    <row r="442" spans="1:22" hidden="1" x14ac:dyDescent="0.25">
      <c r="A442" s="12" t="s">
        <v>833</v>
      </c>
      <c r="B442" s="12" t="s">
        <v>28</v>
      </c>
      <c r="C442" s="13" t="s">
        <v>84</v>
      </c>
      <c r="D442" s="13" t="s">
        <v>832</v>
      </c>
      <c r="E442" s="16">
        <v>105.2</v>
      </c>
      <c r="F442" s="16">
        <v>0.93</v>
      </c>
      <c r="G442" s="25">
        <f>Tabela1[[#This Row],[Divid.]]*12/Tabela1[[#This Row],[Preço atual]]</f>
        <v>0.10608365019011406</v>
      </c>
      <c r="H442" s="16">
        <v>11.81</v>
      </c>
      <c r="I442" s="16">
        <v>107.52</v>
      </c>
      <c r="J442" s="15">
        <f>Tabela1[[#This Row],[Preço atual]]/Tabela1[[#This Row],[VP]]</f>
        <v>0.97842261904761907</v>
      </c>
      <c r="K442" s="14">
        <v>0</v>
      </c>
      <c r="L442" s="14">
        <v>0</v>
      </c>
      <c r="M442" s="13">
        <v>8.98</v>
      </c>
      <c r="N442" s="13">
        <v>180932</v>
      </c>
      <c r="O442" s="13">
        <v>4023</v>
      </c>
      <c r="P442" s="13">
        <v>392</v>
      </c>
      <c r="Q442" s="30">
        <f>Tabela1[[#This Row],[Divid.]]</f>
        <v>0.93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42" s="17">
        <f>Tabela1[[#This Row],[Preço Calculado]]/Tabela1[[#This Row],[Preço atual]]-1</f>
        <v>-0.21709483254528372</v>
      </c>
      <c r="U442" s="29" t="str">
        <f>HYPERLINK("https://statusinvest.com.br/fundos-imobiliarios/"&amp;Tabela1[[#This Row],[Ticker]],"Link")</f>
        <v>Link</v>
      </c>
      <c r="V442" s="38" t="s">
        <v>834</v>
      </c>
    </row>
    <row r="443" spans="1:22" hidden="1" x14ac:dyDescent="0.25">
      <c r="A443" s="12" t="s">
        <v>835</v>
      </c>
      <c r="B443" s="12" t="s">
        <v>28</v>
      </c>
      <c r="C443" s="13" t="s">
        <v>39</v>
      </c>
      <c r="D443" s="13" t="s">
        <v>49</v>
      </c>
      <c r="E443" s="16">
        <v>98.18</v>
      </c>
      <c r="F443" s="16">
        <v>0.9</v>
      </c>
      <c r="G443" s="25">
        <f>Tabela1[[#This Row],[Divid.]]*12/Tabela1[[#This Row],[Preço atual]]</f>
        <v>0.11000203707476064</v>
      </c>
      <c r="H443" s="16">
        <v>11.2781</v>
      </c>
      <c r="I443" s="16">
        <v>99.3</v>
      </c>
      <c r="J443" s="15">
        <f>Tabela1[[#This Row],[Preço atual]]/Tabela1[[#This Row],[VP]]</f>
        <v>0.98872104733131938</v>
      </c>
      <c r="K443" s="14">
        <v>0</v>
      </c>
      <c r="L443" s="14">
        <v>0</v>
      </c>
      <c r="M443" s="13">
        <v>7.7</v>
      </c>
      <c r="N443" s="13">
        <v>23</v>
      </c>
      <c r="O443" s="13">
        <v>2756</v>
      </c>
      <c r="P443" s="13">
        <v>243</v>
      </c>
      <c r="Q443" s="30">
        <f>Tabela1[[#This Row],[Divid.]]</f>
        <v>0.9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43" s="17">
        <f>Tabela1[[#This Row],[Preço Calculado]]/Tabela1[[#This Row],[Preço atual]]-1</f>
        <v>-0.18817684815674818</v>
      </c>
      <c r="U443" s="29" t="str">
        <f>HYPERLINK("https://statusinvest.com.br/fundos-imobiliarios/"&amp;Tabela1[[#This Row],[Ticker]],"Link")</f>
        <v>Link</v>
      </c>
      <c r="V443" s="38" t="s">
        <v>836</v>
      </c>
    </row>
    <row r="444" spans="1:22" hidden="1" x14ac:dyDescent="0.25">
      <c r="A444" s="12" t="s">
        <v>837</v>
      </c>
      <c r="B444" s="12" t="s">
        <v>28</v>
      </c>
      <c r="C444" s="13" t="s">
        <v>39</v>
      </c>
      <c r="D444" s="13"/>
      <c r="E444" s="16">
        <v>0</v>
      </c>
      <c r="F444" s="16">
        <v>7.3612000000000002</v>
      </c>
      <c r="G444" s="25" t="e">
        <f>Tabela1[[#This Row],[Divid.]]*12/Tabela1[[#This Row],[Preço atual]]</f>
        <v>#DIV/0!</v>
      </c>
      <c r="H444" s="16">
        <v>22.083600000000001</v>
      </c>
      <c r="I444" s="16">
        <v>81.569999999999993</v>
      </c>
      <c r="J444" s="15">
        <f>Tabela1[[#This Row],[Preço atual]]/Tabela1[[#This Row],[VP]]</f>
        <v>0</v>
      </c>
      <c r="K444" s="14"/>
      <c r="L444" s="14"/>
      <c r="M444" s="13">
        <v>6.69</v>
      </c>
      <c r="N444" s="13">
        <v>66</v>
      </c>
      <c r="O444" s="13">
        <v>1</v>
      </c>
      <c r="P444" s="13">
        <v>113</v>
      </c>
      <c r="Q444" s="30">
        <f>Tabela1[[#This Row],[Divid.]]</f>
        <v>7.3612000000000002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44" s="17" t="e">
        <f>Tabela1[[#This Row],[Preço Calculado]]/Tabela1[[#This Row],[Preço atual]]-1</f>
        <v>#DIV/0!</v>
      </c>
      <c r="U444" s="29" t="str">
        <f>HYPERLINK("https://statusinvest.com.br/fundos-imobiliarios/"&amp;Tabela1[[#This Row],[Ticker]],"Link")</f>
        <v>Link</v>
      </c>
      <c r="V444" s="38" t="s">
        <v>29</v>
      </c>
    </row>
    <row r="445" spans="1:22" hidden="1" x14ac:dyDescent="0.25">
      <c r="A445" s="12" t="s">
        <v>838</v>
      </c>
      <c r="B445" s="12" t="s">
        <v>28</v>
      </c>
      <c r="C445" s="13" t="s">
        <v>103</v>
      </c>
      <c r="D445" s="13" t="s">
        <v>104</v>
      </c>
      <c r="E445" s="16">
        <v>100</v>
      </c>
      <c r="F445" s="16">
        <v>0.98</v>
      </c>
      <c r="G445" s="25">
        <f>Tabela1[[#This Row],[Divid.]]*12/Tabela1[[#This Row],[Preço atual]]</f>
        <v>0.1176</v>
      </c>
      <c r="H445" s="16">
        <v>11.41</v>
      </c>
      <c r="I445" s="16">
        <v>101.52</v>
      </c>
      <c r="J445" s="15">
        <f>Tabela1[[#This Row],[Preço atual]]/Tabela1[[#This Row],[VP]]</f>
        <v>0.98502758077226171</v>
      </c>
      <c r="K445" s="14">
        <v>4.2000000000000003E-2</v>
      </c>
      <c r="L445" s="14">
        <v>0</v>
      </c>
      <c r="M445" s="13">
        <v>3.72</v>
      </c>
      <c r="N445" s="13">
        <v>69674</v>
      </c>
      <c r="O445" s="13">
        <v>3967</v>
      </c>
      <c r="P445" s="13">
        <v>502</v>
      </c>
      <c r="Q445" s="30">
        <f>Tabela1[[#This Row],[Divid.]]</f>
        <v>0.98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445" s="17">
        <f>Tabela1[[#This Row],[Preço Calculado]]/Tabela1[[#This Row],[Preço atual]]-1</f>
        <v>-0.13210332103321032</v>
      </c>
      <c r="U445" s="29" t="str">
        <f>HYPERLINK("https://statusinvest.com.br/fundos-imobiliarios/"&amp;Tabela1[[#This Row],[Ticker]],"Link")</f>
        <v>Link</v>
      </c>
      <c r="V445" s="38" t="s">
        <v>839</v>
      </c>
    </row>
    <row r="446" spans="1:22" hidden="1" x14ac:dyDescent="0.25">
      <c r="A446" s="12" t="s">
        <v>840</v>
      </c>
      <c r="B446" s="12" t="s">
        <v>28</v>
      </c>
      <c r="C446" s="13" t="s">
        <v>841</v>
      </c>
      <c r="D446" s="13"/>
      <c r="E446" s="16">
        <v>113</v>
      </c>
      <c r="F446" s="16">
        <v>1.3</v>
      </c>
      <c r="G446" s="25">
        <f>Tabela1[[#This Row],[Divid.]]*12/Tabela1[[#This Row],[Preço atual]]</f>
        <v>0.13805309734513277</v>
      </c>
      <c r="H446" s="16">
        <v>2.56</v>
      </c>
      <c r="I446" s="16">
        <v>98.32</v>
      </c>
      <c r="J446" s="15">
        <f>Tabela1[[#This Row],[Preço atual]]/Tabela1[[#This Row],[VP]]</f>
        <v>1.1493083807973963</v>
      </c>
      <c r="K446" s="14"/>
      <c r="L446" s="14"/>
      <c r="M446" s="13">
        <v>5</v>
      </c>
      <c r="N446" s="13">
        <v>49</v>
      </c>
      <c r="O446" s="13"/>
      <c r="P446" s="13"/>
      <c r="Q446" s="30">
        <f>Tabela1[[#This Row],[Divid.]]</f>
        <v>1.3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46" s="17">
        <f>Tabela1[[#This Row],[Preço Calculado]]/Tabela1[[#This Row],[Preço atual]]-1</f>
        <v>1.8842046827547865E-2</v>
      </c>
      <c r="U446" s="29" t="str">
        <f>HYPERLINK("https://statusinvest.com.br/fundos-imobiliarios/"&amp;Tabela1[[#This Row],[Ticker]],"Link")</f>
        <v>Link</v>
      </c>
      <c r="V446" s="38" t="s">
        <v>842</v>
      </c>
    </row>
    <row r="447" spans="1:22" hidden="1" x14ac:dyDescent="0.25">
      <c r="A447" s="12" t="s">
        <v>843</v>
      </c>
      <c r="B447" s="12" t="s">
        <v>28</v>
      </c>
      <c r="C447" s="13" t="s">
        <v>35</v>
      </c>
      <c r="D447" s="13" t="s">
        <v>844</v>
      </c>
      <c r="E447" s="16">
        <v>80.78</v>
      </c>
      <c r="F447" s="16">
        <v>1</v>
      </c>
      <c r="G447" s="25">
        <f>Tabela1[[#This Row],[Divid.]]*12/Tabela1[[#This Row],[Preço atual]]</f>
        <v>0.14855162168853678</v>
      </c>
      <c r="H447" s="16">
        <v>12.99</v>
      </c>
      <c r="I447" s="16">
        <v>102.3</v>
      </c>
      <c r="J447" s="15">
        <f>Tabela1[[#This Row],[Preço atual]]/Tabela1[[#This Row],[VP]]</f>
        <v>0.78963831867057677</v>
      </c>
      <c r="K447" s="14"/>
      <c r="L447" s="14"/>
      <c r="M447" s="13">
        <v>1.24</v>
      </c>
      <c r="N447" s="13">
        <v>82153</v>
      </c>
      <c r="O447" s="13"/>
      <c r="P447" s="13"/>
      <c r="Q447" s="30">
        <f>Tabela1[[#This Row],[Divid.]]</f>
        <v>1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47" s="17">
        <f>Tabela1[[#This Row],[Preço Calculado]]/Tabela1[[#This Row],[Preço atual]]-1</f>
        <v>9.6321931280713979E-2</v>
      </c>
      <c r="U447" s="29" t="str">
        <f>HYPERLINK("https://statusinvest.com.br/fundos-imobiliarios/"&amp;Tabela1[[#This Row],[Ticker]],"Link")</f>
        <v>Link</v>
      </c>
      <c r="V447" s="38" t="s">
        <v>845</v>
      </c>
    </row>
    <row r="448" spans="1:22" hidden="1" x14ac:dyDescent="0.25">
      <c r="A448" s="12" t="s">
        <v>846</v>
      </c>
      <c r="B448" s="12" t="s">
        <v>28</v>
      </c>
      <c r="C448" s="13" t="s">
        <v>841</v>
      </c>
      <c r="D448" s="13"/>
      <c r="E448" s="16">
        <v>0</v>
      </c>
      <c r="F448" s="16" t="s">
        <v>49</v>
      </c>
      <c r="G448" s="25" t="e">
        <f>Tabela1[[#This Row],[Divid.]]*12/Tabela1[[#This Row],[Preço atual]]</f>
        <v>#VALUE!</v>
      </c>
      <c r="H448" s="16">
        <v>0</v>
      </c>
      <c r="I448" s="16">
        <v>0</v>
      </c>
      <c r="J448" s="15" t="e">
        <f>Tabela1[[#This Row],[Preço atual]]/Tabela1[[#This Row],[VP]]</f>
        <v>#DIV/0!</v>
      </c>
      <c r="K448" s="14"/>
      <c r="L448" s="14"/>
      <c r="M448" s="13" t="s">
        <v>49</v>
      </c>
      <c r="N448" s="13"/>
      <c r="O448" s="13"/>
      <c r="P448" s="13"/>
      <c r="Q448" s="30" t="str">
        <f>Tabela1[[#This Row],[Divid.]]</f>
        <v>-</v>
      </c>
      <c r="R448" s="31">
        <v>0</v>
      </c>
      <c r="S4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8" s="17" t="e">
        <f>Tabela1[[#This Row],[Preço Calculado]]/Tabela1[[#This Row],[Preço atual]]-1</f>
        <v>#VALUE!</v>
      </c>
      <c r="U448" s="29" t="str">
        <f>HYPERLINK("https://statusinvest.com.br/fundos-imobiliarios/"&amp;Tabela1[[#This Row],[Ticker]],"Link")</f>
        <v>Link</v>
      </c>
      <c r="V448" s="38" t="s">
        <v>29</v>
      </c>
    </row>
    <row r="449" spans="1:22" hidden="1" x14ac:dyDescent="0.25">
      <c r="A449" s="12" t="s">
        <v>847</v>
      </c>
      <c r="B449" s="12" t="s">
        <v>28</v>
      </c>
      <c r="C449" s="13" t="s">
        <v>35</v>
      </c>
      <c r="D449" s="13" t="s">
        <v>848</v>
      </c>
      <c r="E449" s="16">
        <v>88.75</v>
      </c>
      <c r="F449" s="16">
        <v>0.8</v>
      </c>
      <c r="G449" s="25">
        <f>Tabela1[[#This Row],[Divid.]]*12/Tabela1[[#This Row],[Preço atual]]</f>
        <v>0.10816901408450706</v>
      </c>
      <c r="H449" s="16">
        <v>10.9</v>
      </c>
      <c r="I449" s="16">
        <v>95.6</v>
      </c>
      <c r="J449" s="15">
        <f>Tabela1[[#This Row],[Preço atual]]/Tabela1[[#This Row],[VP]]</f>
        <v>0.92834728033472813</v>
      </c>
      <c r="K449" s="14"/>
      <c r="L449" s="14"/>
      <c r="M449" s="13">
        <v>2.72</v>
      </c>
      <c r="N449" s="13">
        <v>34255</v>
      </c>
      <c r="O449" s="13"/>
      <c r="P449" s="13"/>
      <c r="Q449" s="30">
        <f>Tabela1[[#This Row],[Divid.]]</f>
        <v>0.8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49" s="17">
        <f>Tabela1[[#This Row],[Preço Calculado]]/Tabela1[[#This Row],[Preço atual]]-1</f>
        <v>-0.20170469310326899</v>
      </c>
      <c r="U449" s="29" t="str">
        <f>HYPERLINK("https://statusinvest.com.br/fundos-imobiliarios/"&amp;Tabela1[[#This Row],[Ticker]],"Link")</f>
        <v>Link</v>
      </c>
      <c r="V449" s="38" t="s">
        <v>849</v>
      </c>
    </row>
    <row r="450" spans="1:22" hidden="1" x14ac:dyDescent="0.25">
      <c r="A450" s="12" t="s">
        <v>850</v>
      </c>
      <c r="B450" s="12" t="s">
        <v>28</v>
      </c>
      <c r="C450" s="13" t="s">
        <v>35</v>
      </c>
      <c r="D450" s="13" t="s">
        <v>851</v>
      </c>
      <c r="E450" s="16">
        <v>8.23</v>
      </c>
      <c r="F450" s="16">
        <v>0.09</v>
      </c>
      <c r="G450" s="25">
        <f>Tabela1[[#This Row],[Divid.]]*12/Tabela1[[#This Row],[Preço atual]]</f>
        <v>0.13122721749696234</v>
      </c>
      <c r="H450" s="16">
        <v>1.0900000000000001</v>
      </c>
      <c r="I450" s="16">
        <v>9.57</v>
      </c>
      <c r="J450" s="15">
        <f>Tabela1[[#This Row],[Preço atual]]/Tabela1[[#This Row],[VP]]</f>
        <v>0.85997910135841171</v>
      </c>
      <c r="K450" s="14"/>
      <c r="L450" s="14"/>
      <c r="M450" s="13">
        <v>7.03</v>
      </c>
      <c r="N450" s="13">
        <v>11632</v>
      </c>
      <c r="O450" s="13"/>
      <c r="P450" s="13"/>
      <c r="Q450" s="30">
        <f>Tabela1[[#This Row],[Divid.]]</f>
        <v>0.09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50" s="17">
        <f>Tabela1[[#This Row],[Preço Calculado]]/Tabela1[[#This Row],[Preço atual]]-1</f>
        <v>-3.153345020692E-2</v>
      </c>
      <c r="U450" s="17" t="str">
        <f>HYPERLINK("https://statusinvest.com.br/fundos-imobiliarios/"&amp;Tabela1[[#This Row],[Ticker]],"Link")</f>
        <v>Link</v>
      </c>
      <c r="V450" s="38" t="s">
        <v>852</v>
      </c>
    </row>
    <row r="451" spans="1:22" hidden="1" x14ac:dyDescent="0.25">
      <c r="A451" s="12" t="s">
        <v>853</v>
      </c>
      <c r="B451" s="12" t="s">
        <v>28</v>
      </c>
      <c r="C451" s="13" t="s">
        <v>60</v>
      </c>
      <c r="D451" s="13" t="s">
        <v>854</v>
      </c>
      <c r="E451" s="16">
        <v>64.8</v>
      </c>
      <c r="F451" s="16">
        <v>0.6</v>
      </c>
      <c r="G451" s="25">
        <f>Tabela1[[#This Row],[Divid.]]*12/Tabela1[[#This Row],[Preço atual]]</f>
        <v>0.1111111111111111</v>
      </c>
      <c r="H451" s="16">
        <v>8.18</v>
      </c>
      <c r="I451" s="16">
        <v>130.51</v>
      </c>
      <c r="J451" s="15">
        <f>Tabela1[[#This Row],[Preço atual]]/Tabela1[[#This Row],[VP]]</f>
        <v>0.49651367711286493</v>
      </c>
      <c r="K451" s="14"/>
      <c r="L451" s="14"/>
      <c r="M451" s="13">
        <v>1.43</v>
      </c>
      <c r="N451" s="13">
        <v>4305</v>
      </c>
      <c r="O451" s="13">
        <v>2297</v>
      </c>
      <c r="P451" s="13">
        <v>176</v>
      </c>
      <c r="Q451" s="30">
        <f>Tabela1[[#This Row],[Divid.]]</f>
        <v>0.6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51" s="17">
        <f>Tabela1[[#This Row],[Preço Calculado]]/Tabela1[[#This Row],[Preço atual]]-1</f>
        <v>-0.1799917999179993</v>
      </c>
      <c r="U451" s="17" t="str">
        <f>HYPERLINK("https://statusinvest.com.br/fundos-imobiliarios/"&amp;Tabela1[[#This Row],[Ticker]],"Link")</f>
        <v>Link</v>
      </c>
      <c r="V451" s="38" t="s">
        <v>855</v>
      </c>
    </row>
    <row r="452" spans="1:22" hidden="1" x14ac:dyDescent="0.25">
      <c r="A452" s="12" t="s">
        <v>856</v>
      </c>
      <c r="B452" s="12" t="s">
        <v>28</v>
      </c>
      <c r="C452" s="13" t="s">
        <v>185</v>
      </c>
      <c r="D452" s="13"/>
      <c r="E452" s="16">
        <v>0</v>
      </c>
      <c r="F452" s="16" t="s">
        <v>49</v>
      </c>
      <c r="G452" s="25" t="e">
        <f>Tabela1[[#This Row],[Divid.]]*12/Tabela1[[#This Row],[Preço atual]]</f>
        <v>#VALUE!</v>
      </c>
      <c r="H452" s="16">
        <v>0</v>
      </c>
      <c r="I452" s="16">
        <v>80.959999999999994</v>
      </c>
      <c r="J452" s="15">
        <f>Tabela1[[#This Row],[Preço atual]]/Tabela1[[#This Row],[VP]]</f>
        <v>0</v>
      </c>
      <c r="K452" s="14"/>
      <c r="L452" s="14"/>
      <c r="M452" s="13">
        <v>5.75</v>
      </c>
      <c r="N452" s="13">
        <v>62</v>
      </c>
      <c r="O452" s="13"/>
      <c r="P452" s="13"/>
      <c r="Q452" s="30" t="str">
        <f>Tabela1[[#This Row],[Divid.]]</f>
        <v>-</v>
      </c>
      <c r="R452" s="31">
        <v>0</v>
      </c>
      <c r="S45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2" s="17" t="e">
        <f>Tabela1[[#This Row],[Preço Calculado]]/Tabela1[[#This Row],[Preço atual]]-1</f>
        <v>#VALUE!</v>
      </c>
      <c r="U452" s="17" t="str">
        <f>HYPERLINK("https://statusinvest.com.br/fundos-imobiliarios/"&amp;Tabela1[[#This Row],[Ticker]],"Link")</f>
        <v>Link</v>
      </c>
      <c r="V452" s="38" t="s">
        <v>29</v>
      </c>
    </row>
    <row r="453" spans="1:22" hidden="1" x14ac:dyDescent="0.25">
      <c r="A453" s="12" t="s">
        <v>857</v>
      </c>
      <c r="B453" s="12" t="s">
        <v>28</v>
      </c>
      <c r="C453" s="13" t="s">
        <v>76</v>
      </c>
      <c r="D453" s="13"/>
      <c r="E453" s="16">
        <v>0</v>
      </c>
      <c r="F453" s="16" t="s">
        <v>49</v>
      </c>
      <c r="G453" s="25" t="e">
        <f>Tabela1[[#This Row],[Divid.]]*12/Tabela1[[#This Row],[Preço atual]]</f>
        <v>#VALUE!</v>
      </c>
      <c r="H453" s="16">
        <v>0</v>
      </c>
      <c r="I453" s="16">
        <v>991</v>
      </c>
      <c r="J453" s="15">
        <f>Tabela1[[#This Row],[Preço atual]]/Tabela1[[#This Row],[VP]]</f>
        <v>0</v>
      </c>
      <c r="K453" s="14"/>
      <c r="L453" s="14"/>
      <c r="M453" s="13">
        <v>3.8</v>
      </c>
      <c r="N453" s="13">
        <v>84</v>
      </c>
      <c r="O453" s="13"/>
      <c r="P453" s="13"/>
      <c r="Q453" s="30" t="str">
        <f>Tabela1[[#This Row],[Divid.]]</f>
        <v>-</v>
      </c>
      <c r="R453" s="31">
        <v>0</v>
      </c>
      <c r="S4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3" s="17" t="e">
        <f>Tabela1[[#This Row],[Preço Calculado]]/Tabela1[[#This Row],[Preço atual]]-1</f>
        <v>#VALUE!</v>
      </c>
      <c r="U453" s="17" t="str">
        <f>HYPERLINK("https://statusinvest.com.br/fundos-imobiliarios/"&amp;Tabela1[[#This Row],[Ticker]],"Link")</f>
        <v>Link</v>
      </c>
      <c r="V453" s="38" t="s">
        <v>29</v>
      </c>
    </row>
    <row r="454" spans="1:22" hidden="1" x14ac:dyDescent="0.25">
      <c r="A454" s="12" t="s">
        <v>858</v>
      </c>
      <c r="B454" s="12" t="s">
        <v>28</v>
      </c>
      <c r="C454" s="13" t="s">
        <v>67</v>
      </c>
      <c r="D454" s="13" t="s">
        <v>104</v>
      </c>
      <c r="E454" s="16">
        <v>426.45</v>
      </c>
      <c r="F454" s="16">
        <v>2.2000000000000002</v>
      </c>
      <c r="G454" s="25">
        <f>Tabela1[[#This Row],[Divid.]]*12/Tabela1[[#This Row],[Preço atual]]</f>
        <v>6.190643686246923E-2</v>
      </c>
      <c r="H454" s="16">
        <v>30.008600000000001</v>
      </c>
      <c r="I454" s="16">
        <v>479.08</v>
      </c>
      <c r="J454" s="15">
        <f>Tabela1[[#This Row],[Preço atual]]/Tabela1[[#This Row],[VP]]</f>
        <v>0.8901436085831177</v>
      </c>
      <c r="K454" s="14">
        <v>0.28399999999999997</v>
      </c>
      <c r="L454" s="14">
        <v>7.0000000000000007E-2</v>
      </c>
      <c r="M454" s="13">
        <v>0.62</v>
      </c>
      <c r="N454" s="13">
        <v>110</v>
      </c>
      <c r="O454" s="13">
        <v>1718</v>
      </c>
      <c r="P454" s="13">
        <v>190</v>
      </c>
      <c r="Q454" s="30">
        <f>Tabela1[[#This Row],[Divid.]]</f>
        <v>2.2000000000000002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194.83394833948338</v>
      </c>
      <c r="T454" s="17">
        <f>Tabela1[[#This Row],[Preço Calculado]]/Tabela1[[#This Row],[Preço atual]]-1</f>
        <v>-0.54312592721424924</v>
      </c>
      <c r="U454" s="17" t="str">
        <f>HYPERLINK("https://statusinvest.com.br/fundos-imobiliarios/"&amp;Tabela1[[#This Row],[Ticker]],"Link")</f>
        <v>Link</v>
      </c>
      <c r="V454" s="38" t="s">
        <v>29</v>
      </c>
    </row>
    <row r="455" spans="1:22" hidden="1" x14ac:dyDescent="0.25">
      <c r="A455" s="12" t="s">
        <v>859</v>
      </c>
      <c r="B455" s="12" t="s">
        <v>28</v>
      </c>
      <c r="C455" s="13" t="s">
        <v>55</v>
      </c>
      <c r="D455" s="13" t="s">
        <v>860</v>
      </c>
      <c r="E455" s="16">
        <v>8.69</v>
      </c>
      <c r="F455" s="16">
        <v>0.09</v>
      </c>
      <c r="G455" s="25">
        <f>Tabela1[[#This Row],[Divid.]]*12/Tabela1[[#This Row],[Preço atual]]</f>
        <v>0.12428078250863063</v>
      </c>
      <c r="H455" s="16">
        <v>1.1399999999999999</v>
      </c>
      <c r="I455" s="16">
        <v>8.98</v>
      </c>
      <c r="J455" s="15">
        <f>Tabela1[[#This Row],[Preço atual]]/Tabela1[[#This Row],[VP]]</f>
        <v>0.96770601336302886</v>
      </c>
      <c r="K455" s="14"/>
      <c r="L455" s="14"/>
      <c r="M455" s="13">
        <v>1.6</v>
      </c>
      <c r="N455" s="13">
        <v>406786</v>
      </c>
      <c r="O455" s="13"/>
      <c r="P455" s="13"/>
      <c r="Q455" s="30">
        <f>Tabela1[[#This Row],[Divid.]]</f>
        <v>0.09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55" s="17">
        <f>Tabela1[[#This Row],[Preço Calculado]]/Tabela1[[#This Row],[Preço atual]]-1</f>
        <v>-8.2798653072836736E-2</v>
      </c>
      <c r="U455" s="17" t="str">
        <f>HYPERLINK("https://statusinvest.com.br/fundos-imobiliarios/"&amp;Tabela1[[#This Row],[Ticker]],"Link")</f>
        <v>Link</v>
      </c>
      <c r="V455" s="38" t="s">
        <v>861</v>
      </c>
    </row>
    <row r="456" spans="1:22" x14ac:dyDescent="0.25">
      <c r="A456" s="12" t="s">
        <v>862</v>
      </c>
      <c r="B456" s="12" t="s">
        <v>28</v>
      </c>
      <c r="C456" s="13"/>
      <c r="D456" s="13"/>
      <c r="E456" s="16"/>
      <c r="F456" s="16"/>
      <c r="G456" s="25" t="e">
        <f>Tabela1[[#This Row],[Divid.]]*12/Tabela1[[#This Row],[Preço atual]]</f>
        <v>#DIV/0!</v>
      </c>
      <c r="H456" s="16"/>
      <c r="I456" s="16"/>
      <c r="J456" s="15" t="e">
        <f>Tabela1[[#This Row],[Preço atual]]/Tabela1[[#This Row],[VP]]</f>
        <v>#DIV/0!</v>
      </c>
      <c r="K456" s="14"/>
      <c r="L456" s="14"/>
      <c r="M456" s="13"/>
      <c r="N456" s="13"/>
      <c r="O456" s="13"/>
      <c r="P456" s="13"/>
      <c r="Q456" s="30">
        <f>Tabela1[[#This Row],[Divid.]]</f>
        <v>0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56" s="17" t="e">
        <f>Tabela1[[#This Row],[Preço Calculado]]/Tabela1[[#This Row],[Preço atual]]-1</f>
        <v>#DIV/0!</v>
      </c>
      <c r="U456" s="17" t="str">
        <f>HYPERLINK("https://statusinvest.com.br/fundos-imobiliarios/"&amp;Tabela1[[#This Row],[Ticker]],"Link")</f>
        <v>Link</v>
      </c>
      <c r="V456" s="38" t="s">
        <v>29</v>
      </c>
    </row>
    <row r="457" spans="1:22" hidden="1" x14ac:dyDescent="0.25">
      <c r="A457" s="12" t="s">
        <v>863</v>
      </c>
      <c r="B457" s="12" t="s">
        <v>28</v>
      </c>
      <c r="C457" s="13" t="s">
        <v>35</v>
      </c>
      <c r="D457" s="13" t="s">
        <v>860</v>
      </c>
      <c r="E457" s="16">
        <v>86.48</v>
      </c>
      <c r="F457" s="16">
        <v>0.89</v>
      </c>
      <c r="G457" s="25">
        <f>Tabela1[[#This Row],[Divid.]]*12/Tabela1[[#This Row],[Preço atual]]</f>
        <v>0.12349676225716928</v>
      </c>
      <c r="H457" s="16">
        <v>10.09</v>
      </c>
      <c r="I457" s="16">
        <v>91.76</v>
      </c>
      <c r="J457" s="15">
        <f>Tabela1[[#This Row],[Preço atual]]/Tabela1[[#This Row],[VP]]</f>
        <v>0.94245858761987789</v>
      </c>
      <c r="K457" s="14"/>
      <c r="L457" s="14"/>
      <c r="M457" s="13">
        <v>1.52</v>
      </c>
      <c r="N457" s="13">
        <v>89564</v>
      </c>
      <c r="O457" s="13"/>
      <c r="P457" s="13"/>
      <c r="Q457" s="30">
        <f>Tabela1[[#This Row],[Divid.]]</f>
        <v>0.89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78.819188191881906</v>
      </c>
      <c r="T457" s="17">
        <f>Tabela1[[#This Row],[Preço Calculado]]/Tabela1[[#This Row],[Preço atual]]-1</f>
        <v>-8.8584780389894702E-2</v>
      </c>
      <c r="U457" s="17" t="str">
        <f>HYPERLINK("https://statusinvest.com.br/fundos-imobiliarios/"&amp;Tabela1[[#This Row],[Ticker]],"Link")</f>
        <v>Link</v>
      </c>
      <c r="V457" s="38" t="s">
        <v>864</v>
      </c>
    </row>
    <row r="458" spans="1:22" hidden="1" x14ac:dyDescent="0.25">
      <c r="A458" s="12" t="s">
        <v>865</v>
      </c>
      <c r="B458" s="12" t="s">
        <v>28</v>
      </c>
      <c r="C458" s="13" t="s">
        <v>35</v>
      </c>
      <c r="D458" s="13" t="s">
        <v>860</v>
      </c>
      <c r="E458" s="16">
        <v>9.8800000000000008</v>
      </c>
      <c r="F458" s="16">
        <v>0.1</v>
      </c>
      <c r="G458" s="25">
        <f>Tabela1[[#This Row],[Divid.]]*12/Tabela1[[#This Row],[Preço atual]]</f>
        <v>0.12145748987854252</v>
      </c>
      <c r="H458" s="16">
        <v>1.3</v>
      </c>
      <c r="I458" s="16">
        <v>9.7200000000000006</v>
      </c>
      <c r="J458" s="15">
        <f>Tabela1[[#This Row],[Preço atual]]/Tabela1[[#This Row],[VP]]</f>
        <v>1.0164609053497942</v>
      </c>
      <c r="K458" s="14"/>
      <c r="L458" s="14"/>
      <c r="M458" s="13">
        <v>23.92</v>
      </c>
      <c r="N458" s="13">
        <v>260902</v>
      </c>
      <c r="O458" s="13"/>
      <c r="P458" s="13"/>
      <c r="Q458" s="30">
        <f>Tabela1[[#This Row],[Divid.]]</f>
        <v>0.1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8" s="17">
        <f>Tabela1[[#This Row],[Preço Calculado]]/Tabela1[[#This Row],[Preço atual]]-1</f>
        <v>-0.10363476104396674</v>
      </c>
      <c r="U458" s="17" t="str">
        <f>HYPERLINK("https://statusinvest.com.br/fundos-imobiliarios/"&amp;Tabela1[[#This Row],[Ticker]],"Link")</f>
        <v>Link</v>
      </c>
      <c r="V458" s="38" t="s">
        <v>866</v>
      </c>
    </row>
    <row r="459" spans="1:22" hidden="1" x14ac:dyDescent="0.25">
      <c r="A459" s="12" t="s">
        <v>867</v>
      </c>
      <c r="B459" s="12" t="s">
        <v>28</v>
      </c>
      <c r="C459" s="13" t="s">
        <v>55</v>
      </c>
      <c r="D459" s="13"/>
      <c r="E459" s="16">
        <v>9.01</v>
      </c>
      <c r="F459" s="16">
        <v>0.15</v>
      </c>
      <c r="G459" s="25">
        <f>Tabela1[[#This Row],[Divid.]]*12/Tabela1[[#This Row],[Preço atual]]</f>
        <v>0.19977802441731407</v>
      </c>
      <c r="H459" s="16">
        <v>1.02</v>
      </c>
      <c r="I459" s="16">
        <v>9.74</v>
      </c>
      <c r="J459" s="15">
        <f>Tabela1[[#This Row],[Preço atual]]/Tabela1[[#This Row],[VP]]</f>
        <v>0.92505133470225864</v>
      </c>
      <c r="K459" s="14"/>
      <c r="L459" s="14"/>
      <c r="M459" s="13">
        <v>3.58</v>
      </c>
      <c r="N459" s="13">
        <v>2699</v>
      </c>
      <c r="O459" s="13">
        <v>5579</v>
      </c>
      <c r="P459" s="13">
        <v>246</v>
      </c>
      <c r="Q459" s="30">
        <f>Tabela1[[#This Row],[Divid.]]</f>
        <v>0.15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59" s="17">
        <f>Tabela1[[#This Row],[Preço Calculado]]/Tabela1[[#This Row],[Preço atual]]-1</f>
        <v>0.47437656396541739</v>
      </c>
      <c r="U459" s="17" t="str">
        <f>HYPERLINK("https://statusinvest.com.br/fundos-imobiliarios/"&amp;Tabela1[[#This Row],[Ticker]],"Link")</f>
        <v>Link</v>
      </c>
      <c r="V459" s="38" t="s">
        <v>868</v>
      </c>
    </row>
    <row r="460" spans="1:22" hidden="1" x14ac:dyDescent="0.25">
      <c r="A460" s="12" t="s">
        <v>869</v>
      </c>
      <c r="B460" s="12" t="s">
        <v>28</v>
      </c>
      <c r="C460" s="13" t="s">
        <v>155</v>
      </c>
      <c r="D460" s="13" t="s">
        <v>49</v>
      </c>
      <c r="E460" s="16">
        <v>915.64</v>
      </c>
      <c r="F460" s="16">
        <v>2.8471000000000002</v>
      </c>
      <c r="G460" s="25">
        <f>Tabela1[[#This Row],[Divid.]]*12/Tabela1[[#This Row],[Preço atual]]</f>
        <v>3.7312917740596738E-2</v>
      </c>
      <c r="H460" s="16">
        <v>75.0077</v>
      </c>
      <c r="I460" s="16">
        <v>908.83</v>
      </c>
      <c r="J460" s="15">
        <f>Tabela1[[#This Row],[Preço atual]]/Tabela1[[#This Row],[VP]]</f>
        <v>1.0074931505342033</v>
      </c>
      <c r="K460" s="14"/>
      <c r="L460" s="14"/>
      <c r="M460" s="13">
        <v>2.64</v>
      </c>
      <c r="N460" s="13">
        <v>199</v>
      </c>
      <c r="O460" s="13"/>
      <c r="P460" s="13"/>
      <c r="Q460" s="30">
        <f>Tabela1[[#This Row],[Divid.]]</f>
        <v>2.8471000000000002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252.14169741697415</v>
      </c>
      <c r="T460" s="17">
        <f>Tabela1[[#This Row],[Preço Calculado]]/Tabela1[[#This Row],[Preço atual]]-1</f>
        <v>-0.72462791335352961</v>
      </c>
      <c r="U460" s="17" t="str">
        <f>HYPERLINK("https://statusinvest.com.br/fundos-imobiliarios/"&amp;Tabela1[[#This Row],[Ticker]],"Link")</f>
        <v>Link</v>
      </c>
      <c r="V460" s="38" t="s">
        <v>29</v>
      </c>
    </row>
    <row r="461" spans="1:22" hidden="1" x14ac:dyDescent="0.25">
      <c r="A461" s="12" t="s">
        <v>870</v>
      </c>
      <c r="B461" s="12" t="s">
        <v>28</v>
      </c>
      <c r="C461" s="13" t="s">
        <v>51</v>
      </c>
      <c r="D461" s="13" t="s">
        <v>851</v>
      </c>
      <c r="E461" s="16">
        <v>7.73</v>
      </c>
      <c r="F461" s="16">
        <v>7.0000000000000007E-2</v>
      </c>
      <c r="G461" s="25">
        <f>Tabela1[[#This Row],[Divid.]]*12/Tabela1[[#This Row],[Preço atual]]</f>
        <v>0.10866752910737387</v>
      </c>
      <c r="H461" s="16">
        <v>0.87</v>
      </c>
      <c r="I461" s="16">
        <v>8.93</v>
      </c>
      <c r="J461" s="15">
        <f>Tabela1[[#This Row],[Preço atual]]/Tabela1[[#This Row],[VP]]</f>
        <v>0.8656215005599105</v>
      </c>
      <c r="K461" s="14"/>
      <c r="L461" s="14"/>
      <c r="M461" s="13">
        <v>4.67</v>
      </c>
      <c r="N461" s="13">
        <v>6003</v>
      </c>
      <c r="O461" s="13"/>
      <c r="P461" s="13"/>
      <c r="Q461" s="30">
        <f>Tabela1[[#This Row],[Divid.]]</f>
        <v>7.0000000000000007E-2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61" s="17">
        <f>Tabela1[[#This Row],[Preço Calculado]]/Tabela1[[#This Row],[Preço atual]]-1</f>
        <v>-0.19802561544373531</v>
      </c>
      <c r="U461" s="17" t="str">
        <f>HYPERLINK("https://statusinvest.com.br/fundos-imobiliarios/"&amp;Tabela1[[#This Row],[Ticker]],"Link")</f>
        <v>Link</v>
      </c>
      <c r="V461" s="38" t="s">
        <v>871</v>
      </c>
    </row>
    <row r="462" spans="1:22" hidden="1" x14ac:dyDescent="0.25">
      <c r="A462" s="12" t="s">
        <v>872</v>
      </c>
      <c r="B462" s="12" t="s">
        <v>28</v>
      </c>
      <c r="C462" s="13" t="s">
        <v>67</v>
      </c>
      <c r="D462" s="13" t="s">
        <v>851</v>
      </c>
      <c r="E462" s="16">
        <v>85.89</v>
      </c>
      <c r="F462" s="16">
        <v>0.64</v>
      </c>
      <c r="G462" s="25">
        <f>Tabela1[[#This Row],[Divid.]]*12/Tabela1[[#This Row],[Preço atual]]</f>
        <v>8.9416695773663984E-2</v>
      </c>
      <c r="H462" s="16">
        <v>7.55</v>
      </c>
      <c r="I462" s="16">
        <v>113.64</v>
      </c>
      <c r="J462" s="15">
        <f>Tabela1[[#This Row],[Preço atual]]/Tabela1[[#This Row],[VP]]</f>
        <v>0.75580781414994724</v>
      </c>
      <c r="K462" s="14">
        <v>7.2999999999999995E-2</v>
      </c>
      <c r="L462" s="14">
        <v>0</v>
      </c>
      <c r="M462" s="13">
        <v>0.56999999999999995</v>
      </c>
      <c r="N462" s="13">
        <v>159148</v>
      </c>
      <c r="O462" s="13">
        <v>2260</v>
      </c>
      <c r="P462" s="13">
        <v>233</v>
      </c>
      <c r="Q462" s="30">
        <f>Tabela1[[#This Row],[Divid.]]</f>
        <v>0.64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56.678966789667889</v>
      </c>
      <c r="T462" s="17">
        <f>Tabela1[[#This Row],[Preço Calculado]]/Tabela1[[#This Row],[Preço atual]]-1</f>
        <v>-0.34009818617222154</v>
      </c>
      <c r="U462" s="17" t="str">
        <f>HYPERLINK("https://statusinvest.com.br/fundos-imobiliarios/"&amp;Tabela1[[#This Row],[Ticker]],"Link")</f>
        <v>Link</v>
      </c>
      <c r="V462" s="38" t="s">
        <v>873</v>
      </c>
    </row>
    <row r="463" spans="1:22" hidden="1" x14ac:dyDescent="0.25">
      <c r="A463" s="12" t="s">
        <v>874</v>
      </c>
      <c r="B463" s="12" t="s">
        <v>28</v>
      </c>
      <c r="C463" s="13" t="s">
        <v>39</v>
      </c>
      <c r="D463" s="13" t="s">
        <v>851</v>
      </c>
      <c r="E463" s="16">
        <v>5.17</v>
      </c>
      <c r="F463" s="16">
        <v>0.05</v>
      </c>
      <c r="G463" s="25">
        <f>Tabela1[[#This Row],[Divid.]]*12/Tabela1[[#This Row],[Preço atual]]</f>
        <v>0.11605415860735012</v>
      </c>
      <c r="H463" s="16">
        <v>0.69299999999999995</v>
      </c>
      <c r="I463" s="16">
        <v>10.71</v>
      </c>
      <c r="J463" s="15">
        <f>Tabela1[[#This Row],[Preço atual]]/Tabela1[[#This Row],[VP]]</f>
        <v>0.48272642390289444</v>
      </c>
      <c r="K463" s="14">
        <v>2.1999999999999999E-2</v>
      </c>
      <c r="L463" s="14">
        <v>0</v>
      </c>
      <c r="M463" s="13">
        <v>3.67</v>
      </c>
      <c r="N463" s="13">
        <v>153812</v>
      </c>
      <c r="O463" s="13">
        <v>6267</v>
      </c>
      <c r="P463" s="13">
        <v>1140</v>
      </c>
      <c r="Q463" s="30">
        <f>Tabela1[[#This Row],[Divid.]]</f>
        <v>0.05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463" s="17">
        <f>Tabela1[[#This Row],[Preço Calculado]]/Tabela1[[#This Row],[Preço atual]]-1</f>
        <v>-0.14351174459520211</v>
      </c>
      <c r="U463" s="17" t="str">
        <f>HYPERLINK("https://statusinvest.com.br/fundos-imobiliarios/"&amp;Tabela1[[#This Row],[Ticker]],"Link")</f>
        <v>Link</v>
      </c>
      <c r="V463" s="38" t="s">
        <v>875</v>
      </c>
    </row>
    <row r="464" spans="1:22" hidden="1" x14ac:dyDescent="0.25">
      <c r="A464" s="12" t="s">
        <v>876</v>
      </c>
      <c r="B464" s="12" t="s">
        <v>28</v>
      </c>
      <c r="C464" s="13" t="s">
        <v>31</v>
      </c>
      <c r="D464" s="13" t="s">
        <v>851</v>
      </c>
      <c r="E464" s="16">
        <v>108.9</v>
      </c>
      <c r="F464" s="16">
        <v>0.83</v>
      </c>
      <c r="G464" s="25">
        <f>Tabela1[[#This Row],[Divid.]]*12/Tabela1[[#This Row],[Preço atual]]</f>
        <v>9.1460055096418719E-2</v>
      </c>
      <c r="H464" s="16">
        <v>11.45</v>
      </c>
      <c r="I464" s="16">
        <v>126.72</v>
      </c>
      <c r="J464" s="15">
        <f>Tabela1[[#This Row],[Preço atual]]/Tabela1[[#This Row],[VP]]</f>
        <v>0.859375</v>
      </c>
      <c r="K464" s="14">
        <v>5.5E-2</v>
      </c>
      <c r="L464" s="14">
        <v>1.7000000000000001E-2</v>
      </c>
      <c r="M464" s="13">
        <v>10.199999999999999</v>
      </c>
      <c r="N464" s="13">
        <v>353757</v>
      </c>
      <c r="O464" s="13">
        <v>3086</v>
      </c>
      <c r="P464" s="13">
        <v>248</v>
      </c>
      <c r="Q464" s="30">
        <f>Tabela1[[#This Row],[Divid.]]</f>
        <v>0.83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464" s="17">
        <f>Tabela1[[#This Row],[Preço Calculado]]/Tabela1[[#This Row],[Preço atual]]-1</f>
        <v>-0.32501804356886566</v>
      </c>
      <c r="U464" s="17" t="str">
        <f>HYPERLINK("https://statusinvest.com.br/fundos-imobiliarios/"&amp;Tabela1[[#This Row],[Ticker]],"Link")</f>
        <v>Link</v>
      </c>
      <c r="V464" s="38" t="s">
        <v>877</v>
      </c>
    </row>
    <row r="465" spans="1:22" hidden="1" x14ac:dyDescent="0.25">
      <c r="A465" s="12" t="s">
        <v>878</v>
      </c>
      <c r="B465" s="12" t="s">
        <v>28</v>
      </c>
      <c r="C465" s="13" t="s">
        <v>55</v>
      </c>
      <c r="D465" s="13" t="s">
        <v>851</v>
      </c>
      <c r="E465" s="16">
        <v>6.43</v>
      </c>
      <c r="F465" s="16">
        <v>6.7000000000000004E-2</v>
      </c>
      <c r="G465" s="25">
        <f>Tabela1[[#This Row],[Divid.]]*12/Tabela1[[#This Row],[Preço atual]]</f>
        <v>0.12503888024883361</v>
      </c>
      <c r="H465" s="16">
        <v>0.82899999999999996</v>
      </c>
      <c r="I465" s="16">
        <v>8.81</v>
      </c>
      <c r="J465" s="15">
        <f>Tabela1[[#This Row],[Preço atual]]/Tabela1[[#This Row],[VP]]</f>
        <v>0.72985244040862651</v>
      </c>
      <c r="K465" s="14">
        <v>3.1E-2</v>
      </c>
      <c r="L465" s="14">
        <v>0</v>
      </c>
      <c r="M465" s="13">
        <v>2.52</v>
      </c>
      <c r="N465" s="13">
        <v>50453</v>
      </c>
      <c r="O465" s="13">
        <v>2675</v>
      </c>
      <c r="P465" s="13">
        <v>319</v>
      </c>
      <c r="Q465" s="30">
        <f>Tabela1[[#This Row],[Divid.]]</f>
        <v>6.7000000000000004E-2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65" s="17">
        <f>Tabela1[[#This Row],[Preço Calculado]]/Tabela1[[#This Row],[Preço atual]]-1</f>
        <v>-7.7203835801966103E-2</v>
      </c>
      <c r="U465" s="17" t="str">
        <f>HYPERLINK("https://statusinvest.com.br/fundos-imobiliarios/"&amp;Tabela1[[#This Row],[Ticker]],"Link")</f>
        <v>Link</v>
      </c>
      <c r="V465" s="38" t="s">
        <v>879</v>
      </c>
    </row>
    <row r="466" spans="1:22" hidden="1" x14ac:dyDescent="0.25">
      <c r="A466" s="12" t="s">
        <v>880</v>
      </c>
      <c r="B466" s="12" t="s">
        <v>28</v>
      </c>
      <c r="C466" s="13" t="s">
        <v>35</v>
      </c>
      <c r="D466" s="13" t="s">
        <v>49</v>
      </c>
      <c r="E466" s="16">
        <v>137.07</v>
      </c>
      <c r="F466" s="16">
        <v>0.75</v>
      </c>
      <c r="G466" s="25">
        <f>Tabela1[[#This Row],[Divid.]]*12/Tabela1[[#This Row],[Preço atual]]</f>
        <v>6.5659881812212745E-2</v>
      </c>
      <c r="H466" s="16">
        <v>10.45</v>
      </c>
      <c r="I466" s="16">
        <v>155</v>
      </c>
      <c r="J466" s="15">
        <f>Tabela1[[#This Row],[Preço atual]]/Tabela1[[#This Row],[VP]]</f>
        <v>0.88432258064516123</v>
      </c>
      <c r="K466" s="14">
        <v>0</v>
      </c>
      <c r="L466" s="14">
        <v>0</v>
      </c>
      <c r="M466" s="13">
        <v>0.83</v>
      </c>
      <c r="N466" s="13">
        <v>97</v>
      </c>
      <c r="O466" s="13"/>
      <c r="P466" s="13"/>
      <c r="Q466" s="30">
        <f>Tabela1[[#This Row],[Divid.]]</f>
        <v>0.75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66" s="17">
        <f>Tabela1[[#This Row],[Preço Calculado]]/Tabela1[[#This Row],[Preço atual]]-1</f>
        <v>-0.51542522647813482</v>
      </c>
      <c r="U466" s="17" t="str">
        <f>HYPERLINK("https://statusinvest.com.br/fundos-imobiliarios/"&amp;Tabela1[[#This Row],[Ticker]],"Link")</f>
        <v>Link</v>
      </c>
      <c r="V466" s="38" t="s">
        <v>29</v>
      </c>
    </row>
    <row r="467" spans="1:22" hidden="1" x14ac:dyDescent="0.25">
      <c r="A467" s="12" t="s">
        <v>881</v>
      </c>
      <c r="B467" s="12" t="s">
        <v>28</v>
      </c>
      <c r="C467" s="13" t="s">
        <v>39</v>
      </c>
      <c r="D467" s="13" t="s">
        <v>882</v>
      </c>
      <c r="E467" s="16">
        <v>1141.1400000000001</v>
      </c>
      <c r="F467" s="16">
        <v>28.819199999999999</v>
      </c>
      <c r="G467" s="25">
        <f>Tabela1[[#This Row],[Divid.]]*12/Tabela1[[#This Row],[Preço atual]]</f>
        <v>0.30305694305694303</v>
      </c>
      <c r="H467" s="16">
        <v>0</v>
      </c>
      <c r="I467" s="16">
        <v>868.07</v>
      </c>
      <c r="J467" s="15">
        <f>Tabela1[[#This Row],[Preço atual]]/Tabela1[[#This Row],[VP]]</f>
        <v>1.3145714055318121</v>
      </c>
      <c r="K467" s="14"/>
      <c r="L467" s="14"/>
      <c r="M467" s="13">
        <v>1.66</v>
      </c>
      <c r="N467" s="13">
        <v>9</v>
      </c>
      <c r="O467" s="13"/>
      <c r="P467" s="13"/>
      <c r="Q467" s="30">
        <f>Tabela1[[#This Row],[Divid.]]</f>
        <v>28.819199999999999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67" s="17">
        <f>Tabela1[[#This Row],[Preço Calculado]]/Tabela1[[#This Row],[Preço atual]]-1</f>
        <v>1.2365826055862952</v>
      </c>
      <c r="U467" s="17" t="str">
        <f>HYPERLINK("https://statusinvest.com.br/fundos-imobiliarios/"&amp;Tabela1[[#This Row],[Ticker]],"Link")</f>
        <v>Link</v>
      </c>
      <c r="V467" s="38" t="s">
        <v>29</v>
      </c>
    </row>
    <row r="468" spans="1:22" hidden="1" x14ac:dyDescent="0.25">
      <c r="A468" s="12" t="s">
        <v>883</v>
      </c>
      <c r="B468" s="12" t="s">
        <v>28</v>
      </c>
      <c r="C468" s="13" t="s">
        <v>35</v>
      </c>
      <c r="D468" s="13" t="s">
        <v>104</v>
      </c>
      <c r="E468" s="16">
        <v>78.45</v>
      </c>
      <c r="F468" s="16">
        <v>0.46</v>
      </c>
      <c r="G468" s="25">
        <f>Tabela1[[#This Row],[Divid.]]*12/Tabela1[[#This Row],[Preço atual]]</f>
        <v>7.0363288718929259E-2</v>
      </c>
      <c r="H468" s="16">
        <v>11.03</v>
      </c>
      <c r="I468" s="16">
        <v>93.77</v>
      </c>
      <c r="J468" s="15">
        <f>Tabela1[[#This Row],[Preço atual]]/Tabela1[[#This Row],[VP]]</f>
        <v>0.83662152074224172</v>
      </c>
      <c r="K468" s="14"/>
      <c r="L468" s="14"/>
      <c r="M468" s="13">
        <v>11.59</v>
      </c>
      <c r="N468" s="13">
        <v>711</v>
      </c>
      <c r="O468" s="13"/>
      <c r="P468" s="13"/>
      <c r="Q468" s="30">
        <f>Tabela1[[#This Row],[Divid.]]</f>
        <v>0.46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468" s="17">
        <f>Tabela1[[#This Row],[Preço Calculado]]/Tabela1[[#This Row],[Preço atual]]-1</f>
        <v>-0.48071373639166604</v>
      </c>
      <c r="U468" s="17" t="str">
        <f>HYPERLINK("https://statusinvest.com.br/fundos-imobiliarios/"&amp;Tabela1[[#This Row],[Ticker]],"Link")</f>
        <v>Link</v>
      </c>
      <c r="V468" s="38" t="s">
        <v>884</v>
      </c>
    </row>
    <row r="469" spans="1:22" hidden="1" x14ac:dyDescent="0.25">
      <c r="A469" s="12" t="s">
        <v>885</v>
      </c>
      <c r="B469" s="12" t="s">
        <v>28</v>
      </c>
      <c r="C469" s="13" t="s">
        <v>31</v>
      </c>
      <c r="D469" s="13" t="s">
        <v>104</v>
      </c>
      <c r="E469" s="16">
        <v>13.46</v>
      </c>
      <c r="F469" s="16">
        <v>0.20230000000000001</v>
      </c>
      <c r="G469" s="25">
        <f>Tabela1[[#This Row],[Divid.]]*12/Tabela1[[#This Row],[Preço atual]]</f>
        <v>0.18035661218424962</v>
      </c>
      <c r="H469" s="16">
        <v>2.5590999999999999</v>
      </c>
      <c r="I469" s="16">
        <v>31.43</v>
      </c>
      <c r="J469" s="15">
        <f>Tabela1[[#This Row],[Preço atual]]/Tabela1[[#This Row],[VP]]</f>
        <v>0.42825326121539931</v>
      </c>
      <c r="K469" s="14">
        <v>0</v>
      </c>
      <c r="L469" s="14">
        <v>0</v>
      </c>
      <c r="M469" s="13">
        <v>0.74</v>
      </c>
      <c r="N469" s="13">
        <v>121</v>
      </c>
      <c r="O469" s="13">
        <v>897</v>
      </c>
      <c r="P469" s="13">
        <v>153</v>
      </c>
      <c r="Q469" s="30">
        <f>Tabela1[[#This Row],[Divid.]]</f>
        <v>0.20230000000000001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17.915867158671585</v>
      </c>
      <c r="T469" s="17">
        <f>Tabela1[[#This Row],[Preço Calculado]]/Tabela1[[#This Row],[Preço atual]]-1</f>
        <v>0.33104510837084566</v>
      </c>
      <c r="U469" s="17" t="str">
        <f>HYPERLINK("https://statusinvest.com.br/fundos-imobiliarios/"&amp;Tabela1[[#This Row],[Ticker]],"Link")</f>
        <v>Link</v>
      </c>
      <c r="V469" s="38" t="s">
        <v>29</v>
      </c>
    </row>
    <row r="470" spans="1:22" hidden="1" x14ac:dyDescent="0.25">
      <c r="A470" s="12" t="s">
        <v>886</v>
      </c>
      <c r="B470" s="12" t="s">
        <v>28</v>
      </c>
      <c r="C470" s="13" t="s">
        <v>35</v>
      </c>
      <c r="D470" s="13" t="s">
        <v>887</v>
      </c>
      <c r="E470" s="16">
        <v>86.55</v>
      </c>
      <c r="F470" s="16">
        <v>0.8</v>
      </c>
      <c r="G470" s="25">
        <f>Tabela1[[#This Row],[Divid.]]*12/Tabela1[[#This Row],[Preço atual]]</f>
        <v>0.11091854419410747</v>
      </c>
      <c r="H470" s="16">
        <v>9.8000000000000007</v>
      </c>
      <c r="I470" s="16">
        <v>91.34</v>
      </c>
      <c r="J470" s="15">
        <f>Tabela1[[#This Row],[Preço atual]]/Tabela1[[#This Row],[VP]]</f>
        <v>0.94755857236698049</v>
      </c>
      <c r="K470" s="14"/>
      <c r="L470" s="14"/>
      <c r="M470" s="13">
        <v>5.51</v>
      </c>
      <c r="N470" s="13">
        <v>121337</v>
      </c>
      <c r="O470" s="13"/>
      <c r="P470" s="13"/>
      <c r="Q470" s="30">
        <f>Tabela1[[#This Row],[Divid.]]</f>
        <v>0.8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70" s="17">
        <f>Tabela1[[#This Row],[Preço Calculado]]/Tabela1[[#This Row],[Preço atual]]-1</f>
        <v>-0.18141295797706669</v>
      </c>
      <c r="U470" s="17" t="str">
        <f>HYPERLINK("https://statusinvest.com.br/fundos-imobiliarios/"&amp;Tabela1[[#This Row],[Ticker]],"Link")</f>
        <v>Link</v>
      </c>
      <c r="V470" s="38" t="s">
        <v>888</v>
      </c>
    </row>
    <row r="471" spans="1:22" hidden="1" x14ac:dyDescent="0.25">
      <c r="A471" s="12" t="s">
        <v>889</v>
      </c>
      <c r="B471" s="12" t="s">
        <v>28</v>
      </c>
      <c r="C471" s="13" t="s">
        <v>55</v>
      </c>
      <c r="D471" s="13"/>
      <c r="E471" s="16">
        <v>8.41</v>
      </c>
      <c r="F471" s="16">
        <v>0.09</v>
      </c>
      <c r="G471" s="25">
        <f>Tabela1[[#This Row],[Divid.]]*12/Tabela1[[#This Row],[Preço atual]]</f>
        <v>0.12841854934601665</v>
      </c>
      <c r="H471" s="16">
        <v>0.85</v>
      </c>
      <c r="I471" s="16">
        <v>9.65</v>
      </c>
      <c r="J471" s="15">
        <f>Tabela1[[#This Row],[Preço atual]]/Tabela1[[#This Row],[VP]]</f>
        <v>0.87150259067357516</v>
      </c>
      <c r="K471" s="14"/>
      <c r="L471" s="14"/>
      <c r="M471" s="13">
        <v>21.91</v>
      </c>
      <c r="N471" s="13">
        <v>13490</v>
      </c>
      <c r="O471" s="13">
        <v>122957</v>
      </c>
      <c r="P471" s="13">
        <v>0</v>
      </c>
      <c r="Q471" s="30">
        <f>Tabela1[[#This Row],[Divid.]]</f>
        <v>0.09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1" s="17">
        <f>Tabela1[[#This Row],[Preço Calculado]]/Tabela1[[#This Row],[Preço atual]]-1</f>
        <v>-5.2261628442681562E-2</v>
      </c>
      <c r="U471" s="17" t="str">
        <f>HYPERLINK("https://statusinvest.com.br/fundos-imobiliarios/"&amp;Tabela1[[#This Row],[Ticker]],"Link")</f>
        <v>Link</v>
      </c>
      <c r="V471" s="38" t="s">
        <v>890</v>
      </c>
    </row>
    <row r="472" spans="1:22" hidden="1" x14ac:dyDescent="0.25">
      <c r="A472" s="12" t="s">
        <v>891</v>
      </c>
      <c r="B472" s="12" t="s">
        <v>28</v>
      </c>
      <c r="C472" s="13" t="s">
        <v>31</v>
      </c>
      <c r="D472" s="13" t="s">
        <v>104</v>
      </c>
      <c r="E472" s="16">
        <v>73.55</v>
      </c>
      <c r="F472" s="16">
        <v>0.71</v>
      </c>
      <c r="G472" s="25">
        <f>Tabela1[[#This Row],[Divid.]]*12/Tabela1[[#This Row],[Preço atual]]</f>
        <v>0.11583956492182189</v>
      </c>
      <c r="H472" s="16">
        <v>7.95</v>
      </c>
      <c r="I472" s="16">
        <v>103.86</v>
      </c>
      <c r="J472" s="15">
        <f>Tabela1[[#This Row],[Preço atual]]/Tabela1[[#This Row],[VP]]</f>
        <v>0.70816483728095514</v>
      </c>
      <c r="K472" s="14">
        <v>7.8E-2</v>
      </c>
      <c r="L472" s="14">
        <v>0.183</v>
      </c>
      <c r="M472" s="13">
        <v>1.25</v>
      </c>
      <c r="N472" s="13">
        <v>3609</v>
      </c>
      <c r="O472" s="13">
        <v>2022</v>
      </c>
      <c r="P472" s="13">
        <v>441</v>
      </c>
      <c r="Q472" s="30">
        <f>Tabela1[[#This Row],[Divid.]]</f>
        <v>0.71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72" s="17">
        <f>Tabela1[[#This Row],[Preço Calculado]]/Tabela1[[#This Row],[Preço atual]]-1</f>
        <v>-0.14509546183157285</v>
      </c>
      <c r="U472" s="17" t="str">
        <f>HYPERLINK("https://statusinvest.com.br/fundos-imobiliarios/"&amp;Tabela1[[#This Row],[Ticker]],"Link")</f>
        <v>Link</v>
      </c>
      <c r="V472" s="38" t="s">
        <v>892</v>
      </c>
    </row>
    <row r="473" spans="1:22" hidden="1" x14ac:dyDescent="0.25">
      <c r="A473" s="12" t="s">
        <v>893</v>
      </c>
      <c r="B473" s="12" t="s">
        <v>28</v>
      </c>
      <c r="C473" s="13" t="s">
        <v>35</v>
      </c>
      <c r="D473" s="13" t="s">
        <v>825</v>
      </c>
      <c r="E473" s="16">
        <v>3.49</v>
      </c>
      <c r="F473" s="16">
        <v>0.04</v>
      </c>
      <c r="G473" s="25">
        <f>Tabela1[[#This Row],[Divid.]]*12/Tabela1[[#This Row],[Preço atual]]</f>
        <v>0.13753581661891115</v>
      </c>
      <c r="H473" s="16">
        <v>0.47</v>
      </c>
      <c r="I473" s="16">
        <v>10.85</v>
      </c>
      <c r="J473" s="15">
        <f>Tabela1[[#This Row],[Preço atual]]/Tabela1[[#This Row],[VP]]</f>
        <v>0.32165898617511524</v>
      </c>
      <c r="K473" s="14"/>
      <c r="L473" s="14"/>
      <c r="M473" s="13">
        <v>1.83</v>
      </c>
      <c r="N473" s="13">
        <v>79295</v>
      </c>
      <c r="O473" s="13"/>
      <c r="P473" s="13"/>
      <c r="Q473" s="30">
        <f>Tabela1[[#This Row],[Divid.]]</f>
        <v>0.04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73" s="17">
        <f>Tabela1[[#This Row],[Preço Calculado]]/Tabela1[[#This Row],[Preço atual]]-1</f>
        <v>1.5024476892333105E-2</v>
      </c>
      <c r="U473" s="17" t="str">
        <f>HYPERLINK("https://statusinvest.com.br/fundos-imobiliarios/"&amp;Tabela1[[#This Row],[Ticker]],"Link")</f>
        <v>Link</v>
      </c>
      <c r="V473" s="38" t="s">
        <v>894</v>
      </c>
    </row>
    <row r="474" spans="1:22" hidden="1" x14ac:dyDescent="0.25">
      <c r="A474" s="12" t="s">
        <v>895</v>
      </c>
      <c r="B474" s="12" t="s">
        <v>28</v>
      </c>
      <c r="C474" s="13" t="s">
        <v>67</v>
      </c>
      <c r="D474" s="13" t="s">
        <v>104</v>
      </c>
      <c r="E474" s="16">
        <v>94.44</v>
      </c>
      <c r="F474" s="16">
        <v>0.93</v>
      </c>
      <c r="G474" s="25">
        <f>Tabela1[[#This Row],[Divid.]]*12/Tabela1[[#This Row],[Preço atual]]</f>
        <v>0.1181702668360864</v>
      </c>
      <c r="H474" s="16">
        <v>10.97</v>
      </c>
      <c r="I474" s="16">
        <v>112.82</v>
      </c>
      <c r="J474" s="15">
        <f>Tabela1[[#This Row],[Preço atual]]/Tabela1[[#This Row],[VP]]</f>
        <v>0.83708562311646872</v>
      </c>
      <c r="K474" s="14">
        <v>0</v>
      </c>
      <c r="L474" s="14">
        <v>0</v>
      </c>
      <c r="M474" s="13">
        <v>3.2</v>
      </c>
      <c r="N474" s="13">
        <v>6192</v>
      </c>
      <c r="O474" s="13">
        <v>776</v>
      </c>
      <c r="P474" s="13">
        <v>104</v>
      </c>
      <c r="Q474" s="30">
        <f>Tabela1[[#This Row],[Divid.]]</f>
        <v>0.93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74" s="17">
        <f>Tabela1[[#This Row],[Preço Calculado]]/Tabela1[[#This Row],[Preço atual]]-1</f>
        <v>-0.1278947096967793</v>
      </c>
      <c r="U474" s="17" t="str">
        <f>HYPERLINK("https://statusinvest.com.br/fundos-imobiliarios/"&amp;Tabela1[[#This Row],[Ticker]],"Link")</f>
        <v>Link</v>
      </c>
      <c r="V474" s="38" t="s">
        <v>896</v>
      </c>
    </row>
    <row r="475" spans="1:22" hidden="1" x14ac:dyDescent="0.25">
      <c r="A475" s="12" t="s">
        <v>897</v>
      </c>
      <c r="B475" s="12" t="s">
        <v>28</v>
      </c>
      <c r="C475" s="13" t="s">
        <v>51</v>
      </c>
      <c r="D475" s="13"/>
      <c r="E475" s="16">
        <v>0</v>
      </c>
      <c r="F475" s="16" t="s">
        <v>49</v>
      </c>
      <c r="G475" s="25" t="e">
        <f>Tabela1[[#This Row],[Divid.]]*12/Tabela1[[#This Row],[Preço atual]]</f>
        <v>#VALUE!</v>
      </c>
      <c r="H475" s="16">
        <v>0</v>
      </c>
      <c r="I475" s="16">
        <v>104.48</v>
      </c>
      <c r="J475" s="15">
        <f>Tabela1[[#This Row],[Preço atual]]/Tabela1[[#This Row],[VP]]</f>
        <v>0</v>
      </c>
      <c r="K475" s="14"/>
      <c r="L475" s="14"/>
      <c r="M475" s="13">
        <v>0.33</v>
      </c>
      <c r="N475" s="13">
        <v>1</v>
      </c>
      <c r="O475" s="13"/>
      <c r="P475" s="13"/>
      <c r="Q475" s="30" t="str">
        <f>Tabela1[[#This Row],[Divid.]]</f>
        <v>-</v>
      </c>
      <c r="R475" s="31">
        <v>0</v>
      </c>
      <c r="S47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75" s="17" t="e">
        <f>Tabela1[[#This Row],[Preço Calculado]]/Tabela1[[#This Row],[Preço atual]]-1</f>
        <v>#VALUE!</v>
      </c>
      <c r="U475" s="17" t="str">
        <f>HYPERLINK("https://statusinvest.com.br/fundos-imobiliarios/"&amp;Tabela1[[#This Row],[Ticker]],"Link")</f>
        <v>Link</v>
      </c>
      <c r="V475" s="38" t="s">
        <v>29</v>
      </c>
    </row>
    <row r="476" spans="1:22" hidden="1" x14ac:dyDescent="0.25">
      <c r="A476" s="12" t="s">
        <v>898</v>
      </c>
      <c r="B476" s="12" t="s">
        <v>28</v>
      </c>
      <c r="C476" s="13" t="s">
        <v>35</v>
      </c>
      <c r="D476" s="13" t="s">
        <v>46</v>
      </c>
      <c r="E476" s="16">
        <v>72.099999999999994</v>
      </c>
      <c r="F476" s="16">
        <v>5.1100000000000003</v>
      </c>
      <c r="G476" s="25">
        <f>Tabela1[[#This Row],[Divid.]]*12/Tabela1[[#This Row],[Preço atual]]</f>
        <v>0.85048543689320411</v>
      </c>
      <c r="H476" s="16">
        <v>0</v>
      </c>
      <c r="I476" s="16">
        <v>71.98</v>
      </c>
      <c r="J476" s="15">
        <f>Tabela1[[#This Row],[Preço atual]]/Tabela1[[#This Row],[VP]]</f>
        <v>1.001667129758266</v>
      </c>
      <c r="K476" s="14">
        <v>0</v>
      </c>
      <c r="L476" s="14">
        <v>0</v>
      </c>
      <c r="M476" s="13">
        <v>2.74</v>
      </c>
      <c r="N476" s="13">
        <v>124</v>
      </c>
      <c r="O476" s="13">
        <v>1176</v>
      </c>
      <c r="P476" s="13">
        <v>0</v>
      </c>
      <c r="Q476" s="30">
        <f>Tabela1[[#This Row],[Divid.]]</f>
        <v>5.1100000000000003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76" s="17">
        <f>Tabela1[[#This Row],[Preço Calculado]]/Tabela1[[#This Row],[Preço atual]]-1</f>
        <v>5.276645290724753</v>
      </c>
      <c r="U476" s="17" t="str">
        <f>HYPERLINK("https://statusinvest.com.br/fundos-imobiliarios/"&amp;Tabela1[[#This Row],[Ticker]],"Link")</f>
        <v>Link</v>
      </c>
      <c r="V476" s="38" t="s">
        <v>29</v>
      </c>
    </row>
    <row r="477" spans="1:22" hidden="1" x14ac:dyDescent="0.25">
      <c r="A477" s="12" t="s">
        <v>899</v>
      </c>
      <c r="B477" s="12" t="s">
        <v>28</v>
      </c>
      <c r="C477" s="13" t="s">
        <v>76</v>
      </c>
      <c r="D477" s="13"/>
      <c r="E477" s="16">
        <v>0</v>
      </c>
      <c r="F477" s="16" t="s">
        <v>49</v>
      </c>
      <c r="G477" s="25" t="e">
        <f>Tabela1[[#This Row],[Divid.]]*12/Tabela1[[#This Row],[Preço atual]]</f>
        <v>#VALUE!</v>
      </c>
      <c r="H477" s="16">
        <v>0</v>
      </c>
      <c r="I477" s="16">
        <v>30.47</v>
      </c>
      <c r="J477" s="15">
        <f>Tabela1[[#This Row],[Preço atual]]/Tabela1[[#This Row],[VP]]</f>
        <v>0</v>
      </c>
      <c r="K477" s="14"/>
      <c r="L477" s="14"/>
      <c r="M477" s="13">
        <v>1.66</v>
      </c>
      <c r="N477" s="13">
        <v>1</v>
      </c>
      <c r="O477" s="13"/>
      <c r="P477" s="13"/>
      <c r="Q477" s="30" t="str">
        <f>Tabela1[[#This Row],[Divid.]]</f>
        <v>-</v>
      </c>
      <c r="R477" s="31">
        <v>0</v>
      </c>
      <c r="S47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77" s="17" t="e">
        <f>Tabela1[[#This Row],[Preço Calculado]]/Tabela1[[#This Row],[Preço atual]]-1</f>
        <v>#VALUE!</v>
      </c>
      <c r="U477" s="17" t="str">
        <f>HYPERLINK("https://statusinvest.com.br/fundos-imobiliarios/"&amp;Tabela1[[#This Row],[Ticker]],"Link")</f>
        <v>Link</v>
      </c>
      <c r="V477" s="38" t="s">
        <v>29</v>
      </c>
    </row>
    <row r="478" spans="1:22" hidden="1" x14ac:dyDescent="0.25">
      <c r="A478" s="12" t="s">
        <v>900</v>
      </c>
      <c r="B478" s="12" t="s">
        <v>28</v>
      </c>
      <c r="C478" s="13" t="s">
        <v>55</v>
      </c>
      <c r="D478" s="13"/>
      <c r="E478" s="16">
        <v>0</v>
      </c>
      <c r="F478" s="16" t="s">
        <v>49</v>
      </c>
      <c r="G478" s="25" t="e">
        <f>Tabela1[[#This Row],[Divid.]]*12/Tabela1[[#This Row],[Preço atual]]</f>
        <v>#VALUE!</v>
      </c>
      <c r="H478" s="16">
        <v>0</v>
      </c>
      <c r="I478" s="16">
        <v>5.91</v>
      </c>
      <c r="J478" s="15">
        <f>Tabela1[[#This Row],[Preço atual]]/Tabela1[[#This Row],[VP]]</f>
        <v>0</v>
      </c>
      <c r="K478" s="14"/>
      <c r="L478" s="14"/>
      <c r="M478" s="13">
        <v>56.87</v>
      </c>
      <c r="N478" s="13">
        <v>2</v>
      </c>
      <c r="O478" s="13"/>
      <c r="P478" s="13"/>
      <c r="Q478" s="30" t="str">
        <f>Tabela1[[#This Row],[Divid.]]</f>
        <v>-</v>
      </c>
      <c r="R478" s="31"/>
      <c r="S478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78" s="40" t="e">
        <f>Tabela1[[#This Row],[Preço Calculado]]/Tabela1[[#This Row],[Preço atual]]-1</f>
        <v>#VALUE!</v>
      </c>
      <c r="U478" s="17" t="str">
        <f>HYPERLINK("https://statusinvest.com.br/fundos-imobiliarios/"&amp;Tabela1[[#This Row],[Ticker]],"Link")</f>
        <v>Link</v>
      </c>
      <c r="V478" s="38"/>
    </row>
    <row r="479" spans="1:22" hidden="1" x14ac:dyDescent="0.25">
      <c r="A479" s="12" t="s">
        <v>901</v>
      </c>
      <c r="B479" s="12" t="s">
        <v>28</v>
      </c>
      <c r="C479" s="13" t="s">
        <v>39</v>
      </c>
      <c r="D479" s="13" t="s">
        <v>902</v>
      </c>
      <c r="E479" s="16">
        <v>13</v>
      </c>
      <c r="F479" s="16">
        <v>0.32329999999999998</v>
      </c>
      <c r="G479" s="25">
        <f>Tabela1[[#This Row],[Divid.]]*12/Tabela1[[#This Row],[Preço atual]]</f>
        <v>0.29843076923076922</v>
      </c>
      <c r="H479" s="16">
        <v>0</v>
      </c>
      <c r="I479" s="16">
        <v>14.26</v>
      </c>
      <c r="J479" s="15">
        <f>Tabela1[[#This Row],[Preço atual]]/Tabela1[[#This Row],[VP]]</f>
        <v>0.91164095371669007</v>
      </c>
      <c r="K479" s="14">
        <v>0</v>
      </c>
      <c r="L479" s="14">
        <v>0</v>
      </c>
      <c r="M479" s="13">
        <v>1.06</v>
      </c>
      <c r="N479" s="13">
        <v>3184</v>
      </c>
      <c r="O479" s="13"/>
      <c r="P479" s="13"/>
      <c r="Q479" s="30">
        <f>Tabela1[[#This Row],[Divid.]]</f>
        <v>0.32329999999999998</v>
      </c>
      <c r="R479" s="31"/>
      <c r="S479" s="39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79" s="40">
        <f>Tabela1[[#This Row],[Preço Calculado]]/Tabela1[[#This Row],[Preço atual]]-1</f>
        <v>1.2024411013340899</v>
      </c>
      <c r="U479" s="17" t="str">
        <f>HYPERLINK("https://statusinvest.com.br/fundos-imobiliarios/"&amp;Tabela1[[#This Row],[Ticker]],"Link")</f>
        <v>Link</v>
      </c>
      <c r="V479" s="38"/>
    </row>
    <row r="480" spans="1:22" hidden="1" x14ac:dyDescent="0.25">
      <c r="A480" s="12" t="s">
        <v>903</v>
      </c>
      <c r="B480" s="12" t="s">
        <v>28</v>
      </c>
      <c r="C480" s="13" t="s">
        <v>35</v>
      </c>
      <c r="D480" s="13"/>
      <c r="E480" s="16">
        <v>9.8800000000000008</v>
      </c>
      <c r="F480" s="16">
        <v>0.08</v>
      </c>
      <c r="G480" s="25">
        <f>Tabela1[[#This Row],[Divid.]]*12/Tabela1[[#This Row],[Preço atual]]</f>
        <v>9.7165991902833995E-2</v>
      </c>
      <c r="H480" s="16">
        <v>1.2302999999999999</v>
      </c>
      <c r="I480" s="16">
        <v>10.7</v>
      </c>
      <c r="J480" s="15">
        <f>Tabela1[[#This Row],[Preço atual]]/Tabela1[[#This Row],[VP]]</f>
        <v>0.92336448598130849</v>
      </c>
      <c r="K480" s="14"/>
      <c r="L480" s="14"/>
      <c r="M480" s="13">
        <v>5.94</v>
      </c>
      <c r="N480" s="13">
        <v>2526</v>
      </c>
      <c r="O480" s="13"/>
      <c r="P480" s="13"/>
      <c r="Q480" s="30">
        <f>Tabela1[[#This Row],[Divid.]]</f>
        <v>0.08</v>
      </c>
      <c r="R480" s="31"/>
      <c r="S480" s="39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80" s="40">
        <f>Tabela1[[#This Row],[Preço Calculado]]/Tabela1[[#This Row],[Preço atual]]-1</f>
        <v>-0.28290780883517352</v>
      </c>
      <c r="U480" s="17" t="str">
        <f>HYPERLINK("https://statusinvest.com.br/fundos-imobiliarios/"&amp;Tabela1[[#This Row],[Ticker]],"Link")</f>
        <v>Link</v>
      </c>
      <c r="V480" s="38" t="s">
        <v>904</v>
      </c>
    </row>
    <row r="481" spans="1:22" hidden="1" x14ac:dyDescent="0.25">
      <c r="A481" s="12" t="s">
        <v>905</v>
      </c>
      <c r="B481" s="12" t="s">
        <v>28</v>
      </c>
      <c r="C481" s="13" t="s">
        <v>39</v>
      </c>
      <c r="D481" s="13"/>
      <c r="E481" s="16">
        <v>87.51</v>
      </c>
      <c r="F481" s="16">
        <v>0.05</v>
      </c>
      <c r="G481" s="25">
        <f>Tabela1[[#This Row],[Divid.]]*12/Tabela1[[#This Row],[Preço atual]]</f>
        <v>6.8563592732259178E-3</v>
      </c>
      <c r="H481" s="16">
        <v>8.7218</v>
      </c>
      <c r="I481" s="16">
        <v>111.11</v>
      </c>
      <c r="J481" s="15">
        <f>Tabela1[[#This Row],[Preço atual]]/Tabela1[[#This Row],[VP]]</f>
        <v>0.78759787597875985</v>
      </c>
      <c r="K481" s="14"/>
      <c r="L481" s="14"/>
      <c r="M481" s="13">
        <v>0.32</v>
      </c>
      <c r="N481" s="13">
        <v>796</v>
      </c>
      <c r="O481" s="13">
        <v>8120</v>
      </c>
      <c r="P481" s="13">
        <v>670</v>
      </c>
      <c r="Q481" s="30">
        <f>Tabela1[[#This Row],[Divid.]]</f>
        <v>0.05</v>
      </c>
      <c r="R481" s="31"/>
      <c r="S481" s="39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481" s="40">
        <f>Tabela1[[#This Row],[Preço Calculado]]/Tabela1[[#This Row],[Preço atual]]-1</f>
        <v>-0.94939956255921831</v>
      </c>
      <c r="U481" s="17" t="str">
        <f>HYPERLINK("https://statusinvest.com.br/fundos-imobiliarios/"&amp;Tabela1[[#This Row],[Ticker]],"Link")</f>
        <v>Link</v>
      </c>
      <c r="V481" s="38" t="s">
        <v>906</v>
      </c>
    </row>
    <row r="482" spans="1:22" hidden="1" x14ac:dyDescent="0.25">
      <c r="A482" s="12" t="s">
        <v>907</v>
      </c>
      <c r="B482" s="12" t="s">
        <v>28</v>
      </c>
      <c r="C482" s="13" t="s">
        <v>76</v>
      </c>
      <c r="D482" s="13" t="s">
        <v>49</v>
      </c>
      <c r="E482" s="16">
        <v>100</v>
      </c>
      <c r="F482" s="16">
        <v>0.75</v>
      </c>
      <c r="G482" s="25">
        <f>Tabela1[[#This Row],[Divid.]]*12/Tabela1[[#This Row],[Preço atual]]</f>
        <v>0.09</v>
      </c>
      <c r="H482" s="16">
        <v>12.88</v>
      </c>
      <c r="I482" s="16">
        <v>100.89</v>
      </c>
      <c r="J482" s="15">
        <f>Tabela1[[#This Row],[Preço atual]]/Tabela1[[#This Row],[VP]]</f>
        <v>0.9911785112498761</v>
      </c>
      <c r="K482" s="14">
        <v>0</v>
      </c>
      <c r="L482" s="14">
        <v>0</v>
      </c>
      <c r="M482" s="13">
        <v>22.34</v>
      </c>
      <c r="N482" s="13">
        <v>185</v>
      </c>
      <c r="O482" s="13">
        <v>5134</v>
      </c>
      <c r="P482" s="13">
        <v>474</v>
      </c>
      <c r="Q482" s="30">
        <f>Tabela1[[#This Row],[Divid.]]</f>
        <v>0.75</v>
      </c>
      <c r="R482" s="31"/>
      <c r="S482" s="39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82" s="40">
        <f>Tabela1[[#This Row],[Preço Calculado]]/Tabela1[[#This Row],[Preço atual]]-1</f>
        <v>-0.33579335793357945</v>
      </c>
      <c r="U482" s="17" t="str">
        <f>HYPERLINK("https://statusinvest.com.br/fundos-imobiliarios/"&amp;Tabela1[[#This Row],[Ticker]],"Link")</f>
        <v>Link</v>
      </c>
      <c r="V482" s="38" t="s">
        <v>908</v>
      </c>
    </row>
    <row r="483" spans="1:22" hidden="1" x14ac:dyDescent="0.25">
      <c r="A483" s="12" t="s">
        <v>909</v>
      </c>
      <c r="B483" s="12" t="s">
        <v>28</v>
      </c>
      <c r="C483" s="13" t="s">
        <v>155</v>
      </c>
      <c r="D483" s="13" t="s">
        <v>49</v>
      </c>
      <c r="E483" s="16">
        <v>673</v>
      </c>
      <c r="F483" s="16">
        <v>93.02</v>
      </c>
      <c r="G483" s="25">
        <f>Tabela1[[#This Row],[Divid.]]*12/Tabela1[[#This Row],[Preço atual]]</f>
        <v>1.6586032689450223</v>
      </c>
      <c r="H483" s="16">
        <v>186.04</v>
      </c>
      <c r="I483" s="16">
        <v>659.73</v>
      </c>
      <c r="J483" s="15">
        <f>Tabela1[[#This Row],[Preço atual]]/Tabela1[[#This Row],[VP]]</f>
        <v>1.0201142891789066</v>
      </c>
      <c r="K483" s="14"/>
      <c r="L483" s="14"/>
      <c r="M483" s="13">
        <v>0.66</v>
      </c>
      <c r="N483" s="13">
        <v>21</v>
      </c>
      <c r="O483" s="13"/>
      <c r="P483" s="13"/>
      <c r="Q483" s="30">
        <f>Tabela1[[#This Row],[Divid.]]</f>
        <v>93.02</v>
      </c>
      <c r="R483" s="31"/>
      <c r="S483" s="39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83" s="40">
        <f>Tabela1[[#This Row],[Preço Calculado]]/Tabela1[[#This Row],[Preço atual]]-1</f>
        <v>11.240614530959574</v>
      </c>
      <c r="U483" s="17" t="str">
        <f>HYPERLINK("https://statusinvest.com.br/fundos-imobiliarios/"&amp;Tabela1[[#This Row],[Ticker]],"Link")</f>
        <v>Link</v>
      </c>
      <c r="V483" s="38"/>
    </row>
    <row r="484" spans="1:22" hidden="1" x14ac:dyDescent="0.25">
      <c r="A484" s="12" t="s">
        <v>910</v>
      </c>
      <c r="B484" s="12" t="s">
        <v>28</v>
      </c>
      <c r="C484" s="13" t="s">
        <v>76</v>
      </c>
      <c r="D484" s="13" t="s">
        <v>911</v>
      </c>
      <c r="E484" s="16">
        <v>9.5</v>
      </c>
      <c r="F484" s="16">
        <v>0.1</v>
      </c>
      <c r="G484" s="25">
        <f>Tabela1[[#This Row],[Divid.]]*12/Tabela1[[#This Row],[Preço atual]]</f>
        <v>0.12631578947368424</v>
      </c>
      <c r="H484" s="16">
        <v>1.1950000000000001</v>
      </c>
      <c r="I484" s="16">
        <v>9.69</v>
      </c>
      <c r="J484" s="15">
        <f>Tabela1[[#This Row],[Preço atual]]/Tabela1[[#This Row],[VP]]</f>
        <v>0.98039215686274517</v>
      </c>
      <c r="K484" s="14"/>
      <c r="L484" s="14"/>
      <c r="M484" s="13">
        <v>5.16</v>
      </c>
      <c r="N484" s="13">
        <v>12859</v>
      </c>
      <c r="O484" s="13"/>
      <c r="P484" s="13"/>
      <c r="Q484" s="30">
        <f>Tabela1[[#This Row],[Divid.]]</f>
        <v>0.1</v>
      </c>
      <c r="R484" s="31"/>
      <c r="S484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84" s="40">
        <f>Tabela1[[#This Row],[Preço Calculado]]/Tabela1[[#This Row],[Preço atual]]-1</f>
        <v>-6.7780151485725249E-2</v>
      </c>
      <c r="U484" s="17" t="str">
        <f>HYPERLINK("https://statusinvest.com.br/fundos-imobiliarios/"&amp;Tabela1[[#This Row],[Ticker]],"Link")</f>
        <v>Link</v>
      </c>
      <c r="V484" s="38" t="s">
        <v>912</v>
      </c>
    </row>
    <row r="485" spans="1:22" hidden="1" x14ac:dyDescent="0.25">
      <c r="A485" s="12" t="s">
        <v>913</v>
      </c>
      <c r="B485" s="12" t="s">
        <v>28</v>
      </c>
      <c r="C485" s="13" t="s">
        <v>31</v>
      </c>
      <c r="D485" s="13" t="s">
        <v>80</v>
      </c>
      <c r="E485" s="16">
        <v>58.5</v>
      </c>
      <c r="F485" s="16">
        <v>0.36</v>
      </c>
      <c r="G485" s="25">
        <f>Tabela1[[#This Row],[Divid.]]*12/Tabela1[[#This Row],[Preço atual]]</f>
        <v>7.3846153846153853E-2</v>
      </c>
      <c r="H485" s="16">
        <v>4.82</v>
      </c>
      <c r="I485" s="16">
        <v>88.67</v>
      </c>
      <c r="J485" s="15">
        <f>Tabela1[[#This Row],[Preço atual]]/Tabela1[[#This Row],[VP]]</f>
        <v>0.65974963347242588</v>
      </c>
      <c r="K485" s="14">
        <v>0.114</v>
      </c>
      <c r="L485" s="14">
        <v>4.0999999999999988E-2</v>
      </c>
      <c r="M485" s="13">
        <v>1.06</v>
      </c>
      <c r="N485" s="13">
        <v>1766</v>
      </c>
      <c r="O485" s="13">
        <v>1680</v>
      </c>
      <c r="P485" s="13">
        <v>153</v>
      </c>
      <c r="Q485" s="30">
        <f>Tabela1[[#This Row],[Divid.]]</f>
        <v>0.36</v>
      </c>
      <c r="R485" s="31"/>
      <c r="S485" s="39">
        <f>IF(ISERR(SEARCH("TIJOLO",Tabela1[[#This Row],[Setor]])),Tabela1[[#This Row],[Divid.
Considerado]]*12/($X$1+$AD$1+Tabela1[[#This Row],[Ônus]]),Tabela1[[#This Row],[Divid.
Considerado]]*12*(1-$AF$1)/($X$1+Tabela1[[#This Row],[Ônus]]))</f>
        <v>31.881918819188193</v>
      </c>
      <c r="T485" s="40">
        <f>Tabela1[[#This Row],[Preço Calculado]]/Tabela1[[#This Row],[Preço atual]]-1</f>
        <v>-0.45500993471473172</v>
      </c>
      <c r="U485" s="17" t="str">
        <f>HYPERLINK("https://statusinvest.com.br/fundos-imobiliarios/"&amp;Tabela1[[#This Row],[Ticker]],"Link")</f>
        <v>Link</v>
      </c>
      <c r="V485" s="38" t="s">
        <v>914</v>
      </c>
    </row>
    <row r="486" spans="1:22" hidden="1" x14ac:dyDescent="0.25">
      <c r="A486" s="12" t="s">
        <v>915</v>
      </c>
      <c r="B486" s="12" t="s">
        <v>28</v>
      </c>
      <c r="C486" s="13" t="s">
        <v>76</v>
      </c>
      <c r="D486" s="13"/>
      <c r="E486" s="16">
        <v>8.6199999999999992</v>
      </c>
      <c r="F486" s="16">
        <v>7.4999999999999997E-2</v>
      </c>
      <c r="G486" s="25">
        <f>Tabela1[[#This Row],[Divid.]]*12/Tabela1[[#This Row],[Preço atual]]</f>
        <v>0.10440835266821345</v>
      </c>
      <c r="H486" s="16">
        <v>1.2217</v>
      </c>
      <c r="I486" s="16">
        <v>10.16</v>
      </c>
      <c r="J486" s="15">
        <f>Tabela1[[#This Row],[Preço atual]]/Tabela1[[#This Row],[VP]]</f>
        <v>0.84842519685039364</v>
      </c>
      <c r="K486" s="14"/>
      <c r="L486" s="14"/>
      <c r="M486" s="13">
        <v>9.5399999999999991</v>
      </c>
      <c r="N486" s="13">
        <v>507</v>
      </c>
      <c r="O486" s="13"/>
      <c r="P486" s="13"/>
      <c r="Q486" s="30">
        <f>Tabela1[[#This Row],[Divid.]]</f>
        <v>7.4999999999999997E-2</v>
      </c>
      <c r="R486" s="31"/>
      <c r="S486" s="39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86" s="40">
        <f>Tabela1[[#This Row],[Preço Calculado]]/Tabela1[[#This Row],[Preço atual]]-1</f>
        <v>-0.22945865189510373</v>
      </c>
      <c r="U486" s="17" t="str">
        <f>HYPERLINK("https://statusinvest.com.br/fundos-imobiliarios/"&amp;Tabela1[[#This Row],[Ticker]],"Link")</f>
        <v>Link</v>
      </c>
      <c r="V486" s="38" t="s">
        <v>916</v>
      </c>
    </row>
    <row r="487" spans="1:22" x14ac:dyDescent="0.25">
      <c r="A487" s="12" t="s">
        <v>917</v>
      </c>
      <c r="B487" s="12" t="s">
        <v>28</v>
      </c>
      <c r="C487" s="13"/>
      <c r="D487" s="13"/>
      <c r="E487" s="16"/>
      <c r="F487" s="16"/>
      <c r="G487" s="25" t="e">
        <f>Tabela1[[#This Row],[Divid.]]*12/Tabela1[[#This Row],[Preço atual]]</f>
        <v>#DIV/0!</v>
      </c>
      <c r="H487" s="16"/>
      <c r="I487" s="16"/>
      <c r="J487" s="15" t="e">
        <f>Tabela1[[#This Row],[Preço atual]]/Tabela1[[#This Row],[VP]]</f>
        <v>#DIV/0!</v>
      </c>
      <c r="K487" s="14"/>
      <c r="L487" s="14"/>
      <c r="M487" s="13"/>
      <c r="N487" s="13"/>
      <c r="O487" s="13"/>
      <c r="P487" s="13"/>
      <c r="Q487" s="30">
        <f>Tabela1[[#This Row],[Divid.]]</f>
        <v>0</v>
      </c>
      <c r="R487" s="31"/>
      <c r="S487" s="39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87" s="40" t="e">
        <f>Tabela1[[#This Row],[Preço Calculado]]/Tabela1[[#This Row],[Preço atual]]-1</f>
        <v>#DIV/0!</v>
      </c>
      <c r="U487" s="17" t="str">
        <f>HYPERLINK("https://statusinvest.com.br/fundos-imobiliarios/"&amp;Tabela1[[#This Row],[Ticker]],"Link")</f>
        <v>Link</v>
      </c>
      <c r="V487" s="38"/>
    </row>
    <row r="488" spans="1:22" x14ac:dyDescent="0.25">
      <c r="A488" s="12" t="s">
        <v>918</v>
      </c>
      <c r="B488" s="12" t="s">
        <v>28</v>
      </c>
      <c r="C488" s="13"/>
      <c r="D488" s="13"/>
      <c r="E488" s="16"/>
      <c r="F488" s="16"/>
      <c r="G488" s="25" t="e">
        <f>Tabela1[[#This Row],[Divid.]]*12/Tabela1[[#This Row],[Preço atual]]</f>
        <v>#DIV/0!</v>
      </c>
      <c r="H488" s="16"/>
      <c r="I488" s="16"/>
      <c r="J488" s="15" t="e">
        <f>Tabela1[[#This Row],[Preço atual]]/Tabela1[[#This Row],[VP]]</f>
        <v>#DIV/0!</v>
      </c>
      <c r="K488" s="14"/>
      <c r="L488" s="14"/>
      <c r="M488" s="13"/>
      <c r="N488" s="13"/>
      <c r="O488" s="13"/>
      <c r="P488" s="13"/>
      <c r="Q488" s="30">
        <f>Tabela1[[#This Row],[Divid.]]</f>
        <v>0</v>
      </c>
      <c r="R488" s="31"/>
      <c r="S488" s="39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488" s="40" t="e">
        <f>Tabela1[[#This Row],[Preço Calculado]]/Tabela1[[#This Row],[Preço atual]]-1</f>
        <v>#DIV/0!</v>
      </c>
      <c r="U488" s="17" t="str">
        <f>HYPERLINK("https://statusinvest.com.br/fundos-imobiliarios/"&amp;Tabela1[[#This Row],[Ticker]],"Link")</f>
        <v>Link</v>
      </c>
      <c r="V488" s="38"/>
    </row>
    <row r="489" spans="1:22" hidden="1" x14ac:dyDescent="0.25">
      <c r="A489" s="12" t="s">
        <v>919</v>
      </c>
      <c r="B489" s="12" t="s">
        <v>28</v>
      </c>
      <c r="C489" s="13" t="s">
        <v>35</v>
      </c>
      <c r="D489" s="13" t="s">
        <v>582</v>
      </c>
      <c r="E489" s="16">
        <v>86.75</v>
      </c>
      <c r="F489" s="16">
        <v>0.8</v>
      </c>
      <c r="G489" s="25">
        <f>Tabela1[[#This Row],[Divid.]]*12/Tabela1[[#This Row],[Preço atual]]</f>
        <v>0.11066282420749281</v>
      </c>
      <c r="H489" s="16">
        <v>10.6</v>
      </c>
      <c r="I489" s="16">
        <v>91.01</v>
      </c>
      <c r="J489" s="15">
        <f>Tabela1[[#This Row],[Preço atual]]/Tabela1[[#This Row],[VP]]</f>
        <v>0.95319195692781011</v>
      </c>
      <c r="K489" s="14"/>
      <c r="L489" s="14"/>
      <c r="M489" s="13">
        <v>9.98</v>
      </c>
      <c r="N489" s="13">
        <v>79104</v>
      </c>
      <c r="O489" s="13"/>
      <c r="P489" s="13"/>
      <c r="Q489" s="30">
        <f>Tabela1[[#This Row],[Divid.]]</f>
        <v>0.8</v>
      </c>
      <c r="R489" s="31"/>
      <c r="S489" s="39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89" s="40">
        <f>Tabela1[[#This Row],[Preço Calculado]]/Tabela1[[#This Row],[Preço atual]]-1</f>
        <v>-0.18330019035060663</v>
      </c>
      <c r="U489" s="17" t="str">
        <f>HYPERLINK("https://statusinvest.com.br/fundos-imobiliarios/"&amp;Tabela1[[#This Row],[Ticker]],"Link")</f>
        <v>Link</v>
      </c>
      <c r="V489" s="38" t="s">
        <v>920</v>
      </c>
    </row>
    <row r="490" spans="1:22" hidden="1" x14ac:dyDescent="0.25">
      <c r="A490" s="12" t="s">
        <v>921</v>
      </c>
      <c r="B490" s="12" t="s">
        <v>28</v>
      </c>
      <c r="C490" s="13" t="s">
        <v>39</v>
      </c>
      <c r="D490" s="13" t="s">
        <v>582</v>
      </c>
      <c r="E490" s="16">
        <v>7.45</v>
      </c>
      <c r="F490" s="16">
        <v>0.02</v>
      </c>
      <c r="G490" s="25">
        <f>Tabela1[[#This Row],[Divid.]]*12/Tabela1[[#This Row],[Preço atual]]</f>
        <v>3.2214765100671137E-2</v>
      </c>
      <c r="H490" s="16">
        <v>0.23</v>
      </c>
      <c r="I490" s="16">
        <v>28.86</v>
      </c>
      <c r="J490" s="15">
        <f>Tabela1[[#This Row],[Preço atual]]/Tabela1[[#This Row],[VP]]</f>
        <v>0.25814275814275817</v>
      </c>
      <c r="K490" s="14">
        <v>0.78299999999999992</v>
      </c>
      <c r="L490" s="14">
        <v>0</v>
      </c>
      <c r="M490" s="13">
        <v>3.27</v>
      </c>
      <c r="N490" s="13">
        <v>20355</v>
      </c>
      <c r="O490" s="13">
        <v>888</v>
      </c>
      <c r="P490" s="13">
        <v>17</v>
      </c>
      <c r="Q490" s="30">
        <f>Tabela1[[#This Row],[Divid.]]</f>
        <v>0.02</v>
      </c>
      <c r="R490" s="31"/>
      <c r="S490" s="39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90" s="40">
        <f>Tabela1[[#This Row],[Preço Calculado]]/Tabela1[[#This Row],[Preço atual]]-1</f>
        <v>-0.76225265608360782</v>
      </c>
      <c r="U490" s="17" t="str">
        <f>HYPERLINK("https://statusinvest.com.br/fundos-imobiliarios/"&amp;Tabela1[[#This Row],[Ticker]],"Link")</f>
        <v>Link</v>
      </c>
      <c r="V490" s="38" t="s">
        <v>922</v>
      </c>
    </row>
    <row r="491" spans="1:22" hidden="1" x14ac:dyDescent="0.25">
      <c r="A491" s="12" t="s">
        <v>923</v>
      </c>
      <c r="B491" s="12" t="s">
        <v>28</v>
      </c>
      <c r="C491" s="13" t="s">
        <v>67</v>
      </c>
      <c r="D491" s="13" t="s">
        <v>582</v>
      </c>
      <c r="E491" s="16">
        <v>74.849999999999994</v>
      </c>
      <c r="F491" s="16">
        <v>0.62</v>
      </c>
      <c r="G491" s="25">
        <f>Tabela1[[#This Row],[Divid.]]*12/Tabela1[[#This Row],[Preço atual]]</f>
        <v>9.939879759519038E-2</v>
      </c>
      <c r="H491" s="16">
        <v>7.47</v>
      </c>
      <c r="I491" s="16">
        <v>105.23</v>
      </c>
      <c r="J491" s="15">
        <f>Tabela1[[#This Row],[Preço atual]]/Tabela1[[#This Row],[VP]]</f>
        <v>0.71129905920364911</v>
      </c>
      <c r="K491" s="14">
        <v>0.128</v>
      </c>
      <c r="L491" s="14">
        <v>0</v>
      </c>
      <c r="M491" s="13">
        <v>1.36</v>
      </c>
      <c r="N491" s="13">
        <v>47789</v>
      </c>
      <c r="O491" s="13">
        <v>2028</v>
      </c>
      <c r="P491" s="13">
        <v>221</v>
      </c>
      <c r="Q491" s="30">
        <f>Tabela1[[#This Row],[Divid.]]</f>
        <v>0.62</v>
      </c>
      <c r="R491" s="31"/>
      <c r="S491" s="39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91" s="40">
        <f>Tabela1[[#This Row],[Preço Calculado]]/Tabela1[[#This Row],[Preço atual]]-1</f>
        <v>-0.26642953804287539</v>
      </c>
      <c r="U491" s="17" t="str">
        <f>HYPERLINK("https://statusinvest.com.br/fundos-imobiliarios/"&amp;Tabela1[[#This Row],[Ticker]],"Link")</f>
        <v>Link</v>
      </c>
      <c r="V491" s="38" t="s">
        <v>924</v>
      </c>
    </row>
    <row r="492" spans="1:22" hidden="1" x14ac:dyDescent="0.25">
      <c r="A492" s="12" t="s">
        <v>925</v>
      </c>
      <c r="B492" s="12" t="s">
        <v>28</v>
      </c>
      <c r="C492" s="13" t="s">
        <v>67</v>
      </c>
      <c r="D492" s="13" t="s">
        <v>582</v>
      </c>
      <c r="E492" s="16">
        <v>101.9</v>
      </c>
      <c r="F492" s="16">
        <v>0.78</v>
      </c>
      <c r="G492" s="25">
        <f>Tabela1[[#This Row],[Divid.]]*12/Tabela1[[#This Row],[Preço atual]]</f>
        <v>9.1854759568204117E-2</v>
      </c>
      <c r="H492" s="16">
        <v>9.36</v>
      </c>
      <c r="I492" s="16">
        <v>112.54</v>
      </c>
      <c r="J492" s="15">
        <f>Tabela1[[#This Row],[Preço atual]]/Tabela1[[#This Row],[VP]]</f>
        <v>0.90545583792429363</v>
      </c>
      <c r="K492" s="14">
        <v>3.7000000000000012E-2</v>
      </c>
      <c r="L492" s="14">
        <v>0</v>
      </c>
      <c r="M492" s="13">
        <v>7.98</v>
      </c>
      <c r="N492" s="13">
        <v>350933</v>
      </c>
      <c r="O492" s="13">
        <v>3111</v>
      </c>
      <c r="P492" s="13">
        <v>271</v>
      </c>
      <c r="Q492" s="30">
        <f>Tabela1[[#This Row],[Divid.]]</f>
        <v>0.78</v>
      </c>
      <c r="R492" s="31"/>
      <c r="S492" s="39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92" s="40">
        <f>Tabela1[[#This Row],[Preço Calculado]]/Tabela1[[#This Row],[Preço atual]]-1</f>
        <v>-0.32210509543760801</v>
      </c>
      <c r="U492" s="17" t="str">
        <f>HYPERLINK("https://statusinvest.com.br/fundos-imobiliarios/"&amp;Tabela1[[#This Row],[Ticker]],"Link")</f>
        <v>Link</v>
      </c>
      <c r="V492" s="38" t="s">
        <v>926</v>
      </c>
    </row>
    <row r="493" spans="1:22" hidden="1" x14ac:dyDescent="0.25">
      <c r="A493" s="12" t="s">
        <v>927</v>
      </c>
      <c r="B493" s="12" t="s">
        <v>28</v>
      </c>
      <c r="C493" s="13" t="s">
        <v>31</v>
      </c>
      <c r="D493" s="13" t="s">
        <v>582</v>
      </c>
      <c r="E493" s="16">
        <v>107</v>
      </c>
      <c r="F493" s="16">
        <v>0.92</v>
      </c>
      <c r="G493" s="25">
        <f>Tabela1[[#This Row],[Divid.]]*12/Tabela1[[#This Row],[Preço atual]]</f>
        <v>0.10317757009345795</v>
      </c>
      <c r="H493" s="16">
        <v>10.83</v>
      </c>
      <c r="I493" s="16">
        <v>119.19</v>
      </c>
      <c r="J493" s="15">
        <f>Tabela1[[#This Row],[Preço atual]]/Tabela1[[#This Row],[VP]]</f>
        <v>0.89772631932209079</v>
      </c>
      <c r="K493" s="14">
        <v>5.4000000000000013E-2</v>
      </c>
      <c r="L493" s="14">
        <v>1.4E-2</v>
      </c>
      <c r="M493" s="13">
        <v>20.72</v>
      </c>
      <c r="N493" s="13">
        <v>535741</v>
      </c>
      <c r="O493" s="13">
        <v>5671</v>
      </c>
      <c r="P493" s="13">
        <v>351</v>
      </c>
      <c r="Q493" s="30">
        <f>Tabela1[[#This Row],[Divid.]]</f>
        <v>0.92</v>
      </c>
      <c r="R493" s="31"/>
      <c r="S493" s="39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93" s="40">
        <f>Tabela1[[#This Row],[Preço Calculado]]/Tabela1[[#This Row],[Preço atual]]-1</f>
        <v>-0.23854191812946157</v>
      </c>
      <c r="U493" s="17" t="str">
        <f>HYPERLINK("https://statusinvest.com.br/fundos-imobiliarios/"&amp;Tabela1[[#This Row],[Ticker]],"Link")</f>
        <v>Link</v>
      </c>
      <c r="V493" s="38" t="s">
        <v>928</v>
      </c>
    </row>
    <row r="494" spans="1:22" hidden="1" x14ac:dyDescent="0.25">
      <c r="A494" s="12" t="s">
        <v>929</v>
      </c>
      <c r="B494" s="12" t="s">
        <v>28</v>
      </c>
      <c r="C494" s="13" t="s">
        <v>39</v>
      </c>
      <c r="D494" s="13" t="s">
        <v>582</v>
      </c>
      <c r="E494" s="16">
        <v>17.28</v>
      </c>
      <c r="F494" s="16">
        <v>7.0000000000000007E-2</v>
      </c>
      <c r="G494" s="25">
        <f>Tabela1[[#This Row],[Divid.]]*12/Tabela1[[#This Row],[Preço atual]]</f>
        <v>4.8611111111111112E-2</v>
      </c>
      <c r="H494" s="16">
        <v>0.96</v>
      </c>
      <c r="I494" s="16">
        <v>63.09</v>
      </c>
      <c r="J494" s="15">
        <f>Tabela1[[#This Row],[Preço atual]]/Tabela1[[#This Row],[VP]]</f>
        <v>0.27389443651925821</v>
      </c>
      <c r="K494" s="14">
        <v>0.45200000000000001</v>
      </c>
      <c r="L494" s="14">
        <v>0</v>
      </c>
      <c r="M494" s="13">
        <v>2.1800000000000002</v>
      </c>
      <c r="N494" s="13">
        <v>47030</v>
      </c>
      <c r="O494" s="13">
        <v>2324</v>
      </c>
      <c r="P494" s="13">
        <v>473</v>
      </c>
      <c r="Q494" s="30">
        <f>Tabela1[[#This Row],[Divid.]]</f>
        <v>7.0000000000000007E-2</v>
      </c>
      <c r="R494" s="31"/>
      <c r="S494" s="39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94" s="40">
        <f>Tabela1[[#This Row],[Preço Calculado]]/Tabela1[[#This Row],[Preço atual]]-1</f>
        <v>-0.64124641246412462</v>
      </c>
      <c r="U494" s="17" t="str">
        <f>HYPERLINK("https://statusinvest.com.br/fundos-imobiliarios/"&amp;Tabela1[[#This Row],[Ticker]],"Link")</f>
        <v>Link</v>
      </c>
      <c r="V494" s="38" t="s">
        <v>930</v>
      </c>
    </row>
    <row r="495" spans="1:22" hidden="1" x14ac:dyDescent="0.25">
      <c r="A495" s="12" t="s">
        <v>931</v>
      </c>
      <c r="B495" s="12" t="s">
        <v>28</v>
      </c>
      <c r="C495" s="13" t="s">
        <v>51</v>
      </c>
      <c r="D495" s="13" t="s">
        <v>582</v>
      </c>
      <c r="E495" s="16">
        <v>7.17</v>
      </c>
      <c r="F495" s="16">
        <v>7.0000000000000007E-2</v>
      </c>
      <c r="G495" s="25">
        <f>Tabela1[[#This Row],[Divid.]]*12/Tabela1[[#This Row],[Preço atual]]</f>
        <v>0.11715481171548119</v>
      </c>
      <c r="H495" s="16">
        <v>0.88500000000000001</v>
      </c>
      <c r="I495" s="16">
        <v>8.2899999999999991</v>
      </c>
      <c r="J495" s="15">
        <f>Tabela1[[#This Row],[Preço atual]]/Tabela1[[#This Row],[VP]]</f>
        <v>0.86489746682750313</v>
      </c>
      <c r="K495" s="14"/>
      <c r="L495" s="14"/>
      <c r="M495" s="13">
        <v>2.08</v>
      </c>
      <c r="N495" s="13">
        <v>62978</v>
      </c>
      <c r="O495" s="13"/>
      <c r="P495" s="13"/>
      <c r="Q495" s="30">
        <f>Tabela1[[#This Row],[Divid.]]</f>
        <v>7.0000000000000007E-2</v>
      </c>
      <c r="R495" s="31"/>
      <c r="S495" s="39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95" s="40">
        <f>Tabela1[[#This Row],[Preço Calculado]]/Tabela1[[#This Row],[Preço atual]]-1</f>
        <v>-0.13538884342818314</v>
      </c>
      <c r="U495" s="17" t="str">
        <f>HYPERLINK("https://statusinvest.com.br/fundos-imobiliarios/"&amp;Tabela1[[#This Row],[Ticker]],"Link")</f>
        <v>Link</v>
      </c>
      <c r="V495" s="38" t="s">
        <v>932</v>
      </c>
    </row>
    <row r="496" spans="1:22" hidden="1" x14ac:dyDescent="0.25">
      <c r="A496" s="12" t="s">
        <v>933</v>
      </c>
      <c r="B496" s="12" t="s">
        <v>28</v>
      </c>
      <c r="C496" s="13" t="s">
        <v>35</v>
      </c>
      <c r="D496" s="13"/>
      <c r="E496" s="16">
        <v>102.05</v>
      </c>
      <c r="F496" s="16" t="s">
        <v>49</v>
      </c>
      <c r="G496" s="25" t="e">
        <f>Tabela1[[#This Row],[Divid.]]*12/Tabela1[[#This Row],[Preço atual]]</f>
        <v>#VALUE!</v>
      </c>
      <c r="H496" s="16">
        <v>0</v>
      </c>
      <c r="I496" s="16">
        <v>87.55</v>
      </c>
      <c r="J496" s="15">
        <f>Tabela1[[#This Row],[Preço atual]]/Tabela1[[#This Row],[VP]]</f>
        <v>1.165619645916619</v>
      </c>
      <c r="K496" s="14"/>
      <c r="L496" s="14"/>
      <c r="M496" s="13">
        <v>45.44</v>
      </c>
      <c r="N496" s="13">
        <v>128</v>
      </c>
      <c r="O496" s="13"/>
      <c r="P496" s="13"/>
      <c r="Q496" s="30" t="str">
        <f>Tabela1[[#This Row],[Divid.]]</f>
        <v>-</v>
      </c>
      <c r="R496" s="31"/>
      <c r="S496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96" s="40" t="e">
        <f>Tabela1[[#This Row],[Preço Calculado]]/Tabela1[[#This Row],[Preço atual]]-1</f>
        <v>#VALUE!</v>
      </c>
      <c r="U496" s="17" t="str">
        <f>HYPERLINK("https://statusinvest.com.br/fundos-imobiliarios/"&amp;Tabela1[[#This Row],[Ticker]],"Link")</f>
        <v>Link</v>
      </c>
      <c r="V496" s="38"/>
    </row>
    <row r="497" spans="1:22" hidden="1" x14ac:dyDescent="0.25">
      <c r="A497" s="12" t="s">
        <v>934</v>
      </c>
      <c r="B497" s="12" t="s">
        <v>28</v>
      </c>
      <c r="C497" s="13" t="s">
        <v>155</v>
      </c>
      <c r="D497" s="13" t="s">
        <v>49</v>
      </c>
      <c r="E497" s="16">
        <v>89.15</v>
      </c>
      <c r="F497" s="16">
        <v>0.38929999999999998</v>
      </c>
      <c r="G497" s="25">
        <f>Tabela1[[#This Row],[Divid.]]*12/Tabela1[[#This Row],[Preço atual]]</f>
        <v>5.2401570386988214E-2</v>
      </c>
      <c r="H497" s="16">
        <v>2.6724000000000001</v>
      </c>
      <c r="I497" s="16">
        <v>105.4</v>
      </c>
      <c r="J497" s="15">
        <f>Tabela1[[#This Row],[Preço atual]]/Tabela1[[#This Row],[VP]]</f>
        <v>0.84582542694497154</v>
      </c>
      <c r="K497" s="14">
        <v>0</v>
      </c>
      <c r="L497" s="14">
        <v>0</v>
      </c>
      <c r="M497" s="13">
        <v>0.93</v>
      </c>
      <c r="N497" s="13">
        <v>58</v>
      </c>
      <c r="O497" s="13">
        <v>2210</v>
      </c>
      <c r="P497" s="13">
        <v>233</v>
      </c>
      <c r="Q497" s="30">
        <f>Tabela1[[#This Row],[Divid.]]</f>
        <v>0.38929999999999998</v>
      </c>
      <c r="R497" s="31"/>
      <c r="S497" s="39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97" s="40">
        <f>Tabela1[[#This Row],[Preço Calculado]]/Tabela1[[#This Row],[Preço atual]]-1</f>
        <v>-0.61327254326945968</v>
      </c>
      <c r="U497" s="17" t="str">
        <f>HYPERLINK("https://statusinvest.com.br/fundos-imobiliarios/"&amp;Tabela1[[#This Row],[Ticker]],"Link")</f>
        <v>Link</v>
      </c>
      <c r="V497" s="38" t="s">
        <v>935</v>
      </c>
    </row>
    <row r="498" spans="1:22" hidden="1" x14ac:dyDescent="0.25">
      <c r="A498" s="12" t="s">
        <v>936</v>
      </c>
      <c r="B498" s="12" t="s">
        <v>28</v>
      </c>
      <c r="C498" s="13" t="s">
        <v>88</v>
      </c>
      <c r="D498" s="13"/>
      <c r="E498" s="16">
        <v>11.98</v>
      </c>
      <c r="F498" s="16">
        <v>7.0000000000000007E-2</v>
      </c>
      <c r="G498" s="25">
        <f>Tabela1[[#This Row],[Divid.]]*12/Tabela1[[#This Row],[Preço atual]]</f>
        <v>7.0116861435726208E-2</v>
      </c>
      <c r="H498" s="16">
        <v>0.38</v>
      </c>
      <c r="I498" s="16">
        <v>9.7799999999999994</v>
      </c>
      <c r="J498" s="15">
        <f>Tabela1[[#This Row],[Preço atual]]/Tabela1[[#This Row],[VP]]</f>
        <v>1.2249488752556239</v>
      </c>
      <c r="K498" s="14"/>
      <c r="L498" s="14"/>
      <c r="M498" s="13">
        <v>0.32</v>
      </c>
      <c r="N498" s="13">
        <v>248</v>
      </c>
      <c r="O498" s="13"/>
      <c r="P498" s="13"/>
      <c r="Q498" s="30">
        <f>Tabela1[[#This Row],[Divid.]]</f>
        <v>7.0000000000000007E-2</v>
      </c>
      <c r="R498" s="31"/>
      <c r="S498" s="39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98" s="40">
        <f>Tabela1[[#This Row],[Preço Calculado]]/Tabela1[[#This Row],[Preço atual]]-1</f>
        <v>-0.48253238792821984</v>
      </c>
      <c r="U498" s="17" t="str">
        <f>HYPERLINK("https://statusinvest.com.br/fundos-imobiliarios/"&amp;Tabela1[[#This Row],[Ticker]],"Link")</f>
        <v>Link</v>
      </c>
      <c r="V498" s="38" t="s">
        <v>937</v>
      </c>
    </row>
    <row r="499" spans="1:22" hidden="1" x14ac:dyDescent="0.25">
      <c r="A499" s="12" t="s">
        <v>938</v>
      </c>
      <c r="B499" s="12" t="s">
        <v>28</v>
      </c>
      <c r="C499" s="13" t="s">
        <v>76</v>
      </c>
      <c r="D499" s="13"/>
      <c r="E499" s="16">
        <v>10.49</v>
      </c>
      <c r="F499" s="16">
        <v>0.12</v>
      </c>
      <c r="G499" s="25">
        <f>Tabela1[[#This Row],[Divid.]]*12/Tabela1[[#This Row],[Preço atual]]</f>
        <v>0.13727359389895138</v>
      </c>
      <c r="H499" s="16">
        <v>0.43</v>
      </c>
      <c r="I499" s="16">
        <v>9.9700000000000006</v>
      </c>
      <c r="J499" s="15">
        <f>Tabela1[[#This Row],[Preço atual]]/Tabela1[[#This Row],[VP]]</f>
        <v>1.0521564694082246</v>
      </c>
      <c r="K499" s="14"/>
      <c r="L499" s="14"/>
      <c r="M499" s="13">
        <v>3.04</v>
      </c>
      <c r="N499" s="13">
        <v>124</v>
      </c>
      <c r="O499" s="13"/>
      <c r="P499" s="13"/>
      <c r="Q499" s="30">
        <f>Tabela1[[#This Row],[Divid.]]</f>
        <v>0.12</v>
      </c>
      <c r="R499" s="31"/>
      <c r="S499" s="39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99" s="40">
        <f>Tabela1[[#This Row],[Preço Calculado]]/Tabela1[[#This Row],[Preço atual]]-1</f>
        <v>1.308925386679971E-2</v>
      </c>
      <c r="U499" s="17" t="str">
        <f>HYPERLINK("https://statusinvest.com.br/fundos-imobiliarios/"&amp;Tabela1[[#This Row],[Ticker]],"Link")</f>
        <v>Link</v>
      </c>
      <c r="V499" s="38" t="s">
        <v>939</v>
      </c>
    </row>
    <row r="500" spans="1:22" hidden="1" x14ac:dyDescent="0.25">
      <c r="A500" s="12" t="s">
        <v>940</v>
      </c>
      <c r="B500" s="12" t="s">
        <v>28</v>
      </c>
      <c r="C500" s="13" t="s">
        <v>76</v>
      </c>
      <c r="D500" s="13" t="s">
        <v>49</v>
      </c>
      <c r="E500" s="16">
        <v>106.7</v>
      </c>
      <c r="F500" s="16">
        <v>1.1499999999999999</v>
      </c>
      <c r="G500" s="25">
        <f>Tabela1[[#This Row],[Divid.]]*12/Tabela1[[#This Row],[Preço atual]]</f>
        <v>0.12933458294283035</v>
      </c>
      <c r="H500" s="16">
        <v>14.31</v>
      </c>
      <c r="I500" s="16">
        <v>129.25</v>
      </c>
      <c r="J500" s="15">
        <f>Tabela1[[#This Row],[Preço atual]]/Tabela1[[#This Row],[VP]]</f>
        <v>0.82553191489361699</v>
      </c>
      <c r="K500" s="14">
        <v>6.9999999999999993E-3</v>
      </c>
      <c r="L500" s="14">
        <v>0</v>
      </c>
      <c r="M500" s="13">
        <v>4.05</v>
      </c>
      <c r="N500" s="13">
        <v>4182</v>
      </c>
      <c r="O500" s="13">
        <v>1862</v>
      </c>
      <c r="P500" s="13">
        <v>224</v>
      </c>
      <c r="Q500" s="30">
        <f>Tabela1[[#This Row],[Divid.]]</f>
        <v>1.1499999999999999</v>
      </c>
      <c r="R500" s="31"/>
      <c r="S500" s="39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500" s="40">
        <f>Tabela1[[#This Row],[Preço Calculado]]/Tabela1[[#This Row],[Preço atual]]-1</f>
        <v>-4.5501232894241017E-2</v>
      </c>
      <c r="U500" s="17" t="str">
        <f>HYPERLINK("https://statusinvest.com.br/fundos-imobiliarios/"&amp;Tabela1[[#This Row],[Ticker]],"Link")</f>
        <v>Link</v>
      </c>
      <c r="V500" s="38" t="s">
        <v>941</v>
      </c>
    </row>
    <row r="501" spans="1:22" hidden="1" x14ac:dyDescent="0.25">
      <c r="A501" s="12" t="s">
        <v>942</v>
      </c>
      <c r="B501" s="12" t="s">
        <v>28</v>
      </c>
      <c r="C501" s="13" t="s">
        <v>155</v>
      </c>
      <c r="D501" s="13" t="s">
        <v>49</v>
      </c>
      <c r="E501" s="16">
        <v>699</v>
      </c>
      <c r="F501" s="16">
        <v>3.3050000000000002</v>
      </c>
      <c r="G501" s="25">
        <f>Tabela1[[#This Row],[Divid.]]*12/Tabela1[[#This Row],[Preço atual]]</f>
        <v>5.6738197424892708E-2</v>
      </c>
      <c r="H501" s="16">
        <v>0</v>
      </c>
      <c r="I501" s="16">
        <v>1776.99</v>
      </c>
      <c r="J501" s="15">
        <f>Tabela1[[#This Row],[Preço atual]]/Tabela1[[#This Row],[VP]]</f>
        <v>0.39336180845137003</v>
      </c>
      <c r="K501" s="14"/>
      <c r="L501" s="14"/>
      <c r="M501" s="13">
        <v>0.27</v>
      </c>
      <c r="N501" s="13">
        <v>97</v>
      </c>
      <c r="O501" s="13"/>
      <c r="P501" s="13"/>
      <c r="Q501" s="30">
        <f>Tabela1[[#This Row],[Divid.]]</f>
        <v>3.3050000000000002</v>
      </c>
      <c r="R501" s="31"/>
      <c r="S501" s="39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501" s="40">
        <f>Tabela1[[#This Row],[Preço Calculado]]/Tabela1[[#This Row],[Preço atual]]-1</f>
        <v>-0.5812679156834486</v>
      </c>
      <c r="U501" s="17" t="str">
        <f>HYPERLINK("https://statusinvest.com.br/fundos-imobiliarios/"&amp;Tabela1[[#This Row],[Ticker]],"Link")</f>
        <v>Link</v>
      </c>
      <c r="V501" s="38" t="s">
        <v>943</v>
      </c>
    </row>
    <row r="502" spans="1:22" hidden="1" x14ac:dyDescent="0.25">
      <c r="A502" s="12" t="s">
        <v>944</v>
      </c>
      <c r="B502" s="12" t="s">
        <v>945</v>
      </c>
      <c r="C502" s="13" t="s">
        <v>76</v>
      </c>
      <c r="D502" s="13" t="s">
        <v>946</v>
      </c>
      <c r="E502" s="16">
        <v>7.5</v>
      </c>
      <c r="F502" s="16">
        <v>0.1</v>
      </c>
      <c r="G502" s="25">
        <f>Tabela1[[#This Row],[Divid.]]*12/Tabela1[[#This Row],[Preço atual]]</f>
        <v>0.16000000000000003</v>
      </c>
      <c r="H502" s="16">
        <v>1.36</v>
      </c>
      <c r="I502" s="16" t="s">
        <v>947</v>
      </c>
      <c r="J502" s="15">
        <f>Tabela1[[#This Row],[Preço atual]]/Tabela1[[#This Row],[VP]]</f>
        <v>0.86206896551724144</v>
      </c>
      <c r="K502" s="14"/>
      <c r="L502" s="14"/>
      <c r="M502" s="13">
        <v>0</v>
      </c>
      <c r="N502" s="13">
        <v>29754</v>
      </c>
      <c r="O502" s="13"/>
      <c r="P502" s="13"/>
      <c r="Q502" s="30">
        <f>Tabela1[[#This Row],[Divid.]]</f>
        <v>0.1</v>
      </c>
      <c r="R502" s="31"/>
      <c r="S502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02" s="40">
        <f>Tabela1[[#This Row],[Preço Calculado]]/Tabela1[[#This Row],[Preço atual]]-1</f>
        <v>0.1808118081180814</v>
      </c>
      <c r="U502" s="29" t="str">
        <f>HYPERLINK("https://statusinvest.com.br/fundos-imobiliarios/"&amp;Tabela1[[#This Row],[Ticker]],"Link")</f>
        <v>Link</v>
      </c>
      <c r="V502" s="38" t="s">
        <v>948</v>
      </c>
    </row>
    <row r="503" spans="1:22" hidden="1" x14ac:dyDescent="0.25">
      <c r="A503" s="12" t="s">
        <v>949</v>
      </c>
      <c r="B503" s="12" t="s">
        <v>945</v>
      </c>
      <c r="C503" s="13" t="s">
        <v>76</v>
      </c>
      <c r="D503" s="13" t="s">
        <v>950</v>
      </c>
      <c r="E503" s="16">
        <v>9.19</v>
      </c>
      <c r="F503" s="16">
        <v>0.13</v>
      </c>
      <c r="G503" s="25">
        <f>Tabela1[[#This Row],[Divid.]]*12/Tabela1[[#This Row],[Preço atual]]</f>
        <v>0.16974972796517956</v>
      </c>
      <c r="H503" s="16">
        <v>1.62</v>
      </c>
      <c r="I503" s="16" t="s">
        <v>951</v>
      </c>
      <c r="J503" s="15">
        <f>Tabela1[[#This Row],[Preço atual]]/Tabela1[[#This Row],[VP]]</f>
        <v>0.91442786069651727</v>
      </c>
      <c r="K503" s="14"/>
      <c r="L503" s="14"/>
      <c r="M503" s="13">
        <v>0</v>
      </c>
      <c r="N503" s="13">
        <v>21647</v>
      </c>
      <c r="O503" s="13"/>
      <c r="P503" s="13"/>
      <c r="Q503" s="30">
        <f>Tabela1[[#This Row],[Divid.]]</f>
        <v>0.13</v>
      </c>
      <c r="R503" s="31"/>
      <c r="S503" s="39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503" s="40">
        <f>Tabela1[[#This Row],[Preço Calculado]]/Tabela1[[#This Row],[Preço atual]]-1</f>
        <v>0.2527655200382255</v>
      </c>
      <c r="U503" s="29" t="str">
        <f>HYPERLINK("https://statusinvest.com.br/fundos-imobiliarios/"&amp;Tabela1[[#This Row],[Ticker]],"Link")</f>
        <v>Link</v>
      </c>
      <c r="V503" s="38" t="s">
        <v>952</v>
      </c>
    </row>
    <row r="504" spans="1:22" hidden="1" x14ac:dyDescent="0.25">
      <c r="A504" s="12" t="s">
        <v>953</v>
      </c>
      <c r="B504" s="12" t="s">
        <v>945</v>
      </c>
      <c r="C504" s="13" t="s">
        <v>76</v>
      </c>
      <c r="D504" s="13"/>
      <c r="E504" s="16">
        <v>0</v>
      </c>
      <c r="F504" s="16" t="s">
        <v>49</v>
      </c>
      <c r="G504" s="25" t="e">
        <f>Tabela1[[#This Row],[Divid.]]*12/Tabela1[[#This Row],[Preço atual]]</f>
        <v>#VALUE!</v>
      </c>
      <c r="H504" s="16">
        <v>0</v>
      </c>
      <c r="I504" s="16" t="s">
        <v>49</v>
      </c>
      <c r="J504" s="15" t="e">
        <f>Tabela1[[#This Row],[Preço atual]]/Tabela1[[#This Row],[VP]]</f>
        <v>#VALUE!</v>
      </c>
      <c r="K504" s="14"/>
      <c r="L504" s="14"/>
      <c r="M504" s="13">
        <v>0</v>
      </c>
      <c r="N504" s="13"/>
      <c r="O504" s="13"/>
      <c r="P504" s="13"/>
      <c r="Q504" s="30" t="str">
        <f>Tabela1[[#This Row],[Divid.]]</f>
        <v>-</v>
      </c>
      <c r="R504" s="31"/>
      <c r="S504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04" s="40" t="e">
        <f>Tabela1[[#This Row],[Preço Calculado]]/Tabela1[[#This Row],[Preço atual]]-1</f>
        <v>#VALUE!</v>
      </c>
      <c r="U504" s="29" t="str">
        <f>HYPERLINK("https://statusinvest.com.br/fundos-imobiliarios/"&amp;Tabela1[[#This Row],[Ticker]],"Link")</f>
        <v>Link</v>
      </c>
      <c r="V504" s="38"/>
    </row>
    <row r="505" spans="1:22" hidden="1" x14ac:dyDescent="0.25">
      <c r="A505" s="12" t="s">
        <v>954</v>
      </c>
      <c r="B505" s="12" t="s">
        <v>945</v>
      </c>
      <c r="C505" s="13" t="s">
        <v>76</v>
      </c>
      <c r="D505" s="13" t="s">
        <v>97</v>
      </c>
      <c r="E505" s="16">
        <v>79.8</v>
      </c>
      <c r="F505" s="16">
        <v>0.95</v>
      </c>
      <c r="G505" s="25">
        <f>Tabela1[[#This Row],[Divid.]]*12/Tabela1[[#This Row],[Preço atual]]</f>
        <v>0.14285714285714285</v>
      </c>
      <c r="H505" s="16">
        <v>9.92</v>
      </c>
      <c r="I505" s="16" t="s">
        <v>955</v>
      </c>
      <c r="J505" s="15">
        <f>Tabela1[[#This Row],[Preço atual]]/Tabela1[[#This Row],[VP]]</f>
        <v>0.81403651943282662</v>
      </c>
      <c r="K505" s="14"/>
      <c r="L505" s="14"/>
      <c r="M505" s="13">
        <v>0</v>
      </c>
      <c r="N505" s="13">
        <v>12708</v>
      </c>
      <c r="O505" s="13"/>
      <c r="P505" s="13"/>
      <c r="Q505" s="30">
        <f>Tabela1[[#This Row],[Divid.]]</f>
        <v>0.95</v>
      </c>
      <c r="R505" s="31"/>
      <c r="S505" s="39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505" s="40">
        <f>Tabela1[[#This Row],[Preço Calculado]]/Tabela1[[#This Row],[Preço atual]]-1</f>
        <v>5.4296257248286572E-2</v>
      </c>
      <c r="U505" s="29" t="str">
        <f>HYPERLINK("https://statusinvest.com.br/fundos-imobiliarios/"&amp;Tabela1[[#This Row],[Ticker]],"Link")</f>
        <v>Link</v>
      </c>
      <c r="V505" s="38" t="s">
        <v>956</v>
      </c>
    </row>
    <row r="506" spans="1:22" hidden="1" x14ac:dyDescent="0.25">
      <c r="A506" s="12" t="s">
        <v>957</v>
      </c>
      <c r="B506" s="12" t="s">
        <v>945</v>
      </c>
      <c r="C506" s="13" t="s">
        <v>76</v>
      </c>
      <c r="D506" s="13" t="s">
        <v>43</v>
      </c>
      <c r="E506" s="16">
        <v>7.65</v>
      </c>
      <c r="F506" s="16">
        <v>0.1</v>
      </c>
      <c r="G506" s="25">
        <f>Tabela1[[#This Row],[Divid.]]*12/Tabela1[[#This Row],[Preço atual]]</f>
        <v>0.15686274509803924</v>
      </c>
      <c r="H506" s="16">
        <v>1.21</v>
      </c>
      <c r="I506" s="16" t="s">
        <v>958</v>
      </c>
      <c r="J506" s="15">
        <f>Tabela1[[#This Row],[Preço atual]]/Tabela1[[#This Row],[VP]]</f>
        <v>0.77981651376146788</v>
      </c>
      <c r="K506" s="14"/>
      <c r="L506" s="14"/>
      <c r="M506" s="13">
        <v>0</v>
      </c>
      <c r="N506" s="13">
        <v>31416</v>
      </c>
      <c r="O506" s="13"/>
      <c r="P506" s="13"/>
      <c r="Q506" s="30">
        <f>Tabela1[[#This Row],[Divid.]]</f>
        <v>0.1</v>
      </c>
      <c r="R506" s="31"/>
      <c r="S506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06" s="40">
        <f>Tabela1[[#This Row],[Preço Calculado]]/Tabela1[[#This Row],[Preço atual]]-1</f>
        <v>0.15765863540988367</v>
      </c>
      <c r="U506" s="29" t="str">
        <f>HYPERLINK("https://statusinvest.com.br/fundos-imobiliarios/"&amp;Tabela1[[#This Row],[Ticker]],"Link")</f>
        <v>Link</v>
      </c>
      <c r="V506" s="38" t="s">
        <v>959</v>
      </c>
    </row>
    <row r="507" spans="1:22" hidden="1" x14ac:dyDescent="0.25">
      <c r="A507" s="12" t="s">
        <v>960</v>
      </c>
      <c r="B507" s="12" t="s">
        <v>945</v>
      </c>
      <c r="C507" s="13" t="s">
        <v>76</v>
      </c>
      <c r="D507" s="13" t="s">
        <v>961</v>
      </c>
      <c r="E507" s="16">
        <v>103.89</v>
      </c>
      <c r="F507" s="16">
        <v>1</v>
      </c>
      <c r="G507" s="25">
        <f>Tabela1[[#This Row],[Divid.]]*12/Tabela1[[#This Row],[Preço atual]]</f>
        <v>0.11550678602367889</v>
      </c>
      <c r="H507" s="16">
        <v>14.59</v>
      </c>
      <c r="I507" s="16" t="s">
        <v>962</v>
      </c>
      <c r="J507" s="15">
        <f>Tabela1[[#This Row],[Preço atual]]/Tabela1[[#This Row],[VP]]</f>
        <v>1.0277997625643056</v>
      </c>
      <c r="K507" s="14"/>
      <c r="L507" s="14"/>
      <c r="M507" s="13">
        <v>0</v>
      </c>
      <c r="N507" s="13">
        <v>7880</v>
      </c>
      <c r="O507" s="13"/>
      <c r="P507" s="13"/>
      <c r="Q507" s="30">
        <f>Tabela1[[#This Row],[Divid.]]</f>
        <v>1</v>
      </c>
      <c r="R507" s="31"/>
      <c r="S507" s="39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507" s="40">
        <f>Tabela1[[#This Row],[Preço Calculado]]/Tabela1[[#This Row],[Preço atual]]-1</f>
        <v>-0.14755139465919642</v>
      </c>
      <c r="U507" s="29" t="str">
        <f>HYPERLINK("https://statusinvest.com.br/fundos-imobiliarios/"&amp;Tabela1[[#This Row],[Ticker]],"Link")</f>
        <v>Link</v>
      </c>
      <c r="V507" s="38" t="s">
        <v>963</v>
      </c>
    </row>
    <row r="508" spans="1:22" hidden="1" x14ac:dyDescent="0.25">
      <c r="A508" s="12" t="s">
        <v>964</v>
      </c>
      <c r="B508" s="12" t="s">
        <v>945</v>
      </c>
      <c r="C508" s="13" t="s">
        <v>76</v>
      </c>
      <c r="D508" s="13" t="s">
        <v>254</v>
      </c>
      <c r="E508" s="16">
        <v>8.39</v>
      </c>
      <c r="F508" s="16">
        <v>0.1</v>
      </c>
      <c r="G508" s="25">
        <f>Tabela1[[#This Row],[Divid.]]*12/Tabela1[[#This Row],[Preço atual]]</f>
        <v>0.14302741358760429</v>
      </c>
      <c r="H508" s="16">
        <v>1.28</v>
      </c>
      <c r="I508" s="16" t="s">
        <v>965</v>
      </c>
      <c r="J508" s="15">
        <f>Tabela1[[#This Row],[Preço atual]]/Tabela1[[#This Row],[VP]]</f>
        <v>0.87853403141361253</v>
      </c>
      <c r="K508" s="14"/>
      <c r="L508" s="14"/>
      <c r="M508" s="13">
        <v>0</v>
      </c>
      <c r="N508" s="13">
        <v>18150</v>
      </c>
      <c r="O508" s="13"/>
      <c r="P508" s="13"/>
      <c r="Q508" s="30">
        <f>Tabela1[[#This Row],[Divid.]]</f>
        <v>0.1</v>
      </c>
      <c r="R508" s="31"/>
      <c r="S508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08" s="40">
        <f>Tabela1[[#This Row],[Preço Calculado]]/Tabela1[[#This Row],[Preço atual]]-1</f>
        <v>5.5552867805197748E-2</v>
      </c>
      <c r="U508" s="29" t="str">
        <f>HYPERLINK("https://statusinvest.com.br/fundos-imobiliarios/"&amp;Tabela1[[#This Row],[Ticker]],"Link")</f>
        <v>Link</v>
      </c>
      <c r="V508" s="38" t="s">
        <v>966</v>
      </c>
    </row>
    <row r="509" spans="1:22" hidden="1" x14ac:dyDescent="0.25">
      <c r="A509" s="12" t="s">
        <v>967</v>
      </c>
      <c r="B509" s="12" t="s">
        <v>945</v>
      </c>
      <c r="C509" s="13" t="s">
        <v>76</v>
      </c>
      <c r="D509" s="13" t="s">
        <v>968</v>
      </c>
      <c r="E509" s="16">
        <v>93.8</v>
      </c>
      <c r="F509" s="16">
        <v>1.18</v>
      </c>
      <c r="G509" s="25">
        <f>Tabela1[[#This Row],[Divid.]]*12/Tabela1[[#This Row],[Preço atual]]</f>
        <v>0.15095948827292111</v>
      </c>
      <c r="H509" s="16">
        <v>14.3</v>
      </c>
      <c r="I509" s="16" t="s">
        <v>969</v>
      </c>
      <c r="J509" s="15">
        <f>Tabela1[[#This Row],[Preço atual]]/Tabela1[[#This Row],[VP]]</f>
        <v>0.95122198559983773</v>
      </c>
      <c r="K509" s="14"/>
      <c r="L509" s="14"/>
      <c r="M509" s="13">
        <v>0</v>
      </c>
      <c r="N509" s="13">
        <v>12258</v>
      </c>
      <c r="O509" s="13"/>
      <c r="P509" s="13"/>
      <c r="Q509" s="30">
        <f>Tabela1[[#This Row],[Divid.]]</f>
        <v>1.18</v>
      </c>
      <c r="R509" s="31"/>
      <c r="S509" s="39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509" s="40">
        <f>Tabela1[[#This Row],[Preço Calculado]]/Tabela1[[#This Row],[Preço atual]]-1</f>
        <v>0.1140921643758015</v>
      </c>
      <c r="U509" s="29" t="str">
        <f>HYPERLINK("https://statusinvest.com.br/fundos-imobiliarios/"&amp;Tabela1[[#This Row],[Ticker]],"Link")</f>
        <v>Link</v>
      </c>
      <c r="V509" s="38" t="s">
        <v>970</v>
      </c>
    </row>
    <row r="510" spans="1:22" hidden="1" x14ac:dyDescent="0.25">
      <c r="A510" s="12" t="s">
        <v>971</v>
      </c>
      <c r="B510" s="12" t="s">
        <v>945</v>
      </c>
      <c r="C510" s="13" t="s">
        <v>76</v>
      </c>
      <c r="D510" s="13" t="s">
        <v>972</v>
      </c>
      <c r="E510" s="16">
        <v>8.85</v>
      </c>
      <c r="F510" s="16">
        <v>0.11</v>
      </c>
      <c r="G510" s="25">
        <f>Tabela1[[#This Row],[Divid.]]*12/Tabela1[[#This Row],[Preço atual]]</f>
        <v>0.14915254237288136</v>
      </c>
      <c r="H510" s="16">
        <v>1.29</v>
      </c>
      <c r="I510" s="16" t="s">
        <v>973</v>
      </c>
      <c r="J510" s="15">
        <f>Tabela1[[#This Row],[Preço atual]]/Tabela1[[#This Row],[VP]]</f>
        <v>0.921875</v>
      </c>
      <c r="K510" s="14"/>
      <c r="L510" s="14"/>
      <c r="M510" s="13">
        <v>0</v>
      </c>
      <c r="N510" s="13">
        <v>52730</v>
      </c>
      <c r="O510" s="13"/>
      <c r="P510" s="13"/>
      <c r="Q510" s="30">
        <f>Tabela1[[#This Row],[Divid.]]</f>
        <v>0.11</v>
      </c>
      <c r="R510" s="31"/>
      <c r="S510" s="39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510" s="40">
        <f>Tabela1[[#This Row],[Preço Calculado]]/Tabela1[[#This Row],[Preço atual]]-1</f>
        <v>0.10075677027956709</v>
      </c>
      <c r="U510" s="29" t="str">
        <f>HYPERLINK("https://statusinvest.com.br/fundos-imobiliarios/"&amp;Tabela1[[#This Row],[Ticker]],"Link")</f>
        <v>Link</v>
      </c>
      <c r="V510" s="38" t="s">
        <v>974</v>
      </c>
    </row>
    <row r="511" spans="1:22" hidden="1" x14ac:dyDescent="0.25">
      <c r="A511" s="12" t="s">
        <v>975</v>
      </c>
      <c r="B511" s="12" t="s">
        <v>945</v>
      </c>
      <c r="C511" s="13" t="s">
        <v>76</v>
      </c>
      <c r="D511" s="13"/>
      <c r="E511" s="16">
        <v>100</v>
      </c>
      <c r="F511" s="16" t="s">
        <v>49</v>
      </c>
      <c r="G511" s="25" t="e">
        <f>Tabela1[[#This Row],[Divid.]]*12/Tabela1[[#This Row],[Preço atual]]</f>
        <v>#VALUE!</v>
      </c>
      <c r="H511" s="16">
        <v>0</v>
      </c>
      <c r="I511" s="16" t="s">
        <v>976</v>
      </c>
      <c r="J511" s="15">
        <f>Tabela1[[#This Row],[Preço atual]]/Tabela1[[#This Row],[VP]]</f>
        <v>0.70776417297756389</v>
      </c>
      <c r="K511" s="14"/>
      <c r="L511" s="14"/>
      <c r="M511" s="13">
        <v>0</v>
      </c>
      <c r="N511" s="13">
        <v>14</v>
      </c>
      <c r="O511" s="13"/>
      <c r="P511" s="13"/>
      <c r="Q511" s="30" t="str">
        <f>Tabela1[[#This Row],[Divid.]]</f>
        <v>-</v>
      </c>
      <c r="R511" s="31"/>
      <c r="S511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11" s="40" t="e">
        <f>Tabela1[[#This Row],[Preço Calculado]]/Tabela1[[#This Row],[Preço atual]]-1</f>
        <v>#VALUE!</v>
      </c>
      <c r="U511" s="29" t="str">
        <f>HYPERLINK("https://statusinvest.com.br/fundos-imobiliarios/"&amp;Tabela1[[#This Row],[Ticker]],"Link")</f>
        <v>Link</v>
      </c>
      <c r="V511" s="38"/>
    </row>
    <row r="512" spans="1:22" hidden="1" x14ac:dyDescent="0.25">
      <c r="A512" s="12" t="s">
        <v>977</v>
      </c>
      <c r="B512" s="12" t="s">
        <v>945</v>
      </c>
      <c r="C512" s="13" t="s">
        <v>76</v>
      </c>
      <c r="D512" s="13"/>
      <c r="E512" s="16">
        <v>106.21</v>
      </c>
      <c r="F512" s="16">
        <v>1.05</v>
      </c>
      <c r="G512" s="25">
        <f>Tabela1[[#This Row],[Divid.]]*12/Tabela1[[#This Row],[Preço atual]]</f>
        <v>0.11863289709066945</v>
      </c>
      <c r="H512" s="16">
        <v>1.05</v>
      </c>
      <c r="I512" s="16" t="s">
        <v>978</v>
      </c>
      <c r="J512" s="15">
        <f>Tabela1[[#This Row],[Preço atual]]/Tabela1[[#This Row],[VP]]</f>
        <v>0.61836283185840712</v>
      </c>
      <c r="K512" s="14"/>
      <c r="L512" s="14"/>
      <c r="M512" s="13">
        <v>0</v>
      </c>
      <c r="N512" s="13">
        <v>388</v>
      </c>
      <c r="O512" s="13">
        <v>2</v>
      </c>
      <c r="P512" s="13">
        <v>0</v>
      </c>
      <c r="Q512" s="30">
        <f>Tabela1[[#This Row],[Divid.]]</f>
        <v>1.05</v>
      </c>
      <c r="R512" s="31"/>
      <c r="S512" s="39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512" s="40">
        <f>Tabela1[[#This Row],[Preço Calculado]]/Tabela1[[#This Row],[Preço atual]]-1</f>
        <v>-0.12448046427550219</v>
      </c>
      <c r="U512" s="29" t="str">
        <f>HYPERLINK("https://statusinvest.com.br/fundos-imobiliarios/"&amp;Tabela1[[#This Row],[Ticker]],"Link")</f>
        <v>Link</v>
      </c>
      <c r="V512" s="38" t="s">
        <v>979</v>
      </c>
    </row>
    <row r="513" spans="1:22" hidden="1" x14ac:dyDescent="0.25">
      <c r="A513" s="12" t="s">
        <v>980</v>
      </c>
      <c r="B513" s="12" t="s">
        <v>945</v>
      </c>
      <c r="C513" s="13" t="s">
        <v>76</v>
      </c>
      <c r="D513" s="13"/>
      <c r="E513" s="16">
        <v>121.17</v>
      </c>
      <c r="F513" s="16">
        <v>3.91</v>
      </c>
      <c r="G513" s="25">
        <f>Tabela1[[#This Row],[Divid.]]*12/Tabela1[[#This Row],[Preço atual]]</f>
        <v>0.38722456053478582</v>
      </c>
      <c r="H513" s="16">
        <v>3.91</v>
      </c>
      <c r="I513" s="16" t="s">
        <v>981</v>
      </c>
      <c r="J513" s="15">
        <f>Tabela1[[#This Row],[Preço atual]]/Tabela1[[#This Row],[VP]]</f>
        <v>0.71732180914042154</v>
      </c>
      <c r="K513" s="14"/>
      <c r="L513" s="14"/>
      <c r="M513" s="13">
        <v>0</v>
      </c>
      <c r="N513" s="13">
        <v>101</v>
      </c>
      <c r="O513" s="13">
        <v>3</v>
      </c>
      <c r="P513" s="13">
        <v>0</v>
      </c>
      <c r="Q513" s="30">
        <f>Tabela1[[#This Row],[Divid.]]</f>
        <v>3.91</v>
      </c>
      <c r="R513" s="31"/>
      <c r="S513" s="39">
        <f>IF(ISERR(SEARCH("TIJOLO",Tabela1[[#This Row],[Setor]])),Tabela1[[#This Row],[Divid.
Considerado]]*12/($X$1+$AD$1+Tabela1[[#This Row],[Ônus]]),Tabela1[[#This Row],[Divid.
Considerado]]*12*(1-$AF$1)/($X$1+Tabela1[[#This Row],[Ônus]]))</f>
        <v>346.27306273062732</v>
      </c>
      <c r="T513" s="40">
        <f>Tabela1[[#This Row],[Preço Calculado]]/Tabela1[[#This Row],[Preço atual]]-1</f>
        <v>1.8577458342050615</v>
      </c>
      <c r="U513" s="29" t="str">
        <f>HYPERLINK("https://statusinvest.com.br/fundos-imobiliarios/"&amp;Tabela1[[#This Row],[Ticker]],"Link")</f>
        <v>Link</v>
      </c>
      <c r="V513" s="38" t="s">
        <v>982</v>
      </c>
    </row>
    <row r="514" spans="1:22" hidden="1" x14ac:dyDescent="0.25">
      <c r="A514" s="12" t="s">
        <v>983</v>
      </c>
      <c r="B514" s="12" t="s">
        <v>945</v>
      </c>
      <c r="C514" s="13" t="s">
        <v>76</v>
      </c>
      <c r="D514" s="13" t="s">
        <v>347</v>
      </c>
      <c r="E514" s="16">
        <v>57.95</v>
      </c>
      <c r="F514" s="16">
        <v>0.67</v>
      </c>
      <c r="G514" s="25">
        <f>Tabela1[[#This Row],[Divid.]]*12/Tabela1[[#This Row],[Preço atual]]</f>
        <v>0.13874029335634169</v>
      </c>
      <c r="H514" s="16">
        <v>10.35</v>
      </c>
      <c r="I514" s="16" t="s">
        <v>984</v>
      </c>
      <c r="J514" s="15">
        <f>Tabela1[[#This Row],[Preço atual]]/Tabela1[[#This Row],[VP]]</f>
        <v>0.66701197053407002</v>
      </c>
      <c r="K514" s="14"/>
      <c r="L514" s="14"/>
      <c r="M514" s="13">
        <v>0</v>
      </c>
      <c r="N514" s="13">
        <v>8266</v>
      </c>
      <c r="O514" s="13"/>
      <c r="P514" s="13"/>
      <c r="Q514" s="30">
        <f>Tabela1[[#This Row],[Divid.]]</f>
        <v>0.67</v>
      </c>
      <c r="R514" s="31"/>
      <c r="S514" s="39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514" s="40">
        <f>Tabela1[[#This Row],[Preço Calculado]]/Tabela1[[#This Row],[Preço atual]]-1</f>
        <v>2.3913604105842534E-2</v>
      </c>
      <c r="U514" s="29" t="str">
        <f>HYPERLINK("https://statusinvest.com.br/fundos-imobiliarios/"&amp;Tabela1[[#This Row],[Ticker]],"Link")</f>
        <v>Link</v>
      </c>
      <c r="V514" s="38" t="s">
        <v>985</v>
      </c>
    </row>
    <row r="515" spans="1:22" hidden="1" x14ac:dyDescent="0.25">
      <c r="A515" s="12" t="s">
        <v>986</v>
      </c>
      <c r="B515" s="12" t="s">
        <v>945</v>
      </c>
      <c r="C515" s="13" t="s">
        <v>76</v>
      </c>
      <c r="D515" s="13" t="s">
        <v>987</v>
      </c>
      <c r="E515" s="16">
        <v>9.82</v>
      </c>
      <c r="F515" s="16">
        <v>0.11</v>
      </c>
      <c r="G515" s="25">
        <f>Tabela1[[#This Row],[Divid.]]*12/Tabela1[[#This Row],[Preço atual]]</f>
        <v>0.13441955193482688</v>
      </c>
      <c r="H515" s="16">
        <v>1.5</v>
      </c>
      <c r="I515" s="16" t="s">
        <v>988</v>
      </c>
      <c r="J515" s="15">
        <f>Tabela1[[#This Row],[Preço atual]]/Tabela1[[#This Row],[VP]]</f>
        <v>0.96274509803921582</v>
      </c>
      <c r="K515" s="14"/>
      <c r="L515" s="14"/>
      <c r="M515" s="13">
        <v>0</v>
      </c>
      <c r="N515" s="13">
        <v>2620</v>
      </c>
      <c r="O515" s="13"/>
      <c r="P515" s="13"/>
      <c r="Q515" s="30">
        <f>Tabela1[[#This Row],[Divid.]]</f>
        <v>0.11</v>
      </c>
      <c r="R515" s="31"/>
      <c r="S515" s="39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515" s="40">
        <f>Tabela1[[#This Row],[Preço Calculado]]/Tabela1[[#This Row],[Preço atual]]-1</f>
        <v>-7.9737864588422802E-3</v>
      </c>
      <c r="U515" s="29" t="str">
        <f>HYPERLINK("https://statusinvest.com.br/fundos-imobiliarios/"&amp;Tabela1[[#This Row],[Ticker]],"Link")</f>
        <v>Link</v>
      </c>
      <c r="V515" s="38" t="s">
        <v>989</v>
      </c>
    </row>
    <row r="516" spans="1:22" hidden="1" x14ac:dyDescent="0.25">
      <c r="A516" s="12" t="s">
        <v>990</v>
      </c>
      <c r="B516" s="12" t="s">
        <v>945</v>
      </c>
      <c r="C516" s="13" t="s">
        <v>76</v>
      </c>
      <c r="D516" s="13" t="s">
        <v>991</v>
      </c>
      <c r="E516" s="16">
        <v>19.100000000000001</v>
      </c>
      <c r="F516" s="16">
        <v>0.18</v>
      </c>
      <c r="G516" s="25">
        <f>Tabela1[[#This Row],[Divid.]]*12/Tabela1[[#This Row],[Preço atual]]</f>
        <v>0.1130890052356021</v>
      </c>
      <c r="H516" s="16">
        <v>2.1800000000000002</v>
      </c>
      <c r="I516" s="16" t="s">
        <v>992</v>
      </c>
      <c r="J516" s="15">
        <f>Tabela1[[#This Row],[Preço atual]]/Tabela1[[#This Row],[VP]]</f>
        <v>0.80151070079731446</v>
      </c>
      <c r="K516" s="14"/>
      <c r="L516" s="14"/>
      <c r="M516" s="13">
        <v>0</v>
      </c>
      <c r="N516" s="13">
        <v>1267</v>
      </c>
      <c r="O516" s="13"/>
      <c r="P516" s="13"/>
      <c r="Q516" s="30">
        <f>Tabela1[[#This Row],[Divid.]]</f>
        <v>0.18</v>
      </c>
      <c r="R516" s="31"/>
      <c r="S516" s="39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516" s="40">
        <f>Tabela1[[#This Row],[Preço Calculado]]/Tabela1[[#This Row],[Preço atual]]-1</f>
        <v>-0.16539479530920964</v>
      </c>
      <c r="U516" s="29" t="str">
        <f>HYPERLINK("https://statusinvest.com.br/fundos-imobiliarios/"&amp;Tabela1[[#This Row],[Ticker]],"Link")</f>
        <v>Link</v>
      </c>
      <c r="V516" s="38" t="s">
        <v>993</v>
      </c>
    </row>
    <row r="517" spans="1:22" hidden="1" x14ac:dyDescent="0.25">
      <c r="A517" s="12" t="s">
        <v>994</v>
      </c>
      <c r="B517" s="12" t="s">
        <v>945</v>
      </c>
      <c r="C517" s="13" t="s">
        <v>76</v>
      </c>
      <c r="D517" s="13"/>
      <c r="E517" s="16">
        <v>10</v>
      </c>
      <c r="F517" s="16">
        <v>0.11</v>
      </c>
      <c r="G517" s="25">
        <f>Tabela1[[#This Row],[Divid.]]*12/Tabela1[[#This Row],[Preço atual]]</f>
        <v>0.13200000000000001</v>
      </c>
      <c r="H517" s="16">
        <v>1.19</v>
      </c>
      <c r="I517" s="16" t="s">
        <v>995</v>
      </c>
      <c r="J517" s="15">
        <f>Tabela1[[#This Row],[Preço atual]]/Tabela1[[#This Row],[VP]]</f>
        <v>1.0362694300518134</v>
      </c>
      <c r="K517" s="14"/>
      <c r="L517" s="14"/>
      <c r="M517" s="13">
        <v>0</v>
      </c>
      <c r="N517" s="13">
        <v>10026</v>
      </c>
      <c r="O517" s="13"/>
      <c r="P517" s="13"/>
      <c r="Q517" s="30">
        <f>Tabela1[[#This Row],[Divid.]]</f>
        <v>0.11</v>
      </c>
      <c r="R517" s="31"/>
      <c r="S517" s="39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517" s="40">
        <f>Tabela1[[#This Row],[Preço Calculado]]/Tabela1[[#This Row],[Preço atual]]-1</f>
        <v>-2.583025830258312E-2</v>
      </c>
      <c r="U517" s="29" t="str">
        <f>HYPERLINK("https://statusinvest.com.br/fundos-imobiliarios/"&amp;Tabela1[[#This Row],[Ticker]],"Link")</f>
        <v>Link</v>
      </c>
      <c r="V517" s="38" t="s">
        <v>996</v>
      </c>
    </row>
    <row r="518" spans="1:22" hidden="1" x14ac:dyDescent="0.25">
      <c r="A518" s="12" t="s">
        <v>997</v>
      </c>
      <c r="B518" s="12" t="s">
        <v>945</v>
      </c>
      <c r="C518" s="13" t="s">
        <v>76</v>
      </c>
      <c r="D518" s="13"/>
      <c r="E518" s="16">
        <v>3.19</v>
      </c>
      <c r="F518" s="16">
        <v>0.01</v>
      </c>
      <c r="G518" s="25">
        <f>Tabela1[[#This Row],[Divid.]]*12/Tabela1[[#This Row],[Preço atual]]</f>
        <v>3.7617554858934171E-2</v>
      </c>
      <c r="H518" s="16">
        <v>0.24</v>
      </c>
      <c r="I518" s="16" t="s">
        <v>998</v>
      </c>
      <c r="J518" s="15">
        <f>Tabela1[[#This Row],[Preço atual]]/Tabela1[[#This Row],[VP]]</f>
        <v>0.35562987736900775</v>
      </c>
      <c r="K518" s="14"/>
      <c r="L518" s="14"/>
      <c r="M518" s="13">
        <v>0</v>
      </c>
      <c r="N518" s="13">
        <v>4074</v>
      </c>
      <c r="O518" s="13"/>
      <c r="P518" s="13"/>
      <c r="Q518" s="30">
        <f>Tabela1[[#This Row],[Divid.]]</f>
        <v>0.01</v>
      </c>
      <c r="R518" s="31"/>
      <c r="S518" s="39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518" s="40">
        <f>Tabela1[[#This Row],[Preço Calculado]]/Tabela1[[#This Row],[Preço atual]]-1</f>
        <v>-0.72237966893775529</v>
      </c>
      <c r="U518" s="29" t="str">
        <f>HYPERLINK("https://statusinvest.com.br/fundos-imobiliarios/"&amp;Tabela1[[#This Row],[Ticker]],"Link")</f>
        <v>Link</v>
      </c>
      <c r="V518" s="38" t="s">
        <v>999</v>
      </c>
    </row>
    <row r="519" spans="1:22" hidden="1" x14ac:dyDescent="0.25">
      <c r="A519" s="12" t="s">
        <v>1000</v>
      </c>
      <c r="B519" s="12" t="s">
        <v>945</v>
      </c>
      <c r="C519" s="13" t="s">
        <v>55</v>
      </c>
      <c r="D519" s="13"/>
      <c r="E519" s="16">
        <v>102.53</v>
      </c>
      <c r="F519" s="16" t="s">
        <v>49</v>
      </c>
      <c r="G519" s="25" t="e">
        <f>Tabela1[[#This Row],[Divid.]]*12/Tabela1[[#This Row],[Preço atual]]</f>
        <v>#VALUE!</v>
      </c>
      <c r="H519" s="16">
        <v>0</v>
      </c>
      <c r="I519" s="16" t="s">
        <v>1001</v>
      </c>
      <c r="J519" s="15">
        <f>Tabela1[[#This Row],[Preço atual]]/Tabela1[[#This Row],[VP]]</f>
        <v>0.10899677889164107</v>
      </c>
      <c r="K519" s="14"/>
      <c r="L519" s="14"/>
      <c r="M519" s="13">
        <v>0</v>
      </c>
      <c r="N519" s="13">
        <v>1</v>
      </c>
      <c r="O519" s="13"/>
      <c r="P519" s="13"/>
      <c r="Q519" s="30" t="str">
        <f>Tabela1[[#This Row],[Divid.]]</f>
        <v>-</v>
      </c>
      <c r="R519" s="31"/>
      <c r="S519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19" s="40" t="e">
        <f>Tabela1[[#This Row],[Preço Calculado]]/Tabela1[[#This Row],[Preço atual]]-1</f>
        <v>#VALUE!</v>
      </c>
      <c r="U519" s="29" t="str">
        <f>HYPERLINK("https://statusinvest.com.br/fundos-imobiliarios/"&amp;Tabela1[[#This Row],[Ticker]],"Link")</f>
        <v>Link</v>
      </c>
      <c r="V519" s="38"/>
    </row>
    <row r="520" spans="1:22" hidden="1" x14ac:dyDescent="0.25">
      <c r="A520" s="12" t="s">
        <v>1002</v>
      </c>
      <c r="B520" s="12" t="s">
        <v>945</v>
      </c>
      <c r="C520" s="13" t="s">
        <v>76</v>
      </c>
      <c r="D520" s="13" t="s">
        <v>1003</v>
      </c>
      <c r="E520" s="16">
        <v>72.989999999999995</v>
      </c>
      <c r="F520" s="16">
        <v>1.0900000000000001</v>
      </c>
      <c r="G520" s="25">
        <f>Tabela1[[#This Row],[Divid.]]*12/Tabela1[[#This Row],[Preço atual]]</f>
        <v>0.17920263049732843</v>
      </c>
      <c r="H520" s="16">
        <v>12.64</v>
      </c>
      <c r="I520" s="16" t="s">
        <v>1004</v>
      </c>
      <c r="J520" s="15">
        <f>Tabela1[[#This Row],[Preço atual]]/Tabela1[[#This Row],[VP]]</f>
        <v>0.76702395964691039</v>
      </c>
      <c r="K520" s="14"/>
      <c r="L520" s="14"/>
      <c r="M520" s="13">
        <v>0</v>
      </c>
      <c r="N520" s="13">
        <v>7328</v>
      </c>
      <c r="O520" s="13"/>
      <c r="P520" s="13"/>
      <c r="Q520" s="30">
        <f>Tabela1[[#This Row],[Divid.]]</f>
        <v>1.0900000000000001</v>
      </c>
      <c r="R520" s="31"/>
      <c r="S520" s="39">
        <f>IF(ISERR(SEARCH("TIJOLO",Tabela1[[#This Row],[Setor]])),Tabela1[[#This Row],[Divid.
Considerado]]*12/($X$1+$AD$1+Tabela1[[#This Row],[Ônus]]),Tabela1[[#This Row],[Divid.
Considerado]]*12*(1-$AF$1)/($X$1+Tabela1[[#This Row],[Ônus]]))</f>
        <v>96.53136531365314</v>
      </c>
      <c r="T520" s="40">
        <f>Tabela1[[#This Row],[Preço Calculado]]/Tabela1[[#This Row],[Preço atual]]-1</f>
        <v>0.32252863835666723</v>
      </c>
      <c r="U520" s="29" t="str">
        <f>HYPERLINK("https://statusinvest.com.br/fundos-imobiliarios/"&amp;Tabela1[[#This Row],[Ticker]],"Link")</f>
        <v>Link</v>
      </c>
      <c r="V520" s="38" t="s">
        <v>1005</v>
      </c>
    </row>
    <row r="521" spans="1:22" hidden="1" x14ac:dyDescent="0.25">
      <c r="A521" s="12" t="s">
        <v>1006</v>
      </c>
      <c r="B521" s="12" t="s">
        <v>945</v>
      </c>
      <c r="C521" s="13" t="s">
        <v>55</v>
      </c>
      <c r="D521" s="13"/>
      <c r="E521" s="16">
        <v>0</v>
      </c>
      <c r="F521" s="16" t="s">
        <v>49</v>
      </c>
      <c r="G521" s="25" t="e">
        <f>Tabela1[[#This Row],[Divid.]]*12/Tabela1[[#This Row],[Preço atual]]</f>
        <v>#VALUE!</v>
      </c>
      <c r="H521" s="16">
        <v>0</v>
      </c>
      <c r="I521" s="16" t="s">
        <v>49</v>
      </c>
      <c r="J521" s="15" t="e">
        <f>Tabela1[[#This Row],[Preço atual]]/Tabela1[[#This Row],[VP]]</f>
        <v>#VALUE!</v>
      </c>
      <c r="K521" s="14"/>
      <c r="L521" s="14"/>
      <c r="M521" s="13">
        <v>0</v>
      </c>
      <c r="N521" s="13"/>
      <c r="O521" s="13"/>
      <c r="P521" s="13"/>
      <c r="Q521" s="30" t="str">
        <f>Tabela1[[#This Row],[Divid.]]</f>
        <v>-</v>
      </c>
      <c r="R521" s="31"/>
      <c r="S521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21" s="40" t="e">
        <f>Tabela1[[#This Row],[Preço Calculado]]/Tabela1[[#This Row],[Preço atual]]-1</f>
        <v>#VALUE!</v>
      </c>
      <c r="U521" s="29" t="str">
        <f>HYPERLINK("https://statusinvest.com.br/fundos-imobiliarios/"&amp;Tabela1[[#This Row],[Ticker]],"Link")</f>
        <v>Link</v>
      </c>
      <c r="V521" s="38"/>
    </row>
    <row r="522" spans="1:22" hidden="1" x14ac:dyDescent="0.25">
      <c r="A522" s="12" t="s">
        <v>1007</v>
      </c>
      <c r="B522" s="12" t="s">
        <v>945</v>
      </c>
      <c r="C522" s="13" t="s">
        <v>76</v>
      </c>
      <c r="D522" s="13" t="s">
        <v>491</v>
      </c>
      <c r="E522" s="16">
        <v>103.35</v>
      </c>
      <c r="F522" s="16">
        <v>1.06</v>
      </c>
      <c r="G522" s="25">
        <f>Tabela1[[#This Row],[Divid.]]*12/Tabela1[[#This Row],[Preço atual]]</f>
        <v>0.12307692307692308</v>
      </c>
      <c r="H522" s="16">
        <v>12.92</v>
      </c>
      <c r="I522" s="16" t="s">
        <v>1008</v>
      </c>
      <c r="J522" s="15">
        <f>Tabela1[[#This Row],[Preço atual]]/Tabela1[[#This Row],[VP]]</f>
        <v>1.0072117727317025</v>
      </c>
      <c r="K522" s="14"/>
      <c r="L522" s="14"/>
      <c r="M522" s="13">
        <v>0</v>
      </c>
      <c r="N522" s="13">
        <v>68982</v>
      </c>
      <c r="O522" s="13"/>
      <c r="P522" s="13"/>
      <c r="Q522" s="30">
        <f>Tabela1[[#This Row],[Divid.]]</f>
        <v>1.06</v>
      </c>
      <c r="R522" s="31"/>
      <c r="S522" s="39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522" s="40">
        <f>Tabela1[[#This Row],[Preço Calculado]]/Tabela1[[#This Row],[Preço atual]]-1</f>
        <v>-9.1683224524552909E-2</v>
      </c>
      <c r="U522" s="29" t="str">
        <f>HYPERLINK("https://statusinvest.com.br/fundos-imobiliarios/"&amp;Tabela1[[#This Row],[Ticker]],"Link")</f>
        <v>Link</v>
      </c>
      <c r="V522" s="38" t="s">
        <v>1009</v>
      </c>
    </row>
    <row r="523" spans="1:22" hidden="1" x14ac:dyDescent="0.25">
      <c r="A523" s="12" t="s">
        <v>1010</v>
      </c>
      <c r="B523" s="12" t="s">
        <v>945</v>
      </c>
      <c r="C523" s="13" t="s">
        <v>76</v>
      </c>
      <c r="D523" s="13"/>
      <c r="E523" s="16">
        <v>1020</v>
      </c>
      <c r="F523" s="16">
        <v>12.56</v>
      </c>
      <c r="G523" s="25">
        <f>Tabela1[[#This Row],[Divid.]]*12/Tabela1[[#This Row],[Preço atual]]</f>
        <v>0.14776470588235294</v>
      </c>
      <c r="H523" s="16">
        <v>47.14</v>
      </c>
      <c r="I523" s="16" t="s">
        <v>1011</v>
      </c>
      <c r="J523" s="15">
        <f>Tabela1[[#This Row],[Preço atual]]/Tabela1[[#This Row],[VP]]</f>
        <v>1.0234490232082116</v>
      </c>
      <c r="K523" s="14"/>
      <c r="L523" s="14"/>
      <c r="M523" s="13">
        <v>0</v>
      </c>
      <c r="N523" s="13">
        <v>3892</v>
      </c>
      <c r="O523" s="13"/>
      <c r="P523" s="13"/>
      <c r="Q523" s="30">
        <f>Tabela1[[#This Row],[Divid.]]</f>
        <v>12.56</v>
      </c>
      <c r="R523" s="31"/>
      <c r="S523" s="39">
        <f>IF(ISERR(SEARCH("TIJOLO",Tabela1[[#This Row],[Setor]])),Tabela1[[#This Row],[Divid.
Considerado]]*12/($X$1+$AD$1+Tabela1[[#This Row],[Ônus]]),Tabela1[[#This Row],[Divid.
Considerado]]*12*(1-$AF$1)/($X$1+Tabela1[[#This Row],[Ônus]]))</f>
        <v>1112.3247232472324</v>
      </c>
      <c r="T523" s="40">
        <f>Tabela1[[#This Row],[Preço Calculado]]/Tabela1[[#This Row],[Preço atual]]-1</f>
        <v>9.051443455611019E-2</v>
      </c>
      <c r="U523" s="29" t="str">
        <f>HYPERLINK("https://statusinvest.com.br/fundos-imobiliarios/"&amp;Tabela1[[#This Row],[Ticker]],"Link")</f>
        <v>Link</v>
      </c>
      <c r="V523" s="38" t="s">
        <v>1012</v>
      </c>
    </row>
    <row r="524" spans="1:22" hidden="1" x14ac:dyDescent="0.25">
      <c r="A524" s="12" t="s">
        <v>1013</v>
      </c>
      <c r="B524" s="12" t="s">
        <v>945</v>
      </c>
      <c r="C524" s="13" t="s">
        <v>55</v>
      </c>
      <c r="D524" s="13"/>
      <c r="E524" s="16">
        <v>0</v>
      </c>
      <c r="F524" s="16" t="s">
        <v>49</v>
      </c>
      <c r="G524" s="25" t="e">
        <f>Tabela1[[#This Row],[Divid.]]*12/Tabela1[[#This Row],[Preço atual]]</f>
        <v>#VALUE!</v>
      </c>
      <c r="H524" s="16">
        <v>0</v>
      </c>
      <c r="I524" s="16" t="s">
        <v>1014</v>
      </c>
      <c r="J524" s="15">
        <f>Tabela1[[#This Row],[Preço atual]]/Tabela1[[#This Row],[VP]]</f>
        <v>0</v>
      </c>
      <c r="K524" s="14"/>
      <c r="L524" s="14"/>
      <c r="M524" s="13">
        <v>0</v>
      </c>
      <c r="N524" s="13">
        <v>17</v>
      </c>
      <c r="O524" s="13"/>
      <c r="P524" s="13"/>
      <c r="Q524" s="30" t="str">
        <f>Tabela1[[#This Row],[Divid.]]</f>
        <v>-</v>
      </c>
      <c r="R524" s="31"/>
      <c r="S524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24" s="40" t="e">
        <f>Tabela1[[#This Row],[Preço Calculado]]/Tabela1[[#This Row],[Preço atual]]-1</f>
        <v>#VALUE!</v>
      </c>
      <c r="U524" s="29" t="str">
        <f>HYPERLINK("https://statusinvest.com.br/fundos-imobiliarios/"&amp;Tabela1[[#This Row],[Ticker]],"Link")</f>
        <v>Link</v>
      </c>
      <c r="V524" s="38"/>
    </row>
    <row r="525" spans="1:22" hidden="1" x14ac:dyDescent="0.25">
      <c r="A525" s="12" t="s">
        <v>1015</v>
      </c>
      <c r="B525" s="12" t="s">
        <v>945</v>
      </c>
      <c r="C525" s="13" t="s">
        <v>76</v>
      </c>
      <c r="D525" s="13" t="s">
        <v>1016</v>
      </c>
      <c r="E525" s="16">
        <v>81.99</v>
      </c>
      <c r="F525" s="16">
        <v>1.1000000000000001</v>
      </c>
      <c r="G525" s="25">
        <f>Tabela1[[#This Row],[Divid.]]*12/Tabela1[[#This Row],[Preço atual]]</f>
        <v>0.1609952433223564</v>
      </c>
      <c r="H525" s="16">
        <v>15.1</v>
      </c>
      <c r="I525" s="16" t="s">
        <v>1017</v>
      </c>
      <c r="J525" s="15">
        <f>Tabela1[[#This Row],[Preço atual]]/Tabela1[[#This Row],[VP]]</f>
        <v>0.8373161764705882</v>
      </c>
      <c r="K525" s="14"/>
      <c r="L525" s="14"/>
      <c r="M525" s="13">
        <v>0</v>
      </c>
      <c r="N525" s="13">
        <v>2746</v>
      </c>
      <c r="O525" s="13"/>
      <c r="P525" s="13"/>
      <c r="Q525" s="30">
        <f>Tabela1[[#This Row],[Divid.]]</f>
        <v>1.1000000000000001</v>
      </c>
      <c r="R525" s="31"/>
      <c r="S525" s="39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525" s="40">
        <f>Tabela1[[#This Row],[Preço Calculado]]/Tabela1[[#This Row],[Preço atual]]-1</f>
        <v>0.18815677728676294</v>
      </c>
      <c r="U525" s="29" t="str">
        <f>HYPERLINK("https://statusinvest.com.br/fundos-imobiliarios/"&amp;Tabela1[[#This Row],[Ticker]],"Link")</f>
        <v>Link</v>
      </c>
      <c r="V525" s="38" t="s">
        <v>1018</v>
      </c>
    </row>
    <row r="526" spans="1:22" x14ac:dyDescent="0.25">
      <c r="A526" s="12" t="s">
        <v>1019</v>
      </c>
      <c r="B526" s="12" t="s">
        <v>945</v>
      </c>
      <c r="C526" s="13"/>
      <c r="D526" s="13"/>
      <c r="E526" s="16"/>
      <c r="F526" s="16"/>
      <c r="G526" s="25" t="e">
        <f>Tabela1[[#This Row],[Divid.]]*12/Tabela1[[#This Row],[Preço atual]]</f>
        <v>#DIV/0!</v>
      </c>
      <c r="H526" s="16"/>
      <c r="I526" s="16"/>
      <c r="J526" s="15" t="e">
        <f>Tabela1[[#This Row],[Preço atual]]/Tabela1[[#This Row],[VP]]</f>
        <v>#DIV/0!</v>
      </c>
      <c r="K526" s="14"/>
      <c r="L526" s="14"/>
      <c r="M526" s="13"/>
      <c r="N526" s="13"/>
      <c r="O526" s="13"/>
      <c r="P526" s="13"/>
      <c r="Q526" s="30">
        <f>Tabela1[[#This Row],[Divid.]]</f>
        <v>0</v>
      </c>
      <c r="R526" s="31"/>
      <c r="S526" s="39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26" s="40" t="e">
        <f>Tabela1[[#This Row],[Preço Calculado]]/Tabela1[[#This Row],[Preço atual]]-1</f>
        <v>#DIV/0!</v>
      </c>
      <c r="U526" s="29" t="str">
        <f>HYPERLINK("https://statusinvest.com.br/fundos-imobiliarios/"&amp;Tabela1[[#This Row],[Ticker]],"Link")</f>
        <v>Link</v>
      </c>
      <c r="V526" s="38"/>
    </row>
    <row r="527" spans="1:22" hidden="1" x14ac:dyDescent="0.25">
      <c r="A527" s="12" t="s">
        <v>1020</v>
      </c>
      <c r="B527" s="12" t="s">
        <v>945</v>
      </c>
      <c r="C527" s="13" t="s">
        <v>76</v>
      </c>
      <c r="D527" s="13" t="s">
        <v>1021</v>
      </c>
      <c r="E527" s="16">
        <v>8.6999999999999993</v>
      </c>
      <c r="F527" s="16">
        <v>0.1</v>
      </c>
      <c r="G527" s="25">
        <f>Tabela1[[#This Row],[Divid.]]*12/Tabela1[[#This Row],[Preço atual]]</f>
        <v>0.13793103448275865</v>
      </c>
      <c r="H527" s="16">
        <v>1.27</v>
      </c>
      <c r="I527" s="16" t="s">
        <v>1022</v>
      </c>
      <c r="J527" s="15">
        <f>Tabela1[[#This Row],[Preço atual]]/Tabela1[[#This Row],[VP]]</f>
        <v>0.82230623818525517</v>
      </c>
      <c r="K527" s="14"/>
      <c r="L527" s="14"/>
      <c r="M527" s="13">
        <v>0</v>
      </c>
      <c r="N527" s="13">
        <v>8979</v>
      </c>
      <c r="O527" s="13"/>
      <c r="P527" s="13"/>
      <c r="Q527" s="30">
        <f>Tabela1[[#This Row],[Divid.]]</f>
        <v>0.1</v>
      </c>
      <c r="R527" s="31"/>
      <c r="S527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27" s="40">
        <f>Tabela1[[#This Row],[Preço Calculado]]/Tabela1[[#This Row],[Preço atual]]-1</f>
        <v>1.7941213894897778E-2</v>
      </c>
      <c r="U527" s="29" t="str">
        <f>HYPERLINK("https://statusinvest.com.br/fundos-imobiliarios/"&amp;Tabela1[[#This Row],[Ticker]],"Link")</f>
        <v>Link</v>
      </c>
      <c r="V527" s="38" t="s">
        <v>1023</v>
      </c>
    </row>
    <row r="528" spans="1:22" x14ac:dyDescent="0.25">
      <c r="A528" s="12" t="s">
        <v>1024</v>
      </c>
      <c r="B528" s="12" t="s">
        <v>945</v>
      </c>
      <c r="C528" s="13"/>
      <c r="D528" s="13"/>
      <c r="E528" s="16"/>
      <c r="F528" s="16"/>
      <c r="G528" s="25" t="e">
        <f>Tabela1[[#This Row],[Divid.]]*12/Tabela1[[#This Row],[Preço atual]]</f>
        <v>#DIV/0!</v>
      </c>
      <c r="H528" s="16"/>
      <c r="I528" s="16"/>
      <c r="J528" s="15" t="e">
        <f>Tabela1[[#This Row],[Preço atual]]/Tabela1[[#This Row],[VP]]</f>
        <v>#DIV/0!</v>
      </c>
      <c r="K528" s="14"/>
      <c r="L528" s="14"/>
      <c r="M528" s="13"/>
      <c r="N528" s="13"/>
      <c r="O528" s="13"/>
      <c r="P528" s="13"/>
      <c r="Q528" s="30">
        <f>Tabela1[[#This Row],[Divid.]]</f>
        <v>0</v>
      </c>
      <c r="R528" s="31"/>
      <c r="S528" s="39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528" s="40" t="e">
        <f>Tabela1[[#This Row],[Preço Calculado]]/Tabela1[[#This Row],[Preço atual]]-1</f>
        <v>#DIV/0!</v>
      </c>
      <c r="U528" s="29" t="str">
        <f>HYPERLINK("https://statusinvest.com.br/fundos-imobiliarios/"&amp;Tabela1[[#This Row],[Ticker]],"Link")</f>
        <v>Link</v>
      </c>
      <c r="V528" s="38"/>
    </row>
    <row r="529" spans="1:22" hidden="1" x14ac:dyDescent="0.25">
      <c r="A529" s="12" t="s">
        <v>1025</v>
      </c>
      <c r="B529" s="12" t="s">
        <v>945</v>
      </c>
      <c r="C529" s="13" t="s">
        <v>1026</v>
      </c>
      <c r="D529" s="13"/>
      <c r="E529" s="16">
        <v>115.1</v>
      </c>
      <c r="F529" s="16">
        <v>1.05</v>
      </c>
      <c r="G529" s="25">
        <f>Tabela1[[#This Row],[Divid.]]*12/Tabela1[[#This Row],[Preço atual]]</f>
        <v>0.10947002606429193</v>
      </c>
      <c r="H529" s="16">
        <v>7.61</v>
      </c>
      <c r="I529" s="16" t="s">
        <v>1027</v>
      </c>
      <c r="J529" s="15">
        <f>Tabela1[[#This Row],[Preço atual]]/Tabela1[[#This Row],[VP]]</f>
        <v>1.196963394342762</v>
      </c>
      <c r="K529" s="14"/>
      <c r="L529" s="14"/>
      <c r="M529" s="13">
        <v>0</v>
      </c>
      <c r="N529" s="13">
        <v>384</v>
      </c>
      <c r="O529" s="13"/>
      <c r="P529" s="13"/>
      <c r="Q529" s="30">
        <f>Tabela1[[#This Row],[Divid.]]</f>
        <v>1.05</v>
      </c>
      <c r="R529" s="31"/>
      <c r="S529" s="39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529" s="40">
        <f>Tabela1[[#This Row],[Preço Calculado]]/Tabela1[[#This Row],[Preço atual]]-1</f>
        <v>-0.19210312867681223</v>
      </c>
      <c r="U529" s="29" t="str">
        <f>HYPERLINK("https://statusinvest.com.br/fundos-imobiliarios/"&amp;Tabela1[[#This Row],[Ticker]],"Link")</f>
        <v>Link</v>
      </c>
      <c r="V529" s="38" t="s">
        <v>1028</v>
      </c>
    </row>
    <row r="530" spans="1:22" hidden="1" x14ac:dyDescent="0.25">
      <c r="A530" s="12" t="s">
        <v>1029</v>
      </c>
      <c r="B530" s="12" t="s">
        <v>945</v>
      </c>
      <c r="C530" s="13" t="s">
        <v>76</v>
      </c>
      <c r="D530" s="13" t="s">
        <v>1030</v>
      </c>
      <c r="E530" s="16">
        <v>7.99</v>
      </c>
      <c r="F530" s="16">
        <v>0.1</v>
      </c>
      <c r="G530" s="25">
        <f>Tabela1[[#This Row],[Divid.]]*12/Tabela1[[#This Row],[Preço atual]]</f>
        <v>0.15018773466833543</v>
      </c>
      <c r="H530" s="16">
        <v>1.26</v>
      </c>
      <c r="I530" s="16" t="s">
        <v>1031</v>
      </c>
      <c r="J530" s="15">
        <f>Tabela1[[#This Row],[Preço atual]]/Tabela1[[#This Row],[VP]]</f>
        <v>0.80220883534136544</v>
      </c>
      <c r="K530" s="14"/>
      <c r="L530" s="14"/>
      <c r="M530" s="13">
        <v>0</v>
      </c>
      <c r="N530" s="13">
        <v>13339</v>
      </c>
      <c r="O530" s="13"/>
      <c r="P530" s="13"/>
      <c r="Q530" s="30">
        <f>Tabela1[[#This Row],[Divid.]]</f>
        <v>0.1</v>
      </c>
      <c r="R530" s="31"/>
      <c r="S530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30" s="40">
        <f>Tabela1[[#This Row],[Preço Calculado]]/Tabela1[[#This Row],[Preço atual]]-1</f>
        <v>0.10839656581797374</v>
      </c>
      <c r="U530" s="29" t="str">
        <f>HYPERLINK("https://statusinvest.com.br/fundos-imobiliarios/"&amp;Tabela1[[#This Row],[Ticker]],"Link")</f>
        <v>Link</v>
      </c>
      <c r="V530" s="38" t="s">
        <v>1032</v>
      </c>
    </row>
    <row r="531" spans="1:22" hidden="1" x14ac:dyDescent="0.25">
      <c r="A531" s="12" t="s">
        <v>1033</v>
      </c>
      <c r="B531" s="12" t="s">
        <v>945</v>
      </c>
      <c r="C531" s="13" t="s">
        <v>76</v>
      </c>
      <c r="D531" s="13" t="s">
        <v>1034</v>
      </c>
      <c r="E531" s="16">
        <v>78.63</v>
      </c>
      <c r="F531" s="16">
        <v>0.88</v>
      </c>
      <c r="G531" s="25">
        <f>Tabela1[[#This Row],[Divid.]]*12/Tabela1[[#This Row],[Preço atual]]</f>
        <v>0.1342998855398703</v>
      </c>
      <c r="H531" s="16">
        <v>11.61</v>
      </c>
      <c r="I531" s="16" t="s">
        <v>1035</v>
      </c>
      <c r="J531" s="15">
        <f>Tabela1[[#This Row],[Preço atual]]/Tabela1[[#This Row],[VP]]</f>
        <v>0.8308326289095519</v>
      </c>
      <c r="K531" s="14"/>
      <c r="L531" s="14"/>
      <c r="M531" s="13">
        <v>0</v>
      </c>
      <c r="N531" s="13">
        <v>2735</v>
      </c>
      <c r="O531" s="13"/>
      <c r="P531" s="13"/>
      <c r="Q531" s="30">
        <f>Tabela1[[#This Row],[Divid.]]</f>
        <v>0.88</v>
      </c>
      <c r="R531" s="31"/>
      <c r="S531" s="39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531" s="40">
        <f>Tabela1[[#This Row],[Preço Calculado]]/Tabela1[[#This Row],[Preço atual]]-1</f>
        <v>-8.856933285090185E-3</v>
      </c>
      <c r="U531" s="29" t="str">
        <f>HYPERLINK("https://statusinvest.com.br/fundos-imobiliarios/"&amp;Tabela1[[#This Row],[Ticker]],"Link")</f>
        <v>Link</v>
      </c>
      <c r="V531" s="38" t="s">
        <v>1036</v>
      </c>
    </row>
    <row r="532" spans="1:22" hidden="1" x14ac:dyDescent="0.25">
      <c r="A532" s="12" t="s">
        <v>1037</v>
      </c>
      <c r="B532" s="12" t="s">
        <v>945</v>
      </c>
      <c r="C532" s="13" t="s">
        <v>76</v>
      </c>
      <c r="D532" s="13" t="s">
        <v>1038</v>
      </c>
      <c r="E532" s="16">
        <v>9.82</v>
      </c>
      <c r="F532" s="16">
        <v>0.1</v>
      </c>
      <c r="G532" s="25">
        <f>Tabela1[[#This Row],[Divid.]]*12/Tabela1[[#This Row],[Preço atual]]</f>
        <v>0.12219959266802445</v>
      </c>
      <c r="H532" s="16">
        <v>1.29</v>
      </c>
      <c r="I532" s="16" t="s">
        <v>1039</v>
      </c>
      <c r="J532" s="15">
        <f>Tabela1[[#This Row],[Preço atual]]/Tabela1[[#This Row],[VP]]</f>
        <v>0.98003992015968067</v>
      </c>
      <c r="K532" s="14"/>
      <c r="L532" s="14"/>
      <c r="M532" s="13">
        <v>0</v>
      </c>
      <c r="N532" s="13">
        <v>86162</v>
      </c>
      <c r="O532" s="13"/>
      <c r="P532" s="13"/>
      <c r="Q532" s="30">
        <f>Tabela1[[#This Row],[Divid.]]</f>
        <v>0.1</v>
      </c>
      <c r="R532" s="31"/>
      <c r="S532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32" s="40">
        <f>Tabela1[[#This Row],[Preço Calculado]]/Tabela1[[#This Row],[Preço atual]]-1</f>
        <v>-9.8157987689856507E-2</v>
      </c>
      <c r="U532" s="29" t="str">
        <f>HYPERLINK("https://statusinvest.com.br/fundos-imobiliarios/"&amp;Tabela1[[#This Row],[Ticker]],"Link")</f>
        <v>Link</v>
      </c>
      <c r="V532" s="38" t="s">
        <v>1040</v>
      </c>
    </row>
    <row r="533" spans="1:22" hidden="1" x14ac:dyDescent="0.25">
      <c r="A533" s="12" t="s">
        <v>1041</v>
      </c>
      <c r="B533" s="12" t="s">
        <v>945</v>
      </c>
      <c r="C533" s="13" t="s">
        <v>76</v>
      </c>
      <c r="D533" s="13" t="s">
        <v>747</v>
      </c>
      <c r="E533" s="16">
        <v>8.59</v>
      </c>
      <c r="F533" s="16">
        <v>0.11</v>
      </c>
      <c r="G533" s="25">
        <f>Tabela1[[#This Row],[Divid.]]*12/Tabela1[[#This Row],[Preço atual]]</f>
        <v>0.15366705471478465</v>
      </c>
      <c r="H533" s="16">
        <v>1.33</v>
      </c>
      <c r="I533" s="16" t="s">
        <v>1042</v>
      </c>
      <c r="J533" s="15">
        <f>Tabela1[[#This Row],[Preço atual]]/Tabela1[[#This Row],[VP]]</f>
        <v>0.89665970772442583</v>
      </c>
      <c r="K533" s="14"/>
      <c r="L533" s="14"/>
      <c r="M533" s="13">
        <v>0</v>
      </c>
      <c r="N533" s="13">
        <v>85237</v>
      </c>
      <c r="O533" s="13"/>
      <c r="P533" s="13"/>
      <c r="Q533" s="30">
        <f>Tabela1[[#This Row],[Divid.]]</f>
        <v>0.11</v>
      </c>
      <c r="R533" s="31"/>
      <c r="S533" s="39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533" s="40">
        <f>Tabela1[[#This Row],[Preço Calculado]]/Tabela1[[#This Row],[Preço atual]]-1</f>
        <v>0.13407420453715591</v>
      </c>
      <c r="U533" s="29" t="str">
        <f>HYPERLINK("https://statusinvest.com.br/fundos-imobiliarios/"&amp;Tabela1[[#This Row],[Ticker]],"Link")</f>
        <v>Link</v>
      </c>
      <c r="V533" s="38" t="s">
        <v>1043</v>
      </c>
    </row>
    <row r="534" spans="1:22" hidden="1" x14ac:dyDescent="0.25">
      <c r="A534" s="12" t="s">
        <v>1044</v>
      </c>
      <c r="B534" s="12" t="s">
        <v>945</v>
      </c>
      <c r="C534" s="13" t="s">
        <v>76</v>
      </c>
      <c r="D534" s="13"/>
      <c r="E534" s="16">
        <v>237.68</v>
      </c>
      <c r="F534" s="16">
        <v>12.05</v>
      </c>
      <c r="G534" s="25">
        <f>Tabela1[[#This Row],[Divid.]]*12/Tabela1[[#This Row],[Preço atual]]</f>
        <v>0.60838101649276344</v>
      </c>
      <c r="H534" s="16">
        <v>12.05</v>
      </c>
      <c r="I534" s="16" t="s">
        <v>1045</v>
      </c>
      <c r="J534" s="15">
        <f>Tabela1[[#This Row],[Preço atual]]/Tabela1[[#This Row],[VP]]</f>
        <v>1.0432797822842597</v>
      </c>
      <c r="K534" s="14"/>
      <c r="L534" s="14"/>
      <c r="M534" s="13">
        <v>0</v>
      </c>
      <c r="N534" s="13">
        <v>150</v>
      </c>
      <c r="O534" s="13"/>
      <c r="P534" s="13"/>
      <c r="Q534" s="30">
        <f>Tabela1[[#This Row],[Divid.]]</f>
        <v>12.05</v>
      </c>
      <c r="R534" s="31"/>
      <c r="S534" s="39">
        <f>IF(ISERR(SEARCH("TIJOLO",Tabela1[[#This Row],[Setor]])),Tabela1[[#This Row],[Divid.
Considerado]]*12/($X$1+$AD$1+Tabela1[[#This Row],[Ônus]]),Tabela1[[#This Row],[Divid.
Considerado]]*12*(1-$AF$1)/($X$1+Tabela1[[#This Row],[Ônus]]))</f>
        <v>1067.1586715867159</v>
      </c>
      <c r="T534" s="40">
        <f>Tabela1[[#This Row],[Preço Calculado]]/Tabela1[[#This Row],[Preço atual]]-1</f>
        <v>3.4898968006846003</v>
      </c>
      <c r="U534" s="29" t="str">
        <f>HYPERLINK("https://statusinvest.com.br/fundos-imobiliarios/"&amp;Tabela1[[#This Row],[Ticker]],"Link")</f>
        <v>Link</v>
      </c>
      <c r="V534" s="38" t="s">
        <v>1046</v>
      </c>
    </row>
    <row r="535" spans="1:22" hidden="1" x14ac:dyDescent="0.25">
      <c r="A535" s="12" t="s">
        <v>1047</v>
      </c>
      <c r="B535" s="12" t="s">
        <v>945</v>
      </c>
      <c r="C535" s="13" t="s">
        <v>35</v>
      </c>
      <c r="D535" s="13" t="s">
        <v>784</v>
      </c>
      <c r="E535" s="16">
        <v>10.08</v>
      </c>
      <c r="F535" s="16">
        <v>0.1</v>
      </c>
      <c r="G535" s="25">
        <f>Tabela1[[#This Row],[Divid.]]*12/Tabela1[[#This Row],[Preço atual]]</f>
        <v>0.11904761904761907</v>
      </c>
      <c r="H535" s="16">
        <v>1.25</v>
      </c>
      <c r="I535" s="16" t="s">
        <v>1048</v>
      </c>
      <c r="J535" s="15">
        <f>Tabela1[[#This Row],[Preço atual]]/Tabela1[[#This Row],[VP]]</f>
        <v>0.99604743083003966</v>
      </c>
      <c r="K535" s="14">
        <v>0</v>
      </c>
      <c r="L535" s="14">
        <v>0</v>
      </c>
      <c r="M535" s="13">
        <v>0</v>
      </c>
      <c r="N535" s="13">
        <v>106042</v>
      </c>
      <c r="O535" s="13">
        <v>140</v>
      </c>
      <c r="P535" s="13">
        <v>10</v>
      </c>
      <c r="Q535" s="30">
        <f>Tabela1[[#This Row],[Divid.]]</f>
        <v>0.1</v>
      </c>
      <c r="R535" s="31"/>
      <c r="S535" s="39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35" s="40">
        <f>Tabela1[[#This Row],[Preço Calculado]]/Tabela1[[#This Row],[Preço atual]]-1</f>
        <v>-0.12141978562642763</v>
      </c>
      <c r="U535" s="29" t="str">
        <f>HYPERLINK("https://statusinvest.com.br/fundos-imobiliarios/"&amp;Tabela1[[#This Row],[Ticker]],"Link")</f>
        <v>Link</v>
      </c>
      <c r="V535" s="38" t="s">
        <v>1049</v>
      </c>
    </row>
    <row r="536" spans="1:22" hidden="1" x14ac:dyDescent="0.25">
      <c r="A536" s="12" t="s">
        <v>1050</v>
      </c>
      <c r="B536" s="12" t="s">
        <v>945</v>
      </c>
      <c r="C536" s="13" t="s">
        <v>55</v>
      </c>
      <c r="D536" s="13"/>
      <c r="E536" s="16">
        <v>10.029999999999999</v>
      </c>
      <c r="F536" s="16" t="s">
        <v>49</v>
      </c>
      <c r="G536" s="25" t="e">
        <f>Tabela1[[#This Row],[Divid.]]*12/Tabela1[[#This Row],[Preço atual]]</f>
        <v>#VALUE!</v>
      </c>
      <c r="H536" s="16">
        <v>0.06</v>
      </c>
      <c r="I536" s="16" t="s">
        <v>1051</v>
      </c>
      <c r="J536" s="15">
        <f>Tabela1[[#This Row],[Preço atual]]/Tabela1[[#This Row],[VP]]</f>
        <v>0.99208704253214641</v>
      </c>
      <c r="K536" s="14"/>
      <c r="L536" s="14"/>
      <c r="M536" s="13">
        <v>0</v>
      </c>
      <c r="N536" s="13">
        <v>2150</v>
      </c>
      <c r="O536" s="13">
        <v>40669</v>
      </c>
      <c r="P536" s="13">
        <v>0</v>
      </c>
      <c r="Q536" s="30" t="str">
        <f>Tabela1[[#This Row],[Divid.]]</f>
        <v>-</v>
      </c>
      <c r="R536" s="31"/>
      <c r="S536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6" s="40" t="e">
        <f>Tabela1[[#This Row],[Preço Calculado]]/Tabela1[[#This Row],[Preço atual]]-1</f>
        <v>#VALUE!</v>
      </c>
      <c r="U536" s="29" t="str">
        <f>HYPERLINK("https://statusinvest.com.br/fundos-imobiliarios/"&amp;Tabela1[[#This Row],[Ticker]],"Link")</f>
        <v>Link</v>
      </c>
      <c r="V536" s="38" t="s">
        <v>1052</v>
      </c>
    </row>
    <row r="537" spans="1:22" hidden="1" x14ac:dyDescent="0.25">
      <c r="A537" s="12" t="s">
        <v>1053</v>
      </c>
      <c r="B537" s="12" t="s">
        <v>945</v>
      </c>
      <c r="C537" s="13" t="s">
        <v>76</v>
      </c>
      <c r="D537" s="13"/>
      <c r="E537" s="16">
        <v>0</v>
      </c>
      <c r="F537" s="16" t="s">
        <v>49</v>
      </c>
      <c r="G537" s="25" t="e">
        <f>Tabela1[[#This Row],[Divid.]]*12/Tabela1[[#This Row],[Preço atual]]</f>
        <v>#VALUE!</v>
      </c>
      <c r="H537" s="16">
        <v>0</v>
      </c>
      <c r="I537" s="16" t="s">
        <v>1054</v>
      </c>
      <c r="J537" s="15">
        <f>Tabela1[[#This Row],[Preço atual]]/Tabela1[[#This Row],[VP]]</f>
        <v>0</v>
      </c>
      <c r="K537" s="14"/>
      <c r="L537" s="14"/>
      <c r="M537" s="13">
        <v>0</v>
      </c>
      <c r="N537" s="13">
        <v>2</v>
      </c>
      <c r="O537" s="13"/>
      <c r="P537" s="13"/>
      <c r="Q537" s="30" t="str">
        <f>Tabela1[[#This Row],[Divid.]]</f>
        <v>-</v>
      </c>
      <c r="R537" s="31"/>
      <c r="S537" s="39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7" s="40" t="e">
        <f>Tabela1[[#This Row],[Preço Calculado]]/Tabela1[[#This Row],[Preço atual]]-1</f>
        <v>#VALUE!</v>
      </c>
      <c r="U537" s="29" t="str">
        <f>HYPERLINK("https://statusinvest.com.br/fundos-imobiliarios/"&amp;Tabela1[[#This Row],[Ticker]],"Link")</f>
        <v>Link</v>
      </c>
      <c r="V537" s="38"/>
    </row>
    <row r="538" spans="1:22" hidden="1" x14ac:dyDescent="0.25">
      <c r="A538" s="12" t="s">
        <v>1055</v>
      </c>
      <c r="B538" s="12" t="s">
        <v>945</v>
      </c>
      <c r="C538" s="13" t="s">
        <v>76</v>
      </c>
      <c r="D538" s="13" t="s">
        <v>848</v>
      </c>
      <c r="E538" s="16">
        <v>76.959999999999994</v>
      </c>
      <c r="F538" s="16">
        <v>1</v>
      </c>
      <c r="G538" s="25">
        <f>Tabela1[[#This Row],[Divid.]]*12/Tabela1[[#This Row],[Preço atual]]</f>
        <v>0.15592515592515593</v>
      </c>
      <c r="H538" s="16">
        <v>12.76</v>
      </c>
      <c r="I538" s="16" t="s">
        <v>1056</v>
      </c>
      <c r="J538" s="15">
        <f>Tabela1[[#This Row],[Preço atual]]/Tabela1[[#This Row],[VP]]</f>
        <v>0.73568492495937288</v>
      </c>
      <c r="K538" s="14"/>
      <c r="L538" s="14"/>
      <c r="M538" s="13">
        <v>0</v>
      </c>
      <c r="N538" s="13">
        <v>11660</v>
      </c>
      <c r="O538" s="13"/>
      <c r="P538" s="13"/>
      <c r="Q538" s="30">
        <f>Tabela1[[#This Row],[Divid.]]</f>
        <v>1</v>
      </c>
      <c r="R538" s="31"/>
      <c r="S538" s="39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538" s="40">
        <f>Tabela1[[#This Row],[Preço Calculado]]/Tabela1[[#This Row],[Preço atual]]-1</f>
        <v>0.15073915811923189</v>
      </c>
      <c r="U538" s="29" t="str">
        <f>HYPERLINK("https://statusinvest.com.br/fundos-imobiliarios/"&amp;Tabela1[[#This Row],[Ticker]],"Link")</f>
        <v>Link</v>
      </c>
      <c r="V538" s="38" t="s">
        <v>1057</v>
      </c>
    </row>
    <row r="539" spans="1:22" hidden="1" x14ac:dyDescent="0.25">
      <c r="A539" s="12" t="s">
        <v>1058</v>
      </c>
      <c r="B539" s="12" t="s">
        <v>945</v>
      </c>
      <c r="C539" s="13" t="s">
        <v>76</v>
      </c>
      <c r="D539" s="13" t="s">
        <v>860</v>
      </c>
      <c r="E539" s="16">
        <v>8.89</v>
      </c>
      <c r="F539" s="16">
        <v>0.13</v>
      </c>
      <c r="G539" s="25">
        <f>Tabela1[[#This Row],[Divid.]]*12/Tabela1[[#This Row],[Preço atual]]</f>
        <v>0.17547806524184476</v>
      </c>
      <c r="H539" s="16">
        <v>1.31</v>
      </c>
      <c r="I539" s="16" t="s">
        <v>1059</v>
      </c>
      <c r="J539" s="15">
        <f>Tabela1[[#This Row],[Preço atual]]/Tabela1[[#This Row],[VP]]</f>
        <v>0.95284030010718124</v>
      </c>
      <c r="K539" s="14"/>
      <c r="L539" s="14"/>
      <c r="M539" s="13">
        <v>0</v>
      </c>
      <c r="N539" s="13">
        <v>168222</v>
      </c>
      <c r="O539" s="13"/>
      <c r="P539" s="13"/>
      <c r="Q539" s="30">
        <f>Tabela1[[#This Row],[Divid.]]</f>
        <v>0.13</v>
      </c>
      <c r="R539" s="31"/>
      <c r="S539" s="39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539" s="40">
        <f>Tabela1[[#This Row],[Preço Calculado]]/Tabela1[[#This Row],[Preço atual]]-1</f>
        <v>0.29504107189553341</v>
      </c>
      <c r="U539" s="29" t="str">
        <f>HYPERLINK("https://statusinvest.com.br/fundos-imobiliarios/"&amp;Tabela1[[#This Row],[Ticker]],"Link")</f>
        <v>Link</v>
      </c>
      <c r="V539" s="38" t="s">
        <v>1060</v>
      </c>
    </row>
    <row r="540" spans="1:22" hidden="1" x14ac:dyDescent="0.25">
      <c r="A540" s="26" t="s">
        <v>1061</v>
      </c>
      <c r="B540" s="26" t="s">
        <v>945</v>
      </c>
      <c r="C540" s="32" t="s">
        <v>76</v>
      </c>
      <c r="D540" s="32" t="s">
        <v>582</v>
      </c>
      <c r="E540" s="33">
        <v>7.64</v>
      </c>
      <c r="F540" s="33">
        <v>0.1</v>
      </c>
      <c r="G540" s="34">
        <f>Tabela1[[#This Row],[Divid.]]*12/Tabela1[[#This Row],[Preço atual]]</f>
        <v>0.15706806282722516</v>
      </c>
      <c r="H540" s="33">
        <v>1.26</v>
      </c>
      <c r="I540" s="33" t="s">
        <v>1062</v>
      </c>
      <c r="J540" s="35">
        <f>Tabela1[[#This Row],[Preço atual]]/Tabela1[[#This Row],[VP]]</f>
        <v>0.80505795574288719</v>
      </c>
      <c r="K540" s="36"/>
      <c r="L540" s="36"/>
      <c r="M540" s="32">
        <v>0</v>
      </c>
      <c r="N540" s="32">
        <v>108132</v>
      </c>
      <c r="O540" s="32"/>
      <c r="P540" s="32"/>
      <c r="Q540" s="37">
        <f>Tabela1[[#This Row],[Divid.]]</f>
        <v>0.1</v>
      </c>
      <c r="R540" s="41"/>
      <c r="S540" s="42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540" s="43">
        <f>Tabela1[[#This Row],[Preço Calculado]]/Tabela1[[#This Row],[Preço atual]]-1</f>
        <v>0.15917389540387572</v>
      </c>
      <c r="U540" s="45" t="str">
        <f>HYPERLINK("https://statusinvest.com.br/fundos-imobiliarios/"&amp;Tabela1[[#This Row],[Ticker]],"Link")</f>
        <v>Link</v>
      </c>
      <c r="V540" s="44" t="s">
        <v>1063</v>
      </c>
    </row>
  </sheetData>
  <conditionalFormatting sqref="F2:F540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540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1064</v>
      </c>
    </row>
    <row r="2" spans="1:1" x14ac:dyDescent="0.25">
      <c r="A2" s="19" t="s">
        <v>1065</v>
      </c>
    </row>
    <row r="3" spans="1:1" x14ac:dyDescent="0.25">
      <c r="A3" s="20" t="s">
        <v>1066</v>
      </c>
    </row>
    <row r="4" spans="1:1" x14ac:dyDescent="0.25">
      <c r="A4" s="20" t="s">
        <v>1067</v>
      </c>
    </row>
    <row r="5" spans="1:1" x14ac:dyDescent="0.25">
      <c r="A5" s="20" t="s">
        <v>1068</v>
      </c>
    </row>
    <row r="6" spans="1:1" x14ac:dyDescent="0.25">
      <c r="A6" s="20" t="s">
        <v>1069</v>
      </c>
    </row>
    <row r="7" spans="1:1" ht="30" customHeight="1" x14ac:dyDescent="0.25">
      <c r="A7" s="20" t="s">
        <v>1070</v>
      </c>
    </row>
    <row r="8" spans="1:1" ht="45" customHeight="1" x14ac:dyDescent="0.25">
      <c r="A8" s="20" t="s">
        <v>1071</v>
      </c>
    </row>
    <row r="9" spans="1:1" x14ac:dyDescent="0.25">
      <c r="A9" s="20" t="s">
        <v>1072</v>
      </c>
    </row>
    <row r="10" spans="1:1" x14ac:dyDescent="0.25">
      <c r="A10" s="21" t="s">
        <v>1073</v>
      </c>
    </row>
    <row r="12" spans="1:1" x14ac:dyDescent="0.25">
      <c r="A12" s="19" t="s">
        <v>1074</v>
      </c>
    </row>
    <row r="13" spans="1:1" x14ac:dyDescent="0.25">
      <c r="A13" s="22" t="s">
        <v>1075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2024-09-22T13:15:38Z</dcterms:modified>
</cp:coreProperties>
</file>