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06BA7DDB010E120F7AF4238A6DD2EF08B16E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S466" i="1"/>
  <c r="T466" i="1" s="1"/>
  <c r="Q466" i="1"/>
  <c r="J466" i="1"/>
  <c r="G466" i="1"/>
  <c r="U465" i="1"/>
  <c r="Q465" i="1"/>
  <c r="J465" i="1"/>
  <c r="G465" i="1"/>
  <c r="U464" i="1"/>
  <c r="Q464" i="1"/>
  <c r="J464" i="1"/>
  <c r="G464" i="1"/>
  <c r="U463" i="1"/>
  <c r="S463" i="1"/>
  <c r="T463" i="1" s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S434" i="1"/>
  <c r="T434" i="1" s="1"/>
  <c r="Q434" i="1"/>
  <c r="J434" i="1"/>
  <c r="G434" i="1"/>
  <c r="U433" i="1"/>
  <c r="Q433" i="1"/>
  <c r="J433" i="1"/>
  <c r="G433" i="1"/>
  <c r="U432" i="1"/>
  <c r="Q432" i="1"/>
  <c r="J432" i="1"/>
  <c r="G432" i="1"/>
  <c r="U431" i="1"/>
  <c r="S431" i="1"/>
  <c r="T431" i="1" s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S402" i="1"/>
  <c r="T402" i="1" s="1"/>
  <c r="Q402" i="1"/>
  <c r="J402" i="1"/>
  <c r="G402" i="1"/>
  <c r="U401" i="1"/>
  <c r="Q401" i="1"/>
  <c r="J401" i="1"/>
  <c r="G401" i="1"/>
  <c r="U400" i="1"/>
  <c r="Q400" i="1"/>
  <c r="J400" i="1"/>
  <c r="G400" i="1"/>
  <c r="U399" i="1"/>
  <c r="S399" i="1"/>
  <c r="T399" i="1" s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S370" i="1"/>
  <c r="T370" i="1" s="1"/>
  <c r="Q370" i="1"/>
  <c r="J370" i="1"/>
  <c r="G370" i="1"/>
  <c r="U369" i="1"/>
  <c r="Q369" i="1"/>
  <c r="J369" i="1"/>
  <c r="G369" i="1"/>
  <c r="U368" i="1"/>
  <c r="Q368" i="1"/>
  <c r="J368" i="1"/>
  <c r="G368" i="1"/>
  <c r="U367" i="1"/>
  <c r="S367" i="1"/>
  <c r="T367" i="1" s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S338" i="1"/>
  <c r="T338" i="1" s="1"/>
  <c r="Q338" i="1"/>
  <c r="J338" i="1"/>
  <c r="G338" i="1"/>
  <c r="U337" i="1"/>
  <c r="Q337" i="1"/>
  <c r="J337" i="1"/>
  <c r="G337" i="1"/>
  <c r="U336" i="1"/>
  <c r="Q336" i="1"/>
  <c r="J336" i="1"/>
  <c r="G336" i="1"/>
  <c r="U335" i="1"/>
  <c r="S335" i="1"/>
  <c r="T335" i="1" s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S306" i="1"/>
  <c r="T306" i="1" s="1"/>
  <c r="Q306" i="1"/>
  <c r="J306" i="1"/>
  <c r="G306" i="1"/>
  <c r="U305" i="1"/>
  <c r="Q305" i="1"/>
  <c r="J305" i="1"/>
  <c r="G305" i="1"/>
  <c r="U304" i="1"/>
  <c r="Q304" i="1"/>
  <c r="J304" i="1"/>
  <c r="G304" i="1"/>
  <c r="U303" i="1"/>
  <c r="S303" i="1"/>
  <c r="T303" i="1" s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S274" i="1"/>
  <c r="T274" i="1" s="1"/>
  <c r="Q274" i="1"/>
  <c r="J274" i="1"/>
  <c r="G274" i="1"/>
  <c r="U273" i="1"/>
  <c r="Q273" i="1"/>
  <c r="J273" i="1"/>
  <c r="G273" i="1"/>
  <c r="U272" i="1"/>
  <c r="Q272" i="1"/>
  <c r="J272" i="1"/>
  <c r="G272" i="1"/>
  <c r="U271" i="1"/>
  <c r="S271" i="1"/>
  <c r="T271" i="1" s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S244" i="1" s="1"/>
  <c r="T244" i="1" s="1"/>
  <c r="J244" i="1"/>
  <c r="G244" i="1"/>
  <c r="U243" i="1"/>
  <c r="Q243" i="1"/>
  <c r="J243" i="1"/>
  <c r="G243" i="1"/>
  <c r="U242" i="1"/>
  <c r="S242" i="1"/>
  <c r="T242" i="1" s="1"/>
  <c r="Q242" i="1"/>
  <c r="J242" i="1"/>
  <c r="G242" i="1"/>
  <c r="U241" i="1"/>
  <c r="Q241" i="1"/>
  <c r="J241" i="1"/>
  <c r="G241" i="1"/>
  <c r="U240" i="1"/>
  <c r="Q240" i="1"/>
  <c r="J240" i="1"/>
  <c r="G240" i="1"/>
  <c r="U239" i="1"/>
  <c r="S239" i="1"/>
  <c r="T239" i="1" s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S233" i="1"/>
  <c r="T233" i="1" s="1"/>
  <c r="Q233" i="1"/>
  <c r="J233" i="1"/>
  <c r="G233" i="1"/>
  <c r="U232" i="1"/>
  <c r="Q232" i="1"/>
  <c r="J232" i="1"/>
  <c r="G232" i="1"/>
  <c r="U231" i="1"/>
  <c r="Q231" i="1"/>
  <c r="J231" i="1"/>
  <c r="G231" i="1"/>
  <c r="U230" i="1"/>
  <c r="S230" i="1"/>
  <c r="T230" i="1" s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S224" i="1" s="1"/>
  <c r="T224" i="1" s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S160" i="1" s="1"/>
  <c r="T160" i="1" s="1"/>
  <c r="J160" i="1"/>
  <c r="G160" i="1"/>
  <c r="U159" i="1"/>
  <c r="Q159" i="1"/>
  <c r="J159" i="1"/>
  <c r="G159" i="1"/>
  <c r="U158" i="1"/>
  <c r="Q158" i="1"/>
  <c r="J158" i="1"/>
  <c r="G158" i="1"/>
  <c r="U157" i="1"/>
  <c r="S157" i="1"/>
  <c r="T157" i="1" s="1"/>
  <c r="Q157" i="1"/>
  <c r="J157" i="1"/>
  <c r="G157" i="1"/>
  <c r="U156" i="1"/>
  <c r="Q156" i="1"/>
  <c r="S156" i="1" s="1"/>
  <c r="T156" i="1" s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S152" i="1" s="1"/>
  <c r="T152" i="1" s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S142" i="1"/>
  <c r="T142" i="1" s="1"/>
  <c r="Q142" i="1"/>
  <c r="J142" i="1"/>
  <c r="G142" i="1"/>
  <c r="U141" i="1"/>
  <c r="Q141" i="1"/>
  <c r="J141" i="1"/>
  <c r="G141" i="1"/>
  <c r="U140" i="1"/>
  <c r="Q140" i="1"/>
  <c r="J140" i="1"/>
  <c r="G140" i="1"/>
  <c r="U139" i="1"/>
  <c r="S139" i="1"/>
  <c r="T139" i="1" s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S126" i="1" s="1"/>
  <c r="T126" i="1" s="1"/>
  <c r="J126" i="1"/>
  <c r="G126" i="1"/>
  <c r="U125" i="1"/>
  <c r="Q125" i="1"/>
  <c r="J125" i="1"/>
  <c r="G125" i="1"/>
  <c r="U124" i="1"/>
  <c r="Q124" i="1"/>
  <c r="J124" i="1"/>
  <c r="G124" i="1"/>
  <c r="U123" i="1"/>
  <c r="S123" i="1"/>
  <c r="T123" i="1" s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S117" i="1" s="1"/>
  <c r="T117" i="1" s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S110" i="1" s="1"/>
  <c r="T110" i="1" s="1"/>
  <c r="J110" i="1"/>
  <c r="G110" i="1"/>
  <c r="U109" i="1"/>
  <c r="Q109" i="1"/>
  <c r="J109" i="1"/>
  <c r="G109" i="1"/>
  <c r="U108" i="1"/>
  <c r="Q108" i="1"/>
  <c r="J108" i="1"/>
  <c r="G108" i="1"/>
  <c r="U107" i="1"/>
  <c r="S107" i="1"/>
  <c r="T107" i="1" s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S94" i="1" s="1"/>
  <c r="T94" i="1" s="1"/>
  <c r="J94" i="1"/>
  <c r="G94" i="1"/>
  <c r="U93" i="1"/>
  <c r="Q93" i="1"/>
  <c r="J93" i="1"/>
  <c r="G93" i="1"/>
  <c r="U92" i="1"/>
  <c r="Q92" i="1"/>
  <c r="J92" i="1"/>
  <c r="G92" i="1"/>
  <c r="U91" i="1"/>
  <c r="S91" i="1"/>
  <c r="T91" i="1" s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S85" i="1" s="1"/>
  <c r="T85" i="1" s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Q77" i="1"/>
  <c r="J77" i="1"/>
  <c r="G77" i="1"/>
  <c r="U76" i="1"/>
  <c r="Q76" i="1"/>
  <c r="J76" i="1"/>
  <c r="G76" i="1"/>
  <c r="U75" i="1"/>
  <c r="S75" i="1"/>
  <c r="T75" i="1" s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S63" i="1"/>
  <c r="T63" i="1" s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S59" i="1"/>
  <c r="T59" i="1" s="1"/>
  <c r="Q59" i="1"/>
  <c r="J59" i="1"/>
  <c r="G59" i="1"/>
  <c r="U58" i="1"/>
  <c r="Q58" i="1"/>
  <c r="S58" i="1" s="1"/>
  <c r="T58" i="1" s="1"/>
  <c r="J58" i="1"/>
  <c r="G58" i="1"/>
  <c r="U57" i="1"/>
  <c r="Q57" i="1"/>
  <c r="J57" i="1"/>
  <c r="G57" i="1"/>
  <c r="U56" i="1"/>
  <c r="S56" i="1"/>
  <c r="T56" i="1" s="1"/>
  <c r="Q56" i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Q53" i="1"/>
  <c r="J53" i="1"/>
  <c r="G53" i="1"/>
  <c r="U52" i="1"/>
  <c r="S52" i="1"/>
  <c r="T52" i="1" s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S35" i="1"/>
  <c r="T35" i="1" s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S31" i="1"/>
  <c r="T31" i="1" s="1"/>
  <c r="Q31" i="1"/>
  <c r="J31" i="1"/>
  <c r="G31" i="1"/>
  <c r="U30" i="1"/>
  <c r="Q30" i="1"/>
  <c r="S30" i="1" s="1"/>
  <c r="T30" i="1" s="1"/>
  <c r="J30" i="1"/>
  <c r="G30" i="1"/>
  <c r="U29" i="1"/>
  <c r="Q29" i="1"/>
  <c r="J29" i="1"/>
  <c r="G29" i="1"/>
  <c r="U28" i="1"/>
  <c r="S28" i="1"/>
  <c r="T28" i="1" s="1"/>
  <c r="Q28" i="1"/>
  <c r="J28" i="1"/>
  <c r="G28" i="1"/>
  <c r="U27" i="1"/>
  <c r="S27" i="1"/>
  <c r="T27" i="1" s="1"/>
  <c r="Q27" i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S24" i="1"/>
  <c r="T24" i="1" s="1"/>
  <c r="Q24" i="1"/>
  <c r="J24" i="1"/>
  <c r="G24" i="1"/>
  <c r="U23" i="1"/>
  <c r="Q23" i="1"/>
  <c r="J23" i="1"/>
  <c r="G23" i="1"/>
  <c r="U22" i="1"/>
  <c r="S22" i="1"/>
  <c r="T22" i="1" s="1"/>
  <c r="Q22" i="1"/>
  <c r="J22" i="1"/>
  <c r="G22" i="1"/>
  <c r="U21" i="1"/>
  <c r="Q21" i="1"/>
  <c r="J21" i="1"/>
  <c r="G21" i="1"/>
  <c r="U20" i="1"/>
  <c r="Q20" i="1"/>
  <c r="J20" i="1"/>
  <c r="G20" i="1"/>
  <c r="U19" i="1"/>
  <c r="Q19" i="1"/>
  <c r="J19" i="1"/>
  <c r="G19" i="1"/>
  <c r="U18" i="1"/>
  <c r="Q18" i="1"/>
  <c r="S18" i="1" s="1"/>
  <c r="T18" i="1" s="1"/>
  <c r="J18" i="1"/>
  <c r="G18" i="1"/>
  <c r="U17" i="1"/>
  <c r="Q17" i="1"/>
  <c r="J17" i="1"/>
  <c r="G17" i="1"/>
  <c r="U16" i="1"/>
  <c r="Q16" i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Q13" i="1"/>
  <c r="J13" i="1"/>
  <c r="G13" i="1"/>
  <c r="U12" i="1"/>
  <c r="Q12" i="1"/>
  <c r="J12" i="1"/>
  <c r="G12" i="1"/>
  <c r="U11" i="1"/>
  <c r="Q11" i="1"/>
  <c r="J11" i="1"/>
  <c r="G11" i="1"/>
  <c r="U10" i="1"/>
  <c r="Q10" i="1"/>
  <c r="S10" i="1" s="1"/>
  <c r="T10" i="1" s="1"/>
  <c r="J10" i="1"/>
  <c r="G10" i="1"/>
  <c r="U9" i="1"/>
  <c r="Q9" i="1"/>
  <c r="J9" i="1"/>
  <c r="G9" i="1"/>
  <c r="U8" i="1"/>
  <c r="S8" i="1"/>
  <c r="T8" i="1" s="1"/>
  <c r="Q8" i="1"/>
  <c r="J8" i="1"/>
  <c r="G8" i="1"/>
  <c r="U7" i="1"/>
  <c r="Q7" i="1"/>
  <c r="J7" i="1"/>
  <c r="G7" i="1"/>
  <c r="U6" i="1"/>
  <c r="Q6" i="1"/>
  <c r="S6" i="1" s="1"/>
  <c r="T6" i="1" s="1"/>
  <c r="J6" i="1"/>
  <c r="G6" i="1"/>
  <c r="U5" i="1"/>
  <c r="Q5" i="1"/>
  <c r="S5" i="1" s="1"/>
  <c r="T5" i="1" s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S2" i="1"/>
  <c r="T2" i="1" s="1"/>
  <c r="Q2" i="1"/>
  <c r="J2" i="1"/>
  <c r="G2" i="1"/>
  <c r="X1" i="1"/>
  <c r="S455" i="1" s="1"/>
  <c r="T455" i="1" s="1"/>
  <c r="S19" i="1" l="1"/>
  <c r="T19" i="1" s="1"/>
  <c r="S32" i="1"/>
  <c r="T32" i="1" s="1"/>
  <c r="S34" i="1"/>
  <c r="T34" i="1" s="1"/>
  <c r="S39" i="1"/>
  <c r="T39" i="1" s="1"/>
  <c r="S64" i="1"/>
  <c r="T64" i="1" s="1"/>
  <c r="S66" i="1"/>
  <c r="T66" i="1" s="1"/>
  <c r="S71" i="1"/>
  <c r="T71" i="1" s="1"/>
  <c r="S87" i="1"/>
  <c r="T87" i="1" s="1"/>
  <c r="S103" i="1"/>
  <c r="T103" i="1" s="1"/>
  <c r="S119" i="1"/>
  <c r="T119" i="1" s="1"/>
  <c r="S135" i="1"/>
  <c r="T135" i="1" s="1"/>
  <c r="S198" i="1"/>
  <c r="T198" i="1" s="1"/>
  <c r="S207" i="1"/>
  <c r="T207" i="1" s="1"/>
  <c r="S263" i="1"/>
  <c r="T263" i="1" s="1"/>
  <c r="S295" i="1"/>
  <c r="T295" i="1" s="1"/>
  <c r="S327" i="1"/>
  <c r="T327" i="1" s="1"/>
  <c r="S359" i="1"/>
  <c r="T359" i="1" s="1"/>
  <c r="S391" i="1"/>
  <c r="T391" i="1" s="1"/>
  <c r="S423" i="1"/>
  <c r="T423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22" i="1"/>
  <c r="T222" i="1" s="1"/>
  <c r="S219" i="1"/>
  <c r="T219" i="1" s="1"/>
  <c r="S213" i="1"/>
  <c r="T213" i="1" s="1"/>
  <c r="S190" i="1"/>
  <c r="T190" i="1" s="1"/>
  <c r="S187" i="1"/>
  <c r="T187" i="1" s="1"/>
  <c r="S181" i="1"/>
  <c r="T181" i="1" s="1"/>
  <c r="S158" i="1"/>
  <c r="T158" i="1" s="1"/>
  <c r="S155" i="1"/>
  <c r="T155" i="1" s="1"/>
  <c r="S149" i="1"/>
  <c r="T149" i="1" s="1"/>
  <c r="S146" i="1"/>
  <c r="T146" i="1" s="1"/>
  <c r="S143" i="1"/>
  <c r="T143" i="1" s="1"/>
  <c r="S96" i="1"/>
  <c r="T96" i="1" s="1"/>
  <c r="S84" i="1"/>
  <c r="T84" i="1" s="1"/>
  <c r="S80" i="1"/>
  <c r="T80" i="1" s="1"/>
  <c r="S76" i="1"/>
  <c r="T76" i="1" s="1"/>
  <c r="S72" i="1"/>
  <c r="T72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T312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34" i="1"/>
  <c r="T234" i="1" s="1"/>
  <c r="S231" i="1"/>
  <c r="T231" i="1" s="1"/>
  <c r="S228" i="1"/>
  <c r="T228" i="1" s="1"/>
  <c r="S225" i="1"/>
  <c r="T225" i="1" s="1"/>
  <c r="S202" i="1"/>
  <c r="T202" i="1" s="1"/>
  <c r="S199" i="1"/>
  <c r="T199" i="1" s="1"/>
  <c r="S196" i="1"/>
  <c r="T196" i="1" s="1"/>
  <c r="S193" i="1"/>
  <c r="T193" i="1" s="1"/>
  <c r="S170" i="1"/>
  <c r="T170" i="1" s="1"/>
  <c r="S167" i="1"/>
  <c r="T167" i="1" s="1"/>
  <c r="S164" i="1"/>
  <c r="T164" i="1" s="1"/>
  <c r="S161" i="1"/>
  <c r="T161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2" i="1"/>
  <c r="T92" i="1" s="1"/>
  <c r="S88" i="1"/>
  <c r="T88" i="1" s="1"/>
  <c r="S475" i="1"/>
  <c r="T475" i="1" s="1"/>
  <c r="S467" i="1"/>
  <c r="T467" i="1" s="1"/>
  <c r="S459" i="1"/>
  <c r="T459" i="1" s="1"/>
  <c r="S451" i="1"/>
  <c r="T451" i="1" s="1"/>
  <c r="S443" i="1"/>
  <c r="T443" i="1" s="1"/>
  <c r="S435" i="1"/>
  <c r="T435" i="1" s="1"/>
  <c r="S427" i="1"/>
  <c r="T427" i="1" s="1"/>
  <c r="S419" i="1"/>
  <c r="T419" i="1" s="1"/>
  <c r="S411" i="1"/>
  <c r="T411" i="1" s="1"/>
  <c r="S403" i="1"/>
  <c r="T403" i="1" s="1"/>
  <c r="S395" i="1"/>
  <c r="T395" i="1" s="1"/>
  <c r="S387" i="1"/>
  <c r="T387" i="1" s="1"/>
  <c r="S379" i="1"/>
  <c r="T379" i="1" s="1"/>
  <c r="S371" i="1"/>
  <c r="T371" i="1" s="1"/>
  <c r="S363" i="1"/>
  <c r="T363" i="1" s="1"/>
  <c r="S355" i="1"/>
  <c r="T355" i="1" s="1"/>
  <c r="S347" i="1"/>
  <c r="T347" i="1" s="1"/>
  <c r="S339" i="1"/>
  <c r="T339" i="1" s="1"/>
  <c r="S331" i="1"/>
  <c r="T331" i="1" s="1"/>
  <c r="S323" i="1"/>
  <c r="T323" i="1" s="1"/>
  <c r="S315" i="1"/>
  <c r="T315" i="1" s="1"/>
  <c r="S307" i="1"/>
  <c r="T307" i="1" s="1"/>
  <c r="S299" i="1"/>
  <c r="T299" i="1" s="1"/>
  <c r="S291" i="1"/>
  <c r="T291" i="1" s="1"/>
  <c r="S283" i="1"/>
  <c r="T283" i="1" s="1"/>
  <c r="S275" i="1"/>
  <c r="T275" i="1" s="1"/>
  <c r="S267" i="1"/>
  <c r="T267" i="1" s="1"/>
  <c r="S259" i="1"/>
  <c r="T259" i="1" s="1"/>
  <c r="S251" i="1"/>
  <c r="T251" i="1" s="1"/>
  <c r="S243" i="1"/>
  <c r="T243" i="1" s="1"/>
  <c r="S237" i="1"/>
  <c r="T237" i="1" s="1"/>
  <c r="S214" i="1"/>
  <c r="T214" i="1" s="1"/>
  <c r="S211" i="1"/>
  <c r="T211" i="1" s="1"/>
  <c r="S205" i="1"/>
  <c r="T205" i="1" s="1"/>
  <c r="S182" i="1"/>
  <c r="T182" i="1" s="1"/>
  <c r="S179" i="1"/>
  <c r="T179" i="1" s="1"/>
  <c r="S176" i="1"/>
  <c r="T176" i="1" s="1"/>
  <c r="S173" i="1"/>
  <c r="T173" i="1" s="1"/>
  <c r="S150" i="1"/>
  <c r="T150" i="1" s="1"/>
  <c r="S147" i="1"/>
  <c r="T147" i="1" s="1"/>
  <c r="S140" i="1"/>
  <c r="T140" i="1" s="1"/>
  <c r="S45" i="1"/>
  <c r="T45" i="1" s="1"/>
  <c r="S37" i="1"/>
  <c r="T37" i="1" s="1"/>
  <c r="S29" i="1"/>
  <c r="T29" i="1" s="1"/>
  <c r="S25" i="1"/>
  <c r="T25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26" i="1"/>
  <c r="T226" i="1" s="1"/>
  <c r="S223" i="1"/>
  <c r="T223" i="1" s="1"/>
  <c r="S217" i="1"/>
  <c r="T217" i="1" s="1"/>
  <c r="S194" i="1"/>
  <c r="T194" i="1" s="1"/>
  <c r="S191" i="1"/>
  <c r="T191" i="1" s="1"/>
  <c r="S185" i="1"/>
  <c r="T185" i="1" s="1"/>
  <c r="S162" i="1"/>
  <c r="T162" i="1" s="1"/>
  <c r="S159" i="1"/>
  <c r="T159" i="1" s="1"/>
  <c r="S153" i="1"/>
  <c r="T153" i="1" s="1"/>
  <c r="S49" i="1"/>
  <c r="T49" i="1" s="1"/>
  <c r="S41" i="1"/>
  <c r="T41" i="1" s="1"/>
  <c r="S33" i="1"/>
  <c r="T33" i="1" s="1"/>
  <c r="S21" i="1"/>
  <c r="T21" i="1" s="1"/>
  <c r="S473" i="1"/>
  <c r="T473" i="1" s="1"/>
  <c r="S465" i="1"/>
  <c r="T465" i="1" s="1"/>
  <c r="S457" i="1"/>
  <c r="T457" i="1" s="1"/>
  <c r="S449" i="1"/>
  <c r="T449" i="1" s="1"/>
  <c r="S441" i="1"/>
  <c r="T441" i="1" s="1"/>
  <c r="S433" i="1"/>
  <c r="T433" i="1" s="1"/>
  <c r="S425" i="1"/>
  <c r="T425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305" i="1"/>
  <c r="T305" i="1" s="1"/>
  <c r="S297" i="1"/>
  <c r="T297" i="1" s="1"/>
  <c r="S289" i="1"/>
  <c r="T289" i="1" s="1"/>
  <c r="S281" i="1"/>
  <c r="T281" i="1" s="1"/>
  <c r="S273" i="1"/>
  <c r="T273" i="1" s="1"/>
  <c r="S265" i="1"/>
  <c r="T265" i="1" s="1"/>
  <c r="S257" i="1"/>
  <c r="T257" i="1" s="1"/>
  <c r="S249" i="1"/>
  <c r="T249" i="1" s="1"/>
  <c r="S238" i="1"/>
  <c r="T238" i="1" s="1"/>
  <c r="S235" i="1"/>
  <c r="T235" i="1" s="1"/>
  <c r="S232" i="1"/>
  <c r="T232" i="1" s="1"/>
  <c r="S229" i="1"/>
  <c r="T229" i="1" s="1"/>
  <c r="S206" i="1"/>
  <c r="T206" i="1" s="1"/>
  <c r="S203" i="1"/>
  <c r="T203" i="1" s="1"/>
  <c r="S200" i="1"/>
  <c r="T200" i="1" s="1"/>
  <c r="S197" i="1"/>
  <c r="T197" i="1" s="1"/>
  <c r="S174" i="1"/>
  <c r="T174" i="1" s="1"/>
  <c r="S171" i="1"/>
  <c r="T171" i="1" s="1"/>
  <c r="S168" i="1"/>
  <c r="T168" i="1" s="1"/>
  <c r="S165" i="1"/>
  <c r="T165" i="1" s="1"/>
  <c r="S141" i="1"/>
  <c r="T141" i="1" s="1"/>
  <c r="S476" i="1"/>
  <c r="T476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1" i="1"/>
  <c r="T241" i="1" s="1"/>
  <c r="S218" i="1"/>
  <c r="T218" i="1" s="1"/>
  <c r="S215" i="1"/>
  <c r="T215" i="1" s="1"/>
  <c r="S209" i="1"/>
  <c r="T209" i="1" s="1"/>
  <c r="S186" i="1"/>
  <c r="T186" i="1" s="1"/>
  <c r="S183" i="1"/>
  <c r="T183" i="1" s="1"/>
  <c r="S177" i="1"/>
  <c r="T177" i="1" s="1"/>
  <c r="S154" i="1"/>
  <c r="T154" i="1" s="1"/>
  <c r="S151" i="1"/>
  <c r="T151" i="1" s="1"/>
  <c r="S4" i="1"/>
  <c r="T4" i="1" s="1"/>
  <c r="S7" i="1"/>
  <c r="T7" i="1" s="1"/>
  <c r="S13" i="1"/>
  <c r="T13" i="1" s="1"/>
  <c r="S16" i="1"/>
  <c r="T16" i="1" s="1"/>
  <c r="S44" i="1"/>
  <c r="T44" i="1" s="1"/>
  <c r="S46" i="1"/>
  <c r="T46" i="1" s="1"/>
  <c r="S51" i="1"/>
  <c r="T51" i="1" s="1"/>
  <c r="S61" i="1"/>
  <c r="T61" i="1" s="1"/>
  <c r="S73" i="1"/>
  <c r="T73" i="1" s="1"/>
  <c r="S82" i="1"/>
  <c r="T82" i="1" s="1"/>
  <c r="S89" i="1"/>
  <c r="T89" i="1" s="1"/>
  <c r="S98" i="1"/>
  <c r="T98" i="1" s="1"/>
  <c r="S105" i="1"/>
  <c r="T105" i="1" s="1"/>
  <c r="S114" i="1"/>
  <c r="T114" i="1" s="1"/>
  <c r="S121" i="1"/>
  <c r="T121" i="1" s="1"/>
  <c r="S130" i="1"/>
  <c r="T130" i="1" s="1"/>
  <c r="S137" i="1"/>
  <c r="T137" i="1" s="1"/>
  <c r="S148" i="1"/>
  <c r="T148" i="1" s="1"/>
  <c r="S163" i="1"/>
  <c r="T163" i="1" s="1"/>
  <c r="S172" i="1"/>
  <c r="T172" i="1" s="1"/>
  <c r="S189" i="1"/>
  <c r="T189" i="1" s="1"/>
  <c r="S250" i="1"/>
  <c r="T250" i="1" s="1"/>
  <c r="S282" i="1"/>
  <c r="T282" i="1" s="1"/>
  <c r="S314" i="1"/>
  <c r="T314" i="1" s="1"/>
  <c r="S346" i="1"/>
  <c r="T346" i="1" s="1"/>
  <c r="S378" i="1"/>
  <c r="T378" i="1" s="1"/>
  <c r="S410" i="1"/>
  <c r="T410" i="1" s="1"/>
  <c r="S442" i="1"/>
  <c r="T442" i="1" s="1"/>
  <c r="S474" i="1"/>
  <c r="T474" i="1" s="1"/>
  <c r="S36" i="1"/>
  <c r="T36" i="1" s="1"/>
  <c r="S38" i="1"/>
  <c r="T38" i="1" s="1"/>
  <c r="S43" i="1"/>
  <c r="T43" i="1" s="1"/>
  <c r="S53" i="1"/>
  <c r="T53" i="1" s="1"/>
  <c r="S68" i="1"/>
  <c r="T68" i="1" s="1"/>
  <c r="S70" i="1"/>
  <c r="T70" i="1" s="1"/>
  <c r="S77" i="1"/>
  <c r="T77" i="1" s="1"/>
  <c r="S86" i="1"/>
  <c r="T86" i="1" s="1"/>
  <c r="S93" i="1"/>
  <c r="T93" i="1" s="1"/>
  <c r="S102" i="1"/>
  <c r="T102" i="1" s="1"/>
  <c r="S109" i="1"/>
  <c r="T109" i="1" s="1"/>
  <c r="S118" i="1"/>
  <c r="T118" i="1" s="1"/>
  <c r="S125" i="1"/>
  <c r="T125" i="1" s="1"/>
  <c r="S134" i="1"/>
  <c r="T134" i="1" s="1"/>
  <c r="S169" i="1"/>
  <c r="T169" i="1" s="1"/>
  <c r="S178" i="1"/>
  <c r="T178" i="1" s="1"/>
  <c r="S180" i="1"/>
  <c r="T180" i="1" s="1"/>
  <c r="S195" i="1"/>
  <c r="T195" i="1" s="1"/>
  <c r="S204" i="1"/>
  <c r="T204" i="1" s="1"/>
  <c r="S221" i="1"/>
  <c r="T221" i="1" s="1"/>
  <c r="S258" i="1"/>
  <c r="T258" i="1" s="1"/>
  <c r="S290" i="1"/>
  <c r="T290" i="1" s="1"/>
  <c r="S322" i="1"/>
  <c r="T322" i="1" s="1"/>
  <c r="S354" i="1"/>
  <c r="T354" i="1" s="1"/>
  <c r="S386" i="1"/>
  <c r="T386" i="1" s="1"/>
  <c r="S418" i="1"/>
  <c r="T418" i="1" s="1"/>
  <c r="S450" i="1"/>
  <c r="T450" i="1" s="1"/>
  <c r="S9" i="1"/>
  <c r="T9" i="1" s="1"/>
  <c r="S12" i="1"/>
  <c r="T12" i="1" s="1"/>
  <c r="S23" i="1"/>
  <c r="T23" i="1" s="1"/>
  <c r="S48" i="1"/>
  <c r="T48" i="1" s="1"/>
  <c r="S50" i="1"/>
  <c r="T50" i="1" s="1"/>
  <c r="S55" i="1"/>
  <c r="T55" i="1" s="1"/>
  <c r="S65" i="1"/>
  <c r="T65" i="1" s="1"/>
  <c r="S79" i="1"/>
  <c r="T79" i="1" s="1"/>
  <c r="S95" i="1"/>
  <c r="T95" i="1" s="1"/>
  <c r="S111" i="1"/>
  <c r="T111" i="1" s="1"/>
  <c r="S127" i="1"/>
  <c r="T127" i="1" s="1"/>
  <c r="S145" i="1"/>
  <c r="T145" i="1" s="1"/>
  <c r="S184" i="1"/>
  <c r="T184" i="1" s="1"/>
  <c r="S188" i="1"/>
  <c r="T188" i="1" s="1"/>
  <c r="S208" i="1"/>
  <c r="T208" i="1" s="1"/>
  <c r="S247" i="1"/>
  <c r="T247" i="1" s="1"/>
  <c r="S279" i="1"/>
  <c r="T279" i="1" s="1"/>
  <c r="S311" i="1"/>
  <c r="T311" i="1" s="1"/>
  <c r="S343" i="1"/>
  <c r="T343" i="1" s="1"/>
  <c r="S375" i="1"/>
  <c r="T375" i="1" s="1"/>
  <c r="S407" i="1"/>
  <c r="T407" i="1" s="1"/>
  <c r="S439" i="1"/>
  <c r="T439" i="1" s="1"/>
  <c r="S471" i="1"/>
  <c r="T471" i="1" s="1"/>
  <c r="S60" i="1"/>
  <c r="T60" i="1" s="1"/>
  <c r="S62" i="1"/>
  <c r="T62" i="1" s="1"/>
  <c r="S67" i="1"/>
  <c r="T67" i="1" s="1"/>
  <c r="S74" i="1"/>
  <c r="T74" i="1" s="1"/>
  <c r="S81" i="1"/>
  <c r="T81" i="1" s="1"/>
  <c r="S90" i="1"/>
  <c r="T90" i="1" s="1"/>
  <c r="S97" i="1"/>
  <c r="T97" i="1" s="1"/>
  <c r="S106" i="1"/>
  <c r="T106" i="1" s="1"/>
  <c r="S113" i="1"/>
  <c r="T113" i="1" s="1"/>
  <c r="S122" i="1"/>
  <c r="T122" i="1" s="1"/>
  <c r="S129" i="1"/>
  <c r="T129" i="1" s="1"/>
  <c r="S138" i="1"/>
  <c r="T138" i="1" s="1"/>
  <c r="S201" i="1"/>
  <c r="T201" i="1" s="1"/>
  <c r="S210" i="1"/>
  <c r="T210" i="1" s="1"/>
  <c r="S212" i="1"/>
  <c r="T212" i="1" s="1"/>
  <c r="S227" i="1"/>
  <c r="T227" i="1" s="1"/>
  <c r="S236" i="1"/>
  <c r="T236" i="1" s="1"/>
  <c r="S266" i="1"/>
  <c r="T266" i="1" s="1"/>
  <c r="S298" i="1"/>
  <c r="T298" i="1" s="1"/>
  <c r="S330" i="1"/>
  <c r="T330" i="1" s="1"/>
  <c r="S362" i="1"/>
  <c r="T362" i="1" s="1"/>
  <c r="S394" i="1"/>
  <c r="T394" i="1" s="1"/>
  <c r="S426" i="1"/>
  <c r="T426" i="1" s="1"/>
  <c r="S458" i="1"/>
  <c r="T458" i="1" s="1"/>
  <c r="S11" i="1"/>
  <c r="T11" i="1" s="1"/>
  <c r="S17" i="1"/>
  <c r="T17" i="1" s="1"/>
  <c r="S20" i="1"/>
  <c r="T20" i="1" s="1"/>
  <c r="S40" i="1"/>
  <c r="T40" i="1" s="1"/>
  <c r="S42" i="1"/>
  <c r="T42" i="1" s="1"/>
  <c r="S47" i="1"/>
  <c r="T47" i="1" s="1"/>
  <c r="S57" i="1"/>
  <c r="T57" i="1" s="1"/>
  <c r="S83" i="1"/>
  <c r="T83" i="1" s="1"/>
  <c r="S99" i="1"/>
  <c r="T99" i="1" s="1"/>
  <c r="S115" i="1"/>
  <c r="T115" i="1" s="1"/>
  <c r="S131" i="1"/>
  <c r="T131" i="1" s="1"/>
  <c r="S166" i="1"/>
  <c r="T166" i="1" s="1"/>
  <c r="S175" i="1"/>
  <c r="T175" i="1" s="1"/>
  <c r="S192" i="1"/>
  <c r="T192" i="1" s="1"/>
  <c r="S216" i="1"/>
  <c r="T216" i="1" s="1"/>
  <c r="S220" i="1"/>
  <c r="T220" i="1" s="1"/>
  <c r="S240" i="1"/>
  <c r="T240" i="1" s="1"/>
  <c r="S255" i="1"/>
  <c r="T255" i="1" s="1"/>
  <c r="S287" i="1"/>
  <c r="T287" i="1" s="1"/>
  <c r="S319" i="1"/>
  <c r="T319" i="1" s="1"/>
  <c r="S351" i="1"/>
  <c r="T351" i="1" s="1"/>
  <c r="S383" i="1"/>
  <c r="T383" i="1" s="1"/>
  <c r="S415" i="1"/>
  <c r="T415" i="1" s="1"/>
  <c r="S447" i="1"/>
  <c r="T447" i="1" s="1"/>
  <c r="S477" i="1"/>
  <c r="T4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<sst xmlns="http://schemas.openxmlformats.org/spreadsheetml/2006/main" count="2453" uniqueCount="1003">
  <si>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</si>
  <si>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</si>
  <si>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</si>
  <si>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</si>
  <si>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</si>
  <si>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</si>
  <si>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</si>
  <si>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</si>
  <si>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</si>
  <si>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</si>
  <si>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</si>
  <si>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</si>
  <si>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</si>
  <si>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</si>
  <si>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</si>
  <si>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</si>
  <si>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</si>
  <si>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</si>
  <si>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</si>
  <si>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</si>
  <si>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</si>
  <si>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</si>
  <si>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</si>
  <si>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</si>
  <si>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</si>
  <si>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</si>
  <si>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</si>
  <si>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</si>
  <si>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</si>
  <si>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</si>
  <si>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</si>
  <si>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https://fnet.bmfbovespa.com.br/fnet/publico/downloadDocumento?id=577368</t>
  </si>
  <si>
    <t>AEFI11</t>
  </si>
  <si>
    <t>Educacional</t>
  </si>
  <si>
    <t>https://fnet.bmfbovespa.com.br/fnet/publico/downloadDocumento?id=568497</t>
  </si>
  <si>
    <t>AFHI11</t>
  </si>
  <si>
    <t>Papéis</t>
  </si>
  <si>
    <t>Af Invest</t>
  </si>
  <si>
    <t>https://fnet.bmfbovespa.com.br/fnet/publico/downloadDocumento?id=578421</t>
  </si>
  <si>
    <t>AGCX11</t>
  </si>
  <si>
    <t>Agências de Bancos</t>
  </si>
  <si>
    <t>https://fnet.bmfbovespa.com.br/fnet/publico/downloadDocumento?id=575048</t>
  </si>
  <si>
    <t>AIEC11</t>
  </si>
  <si>
    <t>Lajes Corporativas</t>
  </si>
  <si>
    <t>Ai Real Estate</t>
  </si>
  <si>
    <t>https://fnet.bmfbovespa.com.br/fnet/publico/downloadDocumento?id=580406</t>
  </si>
  <si>
    <t>ALMI11</t>
  </si>
  <si>
    <t>Btg Pactual</t>
  </si>
  <si>
    <t>https://fnet.bmfbovespa.com.br/fnet/publico/downloadDocumento?id=578222</t>
  </si>
  <si>
    <t>ALZC11</t>
  </si>
  <si>
    <t>-</t>
  </si>
  <si>
    <t>N/A</t>
  </si>
  <si>
    <t>ALZM11</t>
  </si>
  <si>
    <t>Fundo de Fundos</t>
  </si>
  <si>
    <t>https://fnet.bmfbovespa.com.br/fnet/publico/downloadDocumento?id=570311</t>
  </si>
  <si>
    <t>ALZR11</t>
  </si>
  <si>
    <t>Misto</t>
  </si>
  <si>
    <t>Alianza</t>
  </si>
  <si>
    <t>https://fnet.bmfbovespa.com.br/fnet/publico/downloadDocumento?id=571068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</si>
  <si>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</si>
  <si>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</si>
  <si>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</si>
  <si>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</si>
  <si>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</si>
  <si>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</si>
  <si>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</si>
  <si>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</si>
  <si>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</si>
  <si>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</si>
  <si>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</si>
  <si>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</si>
  <si>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</si>
  <si>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</si>
  <si>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</si>
  <si>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</si>
  <si>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https://fnet.bmfbovespa.com.br/fnet/publico/downloadDocumento?id=578217</t>
  </si>
  <si>
    <t>ATCR11</t>
  </si>
  <si>
    <t>Tmj Capital</t>
  </si>
  <si>
    <t>ATSA11</t>
  </si>
  <si>
    <t>Hedge Investments</t>
  </si>
  <si>
    <t>https://fnet.bmfbovespa.com.br/fnet/publico/downloadDocumento?id=567228</t>
  </si>
  <si>
    <t>ATWN11</t>
  </si>
  <si>
    <t>Indefinido</t>
  </si>
  <si>
    <t>AURB11</t>
  </si>
  <si>
    <t>Imóveis Comerciais - Outros</t>
  </si>
  <si>
    <t>https://fnet.bmfbovespa.com.br/fnet/publico/downloadDocumento?id=545631</t>
  </si>
  <si>
    <t>BARI11</t>
  </si>
  <si>
    <t>Bari Gestão</t>
  </si>
  <si>
    <t>https://fnet.bmfbovespa.com.br/fnet/publico/downloadDocumento?id=577447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</si>
  <si>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</si>
  <si>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</si>
  <si>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</si>
  <si>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</si>
  <si>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</si>
  <si>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https://fnet.bmfbovespa.com.br/fnet/publico/downloadDocumento?id=572191</t>
  </si>
  <si>
    <t>BBIM11</t>
  </si>
  <si>
    <t>BBPO11</t>
  </si>
  <si>
    <t>https://fnet.bmfbovespa.com.br/fnet/publico/downloadDocumento?id=570114</t>
  </si>
  <si>
    <t>BBRC11</t>
  </si>
  <si>
    <t>Votorantim Asset</t>
  </si>
  <si>
    <t>https://fnet.bmfbovespa.com.br/fnet/publico/downloadDocumento?id=570017</t>
  </si>
  <si>
    <t>BCFF11</t>
  </si>
  <si>
    <t>https://fnet.bmfbovespa.com.br/fnet/publico/downloadDocumento?id=581323</t>
  </si>
  <si>
    <t>BCIA11</t>
  </si>
  <si>
    <t>Bradesco</t>
  </si>
  <si>
    <t>https://fnet.bmfbovespa.com.br/fnet/publico/downloadDocumento?id=573128</t>
  </si>
  <si>
    <t>BCRI11</t>
  </si>
  <si>
    <t>Banestes</t>
  </si>
  <si>
    <t>https://fnet.bmfbovespa.com.br/fnet/publico/downloadDocumento?id=572519</t>
  </si>
  <si>
    <t>BICE11</t>
  </si>
  <si>
    <t>BICR11</t>
  </si>
  <si>
    <t>Inter Asset</t>
  </si>
  <si>
    <t>https://fnet.bmfbovespa.com.br/fnet/publico/downloadDocumento?id=569063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</si>
  <si>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</si>
  <si>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</si>
  <si>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</si>
  <si>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</si>
  <si>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</si>
  <si>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https://fnet.bmfbovespa.com.br/fnet/publico/downloadDocumento?id=577476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</si>
  <si>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</si>
  <si>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</si>
  <si>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</si>
  <si>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</si>
  <si>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</si>
  <si>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</si>
  <si>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</si>
  <si>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https://fnet.bmfbovespa.com.br/fnet/publico/downloadDocumento?id=576366</t>
  </si>
  <si>
    <t>BLMO11</t>
  </si>
  <si>
    <t>https://fnet.bmfbovespa.com.br/fnet/publico/downloadDocumento?id=574646</t>
  </si>
  <si>
    <t>BLMR11</t>
  </si>
  <si>
    <t>https://fnet.bmfbovespa.com.br/fnet/publico/downloadDocumento?id=575768</t>
  </si>
  <si>
    <t>BLUR11</t>
  </si>
  <si>
    <t>https://fnet.bmfbovespa.com.br/fnet/publico/downloadDocumento?id=569252</t>
  </si>
  <si>
    <t>BMII11</t>
  </si>
  <si>
    <t>BMLC11</t>
  </si>
  <si>
    <t>Argucia Capital</t>
  </si>
  <si>
    <t>https://fnet.bmfbovespa.com.br/fnet/publico/downloadDocumento?id=579692</t>
  </si>
  <si>
    <t>BNFS11</t>
  </si>
  <si>
    <t>Oliveira Trust</t>
  </si>
  <si>
    <t>https://fnet.bmfbovespa.com.br/fnet/publico/downloadDocumento?id=569612</t>
  </si>
  <si>
    <t>BPFF11</t>
  </si>
  <si>
    <t>Brasil Plural</t>
  </si>
  <si>
    <t>https://fnet.bmfbovespa.com.br/fnet/publico/downloadDocumento?id=581172</t>
  </si>
  <si>
    <t>BPLC11</t>
  </si>
  <si>
    <t>BPML11</t>
  </si>
  <si>
    <t>https://fnet.bmfbovespa.com.br/fnet/publico/downloadDocumento?id=578665</t>
  </si>
  <si>
    <t>BPRP11</t>
  </si>
  <si>
    <t>BRCO11</t>
  </si>
  <si>
    <t>Bresco Gestão</t>
  </si>
  <si>
    <t>https://fnet.bmfbovespa.com.br/fnet/publico/downloadDocumento?id=570893</t>
  </si>
  <si>
    <t>BRCR11</t>
  </si>
  <si>
    <t>https://fnet.bmfbovespa.com.br/fnet/publico/downloadDocumento?id=578751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</si>
  <si>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</si>
  <si>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</si>
  <si>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</si>
  <si>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</si>
  <si>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</si>
  <si>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</si>
  <si>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</si>
  <si>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</si>
  <si>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</si>
  <si>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</si>
  <si>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</si>
  <si>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</si>
  <si>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</si>
  <si>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https://fnet.bmfbovespa.com.br/fnet/publico/downloadDocumento?id=579690</t>
  </si>
  <si>
    <t>BROF11</t>
  </si>
  <si>
    <t>https://fnet.bmfbovespa.com.br/fnet/publico/downloadDocumento?id=574501</t>
  </si>
  <si>
    <t>BROL11</t>
  </si>
  <si>
    <t>BTAL11</t>
  </si>
  <si>
    <t>https://fnet.bmfbovespa.com.br/fnet/publico/downloadDocumento?id=578776</t>
  </si>
  <si>
    <t>BTCR11</t>
  </si>
  <si>
    <t>https://fnet.bmfbovespa.com.br/fnet/publico/downloadDocumento?id=381427</t>
  </si>
  <si>
    <t>BTLG11</t>
  </si>
  <si>
    <t>https://fnet.bmfbovespa.com.br/fnet/publico/downloadDocumento?id=580404</t>
  </si>
  <si>
    <t>BTRA11</t>
  </si>
  <si>
    <t>https://fnet.bmfbovespa.com.br/fnet/publico/downloadDocumento?id=563203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</si>
  <si>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</si>
  <si>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</si>
  <si>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</si>
  <si>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</si>
  <si>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</si>
  <si>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https://fnet.bmfbovespa.com.br/fnet/publico/downloadDocumento?id=568063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</si>
  <si>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</si>
  <si>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</si>
  <si>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</si>
  <si>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</si>
  <si>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</si>
  <si>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</si>
  <si>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</si>
  <si>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https://fnet.bmfbovespa.com.br/fnet/publico/downloadDocumento?id=570963</t>
  </si>
  <si>
    <t>CARE11</t>
  </si>
  <si>
    <t>Zion Gestão</t>
  </si>
  <si>
    <t>https://fnet.bmfbovespa.com.br/fnet/publico/downloadDocumento?id=569201</t>
  </si>
  <si>
    <t>CBOP11</t>
  </si>
  <si>
    <t>Cshg</t>
  </si>
  <si>
    <t>https://fnet.bmfbovespa.com.br/fnet/publico/downloadDocumento?id=568591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</si>
  <si>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</si>
  <si>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</si>
  <si>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</si>
  <si>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</si>
  <si>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</si>
  <si>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https://fnet.bmfbovespa.com.br/fnet/publico/downloadDocumento?id=578223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</si>
  <si>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</si>
  <si>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</si>
  <si>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</si>
  <si>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</si>
  <si>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https://fnet.bmfbovespa.com.br/fnet/publico/downloadDocumento?id=572605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</si>
  <si>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</si>
  <si>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</si>
  <si>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</si>
  <si>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</si>
  <si>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</si>
  <si>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</si>
  <si>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https://fnet.bmfbovespa.com.br/fnet/publico/downloadDocumento?id=579078</t>
  </si>
  <si>
    <t>CPTS11</t>
  </si>
  <si>
    <t>https://fnet.bmfbovespa.com.br/fnet/publico/downloadDocumento?id=576390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</si>
  <si>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</si>
  <si>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</si>
  <si>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</si>
  <si>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</si>
  <si>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https://fnet.bmfbovespa.com.br/fnet/publico/downloadDocumento?id=579070</t>
  </si>
  <si>
    <t>CVBI11</t>
  </si>
  <si>
    <t>Vbi Real Estate</t>
  </si>
  <si>
    <t>https://fnet.bmfbovespa.com.br/fnet/publico/downloadDocumento?id=575143</t>
  </si>
  <si>
    <t>CVPR11</t>
  </si>
  <si>
    <t>CXAG11</t>
  </si>
  <si>
    <t>Rb Capital</t>
  </si>
  <si>
    <t>https://fnet.bmfbovespa.com.br/fnet/publico/downloadDocumento?id=573920</t>
  </si>
  <si>
    <t>CXCE11B</t>
  </si>
  <si>
    <t>https://fnet.bmfbovespa.com.br/fnet/publico/downloadDocumento?id=571058</t>
  </si>
  <si>
    <t>CXCI11</t>
  </si>
  <si>
    <t>https://fnet.bmfbovespa.com.br/fnet/publico/downloadDocumento?id=569092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</si>
  <si>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</si>
  <si>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</si>
  <si>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</si>
  <si>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</si>
  <si>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</si>
  <si>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https://fnet.bmfbovespa.com.br/fnet/publico/downloadDocumento?id=575155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</si>
  <si>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</si>
  <si>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</si>
  <si>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</si>
  <si>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</si>
  <si>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</si>
  <si>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</si>
  <si>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</si>
  <si>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</si>
  <si>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</si>
  <si>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</si>
  <si>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</si>
  <si>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</si>
  <si>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</si>
  <si>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</si>
  <si>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</si>
  <si>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</si>
  <si>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</si>
  <si>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</si>
  <si>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</si>
  <si>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</si>
  <si>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https://fnet.bmfbovespa.com.br/fnet/publico/downloadDocumento?id=542620</t>
  </si>
  <si>
    <t>DVFF11</t>
  </si>
  <si>
    <t>https://fnet.bmfbovespa.com.br/fnet/publico/downloadDocumento?id=558221</t>
  </si>
  <si>
    <t>EDFO11B</t>
  </si>
  <si>
    <t>https://fnet.bmfbovespa.com.br/fnet/publico/downloadDocumento?id=569083</t>
  </si>
  <si>
    <t>EDGA11</t>
  </si>
  <si>
    <t>https://fnet.bmfbovespa.com.br/fnet/publico/downloadDocumento?id=578224</t>
  </si>
  <si>
    <t>EGYR11</t>
  </si>
  <si>
    <t>ELDO11B</t>
  </si>
  <si>
    <t>https://fnet.bmfbovespa.com.br/fnet/publico/downloadDocumento?id=573949</t>
  </si>
  <si>
    <t>EQIR11</t>
  </si>
  <si>
    <t>Eqi Asset</t>
  </si>
  <si>
    <t>https://fnet.bmfbovespa.com.br/fnet/publico/downloadDocumento?id=574500</t>
  </si>
  <si>
    <t>ERCR11</t>
  </si>
  <si>
    <t>https://fnet.bmfbovespa.com.br/fnet/publico/downloadDocumento?id=572578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</si>
  <si>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</si>
  <si>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</si>
  <si>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</si>
  <si>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</si>
  <si>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</si>
  <si>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</si>
  <si>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</si>
  <si>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https://fnet.bmfbovespa.com.br/fnet/publico/downloadDocumento?id=574529</t>
  </si>
  <si>
    <t>EXES11</t>
  </si>
  <si>
    <t>https://fnet.bmfbovespa.com.br/fnet/publico/downloadDocumento?id=577823</t>
  </si>
  <si>
    <t>FAED11</t>
  </si>
  <si>
    <t>https://fnet.bmfbovespa.com.br/fnet/publico/downloadDocumento?id=578225</t>
  </si>
  <si>
    <t>FAGL11</t>
  </si>
  <si>
    <t>FAMB11B</t>
  </si>
  <si>
    <t>https://fnet.bmfbovespa.com.br/fnet/publico/downloadDocumento?id=578221</t>
  </si>
  <si>
    <t>FATN11</t>
  </si>
  <si>
    <t>https://fnet.bmfbovespa.com.br/fnet/publico/downloadDocumento?id=577545</t>
  </si>
  <si>
    <t>FCAS11</t>
  </si>
  <si>
    <t>FCFL11</t>
  </si>
  <si>
    <t>https://fnet.bmfbovespa.com.br/fnet/publico/downloadDocumento?id=578220</t>
  </si>
  <si>
    <t>FEXC11</t>
  </si>
  <si>
    <t>FGPM11</t>
  </si>
  <si>
    <t>FIGS11</t>
  </si>
  <si>
    <t>https://fnet.bmfbovespa.com.br/fnet/publico/downloadDocumento?id=567241</t>
  </si>
  <si>
    <t>FIIB11</t>
  </si>
  <si>
    <t>https://fnet.bmfbovespa.com.br/fnet/publico/downloadDocumento?id=570916</t>
  </si>
  <si>
    <t>FIIP11B</t>
  </si>
  <si>
    <t>https://fnet.bmfbovespa.com.br/fnet/publico/downloadDocumento?id=574123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</si>
  <si>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</si>
  <si>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</si>
  <si>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</si>
  <si>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</si>
  <si>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</si>
  <si>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</si>
  <si>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</si>
  <si>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</si>
  <si>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</si>
  <si>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https://fnet.bmfbovespa.com.br/fnet/publico/downloadDocumento?id=577322</t>
  </si>
  <si>
    <t>FLMA11</t>
  </si>
  <si>
    <t>https://fnet.bmfbovespa.com.br/fnet/publico/downloadDocumento?id=581024</t>
  </si>
  <si>
    <t>FLRP11</t>
  </si>
  <si>
    <t>https://fnet.bmfbovespa.com.br/fnet/publico/downloadDocumento?id=567240</t>
  </si>
  <si>
    <t>FMOF11</t>
  </si>
  <si>
    <t>https://fnet.bmfbovespa.com.br/fnet/publico/downloadDocumento?id=566287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</si>
  <si>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</si>
  <si>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</si>
  <si>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</si>
  <si>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</si>
  <si>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</si>
  <si>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</si>
  <si>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</si>
  <si>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</si>
  <si>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</si>
  <si>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</si>
  <si>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https://fnet.bmfbovespa.com.br/fnet/publico/downloadDocumento?id=579565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</si>
  <si>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</si>
  <si>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</si>
  <si>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</si>
  <si>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</si>
  <si>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</si>
  <si>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https://fnet.bmfbovespa.com.br/fnet/publico/downloadDocumento?id=563159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</si>
  <si>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</si>
  <si>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</si>
  <si>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</si>
  <si>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</si>
  <si>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https://fnet.bmfbovespa.com.br/fnet/publico/downloadDocumento?id=575222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</si>
  <si>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</si>
  <si>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</si>
  <si>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</si>
  <si>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</si>
  <si>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</si>
  <si>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</si>
  <si>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</si>
  <si>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</si>
  <si>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</si>
  <si>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https://fnet.bmfbovespa.com.br/fnet/publico/downloadDocumento?id=568509</t>
  </si>
  <si>
    <t>GTLG11</t>
  </si>
  <si>
    <t>https://fnet.bmfbovespa.com.br/fnet/publico/downloadDocumento?id=492056</t>
  </si>
  <si>
    <t>GTWR11</t>
  </si>
  <si>
    <t>https://fnet.bmfbovespa.com.br/fnet/publico/downloadDocumento?id=570022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</si>
  <si>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</si>
  <si>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</si>
  <si>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</si>
  <si>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</si>
  <si>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</si>
  <si>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</si>
  <si>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https://fnet.bmfbovespa.com.br/fnet/publico/downloadDocumento?id=573049</t>
  </si>
  <si>
    <t>HABT11</t>
  </si>
  <si>
    <t>Habitat Capital</t>
  </si>
  <si>
    <t>https://fnet.bmfbovespa.com.br/fnet/publico/downloadDocumento?id=578745</t>
  </si>
  <si>
    <t>HBCR11</t>
  </si>
  <si>
    <t>https://fnet.bmfbovespa.com.br/fnet/publico/downloadDocumento?id=580835</t>
  </si>
  <si>
    <t>HBRH11</t>
  </si>
  <si>
    <t>Brl Trust</t>
  </si>
  <si>
    <t>https://fnet.bmfbovespa.com.br/fnet/publico/downloadDocumento?id=575602</t>
  </si>
  <si>
    <t>HBTT11</t>
  </si>
  <si>
    <t>https://fnet.bmfbovespa.com.br/fnet/publico/downloadDocumento?id=123065</t>
  </si>
  <si>
    <t>HCHG11</t>
  </si>
  <si>
    <t>https://fnet.bmfbovespa.com.br/fnet/publico/downloadDocumento?id=573075</t>
  </si>
  <si>
    <t>HCPR11</t>
  </si>
  <si>
    <t>HCRI11</t>
  </si>
  <si>
    <t>Hospitalar</t>
  </si>
  <si>
    <t>https://fnet.bmfbovespa.com.br/fnet/publico/downloadDocumento?id=578227</t>
  </si>
  <si>
    <t>HCST11</t>
  </si>
  <si>
    <t>Hectare Capital</t>
  </si>
  <si>
    <t>HCTR11</t>
  </si>
  <si>
    <t>https://fnet.bmfbovespa.com.br/fnet/publico/downloadDocumento?id=581951</t>
  </si>
  <si>
    <t>HDEL11</t>
  </si>
  <si>
    <t>https://fnet.bmfbovespa.com.br/fnet/publico/downloadDocumento?id=572607</t>
  </si>
  <si>
    <t>HDOF11</t>
  </si>
  <si>
    <t>HFOF11</t>
  </si>
  <si>
    <t>https://fnet.bmfbovespa.com.br/fnet/publico/downloadDocumento?id=567276</t>
  </si>
  <si>
    <t>HGBS11</t>
  </si>
  <si>
    <t>https://fnet.bmfbovespa.com.br/fnet/publico/downloadDocumento?id=567984</t>
  </si>
  <si>
    <t>HGCR11</t>
  </si>
  <si>
    <t>https://fnet.bmfbovespa.com.br/fnet/publico/downloadDocumento?id=568597</t>
  </si>
  <si>
    <t>HGFF11</t>
  </si>
  <si>
    <t>https://fnet.bmfbovespa.com.br/fnet/publico/downloadDocumento?id=568593</t>
  </si>
  <si>
    <t>HGIC11</t>
  </si>
  <si>
    <t>https://fnet.bmfbovespa.com.br/fnet/publico/downloadDocumento?id=575558</t>
  </si>
  <si>
    <t>HGJH11</t>
  </si>
  <si>
    <t>https://fnet.bmfbovespa.com.br/fnet/publico/downloadDocumento?id=568598</t>
  </si>
  <si>
    <t>HGLG11</t>
  </si>
  <si>
    <t>https://fnet.bmfbovespa.com.br/fnet/publico/downloadDocumento?id=568603</t>
  </si>
  <si>
    <t>HGPO11</t>
  </si>
  <si>
    <t>HGRE11</t>
  </si>
  <si>
    <t>https://fnet.bmfbovespa.com.br/fnet/publico/downloadDocumento?id=568594</t>
  </si>
  <si>
    <t>HGRS11</t>
  </si>
  <si>
    <t>HGRU11</t>
  </si>
  <si>
    <t>https://fnet.bmfbovespa.com.br/fnet/publico/downloadDocumento?id=568602</t>
  </si>
  <si>
    <t>HLOG11</t>
  </si>
  <si>
    <t>https://fnet.bmfbovespa.com.br/fnet/publico/downloadDocumento?id=573048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</si>
  <si>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</si>
  <si>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</si>
  <si>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</si>
  <si>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</si>
  <si>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</si>
  <si>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https://fnet.bmfbovespa.com.br/fnet/publico/downloadDocumento?id=561303</t>
  </si>
  <si>
    <t>HPDP11</t>
  </si>
  <si>
    <t>https://fnet.bmfbovespa.com.br/fnet/publico/downloadDocumento?id=567249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</si>
  <si>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</si>
  <si>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</si>
  <si>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</si>
  <si>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</si>
  <si>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</si>
  <si>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</si>
  <si>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https://fnet.bmfbovespa.com.br/fnet/publico/downloadDocumento?id=581769</t>
  </si>
  <si>
    <t>HSLG11</t>
  </si>
  <si>
    <t>https://fnet.bmfbovespa.com.br/fnet/publico/downloadDocumento?id=581778</t>
  </si>
  <si>
    <t>HSML11</t>
  </si>
  <si>
    <t>https://fnet.bmfbovespa.com.br/fnet/publico/downloadDocumento?id=581703</t>
  </si>
  <si>
    <t>HSRE11</t>
  </si>
  <si>
    <t>https://fnet.bmfbovespa.com.br/fnet/publico/downloadDocumento?id=581776</t>
  </si>
  <si>
    <t>HTMX11</t>
  </si>
  <si>
    <t>https://fnet.bmfbovespa.com.br/fnet/publico/downloadDocumento?id=580336</t>
  </si>
  <si>
    <t>HUCG11</t>
  </si>
  <si>
    <t>https://fnet.bmfbovespa.com.br/fnet/publico/downloadDocumento?id=576693</t>
  </si>
  <si>
    <t>HUSC11</t>
  </si>
  <si>
    <t>https://fnet.bmfbovespa.com.br/fnet/publico/downloadDocumento?id=581182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</si>
  <si>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</si>
  <si>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</si>
  <si>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</si>
  <si>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</si>
  <si>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</si>
  <si>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</si>
  <si>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</si>
  <si>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</si>
  <si>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</si>
  <si>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https://fnet.bmfbovespa.com.br/fnet/publico/downloadDocumento?id=573963</t>
  </si>
  <si>
    <t>IRIM11</t>
  </si>
  <si>
    <t>https://fnet.bmfbovespa.com.br/fnet/publico/downloadDocumento?id=574536</t>
  </si>
  <si>
    <t>ITIP11</t>
  </si>
  <si>
    <t>https://fnet.bmfbovespa.com.br/fnet/publico/downloadDocumento?id=569069</t>
  </si>
  <si>
    <t>ITIT11</t>
  </si>
  <si>
    <t>https://fnet.bmfbovespa.com.br/fnet/publico/downloadDocumento?id=569065</t>
  </si>
  <si>
    <t>JASC11</t>
  </si>
  <si>
    <t>https://fnet.bmfbovespa.com.br/fnet/publico/downloadDocumento?id=572506</t>
  </si>
  <si>
    <t>JBFO11</t>
  </si>
  <si>
    <t>JCDA11</t>
  </si>
  <si>
    <t>JCDB11</t>
  </si>
  <si>
    <t>JFLL11</t>
  </si>
  <si>
    <t>Brpp Gestão</t>
  </si>
  <si>
    <t>https://fnet.bmfbovespa.com.br/fnet/publico/downloadDocumento?id=577739</t>
  </si>
  <si>
    <t>JPPA11</t>
  </si>
  <si>
    <t>Jpp Capital</t>
  </si>
  <si>
    <t>https://fnet.bmfbovespa.com.br/fnet/publico/downloadDocumento?id=581117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</si>
  <si>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</si>
  <si>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</si>
  <si>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</si>
  <si>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</si>
  <si>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</si>
  <si>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</si>
  <si>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https://fnet.bmfbovespa.com.br/fnet/publico/downloadDocumento?id=575673</t>
  </si>
  <si>
    <t>JSRE11</t>
  </si>
  <si>
    <t>https://fnet.bmfbovespa.com.br/fnet/publico/downloadDocumento?id=572583</t>
  </si>
  <si>
    <t>JTPR11</t>
  </si>
  <si>
    <t>Ouro Preto Gestão</t>
  </si>
  <si>
    <t>KCRE11</t>
  </si>
  <si>
    <t>Kinea Investimentos</t>
  </si>
  <si>
    <t>https://fnet.bmfbovespa.com.br/fnet/publico/downloadDocumento?id=580386</t>
  </si>
  <si>
    <t>KEVE11</t>
  </si>
  <si>
    <t>https://fnet.bmfbovespa.com.br/fnet/publico/downloadDocumento?id=573916</t>
  </si>
  <si>
    <t>KFOF11</t>
  </si>
  <si>
    <t>https://fnet.bmfbovespa.com.br/fnet/publico/downloadDocumento?id=578696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</si>
  <si>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</si>
  <si>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</si>
  <si>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</si>
  <si>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</si>
  <si>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https://fnet.bmfbovespa.com.br/fnet/publico/downloadDocumento?id=569222</t>
  </si>
  <si>
    <t>KIVO11</t>
  </si>
  <si>
    <t>Kilima</t>
  </si>
  <si>
    <t>https://fnet.bmfbovespa.com.br/fnet/publico/downloadDocumento?id=572439</t>
  </si>
  <si>
    <t>KNCR11</t>
  </si>
  <si>
    <t>https://fnet.bmfbovespa.com.br/fnet/publico/downloadDocumento?id=580389</t>
  </si>
  <si>
    <t>KNHY11</t>
  </si>
  <si>
    <t>https://fnet.bmfbovespa.com.br/fnet/publico/downloadDocumento?id=581134</t>
  </si>
  <si>
    <t>KNIP11</t>
  </si>
  <si>
    <t>https://fnet.bmfbovespa.com.br/fnet/publico/downloadDocumento?id=580395</t>
  </si>
  <si>
    <t>KNPR11</t>
  </si>
  <si>
    <t>KNRE11</t>
  </si>
  <si>
    <t>https://fnet.bmfbovespa.com.br/fnet/publico/downloadDocumento?id=573912</t>
  </si>
  <si>
    <t>KNRI11</t>
  </si>
  <si>
    <t>https://fnet.bmfbovespa.com.br/fnet/publico/downloadDocumento?id=581193</t>
  </si>
  <si>
    <t>KNSC11</t>
  </si>
  <si>
    <t>https://fnet.bmfbovespa.com.br/fnet/publico/downloadDocumento?id=580396</t>
  </si>
  <si>
    <t>LASC11</t>
  </si>
  <si>
    <t>Legatus</t>
  </si>
  <si>
    <t>https://fnet.bmfbovespa.com.br/fnet/publico/downloadDocumento?id=566758</t>
  </si>
  <si>
    <t>LATR11B</t>
  </si>
  <si>
    <t>Dynamo Vc</t>
  </si>
  <si>
    <t>LAVF11</t>
  </si>
  <si>
    <t>LFTT11</t>
  </si>
  <si>
    <t>LGCP11</t>
  </si>
  <si>
    <t>https://fnet.bmfbovespa.com.br/fnet/publico/downloadDocumento?id=570457</t>
  </si>
  <si>
    <t>LIFE11</t>
  </si>
  <si>
    <t>https://fnet.bmfbovespa.com.br/fnet/publico/downloadDocumento?id=575604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</si>
  <si>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</si>
  <si>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</si>
  <si>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</si>
  <si>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</si>
  <si>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</si>
  <si>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</si>
  <si>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</si>
  <si>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https://fnet.bmfbovespa.com.br/fnet/publico/downloadDocumento?id=569381</t>
  </si>
  <si>
    <t>LVBI11</t>
  </si>
  <si>
    <t>https://fnet.bmfbovespa.com.br/fnet/publico/downloadDocumento?id=580374</t>
  </si>
  <si>
    <t>MADS11</t>
  </si>
  <si>
    <t>MALL11</t>
  </si>
  <si>
    <t>Genial Investimentos</t>
  </si>
  <si>
    <t>https://fnet.bmfbovespa.com.br/fnet/publico/downloadDocumento?id=577740</t>
  </si>
  <si>
    <t>MANA11</t>
  </si>
  <si>
    <t>https://fnet.bmfbovespa.com.br/fnet/publico/downloadDocumento?id=570223</t>
  </si>
  <si>
    <t>MATV11</t>
  </si>
  <si>
    <t>https://fnet.bmfbovespa.com.br/fnet/publico/downloadDocumento?id=437777</t>
  </si>
  <si>
    <t>MAXR11</t>
  </si>
  <si>
    <t>https://fnet.bmfbovespa.com.br/fnet/publico/downloadDocumento?id=578229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</si>
  <si>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</si>
  <si>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</si>
  <si>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</si>
  <si>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</si>
  <si>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https://fnet.bmfbovespa.com.br/fnet/publico/downloadDocumento?id=575894</t>
  </si>
  <si>
    <t>MCHY11</t>
  </si>
  <si>
    <t>https://fnet.bmfbovespa.com.br/fnet/publico/downloadDocumento?id=577838</t>
  </si>
  <si>
    <t>MFAI11</t>
  </si>
  <si>
    <t>Mérito Investimentos</t>
  </si>
  <si>
    <t>https://fnet.bmfbovespa.com.br/fnet/publico/downloadDocumento?id=573059</t>
  </si>
  <si>
    <t>MFCR11</t>
  </si>
  <si>
    <t>https://fnet.bmfbovespa.com.br/fnet/publico/downloadDocumento?id=574475</t>
  </si>
  <si>
    <t>MFII11</t>
  </si>
  <si>
    <t>https://fnet.bmfbovespa.com.br/fnet/publico/downloadDocumento?id=574474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</si>
  <si>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</si>
  <si>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</si>
  <si>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</si>
  <si>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</si>
  <si>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</si>
  <si>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</si>
  <si>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https://fnet.bmfbovespa.com.br/fnet/publico/downloadDocumento?id=578218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</si>
  <si>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</si>
  <si>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</si>
  <si>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</si>
  <si>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</si>
  <si>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</si>
  <si>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</si>
  <si>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</si>
  <si>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</si>
  <si>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</si>
  <si>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</si>
  <si>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</si>
  <si>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</si>
  <si>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</si>
  <si>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</si>
  <si>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</si>
  <si>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</si>
  <si>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</si>
  <si>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</si>
  <si>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</si>
  <si>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</si>
  <si>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</si>
  <si>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</si>
  <si>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https://fnet.bmfbovespa.com.br/fnet/publico/downloadDocumento?id=579069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</si>
  <si>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</si>
  <si>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</si>
  <si>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</si>
  <si>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</si>
  <si>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</si>
  <si>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https://fnet.bmfbovespa.com.br/fnet/publico/downloadDocumento?id=573835</t>
  </si>
  <si>
    <t>NCRI11</t>
  </si>
  <si>
    <t>NEWL11</t>
  </si>
  <si>
    <t>Newport Real State</t>
  </si>
  <si>
    <t>https://fnet.bmfbovespa.com.br/fnet/publico/downloadDocumento?id=572527</t>
  </si>
  <si>
    <t>NEWU11</t>
  </si>
  <si>
    <t>https://fnet.bmfbovespa.com.br/fnet/publico/downloadDocumento?id=571640</t>
  </si>
  <si>
    <t>NPAR11</t>
  </si>
  <si>
    <t>Tc Consultoria</t>
  </si>
  <si>
    <t>NSLU11</t>
  </si>
  <si>
    <t>https://fnet.bmfbovespa.com.br/fnet/publico/downloadDocumento?id=578230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</si>
  <si>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</si>
  <si>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</si>
  <si>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</si>
  <si>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</si>
  <si>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</si>
  <si>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</si>
  <si>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</si>
  <si>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</si>
  <si>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https://fnet.bmfbovespa.com.br/fnet/publico/downloadDocumento?id=574144</t>
  </si>
  <si>
    <t>OUJP11</t>
  </si>
  <si>
    <t>https://fnet.bmfbovespa.com.br/fnet/publico/downloadDocumento?id=581116</t>
  </si>
  <si>
    <t>OULG11</t>
  </si>
  <si>
    <t>https://fnet.bmfbovespa.com.br/fnet/publico/downloadDocumento?id=574626</t>
  </si>
  <si>
    <t>OURE11</t>
  </si>
  <si>
    <t>https://fnet.bmfbovespa.com.br/fnet/publico/downloadDocumento?id=574140</t>
  </si>
  <si>
    <t>PABY11</t>
  </si>
  <si>
    <t>PATB11</t>
  </si>
  <si>
    <t>PATC11</t>
  </si>
  <si>
    <t>Pátria Investimentos</t>
  </si>
  <si>
    <t>https://fnet.bmfbovespa.com.br/fnet/publico/downloadDocumento?id=574982</t>
  </si>
  <si>
    <t>PATL11</t>
  </si>
  <si>
    <t>https://fnet.bmfbovespa.com.br/fnet/publico/downloadDocumento?id=574513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</si>
  <si>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</si>
  <si>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</si>
  <si>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</si>
  <si>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</si>
  <si>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</si>
  <si>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https://fnet.bmfbovespa.com.br/fnet/publico/downloadDocumento?id=581175</t>
  </si>
  <si>
    <t>PLOG11</t>
  </si>
  <si>
    <t>PLRI11</t>
  </si>
  <si>
    <t>PNDL11</t>
  </si>
  <si>
    <t>https://fnet.bmfbovespa.com.br/fnet/publico/downloadDocumento?id=573062</t>
  </si>
  <si>
    <t>PNLN11</t>
  </si>
  <si>
    <t>PNPR11</t>
  </si>
  <si>
    <t>PORD11</t>
  </si>
  <si>
    <t>https://fnet.bmfbovespa.com.br/fnet/publico/downloadDocumento?id=574827</t>
  </si>
  <si>
    <t>PQAG11</t>
  </si>
  <si>
    <t>Petra Capital</t>
  </si>
  <si>
    <t>https://fnet.bmfbovespa.com.br/fnet/publico/downloadDocumento?id=569186</t>
  </si>
  <si>
    <t>PQDP11</t>
  </si>
  <si>
    <t>https://fnet.bmfbovespa.com.br/fnet/publico/downloadDocumento?id=581754</t>
  </si>
  <si>
    <t>PRSN11B</t>
  </si>
  <si>
    <t>órama Dtvm</t>
  </si>
  <si>
    <t>PRSV11</t>
  </si>
  <si>
    <t>Latour Capital</t>
  </si>
  <si>
    <t>https://fnet.bmfbovespa.com.br/fnet/publico/downloadDocumento?id=569185</t>
  </si>
  <si>
    <t>PRTS11</t>
  </si>
  <si>
    <t>PRZS11</t>
  </si>
  <si>
    <t>PVBI11</t>
  </si>
  <si>
    <t>https://fnet.bmfbovespa.com.br/fnet/publico/downloadDocumento?id=574530</t>
  </si>
  <si>
    <t>QAGR11</t>
  </si>
  <si>
    <t>Quasar Asset</t>
  </si>
  <si>
    <t>https://fnet.bmfbovespa.com.br/fnet/publico/downloadDocumento?id=578148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</si>
  <si>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</si>
  <si>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</si>
  <si>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</si>
  <si>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</si>
  <si>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</si>
  <si>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</si>
  <si>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</si>
  <si>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</si>
  <si>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https://fnet.bmfbovespa.com.br/fnet/publico/downloadDocumento?id=581122</t>
  </si>
  <si>
    <t>RBED11</t>
  </si>
  <si>
    <t>RBFF11</t>
  </si>
  <si>
    <t>https://fnet.bmfbovespa.com.br/fnet/publico/downloadDocumento?id=573051</t>
  </si>
  <si>
    <t>RBGS11</t>
  </si>
  <si>
    <t>https://fnet.bmfbovespa.com.br/fnet/publico/downloadDocumento?id=251218</t>
  </si>
  <si>
    <t>RBHG11</t>
  </si>
  <si>
    <t>https://fnet.bmfbovespa.com.br/fnet/publico/downloadDocumento?id=569922</t>
  </si>
  <si>
    <t>RBHY11</t>
  </si>
  <si>
    <t>https://fnet.bmfbovespa.com.br/fnet/publico/downloadDocumento?id=572472</t>
  </si>
  <si>
    <t>RBIR11</t>
  </si>
  <si>
    <t>https://fnet.bmfbovespa.com.br/fnet/publico/downloadDocumento?id=577465</t>
  </si>
  <si>
    <t>RBLG11</t>
  </si>
  <si>
    <t>https://fnet.bmfbovespa.com.br/fnet/publico/downloadDocumento?id=574497</t>
  </si>
  <si>
    <t>RBOP11</t>
  </si>
  <si>
    <t>https://fnet.bmfbovespa.com.br/fnet/publico/downloadDocumento?id=573056</t>
  </si>
  <si>
    <t>RBRD11</t>
  </si>
  <si>
    <t>https://fnet.bmfbovespa.com.br/fnet/publico/downloadDocumento?id=574145</t>
  </si>
  <si>
    <t>RBRF11</t>
  </si>
  <si>
    <t>Rbr Gestão</t>
  </si>
  <si>
    <t>https://fnet.bmfbovespa.com.br/fnet/publico/downloadDocumento?id=576138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</si>
  <si>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</si>
  <si>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</si>
  <si>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</si>
  <si>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</si>
  <si>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</si>
  <si>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</si>
  <si>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</si>
  <si>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https://fnet.bmfbovespa.com.br/fnet/publico/downloadDocumento?id=577731</t>
  </si>
  <si>
    <t>RBRS11</t>
  </si>
  <si>
    <t>https://fnet.bmfbovespa.com.br/fnet/publico/downloadDocumento?id=578250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</si>
  <si>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</si>
  <si>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</si>
  <si>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</si>
  <si>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</si>
  <si>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https://fnet.bmfbovespa.com.br/fnet/publico/downloadDocumento?id=578151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</si>
  <si>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</si>
  <si>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</si>
  <si>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</si>
  <si>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</si>
  <si>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</si>
  <si>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</si>
  <si>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</si>
  <si>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</si>
  <si>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</si>
  <si>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https://fnet.bmfbovespa.com.br/fnet/publico/downloadDocumento?id=579140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</si>
  <si>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</si>
  <si>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</si>
  <si>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</si>
  <si>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</si>
  <si>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</si>
  <si>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</si>
  <si>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https://fnet.bmfbovespa.com.br/fnet/publico/downloadDocumento?id=581144</t>
  </si>
  <si>
    <t>RECT11</t>
  </si>
  <si>
    <t>https://fnet.bmfbovespa.com.br/fnet/publico/downloadDocumento?id=580924</t>
  </si>
  <si>
    <t>RECX11</t>
  </si>
  <si>
    <t>https://fnet.bmfbovespa.com.br/fnet/publico/downloadDocumento?id=570151</t>
  </si>
  <si>
    <t>REIT11</t>
  </si>
  <si>
    <t>Socopa</t>
  </si>
  <si>
    <t>RELG11</t>
  </si>
  <si>
    <t>https://fnet.bmfbovespa.com.br/fnet/publico/downloadDocumento?id=580914</t>
  </si>
  <si>
    <t>RFOF11</t>
  </si>
  <si>
    <t>https://fnet.bmfbovespa.com.br/fnet/publico/downloadDocumento?id=575765</t>
  </si>
  <si>
    <t>RINV11</t>
  </si>
  <si>
    <t>https://fnet.bmfbovespa.com.br/fnet/publico/downloadDocumento?id=572508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</si>
  <si>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</si>
  <si>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</si>
  <si>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</si>
  <si>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</si>
  <si>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https://fnet.bmfbovespa.com.br/fnet/publico/downloadDocumento?id=572719</t>
  </si>
  <si>
    <t>ROOF11</t>
  </si>
  <si>
    <t>https://fnet.bmfbovespa.com.br/fnet/publico/downloadDocumento?id=573074</t>
  </si>
  <si>
    <t>RPRI11</t>
  </si>
  <si>
    <t>https://fnet.bmfbovespa.com.br/fnet/publico/downloadDocumento?id=570242</t>
  </si>
  <si>
    <t>RRCI11</t>
  </si>
  <si>
    <t>https://fnet.bmfbovespa.com.br/fnet/publico/downloadDocumento?id=575594</t>
  </si>
  <si>
    <t>RSPD11</t>
  </si>
  <si>
    <t>https://fnet.bmfbovespa.com.br/fnet/publico/downloadDocumento?id=577367</t>
  </si>
  <si>
    <t>RVBI11</t>
  </si>
  <si>
    <t>https://fnet.bmfbovespa.com.br/fnet/publico/downloadDocumento?id=575144</t>
  </si>
  <si>
    <t>RZAK11</t>
  </si>
  <si>
    <t>Riza Gestora</t>
  </si>
  <si>
    <t>https://fnet.bmfbovespa.com.br/fnet/publico/downloadDocumento?id=577490</t>
  </si>
  <si>
    <t>RZTR11</t>
  </si>
  <si>
    <t>https://fnet.bmfbovespa.com.br/fnet/publico/downloadDocumento?id=574473</t>
  </si>
  <si>
    <t>SAAG11</t>
  </si>
  <si>
    <t>SACL11</t>
  </si>
  <si>
    <t>SADI11</t>
  </si>
  <si>
    <t>Santander</t>
  </si>
  <si>
    <t>https://fnet.bmfbovespa.com.br/fnet/publico/downloadDocumento?id=573914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</si>
  <si>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</si>
  <si>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</si>
  <si>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</si>
  <si>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</si>
  <si>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</si>
  <si>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https://fnet.bmfbovespa.com.br/fnet/publico/downloadDocumento?id=574977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</si>
  <si>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</si>
  <si>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</si>
  <si>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</si>
  <si>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</si>
  <si>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</si>
  <si>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https://fnet.bmfbovespa.com.br/fnet/publico/downloadDocumento?id=568565</t>
  </si>
  <si>
    <t>SEQR11</t>
  </si>
  <si>
    <t>Sequóia</t>
  </si>
  <si>
    <t>https://fnet.bmfbovespa.com.br/fnet/publico/downloadDocumento?id=573073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</si>
  <si>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</si>
  <si>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</si>
  <si>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</si>
  <si>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</si>
  <si>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</si>
  <si>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</si>
  <si>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</si>
  <si>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</si>
  <si>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https://fnet.bmfbovespa.com.br/fnet/publico/downloadDocumento?id=579074</t>
  </si>
  <si>
    <t>SHSO11</t>
  </si>
  <si>
    <t>SIGR11</t>
  </si>
  <si>
    <t>https://fnet.bmfbovespa.com.br/fnet/publico/downloadDocumento?id=576125</t>
  </si>
  <si>
    <t>SJAU11</t>
  </si>
  <si>
    <t>SNCI11</t>
  </si>
  <si>
    <t>Suno Gestora</t>
  </si>
  <si>
    <t>https://fnet.bmfbovespa.com.br/fnet/publico/downloadDocumento?id=578173</t>
  </si>
  <si>
    <t>SNEL11</t>
  </si>
  <si>
    <t>https://fnet.bmfbovespa.com.br/fnet/publico/downloadDocumento?id=564123</t>
  </si>
  <si>
    <t>SNFF11</t>
  </si>
  <si>
    <t>https://fnet.bmfbovespa.com.br/fnet/publico/downloadDocumento?id=579321</t>
  </si>
  <si>
    <t>SOLR11</t>
  </si>
  <si>
    <t>SPAF11</t>
  </si>
  <si>
    <t>SPMO11</t>
  </si>
  <si>
    <t>SPTW11</t>
  </si>
  <si>
    <t>https://fnet.bmfbovespa.com.br/fnet/publico/downloadDocumento?id=577737</t>
  </si>
  <si>
    <t>SPVJ11</t>
  </si>
  <si>
    <t>SPXS11</t>
  </si>
  <si>
    <t>https://fnet.bmfbovespa.com.br/fnet/publico/downloadDocumento?id=570231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</si>
  <si>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</si>
  <si>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</si>
  <si>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</si>
  <si>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</si>
  <si>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</si>
  <si>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</si>
  <si>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</si>
  <si>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</si>
  <si>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</si>
  <si>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</si>
  <si>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</si>
  <si>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https://fnet.bmfbovespa.com.br/fnet/publico/downloadDocumento?id=581783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</si>
  <si>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</si>
  <si>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</si>
  <si>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</si>
  <si>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</si>
  <si>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</si>
  <si>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</si>
  <si>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</si>
  <si>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https://fnet.bmfbovespa.com.br/fnet/publico/downloadDocumento?id=581055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</si>
  <si>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</si>
  <si>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</si>
  <si>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</si>
  <si>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</si>
  <si>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</si>
  <si>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</si>
  <si>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https://fnet.bmfbovespa.com.br/fnet/publico/downloadDocumento?id=578365</t>
  </si>
  <si>
    <t>TRXB11</t>
  </si>
  <si>
    <t>Trx Gestora</t>
  </si>
  <si>
    <t>TRXF11</t>
  </si>
  <si>
    <t>https://fnet.bmfbovespa.com.br/fnet/publico/downloadDocumento?id=579446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</si>
  <si>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</si>
  <si>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</si>
  <si>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</si>
  <si>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</si>
  <si>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</si>
  <si>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</si>
  <si>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https://fnet.bmfbovespa.com.br/fnet/publico/downloadDocumento?id=577738</t>
  </si>
  <si>
    <t>VCJR11</t>
  </si>
  <si>
    <t>Vectis Gestão</t>
  </si>
  <si>
    <t>https://fnet.bmfbovespa.com.br/fnet/publico/downloadDocumento?id=581137</t>
  </si>
  <si>
    <t>VCRI11</t>
  </si>
  <si>
    <t>Vinci Real Estate</t>
  </si>
  <si>
    <t>https://fnet.bmfbovespa.com.br/fnet/publico/downloadDocumento?id=581197</t>
  </si>
  <si>
    <t>VCRR11</t>
  </si>
  <si>
    <t>Vectis</t>
  </si>
  <si>
    <t>https://fnet.bmfbovespa.com.br/fnet/publico/downloadDocumento?id=581753</t>
  </si>
  <si>
    <t>VDSV11</t>
  </si>
  <si>
    <t>VERE11</t>
  </si>
  <si>
    <t>VGHF11</t>
  </si>
  <si>
    <t>Valora Gestão</t>
  </si>
  <si>
    <t>https://fnet.bmfbovespa.com.br/fnet/publico/downloadDocumento?id=574503</t>
  </si>
  <si>
    <t>VGIP11</t>
  </si>
  <si>
    <t>https://fnet.bmfbovespa.com.br/fnet/publico/downloadDocumento?id=576134</t>
  </si>
  <si>
    <t>VGIR11</t>
  </si>
  <si>
    <t>https://fnet.bmfbovespa.com.br/fnet/publico/downloadDocumento?id=574524</t>
  </si>
  <si>
    <t>VIDS11</t>
  </si>
  <si>
    <t>VIFI11</t>
  </si>
  <si>
    <t>https://fnet.bmfbovespa.com.br/fnet/publico/downloadDocumento?id=581195</t>
  </si>
  <si>
    <t>VILG11</t>
  </si>
  <si>
    <t>https://fnet.bmfbovespa.com.br/fnet/publico/downloadDocumento?id=581161</t>
  </si>
  <si>
    <t>VINO11</t>
  </si>
  <si>
    <t>https://fnet.bmfbovespa.com.br/fnet/publico/downloadDocumento?id=581180</t>
  </si>
  <si>
    <t>VISC11</t>
  </si>
  <si>
    <t>https://fnet.bmfbovespa.com.br/fnet/publico/downloadDocumento?id=581188</t>
  </si>
  <si>
    <t>VIUR11</t>
  </si>
  <si>
    <t>https://fnet.bmfbovespa.com.br/fnet/publico/downloadDocumento?id=581155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</si>
  <si>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</si>
  <si>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</si>
  <si>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</si>
  <si>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</si>
  <si>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</si>
  <si>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</si>
  <si>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</si>
  <si>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https://fnet.bmfbovespa.com.br/fnet/publico/downloadDocumento?id=571693</t>
  </si>
  <si>
    <t>VPSI11</t>
  </si>
  <si>
    <t>VRTA11</t>
  </si>
  <si>
    <t>Fator Adm</t>
  </si>
  <si>
    <t>https://fnet.bmfbovespa.com.br/fnet/publico/downloadDocumento?id=574372</t>
  </si>
  <si>
    <t>VSEC11</t>
  </si>
  <si>
    <t>https://fnet.bmfbovespa.com.br/fnet/publico/downloadDocumento?id=197549</t>
  </si>
  <si>
    <t>VSHO11</t>
  </si>
  <si>
    <t>https://fnet.bmfbovespa.com.br/fnet/publico/downloadDocumento?id=577648</t>
  </si>
  <si>
    <t>VSLH11</t>
  </si>
  <si>
    <t>https://fnet.bmfbovespa.com.br/fnet/publico/downloadDocumento?id=563986</t>
  </si>
  <si>
    <t>VTLT11</t>
  </si>
  <si>
    <t>https://fnet.bmfbovespa.com.br/fnet/publico/downloadDocumento?id=570026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</si>
  <si>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</si>
  <si>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</si>
  <si>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</si>
  <si>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</si>
  <si>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</si>
  <si>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</si>
  <si>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</si>
  <si>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</si>
  <si>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</si>
  <si>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</si>
  <si>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</si>
  <si>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</si>
  <si>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https://fnet.bmfbovespa.com.br/fnet/publico/downloadDocumento?id=570923</t>
  </si>
  <si>
    <t>WPLZ11</t>
  </si>
  <si>
    <t>https://fnet.bmfbovespa.com.br/fnet/publico/downloadDocumento?id=567229</t>
  </si>
  <si>
    <t>WSEC11</t>
  </si>
  <si>
    <t>https://fnet.bmfbovespa.com.br/fnet/publico/downloadDocumento?id=569202</t>
  </si>
  <si>
    <t>WTSP11B</t>
  </si>
  <si>
    <t>https://fnet.bmfbovespa.com.br/fnet/publico/downloadDocumento?id=574143</t>
  </si>
  <si>
    <t>XBXO11</t>
  </si>
  <si>
    <t>XPCI11</t>
  </si>
  <si>
    <t>https://fnet.bmfbovespa.com.br/fnet/publico/downloadDocumento?id=580447</t>
  </si>
  <si>
    <t>XPCM11</t>
  </si>
  <si>
    <t>https://fnet.bmfbovespa.com.br/fnet/publico/downloadDocumento?id=575552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</si>
  <si>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</si>
  <si>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</si>
  <si>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</si>
  <si>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</si>
  <si>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https://fnet.bmfbovespa.com.br/fnet/publico/downloadDocumento?id=575667</t>
  </si>
  <si>
    <t>XPLG11</t>
  </si>
  <si>
    <t>https://fnet.bmfbovespa.com.br/fnet/publico/downloadDocumento?id=581145</t>
  </si>
  <si>
    <t>XPML11</t>
  </si>
  <si>
    <t>https://fnet.bmfbovespa.com.br/fnet/publico/downloadDocumento?id=581115</t>
  </si>
  <si>
    <t>XPPR11</t>
  </si>
  <si>
    <t>https://fnet.bmfbovespa.com.br/fnet/publico/downloadDocumento?id=581126</t>
  </si>
  <si>
    <t>XPSF11</t>
  </si>
  <si>
    <t>https://fnet.bmfbovespa.com.br/fnet/publico/downloadDocumento?id=574533</t>
  </si>
  <si>
    <t>YUFI11</t>
  </si>
  <si>
    <t>https://fnet.bmfbovespa.com.br/fnet/publico/downloadDocumento?id=471633</t>
  </si>
  <si>
    <t>ZAVI11</t>
  </si>
  <si>
    <t>https://fnet.bmfbovespa.com.br/fnet/publico/downloadDocumento?id=575554</t>
  </si>
  <si>
    <t>ZIFI11</t>
  </si>
  <si>
    <t>https://fnet.bmfbovespa.com.br/fnet/publico/downloadDocumento?id=569204</t>
  </si>
  <si>
    <t>AGRX11</t>
  </si>
  <si>
    <t>FIAGRO</t>
  </si>
  <si>
    <t>Exes</t>
  </si>
  <si>
    <t>10,15</t>
  </si>
  <si>
    <t>https://fnet.bmfbovespa.com.br/fnet/publico/downloadDocumento?id=572807</t>
  </si>
  <si>
    <t>BBGO11</t>
  </si>
  <si>
    <t>97,61</t>
  </si>
  <si>
    <t>https://fnet.bmfbovespa.com.br/fnet/publico/downloadDocumento?id=573730</t>
  </si>
  <si>
    <t>CCFA11</t>
  </si>
  <si>
    <t>CPTR11</t>
  </si>
  <si>
    <t>9,78</t>
  </si>
  <si>
    <t>https://fnet.bmfbovespa.com.br/fnet/publico/downloadDocumento?id=568788</t>
  </si>
  <si>
    <t>DCRA11</t>
  </si>
  <si>
    <t>9,59</t>
  </si>
  <si>
    <t>https://fnet.bmfbovespa.com.br/fnet/publico/downloadDocumento?id=559130</t>
  </si>
  <si>
    <t>EGAF11</t>
  </si>
  <si>
    <t>Eco Gestão</t>
  </si>
  <si>
    <t>98,73</t>
  </si>
  <si>
    <t>https://fnet.bmfbovespa.com.br/fnet/publico/downloadDocumento?id=578741</t>
  </si>
  <si>
    <t>FARM11</t>
  </si>
  <si>
    <t>FGAA11</t>
  </si>
  <si>
    <t>Fg/a</t>
  </si>
  <si>
    <t>9,58</t>
  </si>
  <si>
    <t>https://fnet.bmfbovespa.com.br/fnet/publico/downloadDocumento?id=567936</t>
  </si>
  <si>
    <t>FZDA11</t>
  </si>
  <si>
    <t>222,70</t>
  </si>
  <si>
    <t>https://fnet.bmfbovespa.com.br/fnet/publico/downloadDocumento?id=493312</t>
  </si>
  <si>
    <t>GCRA11</t>
  </si>
  <si>
    <t>98,28</t>
  </si>
  <si>
    <t>https://fnet.bmfbovespa.com.br/fnet/publico/downloadDocumento?id=574750</t>
  </si>
  <si>
    <t>HGAG11</t>
  </si>
  <si>
    <t>Hgi Capital</t>
  </si>
  <si>
    <t>23,69</t>
  </si>
  <si>
    <t>https://fnet.bmfbovespa.com.br/fnet/publico/downloadDocumento?id=573085</t>
  </si>
  <si>
    <t>JGPX11</t>
  </si>
  <si>
    <t>Jgp Asset</t>
  </si>
  <si>
    <t>95,57</t>
  </si>
  <si>
    <t>https://fnet.bmfbovespa.com.br/fnet/publico/downloadDocumento?id=581140</t>
  </si>
  <si>
    <t>KNCA11</t>
  </si>
  <si>
    <t>103,07</t>
  </si>
  <si>
    <t>https://fnet.bmfbovespa.com.br/fnet/publico/downloadDocumento?id=581940</t>
  </si>
  <si>
    <t>LSAG11</t>
  </si>
  <si>
    <t>Leste Credit</t>
  </si>
  <si>
    <t>97,63</t>
  </si>
  <si>
    <t>https://fnet.bmfbovespa.com.br/fnet/publico/downloadDocumento?id=574470</t>
  </si>
  <si>
    <t>MAVC11</t>
  </si>
  <si>
    <t>NCRA11</t>
  </si>
  <si>
    <t>Nch Brasil</t>
  </si>
  <si>
    <t>10,56</t>
  </si>
  <si>
    <t>https://fnet.bmfbovespa.com.br/fnet/publico/downloadDocumento?id=575432</t>
  </si>
  <si>
    <t>OIAG11</t>
  </si>
  <si>
    <t>Fator Ore</t>
  </si>
  <si>
    <t>9,74</t>
  </si>
  <si>
    <t>https://fnet.bmfbovespa.com.br/fnet/publico/downloadDocumento?id=574434</t>
  </si>
  <si>
    <t>PLCA11</t>
  </si>
  <si>
    <t>Plural</t>
  </si>
  <si>
    <t>94,76</t>
  </si>
  <si>
    <t>https://fnet.bmfbovespa.com.br/fnet/publico/downloadDocumento?id=581164</t>
  </si>
  <si>
    <t>RURA11</t>
  </si>
  <si>
    <t>Itaú Asset</t>
  </si>
  <si>
    <t>10,01</t>
  </si>
  <si>
    <t>https://fnet.bmfbovespa.com.br/fnet/publico/downloadDocumento?id=581177</t>
  </si>
  <si>
    <t>RZAG11</t>
  </si>
  <si>
    <t>9,75</t>
  </si>
  <si>
    <t>https://fnet.bmfbovespa.com.br/fnet/publico/downloadDocumento?id=574476</t>
  </si>
  <si>
    <t>SNAG11</t>
  </si>
  <si>
    <t>10,09</t>
  </si>
  <si>
    <t>https://fnet.bmfbovespa.com.br/fnet/publico/downloadDocumento?id=577461</t>
  </si>
  <si>
    <t>VCRA11</t>
  </si>
  <si>
    <t>102,96</t>
  </si>
  <si>
    <t>https://fnet.bmfbovespa.com.br/fnet/publico/downloadDocumento?id=579518</t>
  </si>
  <si>
    <t>VGIA11</t>
  </si>
  <si>
    <t>9,63</t>
  </si>
  <si>
    <t>https://fnet.bmfbovespa.com.br/fnet/publico/downloadDocumento?id=574522</t>
  </si>
  <si>
    <t>XPCA11</t>
  </si>
  <si>
    <t>9,50</t>
  </si>
  <si>
    <t>https://fnet.bmfbovespa.com.br/fnet/publico/downloadDocumento?id=575421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</si>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</sst>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73</v>
      </c>
      <c r="F2" s="16">
        <v>0.65</v>
      </c>
      <c r="G2" s="14">
        <f>Tabela1[[#This Row],[Divid.]]*12/Tabela1[[#This Row],[Preço atual]]</f>
        <v>0.10684931506849316</v>
      </c>
      <c r="H2" s="16">
        <v>6.45</v>
      </c>
      <c r="I2" s="16">
        <v>91.88</v>
      </c>
      <c r="J2" s="15">
        <f>Tabela1[[#This Row],[Preço atual]]/Tabela1[[#This Row],[VP]]</f>
        <v>0.79451458424031352</v>
      </c>
      <c r="K2" s="14">
        <v>2.1000000000000001E-2</v>
      </c>
      <c r="L2" s="14">
        <v>3.7000000000000012E-2</v>
      </c>
      <c r="M2" s="13">
        <v>1.68</v>
      </c>
      <c r="N2" s="13">
        <v>17274</v>
      </c>
      <c r="O2" s="13">
        <v>4815</v>
      </c>
      <c r="P2" s="13">
        <v>747</v>
      </c>
      <c r="Q2" s="30">
        <f>Tabela1[[#This Row],[Divid.]]</f>
        <v>0.65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" s="17">
        <f>Tabela1[[#This Row],[Preço Calculado]]/Tabela1[[#This Row],[Preço atual]]-1</f>
        <v>-0.2114441692362129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143.44</v>
      </c>
      <c r="J3" s="15">
        <f>Tabela1[[#This Row],[Preço atual]]/Tabela1[[#This Row],[VP]]</f>
        <v>1.2193251533742331</v>
      </c>
      <c r="K3" s="14"/>
      <c r="L3" s="14"/>
      <c r="M3" s="13">
        <v>7.41</v>
      </c>
      <c r="N3" s="13">
        <v>13154</v>
      </c>
      <c r="O3" s="13">
        <v>4305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99.41</v>
      </c>
      <c r="F4" s="16">
        <v>1</v>
      </c>
      <c r="G4" s="14">
        <f>Tabela1[[#This Row],[Divid.]]*12/Tabela1[[#This Row],[Preço atual]]</f>
        <v>0.12071220199175134</v>
      </c>
      <c r="H4" s="16">
        <v>12.68</v>
      </c>
      <c r="I4" s="16">
        <v>96.43</v>
      </c>
      <c r="J4" s="15">
        <f>Tabela1[[#This Row],[Preço atual]]/Tabela1[[#This Row],[VP]]</f>
        <v>1.0309032458778387</v>
      </c>
      <c r="K4" s="14"/>
      <c r="L4" s="14"/>
      <c r="M4" s="13">
        <v>3.69</v>
      </c>
      <c r="N4" s="13">
        <v>26665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-0.10913504065128166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107.52</v>
      </c>
      <c r="J5" s="15">
        <f>Tabela1[[#This Row],[Preço atual]]/Tabela1[[#This Row],[VP]]</f>
        <v>11.490885416666668</v>
      </c>
      <c r="K5" s="14"/>
      <c r="L5" s="14"/>
      <c r="M5" s="13">
        <v>0.52</v>
      </c>
      <c r="N5" s="13">
        <v>47973</v>
      </c>
      <c r="O5" s="13">
        <v>190439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55.01</v>
      </c>
      <c r="F6" s="16">
        <v>1.33</v>
      </c>
      <c r="G6" s="25">
        <f>Tabela1[[#This Row],[Divid.]]*12/Tabela1[[#This Row],[Preço atual]]</f>
        <v>0.29012906744228323</v>
      </c>
      <c r="H6" s="16">
        <v>9.17</v>
      </c>
      <c r="I6" s="16">
        <v>95.16</v>
      </c>
      <c r="J6" s="15">
        <f>Tabela1[[#This Row],[Preço atual]]/Tabela1[[#This Row],[VP]]</f>
        <v>0.57807902480033624</v>
      </c>
      <c r="K6" s="14">
        <v>0</v>
      </c>
      <c r="L6" s="14">
        <v>0</v>
      </c>
      <c r="M6" s="13">
        <v>2.65</v>
      </c>
      <c r="N6" s="13">
        <v>16416</v>
      </c>
      <c r="O6" s="13">
        <v>11141</v>
      </c>
      <c r="P6" s="13">
        <v>2359</v>
      </c>
      <c r="Q6" s="30">
        <f>Tabela1[[#This Row],[Divid.]]</f>
        <v>1.33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6" s="17">
        <f>Tabela1[[#This Row],[Preço Calculado]]/Tabela1[[#This Row],[Preço atual]]-1</f>
        <v>1.1411739294633447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656.66</v>
      </c>
      <c r="F7" s="16">
        <v>0.37109999999999999</v>
      </c>
      <c r="G7" s="14">
        <f>Tabela1[[#This Row],[Divid.]]*12/Tabela1[[#This Row],[Preço atual]]</f>
        <v>6.7815916912862062E-3</v>
      </c>
      <c r="H7" s="16">
        <v>0</v>
      </c>
      <c r="I7" s="16">
        <v>2039.72</v>
      </c>
      <c r="J7" s="15">
        <f>Tabela1[[#This Row],[Preço atual]]/Tabela1[[#This Row],[VP]]</f>
        <v>0.32193634420410644</v>
      </c>
      <c r="K7" s="14">
        <v>0.95599999999999996</v>
      </c>
      <c r="L7" s="14">
        <v>0</v>
      </c>
      <c r="M7" s="13">
        <v>3.34</v>
      </c>
      <c r="N7" s="13">
        <v>2260</v>
      </c>
      <c r="O7" s="13">
        <v>4197853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-0.94995135283183607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8.7200000000000006</v>
      </c>
      <c r="F9" s="16">
        <v>0.9</v>
      </c>
      <c r="G9" s="14">
        <f>Tabela1[[#This Row],[Divid.]]*12/Tabela1[[#This Row],[Preço atual]]</f>
        <v>1.238532110091743</v>
      </c>
      <c r="H9" s="16">
        <v>1.9278999999999999</v>
      </c>
      <c r="I9" s="16">
        <v>87.42</v>
      </c>
      <c r="J9" s="15">
        <f>Tabela1[[#This Row],[Preço atual]]/Tabela1[[#This Row],[VP]]</f>
        <v>9.9748341340654315E-2</v>
      </c>
      <c r="K9" s="14"/>
      <c r="L9" s="14"/>
      <c r="M9" s="13">
        <v>6.45</v>
      </c>
      <c r="N9" s="13">
        <v>5416</v>
      </c>
      <c r="O9" s="13"/>
      <c r="P9" s="13"/>
      <c r="Q9" s="30">
        <f>Tabela1[[#This Row],[Divid.]]</f>
        <v>0.9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" s="17">
        <f>Tabela1[[#This Row],[Preço Calculado]]/Tabela1[[#This Row],[Preço atual]]-1</f>
        <v>8.140458377060833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119.85</v>
      </c>
      <c r="F10" s="16">
        <v>0.82499999999999996</v>
      </c>
      <c r="G10" s="25">
        <f>Tabela1[[#This Row],[Divid.]]*12/Tabela1[[#This Row],[Preço atual]]</f>
        <v>8.2603254067584467E-2</v>
      </c>
      <c r="H10" s="16">
        <v>9.8023000000000007</v>
      </c>
      <c r="I10" s="16">
        <v>106.95</v>
      </c>
      <c r="J10" s="15">
        <f>Tabela1[[#This Row],[Preço atual]]/Tabela1[[#This Row],[VP]]</f>
        <v>1.1206171107994389</v>
      </c>
      <c r="K10" s="14">
        <v>3.2000000000000001E-2</v>
      </c>
      <c r="L10" s="14">
        <v>0</v>
      </c>
      <c r="M10" s="13">
        <v>21.34</v>
      </c>
      <c r="N10" s="13">
        <v>148351</v>
      </c>
      <c r="O10" s="13">
        <v>5940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-0.39038188880011471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63.115900000000003</v>
      </c>
      <c r="I11" s="16">
        <v>3941.72</v>
      </c>
      <c r="J11" s="15">
        <f>Tabela1[[#This Row],[Preço atual]]/Tabela1[[#This Row],[VP]]</f>
        <v>0.81715596237175658</v>
      </c>
      <c r="K11" s="14">
        <v>4.3999999999999997E-2</v>
      </c>
      <c r="L11" s="14">
        <v>0.313</v>
      </c>
      <c r="M11" s="13">
        <v>0.84</v>
      </c>
      <c r="N11" s="13">
        <v>62</v>
      </c>
      <c r="O11" s="13">
        <v>7540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9.74</v>
      </c>
      <c r="F12" s="16">
        <v>0.09</v>
      </c>
      <c r="G12" s="25">
        <f>Tabela1[[#This Row],[Divid.]]*12/Tabela1[[#This Row],[Preço atual]]</f>
        <v>0.11088295687885011</v>
      </c>
      <c r="H12" s="16">
        <v>1.204</v>
      </c>
      <c r="I12" s="16">
        <v>10.32</v>
      </c>
      <c r="J12" s="15">
        <f>Tabela1[[#This Row],[Preço atual]]/Tabela1[[#This Row],[VP]]</f>
        <v>0.94379844961240311</v>
      </c>
      <c r="K12" s="14">
        <v>0</v>
      </c>
      <c r="L12" s="14">
        <v>0</v>
      </c>
      <c r="M12" s="13">
        <v>15.2</v>
      </c>
      <c r="N12" s="13">
        <v>9874</v>
      </c>
      <c r="O12" s="13">
        <v>17624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-0.18167559499003616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100</v>
      </c>
      <c r="F13" s="16">
        <v>0.60060000000000002</v>
      </c>
      <c r="G13" s="25">
        <f>Tabela1[[#This Row],[Divid.]]*12/Tabela1[[#This Row],[Preço atual]]</f>
        <v>7.2071999999999997E-2</v>
      </c>
      <c r="H13" s="16">
        <v>1.9735</v>
      </c>
      <c r="I13" s="16">
        <v>95.98</v>
      </c>
      <c r="J13" s="15">
        <f>Tabela1[[#This Row],[Preço atual]]/Tabela1[[#This Row],[VP]]</f>
        <v>1.0418837257762033</v>
      </c>
      <c r="K13" s="14"/>
      <c r="L13" s="14"/>
      <c r="M13" s="13">
        <v>15.47</v>
      </c>
      <c r="N13" s="13">
        <v>321</v>
      </c>
      <c r="O13" s="13">
        <v>1747</v>
      </c>
      <c r="P13" s="13">
        <v>37</v>
      </c>
      <c r="Q13" s="30">
        <f>Tabela1[[#This Row],[Divid.]]</f>
        <v>0.60060000000000002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53.189667896678962</v>
      </c>
      <c r="T13" s="17">
        <f>Tabela1[[#This Row],[Preço Calculado]]/Tabela1[[#This Row],[Preço atual]]-1</f>
        <v>-0.4681033210332104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975.2</v>
      </c>
      <c r="J14" s="15">
        <f>Tabela1[[#This Row],[Preço atual]]/Tabela1[[#This Row],[VP]]</f>
        <v>0.39482157506152582</v>
      </c>
      <c r="K14" s="14"/>
      <c r="L14" s="14"/>
      <c r="M14" s="13">
        <v>0.04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8.92</v>
      </c>
      <c r="F17" s="16">
        <v>0.1</v>
      </c>
      <c r="G17" s="14">
        <f>Tabela1[[#This Row],[Divid.]]*12/Tabela1[[#This Row],[Preço atual]]</f>
        <v>0.13452914798206281</v>
      </c>
      <c r="H17" s="16">
        <v>1.2301</v>
      </c>
      <c r="I17" s="16">
        <v>8.9700000000000006</v>
      </c>
      <c r="J17" s="15">
        <f>Tabela1[[#This Row],[Preço atual]]/Tabela1[[#This Row],[VP]]</f>
        <v>0.99442586399108135</v>
      </c>
      <c r="K17" s="14"/>
      <c r="L17" s="14"/>
      <c r="M17" s="13">
        <v>1.45</v>
      </c>
      <c r="N17" s="13">
        <v>27852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-7.1649595419720491E-3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55</v>
      </c>
      <c r="F18" s="16">
        <v>0.77</v>
      </c>
      <c r="G18" s="14">
        <f>Tabela1[[#This Row],[Divid.]]*12/Tabela1[[#This Row],[Preço atual]]</f>
        <v>0.16800000000000001</v>
      </c>
      <c r="H18" s="16">
        <v>1.54</v>
      </c>
      <c r="I18" s="16">
        <v>84.91</v>
      </c>
      <c r="J18" s="15">
        <f>Tabela1[[#This Row],[Preço atual]]/Tabela1[[#This Row],[VP]]</f>
        <v>0.64774467082793552</v>
      </c>
      <c r="K18" s="14">
        <v>0</v>
      </c>
      <c r="L18" s="14">
        <v>0</v>
      </c>
      <c r="M18" s="13">
        <v>0.75</v>
      </c>
      <c r="N18" s="13">
        <v>509</v>
      </c>
      <c r="O18" s="13">
        <v>5089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0.23985239852398532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82.59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7.67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56.87</v>
      </c>
      <c r="F20" s="16">
        <v>0.05</v>
      </c>
      <c r="G20" s="14">
        <f>Tabela1[[#This Row],[Divid.]]*12/Tabela1[[#This Row],[Preço atual]]</f>
        <v>1.0550378055213647E-2</v>
      </c>
      <c r="H20" s="16">
        <v>0.1</v>
      </c>
      <c r="I20" s="16">
        <v>81.790000000000006</v>
      </c>
      <c r="J20" s="15">
        <f>Tabela1[[#This Row],[Preço atual]]/Tabela1[[#This Row],[VP]]</f>
        <v>0.69531727595060511</v>
      </c>
      <c r="K20" s="14">
        <v>0.20200000000000001</v>
      </c>
      <c r="L20" s="14">
        <v>0.21299999999999999</v>
      </c>
      <c r="M20" s="13">
        <v>1.39</v>
      </c>
      <c r="N20" s="13">
        <v>283</v>
      </c>
      <c r="O20" s="13">
        <v>2766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-0.92213743132683657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1325.79</v>
      </c>
      <c r="J21" s="15">
        <f>Tabela1[[#This Row],[Preço atual]]/Tabela1[[#This Row],[VP]]</f>
        <v>0</v>
      </c>
      <c r="K21" s="14"/>
      <c r="L21" s="14"/>
      <c r="M21" s="13">
        <v>0.41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86.05</v>
      </c>
      <c r="F22" s="16">
        <v>0.2</v>
      </c>
      <c r="G22" s="14">
        <f>Tabela1[[#This Row],[Divid.]]*12/Tabela1[[#This Row],[Preço atual]]</f>
        <v>2.7890761185357354E-2</v>
      </c>
      <c r="H22" s="16">
        <v>5.3051000000000004</v>
      </c>
      <c r="I22" s="16">
        <v>82.9</v>
      </c>
      <c r="J22" s="15">
        <f>Tabela1[[#This Row],[Preço atual]]/Tabela1[[#This Row],[VP]]</f>
        <v>1.0379975874547647</v>
      </c>
      <c r="K22" s="14">
        <v>0.104</v>
      </c>
      <c r="L22" s="14">
        <v>2.5999999999999999E-2</v>
      </c>
      <c r="M22" s="13">
        <v>0.77</v>
      </c>
      <c r="N22" s="13">
        <v>5</v>
      </c>
      <c r="O22" s="13">
        <v>2164</v>
      </c>
      <c r="P22" s="13">
        <v>160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-0.79416412409330372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84.15</v>
      </c>
      <c r="F23" s="16">
        <v>0.67</v>
      </c>
      <c r="G23" s="14">
        <f>Tabela1[[#This Row],[Divid.]]*12/Tabela1[[#This Row],[Preço atual]]</f>
        <v>9.5543672014260256E-2</v>
      </c>
      <c r="H23" s="16">
        <v>9.3591999999999995</v>
      </c>
      <c r="I23" s="16">
        <v>96.23</v>
      </c>
      <c r="J23" s="15">
        <f>Tabela1[[#This Row],[Preço atual]]/Tabela1[[#This Row],[VP]]</f>
        <v>0.87446742180193293</v>
      </c>
      <c r="K23" s="14"/>
      <c r="L23" s="14"/>
      <c r="M23" s="13">
        <v>9.74</v>
      </c>
      <c r="N23" s="13">
        <v>37979</v>
      </c>
      <c r="O23" s="13"/>
      <c r="P23" s="13"/>
      <c r="Q23" s="30">
        <f>Tabela1[[#This Row],[Divid.]]</f>
        <v>0.67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3" s="17">
        <f>Tabela1[[#This Row],[Preço Calculado]]/Tabela1[[#This Row],[Preço atual]]-1</f>
        <v>-0.2948806493412528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1188.97</v>
      </c>
      <c r="F24" s="16">
        <v>7.2111000000000001</v>
      </c>
      <c r="G24" s="14">
        <f>Tabela1[[#This Row],[Divid.]]*12/Tabela1[[#This Row],[Preço atual]]</f>
        <v>7.2779969217053403E-2</v>
      </c>
      <c r="H24" s="16">
        <v>161.48320000000001</v>
      </c>
      <c r="I24" s="16">
        <v>2147.98</v>
      </c>
      <c r="J24" s="15">
        <f>Tabela1[[#This Row],[Preço atual]]/Tabela1[[#This Row],[VP]]</f>
        <v>0.55352936247078655</v>
      </c>
      <c r="K24" s="14">
        <v>0.39300000000000002</v>
      </c>
      <c r="L24" s="14">
        <v>0.46500000000000002</v>
      </c>
      <c r="M24" s="13">
        <v>8.1</v>
      </c>
      <c r="N24" s="13">
        <v>17393</v>
      </c>
      <c r="O24" s="13">
        <v>1669</v>
      </c>
      <c r="P24" s="13">
        <v>373</v>
      </c>
      <c r="Q24" s="30">
        <f>Tabela1[[#This Row],[Divid.]]</f>
        <v>7.2111000000000001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638.62140221402205</v>
      </c>
      <c r="T24" s="17">
        <f>Tabela1[[#This Row],[Preço Calculado]]/Tabela1[[#This Row],[Preço atual]]-1</f>
        <v>-0.46287845596270549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72.38</v>
      </c>
      <c r="F25" s="16">
        <v>0.64</v>
      </c>
      <c r="G25" s="14">
        <f>Tabela1[[#This Row],[Divid.]]*12/Tabela1[[#This Row],[Preço atual]]</f>
        <v>0.10610665929814866</v>
      </c>
      <c r="H25" s="16">
        <v>8.1</v>
      </c>
      <c r="I25" s="16">
        <v>80.760000000000005</v>
      </c>
      <c r="J25" s="15">
        <f>Tabela1[[#This Row],[Preço atual]]/Tabela1[[#This Row],[VP]]</f>
        <v>0.89623576027736496</v>
      </c>
      <c r="K25" s="14"/>
      <c r="L25" s="14"/>
      <c r="M25" s="13">
        <v>0.38</v>
      </c>
      <c r="N25" s="13">
        <v>5783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-0.21692502362989929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0.63</v>
      </c>
      <c r="G26" s="14" t="e">
        <f>Tabela1[[#This Row],[Divid.]]*12/Tabela1[[#This Row],[Preço atual]]</f>
        <v>#DIV/0!</v>
      </c>
      <c r="H26" s="16">
        <v>2.84</v>
      </c>
      <c r="I26" s="16">
        <v>13.2</v>
      </c>
      <c r="J26" s="15">
        <f>Tabela1[[#This Row],[Preço atual]]/Tabela1[[#This Row],[VP]]</f>
        <v>0</v>
      </c>
      <c r="K26" s="14"/>
      <c r="L26" s="14"/>
      <c r="M26" s="13">
        <v>12.81</v>
      </c>
      <c r="N26" s="13">
        <v>20</v>
      </c>
      <c r="O26" s="13"/>
      <c r="P26" s="13"/>
      <c r="Q26" s="30">
        <f>Tabela1[[#This Row],[Divid.]]</f>
        <v>0.63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10.83</v>
      </c>
      <c r="I27" s="16">
        <v>99.05</v>
      </c>
      <c r="J27" s="15">
        <f>Tabela1[[#This Row],[Preço atual]]/Tabela1[[#This Row],[VP]]</f>
        <v>0.97677940434124177</v>
      </c>
      <c r="K27" s="14"/>
      <c r="L27" s="14"/>
      <c r="M27" s="13">
        <v>3.43</v>
      </c>
      <c r="N27" s="13">
        <v>72157</v>
      </c>
      <c r="O27" s="13">
        <v>3986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115</v>
      </c>
      <c r="F28" s="16">
        <v>1.1299999999999999</v>
      </c>
      <c r="G28" s="14">
        <f>Tabela1[[#This Row],[Divid.]]*12/Tabela1[[#This Row],[Preço atual]]</f>
        <v>0.11791304347826086</v>
      </c>
      <c r="H28" s="16">
        <v>12.96</v>
      </c>
      <c r="I28" s="16">
        <v>102.54</v>
      </c>
      <c r="J28" s="15">
        <f>Tabela1[[#This Row],[Preço atual]]/Tabela1[[#This Row],[VP]]</f>
        <v>1.121513555685586</v>
      </c>
      <c r="K28" s="14">
        <v>0</v>
      </c>
      <c r="L28" s="14">
        <v>0</v>
      </c>
      <c r="M28" s="13">
        <v>5.5</v>
      </c>
      <c r="N28" s="13">
        <v>9491</v>
      </c>
      <c r="O28" s="13">
        <v>11445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-0.12979303706080558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9.09</v>
      </c>
      <c r="F29" s="16">
        <v>7.0000000000000007E-2</v>
      </c>
      <c r="G29" s="14">
        <f>Tabela1[[#This Row],[Divid.]]*12/Tabela1[[#This Row],[Preço atual]]</f>
        <v>9.2409240924092417E-2</v>
      </c>
      <c r="H29" s="16">
        <v>0.84</v>
      </c>
      <c r="I29" s="16">
        <v>9.85</v>
      </c>
      <c r="J29" s="15">
        <f>Tabela1[[#This Row],[Preço atual]]/Tabela1[[#This Row],[VP]]</f>
        <v>0.92284263959390866</v>
      </c>
      <c r="K29" s="14"/>
      <c r="L29" s="14"/>
      <c r="M29" s="13">
        <v>2.85</v>
      </c>
      <c r="N29" s="13">
        <v>301309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-0.31801298211001905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105.81</v>
      </c>
      <c r="F30" s="16">
        <v>0.85</v>
      </c>
      <c r="G30" s="14">
        <f>Tabela1[[#This Row],[Divid.]]*12/Tabela1[[#This Row],[Preço atual]]</f>
        <v>9.6399206124184844E-2</v>
      </c>
      <c r="H30" s="16">
        <v>9.75</v>
      </c>
      <c r="I30" s="16">
        <v>107.13</v>
      </c>
      <c r="J30" s="15">
        <f>Tabela1[[#This Row],[Preço atual]]/Tabela1[[#This Row],[VP]]</f>
        <v>0.98767852142257073</v>
      </c>
      <c r="K30" s="14"/>
      <c r="L30" s="14"/>
      <c r="M30" s="13">
        <v>0.51</v>
      </c>
      <c r="N30" s="13">
        <v>20209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-0.28856674447096053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75.489999999999995</v>
      </c>
      <c r="F31" s="16">
        <v>0.75</v>
      </c>
      <c r="G31" s="14">
        <f>Tabela1[[#This Row],[Divid.]]*12/Tabela1[[#This Row],[Preço atual]]</f>
        <v>0.11922108888594517</v>
      </c>
      <c r="H31" s="16">
        <v>9.36</v>
      </c>
      <c r="I31" s="16">
        <v>95.95</v>
      </c>
      <c r="J31" s="15">
        <f>Tabela1[[#This Row],[Preço atual]]/Tabela1[[#This Row],[VP]]</f>
        <v>0.78676393955184987</v>
      </c>
      <c r="K31" s="14"/>
      <c r="L31" s="14"/>
      <c r="M31" s="13">
        <v>8.01</v>
      </c>
      <c r="N31" s="13">
        <v>46968</v>
      </c>
      <c r="O31" s="13"/>
      <c r="P31" s="13"/>
      <c r="Q31" s="30">
        <f>Tabela1[[#This Row],[Divid.]]</f>
        <v>0.75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" s="17">
        <f>Tabela1[[#This Row],[Preço Calculado]]/Tabela1[[#This Row],[Preço atual]]-1</f>
        <v>-0.12013956541737891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6.64</v>
      </c>
      <c r="G32" s="25">
        <f>Tabela1[[#This Row],[Divid.]]*12/Tabela1[[#This Row],[Preço atual]]</f>
        <v>8.8532349640559546E-2</v>
      </c>
      <c r="H32" s="16">
        <v>113.97</v>
      </c>
      <c r="I32" s="16">
        <v>991.06</v>
      </c>
      <c r="J32" s="15">
        <f>Tabela1[[#This Row],[Preço atual]]/Tabela1[[#This Row],[VP]]</f>
        <v>0.90812867031259459</v>
      </c>
      <c r="K32" s="14"/>
      <c r="L32" s="14"/>
      <c r="M32" s="13">
        <v>10.25</v>
      </c>
      <c r="N32" s="13">
        <v>110</v>
      </c>
      <c r="O32" s="13"/>
      <c r="P32" s="13"/>
      <c r="Q32" s="30">
        <f>Tabela1[[#This Row],[Divid.]]</f>
        <v>6.64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588.04428044280428</v>
      </c>
      <c r="T32" s="17">
        <f>Tabela1[[#This Row],[Preço Calculado]]/Tabela1[[#This Row],[Preço atual]]-1</f>
        <v>-0.34662472589992965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68.709999999999994</v>
      </c>
      <c r="F33" s="16">
        <v>0.5</v>
      </c>
      <c r="G33" s="14">
        <f>Tabela1[[#This Row],[Divid.]]*12/Tabela1[[#This Row],[Preço atual]]</f>
        <v>8.7323533692330091E-2</v>
      </c>
      <c r="H33" s="16">
        <v>7.63</v>
      </c>
      <c r="I33" s="16">
        <v>44.43</v>
      </c>
      <c r="J33" s="15">
        <f>Tabela1[[#This Row],[Preço atual]]/Tabela1[[#This Row],[VP]]</f>
        <v>1.5464776052216969</v>
      </c>
      <c r="K33" s="14"/>
      <c r="L33" s="14"/>
      <c r="M33" s="13">
        <v>29.02</v>
      </c>
      <c r="N33" s="13">
        <v>613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-0.35554587680937211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7.32</v>
      </c>
      <c r="F34" s="16">
        <v>0.08</v>
      </c>
      <c r="G34" s="14">
        <f>Tabela1[[#This Row],[Divid.]]*12/Tabela1[[#This Row],[Preço atual]]</f>
        <v>0.13114754098360654</v>
      </c>
      <c r="H34" s="16">
        <v>0.99</v>
      </c>
      <c r="I34" s="16">
        <v>8.7200000000000006</v>
      </c>
      <c r="J34" s="15">
        <f>Tabela1[[#This Row],[Preço atual]]/Tabela1[[#This Row],[VP]]</f>
        <v>0.83944954128440363</v>
      </c>
      <c r="K34" s="14"/>
      <c r="L34" s="14"/>
      <c r="M34" s="13">
        <v>3.5</v>
      </c>
      <c r="N34" s="13">
        <v>8696</v>
      </c>
      <c r="O34" s="13">
        <v>307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-3.2121468755671345E-2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988.71</v>
      </c>
      <c r="F35" s="16">
        <v>10.38</v>
      </c>
      <c r="G35" s="14">
        <f>Tabela1[[#This Row],[Divid.]]*12/Tabela1[[#This Row],[Preço atual]]</f>
        <v>0.12598234062566374</v>
      </c>
      <c r="H35" s="16">
        <v>10.38</v>
      </c>
      <c r="I35" s="16">
        <v>990.32</v>
      </c>
      <c r="J35" s="15">
        <f>Tabela1[[#This Row],[Preço atual]]/Tabela1[[#This Row],[VP]]</f>
        <v>0.99837426286452857</v>
      </c>
      <c r="K35" s="14"/>
      <c r="L35" s="14"/>
      <c r="M35" s="13">
        <v>17.62</v>
      </c>
      <c r="N35" s="13">
        <v>112</v>
      </c>
      <c r="O35" s="13">
        <v>14523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-7.0241028592887611E-2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120.99</v>
      </c>
      <c r="F36" s="16">
        <v>12.6</v>
      </c>
      <c r="G36" s="25">
        <f>Tabela1[[#This Row],[Divid.]]*12/Tabela1[[#This Row],[Preço atual]]</f>
        <v>1.2496900570295066</v>
      </c>
      <c r="H36" s="16">
        <v>18.77</v>
      </c>
      <c r="I36" s="16">
        <v>139.19</v>
      </c>
      <c r="J36" s="15">
        <f>Tabela1[[#This Row],[Preço atual]]/Tabela1[[#This Row],[VP]]</f>
        <v>0.86924348013506714</v>
      </c>
      <c r="K36" s="14">
        <v>0</v>
      </c>
      <c r="L36" s="14">
        <v>0</v>
      </c>
      <c r="M36" s="13">
        <v>3.44</v>
      </c>
      <c r="N36" s="13">
        <v>243</v>
      </c>
      <c r="O36" s="13">
        <v>39153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8.2228048489262466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</v>
      </c>
      <c r="F38" s="16">
        <v>0.67369999999999997</v>
      </c>
      <c r="G38" s="14">
        <f>Tabela1[[#This Row],[Divid.]]*12/Tabela1[[#This Row],[Preço atual]]</f>
        <v>9.51105882352941E-2</v>
      </c>
      <c r="H38" s="16">
        <v>9.7075999999999993</v>
      </c>
      <c r="I38" s="16">
        <v>96.56</v>
      </c>
      <c r="J38" s="15">
        <f>Tabela1[[#This Row],[Preço atual]]/Tabela1[[#This Row],[VP]]</f>
        <v>0.88028169014084501</v>
      </c>
      <c r="K38" s="14"/>
      <c r="L38" s="14"/>
      <c r="M38" s="13">
        <v>16.149999999999999</v>
      </c>
      <c r="N38" s="13">
        <v>463</v>
      </c>
      <c r="O38" s="13"/>
      <c r="P38" s="13"/>
      <c r="Q38" s="30">
        <f>Tabela1[[#This Row],[Divid.]]</f>
        <v>0.67369999999999997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59.663468634686332</v>
      </c>
      <c r="T38" s="17">
        <f>Tabela1[[#This Row],[Preço Calculado]]/Tabela1[[#This Row],[Preço atual]]-1</f>
        <v>-0.29807683959192555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40.5</v>
      </c>
      <c r="F39" s="16">
        <v>0.3</v>
      </c>
      <c r="G39" s="14">
        <f>Tabela1[[#This Row],[Divid.]]*12/Tabela1[[#This Row],[Preço atual]]</f>
        <v>8.8888888888888878E-2</v>
      </c>
      <c r="H39" s="16">
        <v>7.98</v>
      </c>
      <c r="I39" s="16">
        <v>84.22</v>
      </c>
      <c r="J39" s="15">
        <f>Tabela1[[#This Row],[Preço atual]]/Tabela1[[#This Row],[VP]]</f>
        <v>0.48088340061743057</v>
      </c>
      <c r="K39" s="14">
        <v>0</v>
      </c>
      <c r="L39" s="14">
        <v>0</v>
      </c>
      <c r="M39" s="13">
        <v>0.79</v>
      </c>
      <c r="N39" s="13">
        <v>13774</v>
      </c>
      <c r="O39" s="13">
        <v>209</v>
      </c>
      <c r="P39" s="13">
        <v>34</v>
      </c>
      <c r="Q39" s="30">
        <f>Tabela1[[#This Row],[Divid.]]</f>
        <v>0.3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9" s="17">
        <f>Tabela1[[#This Row],[Preço Calculado]]/Tabela1[[#This Row],[Preço atual]]-1</f>
        <v>-0.34399343993439946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91.91</v>
      </c>
      <c r="F40" s="16">
        <v>108</v>
      </c>
      <c r="G40" s="14">
        <f>Tabela1[[#This Row],[Divid.]]*12/Tabela1[[#This Row],[Preço atual]]</f>
        <v>14.100750734414101</v>
      </c>
      <c r="H40" s="16">
        <v>969.43</v>
      </c>
      <c r="I40" s="16">
        <v>33347.26</v>
      </c>
      <c r="J40" s="15">
        <f>Tabela1[[#This Row],[Preço atual]]/Tabela1[[#This Row],[VP]]</f>
        <v>2.7561484811645691E-3</v>
      </c>
      <c r="K40" s="14">
        <v>0</v>
      </c>
      <c r="L40" s="14">
        <v>0</v>
      </c>
      <c r="M40" s="13">
        <v>2.3199999999999998</v>
      </c>
      <c r="N40" s="13">
        <v>88</v>
      </c>
      <c r="O40" s="13">
        <v>47</v>
      </c>
      <c r="P40" s="13">
        <v>693</v>
      </c>
      <c r="Q40" s="30">
        <f>Tabela1[[#This Row],[Divid.]]</f>
        <v>108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9564.5756457564567</v>
      </c>
      <c r="T40" s="17">
        <f>Tabela1[[#This Row],[Preço Calculado]]/Tabela1[[#This Row],[Preço atual]]-1</f>
        <v>103.06458106578671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6.73</v>
      </c>
      <c r="F41" s="16">
        <v>5.2999999999999999E-2</v>
      </c>
      <c r="G41" s="14">
        <f>Tabela1[[#This Row],[Divid.]]*12/Tabela1[[#This Row],[Preço atual]]</f>
        <v>9.4502228826151558E-2</v>
      </c>
      <c r="H41" s="16">
        <v>0.60099999999999998</v>
      </c>
      <c r="I41" s="16">
        <v>7.61</v>
      </c>
      <c r="J41" s="15">
        <f>Tabela1[[#This Row],[Preço atual]]/Tabela1[[#This Row],[VP]]</f>
        <v>0.88436268068331148</v>
      </c>
      <c r="K41" s="14"/>
      <c r="L41" s="14"/>
      <c r="M41" s="13">
        <v>6.49</v>
      </c>
      <c r="N41" s="13">
        <v>18558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-0.30256657692877087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98</v>
      </c>
      <c r="F42" s="16">
        <v>0.52</v>
      </c>
      <c r="G42" s="14">
        <f>Tabela1[[#This Row],[Divid.]]*12/Tabela1[[#This Row],[Preço atual]]</f>
        <v>6.3673469387755102E-2</v>
      </c>
      <c r="H42" s="16">
        <v>11.3</v>
      </c>
      <c r="I42" s="16">
        <v>89.61</v>
      </c>
      <c r="J42" s="15">
        <f>Tabela1[[#This Row],[Preço atual]]/Tabela1[[#This Row],[VP]]</f>
        <v>1.0936279433098985</v>
      </c>
      <c r="K42" s="14"/>
      <c r="L42" s="14"/>
      <c r="M42" s="13">
        <v>2.21</v>
      </c>
      <c r="N42" s="13">
        <v>135</v>
      </c>
      <c r="O42" s="13"/>
      <c r="P42" s="13"/>
      <c r="Q42" s="30">
        <f>Tabela1[[#This Row],[Divid.]]</f>
        <v>0.52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42" s="17">
        <f>Tabela1[[#This Row],[Preço Calculado]]/Tabela1[[#This Row],[Preço atual]]-1</f>
        <v>-0.53008509676933502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467.93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1.18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105.01</v>
      </c>
      <c r="F44" s="16">
        <v>0.76</v>
      </c>
      <c r="G44" s="14">
        <f>Tabela1[[#This Row],[Divid.]]*12/Tabela1[[#This Row],[Preço atual]]</f>
        <v>8.6848871536044189E-2</v>
      </c>
      <c r="H44" s="16">
        <v>11.78</v>
      </c>
      <c r="I44" s="16">
        <v>111.79</v>
      </c>
      <c r="J44" s="15">
        <f>Tabela1[[#This Row],[Preço atual]]/Tabela1[[#This Row],[VP]]</f>
        <v>0.93935056802934069</v>
      </c>
      <c r="K44" s="14">
        <v>0</v>
      </c>
      <c r="L44" s="14">
        <v>0</v>
      </c>
      <c r="M44" s="13">
        <v>17.2</v>
      </c>
      <c r="N44" s="13">
        <v>1326</v>
      </c>
      <c r="O44" s="13">
        <v>12145</v>
      </c>
      <c r="P44" s="13">
        <v>1273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-0.35904891855317944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120.07</v>
      </c>
      <c r="F45" s="16">
        <v>1.3654999999999999</v>
      </c>
      <c r="G45" s="14">
        <f>Tabela1[[#This Row],[Divid.]]*12/Tabela1[[#This Row],[Preço atual]]</f>
        <v>0.13647039227117516</v>
      </c>
      <c r="H45" s="16">
        <v>17.127300000000002</v>
      </c>
      <c r="I45" s="16">
        <v>91.89</v>
      </c>
      <c r="J45" s="15">
        <f>Tabela1[[#This Row],[Preço atual]]/Tabela1[[#This Row],[VP]]</f>
        <v>1.3066710196974642</v>
      </c>
      <c r="K45" s="14">
        <v>0</v>
      </c>
      <c r="L45" s="14">
        <v>0</v>
      </c>
      <c r="M45" s="13">
        <v>6.3</v>
      </c>
      <c r="N45" s="13">
        <v>5119</v>
      </c>
      <c r="O45" s="13">
        <v>7749</v>
      </c>
      <c r="P45" s="13">
        <v>1361</v>
      </c>
      <c r="Q45" s="30">
        <f>Tabela1[[#This Row],[Divid.]]</f>
        <v>1.3654999999999999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120.92988929889297</v>
      </c>
      <c r="T45" s="17">
        <f>Tabela1[[#This Row],[Preço Calculado]]/Tabela1[[#This Row],[Preço atual]]-1</f>
        <v>7.1615665769382275E-3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73.89</v>
      </c>
      <c r="F46" s="16">
        <v>0.62</v>
      </c>
      <c r="G46" s="14">
        <f>Tabela1[[#This Row],[Divid.]]*12/Tabela1[[#This Row],[Preço atual]]</f>
        <v>0.10069021518473406</v>
      </c>
      <c r="H46" s="16">
        <v>7.44</v>
      </c>
      <c r="I46" s="16">
        <v>76.260000000000005</v>
      </c>
      <c r="J46" s="15">
        <f>Tabela1[[#This Row],[Preço atual]]/Tabela1[[#This Row],[VP]]</f>
        <v>0.96892210857592442</v>
      </c>
      <c r="K46" s="14"/>
      <c r="L46" s="14"/>
      <c r="M46" s="13">
        <v>5.63</v>
      </c>
      <c r="N46" s="13">
        <v>17859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-0.25689878092447194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28.229399999999998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3.45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95.49</v>
      </c>
      <c r="F48" s="16">
        <v>0.27050000000000002</v>
      </c>
      <c r="G48" s="14">
        <f>Tabela1[[#This Row],[Divid.]]*12/Tabela1[[#This Row],[Preço atual]]</f>
        <v>3.399308828149545E-2</v>
      </c>
      <c r="H48" s="16">
        <v>0.54090000000000005</v>
      </c>
      <c r="I48" s="16">
        <v>133.41999999999999</v>
      </c>
      <c r="J48" s="15">
        <f>Tabela1[[#This Row],[Preço atual]]/Tabela1[[#This Row],[VP]]</f>
        <v>0.71570978863738577</v>
      </c>
      <c r="K48" s="14">
        <v>6.3E-2</v>
      </c>
      <c r="L48" s="14">
        <v>-3.0000000000000001E-3</v>
      </c>
      <c r="M48" s="13">
        <v>11.37</v>
      </c>
      <c r="N48" s="13">
        <v>1344</v>
      </c>
      <c r="O48" s="13">
        <v>4033227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-0.74912849976756124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108.99</v>
      </c>
      <c r="F49" s="16">
        <v>0.9</v>
      </c>
      <c r="G49" s="14">
        <f>Tabela1[[#This Row],[Divid.]]*12/Tabela1[[#This Row],[Preço atual]]</f>
        <v>9.909165978530142E-2</v>
      </c>
      <c r="H49" s="16">
        <v>10.8666</v>
      </c>
      <c r="I49" s="16">
        <v>110.3</v>
      </c>
      <c r="J49" s="15">
        <f>Tabela1[[#This Row],[Preço atual]]/Tabela1[[#This Row],[VP]]</f>
        <v>0.98812330009066185</v>
      </c>
      <c r="K49" s="14">
        <v>0</v>
      </c>
      <c r="L49" s="14">
        <v>0</v>
      </c>
      <c r="M49" s="13">
        <v>0.15</v>
      </c>
      <c r="N49" s="13">
        <v>170</v>
      </c>
      <c r="O49" s="13">
        <v>6316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-0.26869623774685314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124.16</v>
      </c>
      <c r="F50" s="16">
        <v>0.95</v>
      </c>
      <c r="G50" s="14">
        <f>Tabela1[[#This Row],[Divid.]]*12/Tabela1[[#This Row],[Preço atual]]</f>
        <v>9.1817010309278344E-2</v>
      </c>
      <c r="H50" s="16">
        <v>10.199999999999999</v>
      </c>
      <c r="I50" s="16">
        <v>120.6</v>
      </c>
      <c r="J50" s="15">
        <f>Tabela1[[#This Row],[Preço atual]]/Tabela1[[#This Row],[VP]]</f>
        <v>1.0295190713101161</v>
      </c>
      <c r="K50" s="14">
        <v>0</v>
      </c>
      <c r="L50" s="14">
        <v>0</v>
      </c>
      <c r="M50" s="13">
        <v>2.11</v>
      </c>
      <c r="N50" s="13">
        <v>119131</v>
      </c>
      <c r="O50" s="13">
        <v>3863</v>
      </c>
      <c r="P50" s="13">
        <v>374</v>
      </c>
      <c r="Q50" s="30">
        <f>Tabela1[[#This Row],[Divid.]]</f>
        <v>0.95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50" s="17">
        <f>Tabela1[[#This Row],[Preço Calculado]]/Tabela1[[#This Row],[Preço atual]]-1</f>
        <v>-0.32238368775440351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60.36</v>
      </c>
      <c r="F51" s="16">
        <v>0.41</v>
      </c>
      <c r="G51" s="25">
        <f>Tabela1[[#This Row],[Divid.]]*12/Tabela1[[#This Row],[Preço atual]]</f>
        <v>8.1510934393638171E-2</v>
      </c>
      <c r="H51" s="16">
        <v>5.24</v>
      </c>
      <c r="I51" s="16">
        <v>99.92</v>
      </c>
      <c r="J51" s="15">
        <f>Tabela1[[#This Row],[Preço atual]]/Tabela1[[#This Row],[VP]]</f>
        <v>0.60408326661329059</v>
      </c>
      <c r="K51" s="14">
        <v>6.2E-2</v>
      </c>
      <c r="L51" s="14">
        <v>0</v>
      </c>
      <c r="M51" s="13">
        <v>0.53</v>
      </c>
      <c r="N51" s="13">
        <v>149874</v>
      </c>
      <c r="O51" s="13">
        <v>10752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-0.39844328860783651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5.24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70.31</v>
      </c>
      <c r="J53" s="15">
        <f>Tabela1[[#This Row],[Preço atual]]/Tabela1[[#This Row],[VP]]</f>
        <v>1.2345327833878537</v>
      </c>
      <c r="K53" s="14"/>
      <c r="L53" s="14"/>
      <c r="M53" s="13">
        <v>13.53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1014</v>
      </c>
      <c r="F54" s="16">
        <v>28.42</v>
      </c>
      <c r="G54" s="14">
        <f>Tabela1[[#This Row],[Divid.]]*12/Tabela1[[#This Row],[Preço atual]]</f>
        <v>0.33633136094674559</v>
      </c>
      <c r="H54" s="16">
        <v>242.1</v>
      </c>
      <c r="I54" s="16">
        <v>1070.17</v>
      </c>
      <c r="J54" s="15">
        <f>Tabela1[[#This Row],[Preço atual]]/Tabela1[[#This Row],[VP]]</f>
        <v>0.94751301195137216</v>
      </c>
      <c r="K54" s="14"/>
      <c r="L54" s="14"/>
      <c r="M54" s="13">
        <v>3.16</v>
      </c>
      <c r="N54" s="13">
        <v>222</v>
      </c>
      <c r="O54" s="13"/>
      <c r="P54" s="13"/>
      <c r="Q54" s="30">
        <f>Tabela1[[#This Row],[Divid.]]</f>
        <v>28.42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2516.9003690036902</v>
      </c>
      <c r="T54" s="17">
        <f>Tabela1[[#This Row],[Preço Calculado]]/Tabela1[[#This Row],[Preço atual]]-1</f>
        <v>1.4821502652896354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1000</v>
      </c>
      <c r="F55" s="16">
        <v>13.93</v>
      </c>
      <c r="G55" s="14">
        <f>Tabela1[[#This Row],[Divid.]]*12/Tabela1[[#This Row],[Preço atual]]</f>
        <v>0.16716</v>
      </c>
      <c r="H55" s="16">
        <v>178.89</v>
      </c>
      <c r="I55" s="16">
        <v>1134.48</v>
      </c>
      <c r="J55" s="15">
        <f>Tabela1[[#This Row],[Preço atual]]/Tabela1[[#This Row],[VP]]</f>
        <v>0.8814611099358296</v>
      </c>
      <c r="K55" s="14"/>
      <c r="L55" s="14"/>
      <c r="M55" s="13">
        <v>1.78</v>
      </c>
      <c r="N55" s="13">
        <v>253</v>
      </c>
      <c r="O55" s="13">
        <v>6089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0.23365313653136521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1011.79</v>
      </c>
      <c r="J56" s="15">
        <f>Tabela1[[#This Row],[Preço atual]]/Tabela1[[#This Row],[VP]]</f>
        <v>0</v>
      </c>
      <c r="K56" s="14"/>
      <c r="L56" s="14"/>
      <c r="M56" s="13">
        <v>4.3899999999999997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143</v>
      </c>
      <c r="F57" s="16">
        <v>1.1200000000000001</v>
      </c>
      <c r="G57" s="14">
        <f>Tabela1[[#This Row],[Divid.]]*12/Tabela1[[#This Row],[Preço atual]]</f>
        <v>9.3986013986014E-2</v>
      </c>
      <c r="H57" s="16">
        <v>13.338699999999999</v>
      </c>
      <c r="I57" s="16">
        <v>158.26</v>
      </c>
      <c r="J57" s="15">
        <f>Tabela1[[#This Row],[Preço atual]]/Tabela1[[#This Row],[VP]]</f>
        <v>0.90357639327688621</v>
      </c>
      <c r="K57" s="14">
        <v>0</v>
      </c>
      <c r="L57" s="14">
        <v>0</v>
      </c>
      <c r="M57" s="13">
        <v>0.17</v>
      </c>
      <c r="N57" s="13">
        <v>277</v>
      </c>
      <c r="O57" s="13">
        <v>1479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-0.30637628054602217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56.08</v>
      </c>
      <c r="F58" s="16">
        <v>0.56000000000000005</v>
      </c>
      <c r="G58" s="14">
        <f>Tabela1[[#This Row],[Divid.]]*12/Tabela1[[#This Row],[Preço atual]]</f>
        <v>0.11982881597717548</v>
      </c>
      <c r="H58" s="16">
        <v>4.6204999999999998</v>
      </c>
      <c r="I58" s="16">
        <v>107.25</v>
      </c>
      <c r="J58" s="15">
        <f>Tabela1[[#This Row],[Preço atual]]/Tabela1[[#This Row],[VP]]</f>
        <v>0.52289044289044284</v>
      </c>
      <c r="K58" s="14"/>
      <c r="L58" s="14"/>
      <c r="M58" s="13">
        <v>0.4</v>
      </c>
      <c r="N58" s="13">
        <v>7786</v>
      </c>
      <c r="O58" s="13">
        <v>7090</v>
      </c>
      <c r="P58" s="13">
        <v>547</v>
      </c>
      <c r="Q58" s="30">
        <f>Tabela1[[#This Row],[Divid.]]</f>
        <v>0.56000000000000005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58" s="17">
        <f>Tabela1[[#This Row],[Preço Calculado]]/Tabela1[[#This Row],[Preço atual]]-1</f>
        <v>-0.11565449463339128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76.81</v>
      </c>
      <c r="F60" s="16">
        <v>0.64</v>
      </c>
      <c r="G60" s="14">
        <f>Tabela1[[#This Row],[Divid.]]*12/Tabela1[[#This Row],[Preço atual]]</f>
        <v>9.9986980861866942E-2</v>
      </c>
      <c r="H60" s="16">
        <v>9.08</v>
      </c>
      <c r="I60" s="16">
        <v>104.91</v>
      </c>
      <c r="J60" s="15">
        <f>Tabela1[[#This Row],[Preço atual]]/Tabela1[[#This Row],[VP]]</f>
        <v>0.73215136783910018</v>
      </c>
      <c r="K60" s="14">
        <v>0</v>
      </c>
      <c r="L60" s="14">
        <v>0</v>
      </c>
      <c r="M60" s="13">
        <v>2.58</v>
      </c>
      <c r="N60" s="13">
        <v>45547</v>
      </c>
      <c r="O60" s="13">
        <v>1468</v>
      </c>
      <c r="P60" s="13">
        <v>168</v>
      </c>
      <c r="Q60" s="30">
        <f>Tabela1[[#This Row],[Divid.]]</f>
        <v>0.64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60" s="17">
        <f>Tabela1[[#This Row],[Preço Calculado]]/Tabela1[[#This Row],[Preço atual]]-1</f>
        <v>-0.26208870212644331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103.13</v>
      </c>
      <c r="F62" s="16">
        <v>0.76</v>
      </c>
      <c r="G62" s="14">
        <f>Tabela1[[#This Row],[Divid.]]*12/Tabela1[[#This Row],[Preço atual]]</f>
        <v>8.8432076020556596E-2</v>
      </c>
      <c r="H62" s="16">
        <v>9</v>
      </c>
      <c r="I62" s="16">
        <v>99.06</v>
      </c>
      <c r="J62" s="15">
        <f>Tabela1[[#This Row],[Preço atual]]/Tabela1[[#This Row],[VP]]</f>
        <v>1.0410862103775489</v>
      </c>
      <c r="K62" s="14">
        <v>4.3999999999999997E-2</v>
      </c>
      <c r="L62" s="14">
        <v>0.156</v>
      </c>
      <c r="M62" s="13">
        <v>30.16</v>
      </c>
      <c r="N62" s="13">
        <v>260030</v>
      </c>
      <c r="O62" s="13">
        <v>4259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-0.34736475261581856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61.52</v>
      </c>
      <c r="F63" s="16">
        <v>0.56000000000000005</v>
      </c>
      <c r="G63" s="14">
        <f>Tabela1[[#This Row],[Divid.]]*12/Tabela1[[#This Row],[Preço atual]]</f>
        <v>0.10923276983094929</v>
      </c>
      <c r="H63" s="16">
        <v>8.5850000000000009</v>
      </c>
      <c r="I63" s="16">
        <v>125.05</v>
      </c>
      <c r="J63" s="15">
        <f>Tabela1[[#This Row],[Preço atual]]/Tabela1[[#This Row],[VP]]</f>
        <v>0.49196321471411442</v>
      </c>
      <c r="K63" s="14">
        <v>0</v>
      </c>
      <c r="L63" s="14">
        <v>0</v>
      </c>
      <c r="M63" s="13">
        <v>7.56</v>
      </c>
      <c r="N63" s="13">
        <v>21146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-0.19385409718856617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0.91</v>
      </c>
      <c r="G64" s="14">
        <f>Tabela1[[#This Row],[Divid.]]*12/Tabela1[[#This Row],[Preço atual]]</f>
        <v>7.8561151079136693E-2</v>
      </c>
      <c r="H64" s="16">
        <v>10.71</v>
      </c>
      <c r="I64" s="16">
        <v>145.24</v>
      </c>
      <c r="J64" s="15">
        <f>Tabela1[[#This Row],[Preço atual]]/Tabela1[[#This Row],[VP]]</f>
        <v>0.95703662902781594</v>
      </c>
      <c r="K64" s="14">
        <v>0</v>
      </c>
      <c r="L64" s="14">
        <v>0</v>
      </c>
      <c r="M64" s="13">
        <v>0.78</v>
      </c>
      <c r="N64" s="13">
        <v>94</v>
      </c>
      <c r="O64" s="13">
        <v>5712</v>
      </c>
      <c r="P64" s="13">
        <v>712</v>
      </c>
      <c r="Q64" s="30">
        <f>Tabela1[[#This Row],[Divid.]]</f>
        <v>0.91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64" s="17">
        <f>Tabela1[[#This Row],[Preço Calculado]]/Tabela1[[#This Row],[Preço atual]]-1</f>
        <v>-0.42021290716504289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8.66</v>
      </c>
      <c r="I65" s="16">
        <v>114.5</v>
      </c>
      <c r="J65" s="15">
        <f>Tabela1[[#This Row],[Preço atual]]/Tabela1[[#This Row],[VP]]</f>
        <v>0.85152838427947597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1096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109.4</v>
      </c>
      <c r="F66" s="16">
        <v>0.6</v>
      </c>
      <c r="G66" s="14">
        <f>Tabela1[[#This Row],[Divid.]]*12/Tabela1[[#This Row],[Preço atual]]</f>
        <v>6.5813528336380239E-2</v>
      </c>
      <c r="H66" s="16">
        <v>6.65</v>
      </c>
      <c r="I66" s="16">
        <v>111.8</v>
      </c>
      <c r="J66" s="15">
        <f>Tabela1[[#This Row],[Preço atual]]/Tabela1[[#This Row],[VP]]</f>
        <v>0.97853309481216466</v>
      </c>
      <c r="K66" s="14">
        <v>0</v>
      </c>
      <c r="L66" s="14">
        <v>0</v>
      </c>
      <c r="M66" s="13">
        <v>1.1399999999999999</v>
      </c>
      <c r="N66" s="13">
        <v>69</v>
      </c>
      <c r="O66" s="13">
        <v>4471</v>
      </c>
      <c r="P66" s="13">
        <v>380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-0.51429130379055166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/>
      <c r="E67" s="16">
        <v>0</v>
      </c>
      <c r="F67" s="16">
        <v>19</v>
      </c>
      <c r="G67" s="25" t="e">
        <f>Tabela1[[#This Row],[Divid.]]*12/Tabela1[[#This Row],[Preço atual]]</f>
        <v>#DIV/0!</v>
      </c>
      <c r="H67" s="16">
        <v>193.28</v>
      </c>
      <c r="I67" s="16">
        <v>946.11</v>
      </c>
      <c r="J67" s="15">
        <f>Tabela1[[#This Row],[Preço atual]]/Tabela1[[#This Row],[VP]]</f>
        <v>0</v>
      </c>
      <c r="K67" s="14"/>
      <c r="L67" s="14"/>
      <c r="M67" s="13">
        <v>1.31</v>
      </c>
      <c r="N67" s="13">
        <v>69</v>
      </c>
      <c r="O67" s="13">
        <v>1</v>
      </c>
      <c r="P67" s="13">
        <v>400</v>
      </c>
      <c r="Q67" s="30">
        <f>Tabela1[[#This Row],[Divid.]]</f>
        <v>19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1682.6568265682656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117.42</v>
      </c>
      <c r="J68" s="15">
        <f>Tabela1[[#This Row],[Preço atual]]/Tabela1[[#This Row],[VP]]</f>
        <v>0</v>
      </c>
      <c r="K68" s="14"/>
      <c r="L68" s="14"/>
      <c r="M68" s="13">
        <v>0.05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56</v>
      </c>
      <c r="D69" s="13" t="s">
        <v>188</v>
      </c>
      <c r="E69" s="16">
        <v>17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10.41</v>
      </c>
      <c r="J69" s="15">
        <f>Tabela1[[#This Row],[Preço atual]]/Tabela1[[#This Row],[VP]]</f>
        <v>1.6330451488952931</v>
      </c>
      <c r="K69" s="14"/>
      <c r="L69" s="14"/>
      <c r="M69" s="13">
        <v>0.28999999999999998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102.54</v>
      </c>
      <c r="F70" s="16">
        <v>1.48</v>
      </c>
      <c r="G70" s="14">
        <f>Tabela1[[#This Row],[Divid.]]*12/Tabela1[[#This Row],[Preço atual]]</f>
        <v>0.17320070216500874</v>
      </c>
      <c r="H70" s="16">
        <v>17.47</v>
      </c>
      <c r="I70" s="16">
        <v>100.99</v>
      </c>
      <c r="J70" s="15">
        <f>Tabela1[[#This Row],[Preço atual]]/Tabela1[[#This Row],[VP]]</f>
        <v>1.0153480542627984</v>
      </c>
      <c r="K70" s="14"/>
      <c r="L70" s="14"/>
      <c r="M70" s="13">
        <v>11.76</v>
      </c>
      <c r="N70" s="13">
        <v>19552</v>
      </c>
      <c r="O70" s="13"/>
      <c r="P70" s="13"/>
      <c r="Q70" s="30">
        <f>Tabela1[[#This Row],[Divid.]]</f>
        <v>1.48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70" s="17">
        <f>Tabela1[[#This Row],[Preço Calculado]]/Tabela1[[#This Row],[Preço atual]]-1</f>
        <v>0.27823396431740766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56</v>
      </c>
      <c r="D71" s="13" t="s">
        <v>192</v>
      </c>
      <c r="E71" s="16">
        <v>1.48</v>
      </c>
      <c r="F71" s="16">
        <v>8.3999999999999995E-3</v>
      </c>
      <c r="G71" s="14">
        <f>Tabela1[[#This Row],[Divid.]]*12/Tabela1[[#This Row],[Preço atual]]</f>
        <v>6.8108108108108106E-2</v>
      </c>
      <c r="H71" s="16">
        <v>0</v>
      </c>
      <c r="I71" s="16">
        <v>8.2899999999999991</v>
      </c>
      <c r="J71" s="15">
        <f>Tabela1[[#This Row],[Preço atual]]/Tabela1[[#This Row],[VP]]</f>
        <v>0.17852834740651388</v>
      </c>
      <c r="K71" s="14"/>
      <c r="L71" s="14"/>
      <c r="M71" s="13">
        <v>0.04</v>
      </c>
      <c r="N71" s="13">
        <v>11772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-0.49735713573351958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30.5</v>
      </c>
      <c r="F72" s="16">
        <v>0.12</v>
      </c>
      <c r="G72" s="14">
        <f>Tabela1[[#This Row],[Divid.]]*12/Tabela1[[#This Row],[Preço atual]]</f>
        <v>4.7213114754098361E-2</v>
      </c>
      <c r="H72" s="16">
        <v>1.44</v>
      </c>
      <c r="I72" s="16">
        <v>73.790000000000006</v>
      </c>
      <c r="J72" s="15">
        <f>Tabela1[[#This Row],[Preço atual]]/Tabela1[[#This Row],[VP]]</f>
        <v>0.41333514026290824</v>
      </c>
      <c r="K72" s="14">
        <v>0.46500000000000002</v>
      </c>
      <c r="L72" s="14">
        <v>0</v>
      </c>
      <c r="M72" s="13">
        <v>1.35</v>
      </c>
      <c r="N72" s="13">
        <v>3178</v>
      </c>
      <c r="O72" s="13">
        <v>2627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-0.65156372875204172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107.2</v>
      </c>
      <c r="F73" s="16">
        <v>0.9</v>
      </c>
      <c r="G73" s="14">
        <f>Tabela1[[#This Row],[Divid.]]*12/Tabela1[[#This Row],[Preço atual]]</f>
        <v>0.10074626865671642</v>
      </c>
      <c r="H73" s="16">
        <v>10.843400000000001</v>
      </c>
      <c r="I73" s="16">
        <v>103.07</v>
      </c>
      <c r="J73" s="15">
        <f>Tabela1[[#This Row],[Preço atual]]/Tabela1[[#This Row],[VP]]</f>
        <v>1.0400698554380519</v>
      </c>
      <c r="K73" s="14">
        <v>0.56000000000000005</v>
      </c>
      <c r="L73" s="14">
        <v>0</v>
      </c>
      <c r="M73" s="13">
        <v>29.32</v>
      </c>
      <c r="N73" s="13">
        <v>155</v>
      </c>
      <c r="O73" s="13">
        <v>7953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-0.25648510216445453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8.0460999999999991</v>
      </c>
      <c r="I74" s="16">
        <v>91</v>
      </c>
      <c r="J74" s="15">
        <f>Tabela1[[#This Row],[Preço atual]]/Tabela1[[#This Row],[VP]]</f>
        <v>1.0164835164835164</v>
      </c>
      <c r="K74" s="14"/>
      <c r="L74" s="14"/>
      <c r="M74" s="13">
        <v>1.57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47.58</v>
      </c>
      <c r="F75" s="16">
        <v>0.434</v>
      </c>
      <c r="G75" s="14">
        <f>Tabela1[[#This Row],[Divid.]]*12/Tabela1[[#This Row],[Preço atual]]</f>
        <v>0.10945775535939471</v>
      </c>
      <c r="H75" s="16">
        <v>6.7133000000000003</v>
      </c>
      <c r="I75" s="16">
        <v>78.459999999999994</v>
      </c>
      <c r="J75" s="15">
        <f>Tabela1[[#This Row],[Preço atual]]/Tabela1[[#This Row],[VP]]</f>
        <v>0.60642365536579146</v>
      </c>
      <c r="K75" s="14">
        <v>0</v>
      </c>
      <c r="L75" s="14">
        <v>0</v>
      </c>
      <c r="M75" s="13">
        <v>2.33</v>
      </c>
      <c r="N75" s="13">
        <v>4972</v>
      </c>
      <c r="O75" s="13">
        <v>5547</v>
      </c>
      <c r="P75" s="13">
        <v>921</v>
      </c>
      <c r="Q75" s="30">
        <f>Tabela1[[#This Row],[Divid.]]</f>
        <v>0.434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38.435424354243544</v>
      </c>
      <c r="T75" s="17">
        <f>Tabela1[[#This Row],[Preço Calculado]]/Tabela1[[#This Row],[Preço atual]]-1</f>
        <v>-0.1921936873845409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610</v>
      </c>
      <c r="F76" s="16">
        <v>36.511400000000002</v>
      </c>
      <c r="G76" s="14">
        <f>Tabela1[[#This Row],[Divid.]]*12/Tabela1[[#This Row],[Preço atual]]</f>
        <v>0.71825704918032784</v>
      </c>
      <c r="H76" s="16">
        <v>3.6469</v>
      </c>
      <c r="I76" s="16">
        <v>622.62</v>
      </c>
      <c r="J76" s="15">
        <f>Tabela1[[#This Row],[Preço atual]]/Tabela1[[#This Row],[VP]]</f>
        <v>0.97973081494330405</v>
      </c>
      <c r="K76" s="14"/>
      <c r="L76" s="14"/>
      <c r="M76" s="13">
        <v>2.23</v>
      </c>
      <c r="N76" s="13">
        <v>54</v>
      </c>
      <c r="O76" s="13">
        <v>4552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>
        <f>Tabela1[[#This Row],[Preço Calculado]]/Tabela1[[#This Row],[Preço atual]]-1</f>
        <v>4.3007900308511271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64.599999999999994</v>
      </c>
      <c r="I77" s="16">
        <v>1034.5899999999999</v>
      </c>
      <c r="J77" s="15">
        <f>Tabela1[[#This Row],[Preço atual]]/Tabela1[[#This Row],[VP]]</f>
        <v>0</v>
      </c>
      <c r="K77" s="14"/>
      <c r="L77" s="14"/>
      <c r="M77" s="13">
        <v>15.44</v>
      </c>
      <c r="N77" s="13">
        <v>59</v>
      </c>
      <c r="O77" s="13">
        <v>8738</v>
      </c>
      <c r="P77" s="13">
        <v>0</v>
      </c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67</v>
      </c>
      <c r="F78" s="16">
        <v>0.12</v>
      </c>
      <c r="G78" s="14">
        <f>Tabela1[[#This Row],[Divid.]]*12/Tabela1[[#This Row],[Preço atual]]</f>
        <v>2.1492537313432834E-2</v>
      </c>
      <c r="H78" s="16">
        <v>1.37</v>
      </c>
      <c r="I78" s="16">
        <v>66.05</v>
      </c>
      <c r="J78" s="15">
        <f>Tabela1[[#This Row],[Preço atual]]/Tabela1[[#This Row],[VP]]</f>
        <v>1.0143830431491294</v>
      </c>
      <c r="K78" s="14">
        <v>0.51500000000000001</v>
      </c>
      <c r="L78" s="14">
        <v>0</v>
      </c>
      <c r="M78" s="13">
        <v>4.18</v>
      </c>
      <c r="N78" s="13">
        <v>1085</v>
      </c>
      <c r="O78" s="13">
        <v>11327</v>
      </c>
      <c r="P78" s="13">
        <v>623</v>
      </c>
      <c r="Q78" s="30">
        <f>Tabela1[[#This Row],[Divid.]]</f>
        <v>0.12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8" s="17">
        <f>Tabela1[[#This Row],[Preço Calculado]]/Tabela1[[#This Row],[Preço atual]]-1</f>
        <v>-0.84138348846175037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56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2.88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0.19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22.58</v>
      </c>
      <c r="F80" s="16">
        <v>7.51E-2</v>
      </c>
      <c r="G80" s="25">
        <f>Tabela1[[#This Row],[Divid.]]*12/Tabela1[[#This Row],[Preço atual]]</f>
        <v>3.9911426040744026E-2</v>
      </c>
      <c r="H80" s="16">
        <v>1.0987</v>
      </c>
      <c r="I80" s="16">
        <v>89.6</v>
      </c>
      <c r="J80" s="15">
        <f>Tabela1[[#This Row],[Preço atual]]/Tabela1[[#This Row],[VP]]</f>
        <v>0.25200892857142859</v>
      </c>
      <c r="K80" s="14">
        <v>0.54600000000000004</v>
      </c>
      <c r="L80" s="14">
        <v>0</v>
      </c>
      <c r="M80" s="13">
        <v>5.17</v>
      </c>
      <c r="N80" s="13">
        <v>1675</v>
      </c>
      <c r="O80" s="13">
        <v>965721</v>
      </c>
      <c r="P80" s="13">
        <v>179345</v>
      </c>
      <c r="Q80" s="30">
        <f>Tabela1[[#This Row],[Divid.]]</f>
        <v>7.51E-2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6.6509225092250919</v>
      </c>
      <c r="T80" s="17">
        <f>Tabela1[[#This Row],[Preço Calculado]]/Tabela1[[#This Row],[Preço atual]]-1</f>
        <v>-0.70545073032661243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76</v>
      </c>
      <c r="F81" s="16">
        <v>0.68</v>
      </c>
      <c r="G81" s="14">
        <f>Tabela1[[#This Row],[Divid.]]*12/Tabela1[[#This Row],[Preço atual]]</f>
        <v>0.10736842105263159</v>
      </c>
      <c r="H81" s="16">
        <v>6.67</v>
      </c>
      <c r="I81" s="16">
        <v>82.37</v>
      </c>
      <c r="J81" s="15">
        <f>Tabela1[[#This Row],[Preço atual]]/Tabela1[[#This Row],[VP]]</f>
        <v>0.92266601918174085</v>
      </c>
      <c r="K81" s="14"/>
      <c r="L81" s="14"/>
      <c r="M81" s="13">
        <v>0.54</v>
      </c>
      <c r="N81" s="13">
        <v>9698</v>
      </c>
      <c r="O81" s="13"/>
      <c r="P81" s="13"/>
      <c r="Q81" s="30">
        <f>Tabela1[[#This Row],[Divid.]]</f>
        <v>0.68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81" s="17">
        <f>Tabela1[[#This Row],[Preço Calculado]]/Tabela1[[#This Row],[Preço atual]]-1</f>
        <v>-0.20761312876286664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8.52</v>
      </c>
      <c r="F82" s="16">
        <v>6.0999999999999999E-2</v>
      </c>
      <c r="G82" s="25">
        <f>Tabela1[[#This Row],[Divid.]]*12/Tabela1[[#This Row],[Preço atual]]</f>
        <v>8.5915492957746475E-2</v>
      </c>
      <c r="H82" s="16">
        <v>0.878</v>
      </c>
      <c r="I82" s="16">
        <v>9.0399999999999991</v>
      </c>
      <c r="J82" s="15">
        <f>Tabela1[[#This Row],[Preço atual]]/Tabela1[[#This Row],[VP]]</f>
        <v>0.94247787610619471</v>
      </c>
      <c r="K82" s="14"/>
      <c r="L82" s="14"/>
      <c r="M82" s="13">
        <v>2.41</v>
      </c>
      <c r="N82" s="13">
        <v>295246</v>
      </c>
      <c r="O82" s="13"/>
      <c r="P82" s="13"/>
      <c r="Q82" s="30">
        <f>Tabela1[[#This Row],[Divid.]]</f>
        <v>6.0999999999999999E-2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5.4022140221402211</v>
      </c>
      <c r="T82" s="17">
        <f>Tabela1[[#This Row],[Preço Calculado]]/Tabela1[[#This Row],[Preço atual]]-1</f>
        <v>-0.36593732134504442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79</v>
      </c>
      <c r="F83" s="16">
        <v>0.64</v>
      </c>
      <c r="G83" s="14">
        <f>Tabela1[[#This Row],[Divid.]]*12/Tabela1[[#This Row],[Preço atual]]</f>
        <v>9.7215189873417721E-2</v>
      </c>
      <c r="H83" s="16">
        <v>7.5</v>
      </c>
      <c r="I83" s="16">
        <v>88.58</v>
      </c>
      <c r="J83" s="15">
        <f>Tabela1[[#This Row],[Preço atual]]/Tabela1[[#This Row],[VP]]</f>
        <v>0.8918491758862046</v>
      </c>
      <c r="K83" s="14"/>
      <c r="L83" s="14"/>
      <c r="M83" s="13">
        <v>5</v>
      </c>
      <c r="N83" s="13">
        <v>1483</v>
      </c>
      <c r="O83" s="13"/>
      <c r="P83" s="13"/>
      <c r="Q83" s="30">
        <f>Tabela1[[#This Row],[Divid.]]</f>
        <v>0.64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83" s="17">
        <f>Tabela1[[#This Row],[Preço Calculado]]/Tabela1[[#This Row],[Preço atual]]-1</f>
        <v>-0.28254472418141907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11.47</v>
      </c>
      <c r="F85" s="16">
        <v>0.01</v>
      </c>
      <c r="G85" s="25">
        <f>Tabela1[[#This Row],[Divid.]]*12/Tabela1[[#This Row],[Preço atual]]</f>
        <v>1.0462074978204009E-2</v>
      </c>
      <c r="H85" s="16">
        <v>0</v>
      </c>
      <c r="I85" s="16">
        <v>31.05</v>
      </c>
      <c r="J85" s="15">
        <f>Tabela1[[#This Row],[Preço atual]]/Tabela1[[#This Row],[VP]]</f>
        <v>0.36940418679549114</v>
      </c>
      <c r="K85" s="14">
        <v>0.9890000000000001</v>
      </c>
      <c r="L85" s="14">
        <v>0</v>
      </c>
      <c r="M85" s="13">
        <v>0.55000000000000004</v>
      </c>
      <c r="N85" s="13">
        <v>2798</v>
      </c>
      <c r="O85" s="13">
        <v>854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-0.92278911455199997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92.57</v>
      </c>
      <c r="F86" s="16">
        <v>0.8</v>
      </c>
      <c r="G86" s="14">
        <f>Tabela1[[#This Row],[Divid.]]*12/Tabela1[[#This Row],[Preço atual]]</f>
        <v>0.10370530409419901</v>
      </c>
      <c r="H86" s="16">
        <v>11.2</v>
      </c>
      <c r="I86" s="16">
        <v>95.9</v>
      </c>
      <c r="J86" s="15">
        <f>Tabela1[[#This Row],[Preço atual]]/Tabela1[[#This Row],[VP]]</f>
        <v>0.96527632950990605</v>
      </c>
      <c r="K86" s="14"/>
      <c r="L86" s="14"/>
      <c r="M86" s="13">
        <v>4.97</v>
      </c>
      <c r="N86" s="13">
        <v>88084</v>
      </c>
      <c r="O86" s="13"/>
      <c r="P86" s="13"/>
      <c r="Q86" s="30">
        <f>Tabela1[[#This Row],[Divid.]]</f>
        <v>0.8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86" s="17">
        <f>Tabela1[[#This Row],[Preço Calculado]]/Tabela1[[#This Row],[Preço atual]]-1</f>
        <v>-0.23464720225683389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13.2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2.58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81.62</v>
      </c>
      <c r="F88" s="16">
        <v>0.71</v>
      </c>
      <c r="G88" s="14">
        <f>Tabela1[[#This Row],[Divid.]]*12/Tabela1[[#This Row],[Preço atual]]</f>
        <v>0.10438617985787796</v>
      </c>
      <c r="H88" s="16">
        <v>8.89</v>
      </c>
      <c r="I88" s="16">
        <v>115.65</v>
      </c>
      <c r="J88" s="15">
        <f>Tabela1[[#This Row],[Preço atual]]/Tabela1[[#This Row],[VP]]</f>
        <v>0.70575010808473848</v>
      </c>
      <c r="K88" s="14">
        <v>0</v>
      </c>
      <c r="L88" s="14">
        <v>0</v>
      </c>
      <c r="M88" s="13">
        <v>0.14000000000000001</v>
      </c>
      <c r="N88" s="13">
        <v>12103</v>
      </c>
      <c r="O88" s="13">
        <v>2941</v>
      </c>
      <c r="P88" s="13">
        <v>359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-0.2296222888717494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43.77</v>
      </c>
      <c r="F89" s="16">
        <v>0.4279</v>
      </c>
      <c r="G89" s="14">
        <f>Tabela1[[#This Row],[Divid.]]*12/Tabela1[[#This Row],[Preço atual]]</f>
        <v>0.11731322823851953</v>
      </c>
      <c r="H89" s="16">
        <v>4.9085999999999999</v>
      </c>
      <c r="I89" s="16">
        <v>64.3</v>
      </c>
      <c r="J89" s="15">
        <f>Tabela1[[#This Row],[Preço atual]]/Tabela1[[#This Row],[VP]]</f>
        <v>0.68071539657853819</v>
      </c>
      <c r="K89" s="14">
        <v>0</v>
      </c>
      <c r="L89" s="14">
        <v>0</v>
      </c>
      <c r="M89" s="13">
        <v>6.39</v>
      </c>
      <c r="N89" s="13">
        <v>3650</v>
      </c>
      <c r="O89" s="13">
        <v>3602</v>
      </c>
      <c r="P89" s="13">
        <v>452</v>
      </c>
      <c r="Q89" s="30">
        <f>Tabela1[[#This Row],[Divid.]]</f>
        <v>0.4279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37.895202952029521</v>
      </c>
      <c r="T89" s="17">
        <f>Tabela1[[#This Row],[Preço Calculado]]/Tabela1[[#This Row],[Preço atual]]-1</f>
        <v>-0.13421971779690389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86.29</v>
      </c>
      <c r="F90" s="16">
        <v>0.85</v>
      </c>
      <c r="G90" s="14">
        <f>Tabela1[[#This Row],[Divid.]]*12/Tabela1[[#This Row],[Preço atual]]</f>
        <v>0.11820604936840884</v>
      </c>
      <c r="H90" s="16">
        <v>10.11</v>
      </c>
      <c r="I90" s="16">
        <v>93.69</v>
      </c>
      <c r="J90" s="15">
        <f>Tabela1[[#This Row],[Preço atual]]/Tabela1[[#This Row],[VP]]</f>
        <v>0.92101611698153496</v>
      </c>
      <c r="K90" s="14"/>
      <c r="L90" s="14"/>
      <c r="M90" s="13">
        <v>5.05</v>
      </c>
      <c r="N90" s="13">
        <v>5341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-0.12763063196746249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79.69</v>
      </c>
      <c r="F91" s="16">
        <v>0.73839999999999995</v>
      </c>
      <c r="G91" s="14">
        <f>Tabela1[[#This Row],[Divid.]]*12/Tabela1[[#This Row],[Preço atual]]</f>
        <v>0.11119086460032626</v>
      </c>
      <c r="H91" s="16">
        <v>9.4032999999999998</v>
      </c>
      <c r="I91" s="16">
        <v>99.31</v>
      </c>
      <c r="J91" s="15">
        <f>Tabela1[[#This Row],[Preço atual]]/Tabela1[[#This Row],[VP]]</f>
        <v>0.80243681401671529</v>
      </c>
      <c r="K91" s="14">
        <v>0</v>
      </c>
      <c r="L91" s="14">
        <v>0</v>
      </c>
      <c r="M91" s="13">
        <v>1.2</v>
      </c>
      <c r="N91" s="13">
        <v>14148</v>
      </c>
      <c r="O91" s="13">
        <v>3397</v>
      </c>
      <c r="P91" s="13">
        <v>407</v>
      </c>
      <c r="Q91" s="30">
        <f>Tabela1[[#This Row],[Divid.]]</f>
        <v>0.73839999999999995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65.393357933579324</v>
      </c>
      <c r="T91" s="17">
        <f>Tabela1[[#This Row],[Preço Calculado]]/Tabela1[[#This Row],[Preço atual]]-1</f>
        <v>-0.17940321328172515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79.5</v>
      </c>
      <c r="F92" s="16">
        <v>0.57999999999999996</v>
      </c>
      <c r="G92" s="14">
        <f>Tabela1[[#This Row],[Divid.]]*12/Tabela1[[#This Row],[Preço atual]]</f>
        <v>8.7547169811320741E-2</v>
      </c>
      <c r="H92" s="16">
        <v>6.87</v>
      </c>
      <c r="I92" s="16">
        <v>89.72</v>
      </c>
      <c r="J92" s="15">
        <f>Tabela1[[#This Row],[Preço atual]]/Tabela1[[#This Row],[VP]]</f>
        <v>0.88609005795809181</v>
      </c>
      <c r="K92" s="14"/>
      <c r="L92" s="14"/>
      <c r="M92" s="13">
        <v>4.96</v>
      </c>
      <c r="N92" s="13">
        <v>2252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-0.35389542574671051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253.01</v>
      </c>
      <c r="F93" s="16">
        <v>1.7282999999999999</v>
      </c>
      <c r="G93" s="14">
        <f>Tabela1[[#This Row],[Divid.]]*12/Tabela1[[#This Row],[Preço atual]]</f>
        <v>8.1971463578514689E-2</v>
      </c>
      <c r="H93" s="16">
        <v>21.022300000000001</v>
      </c>
      <c r="I93" s="16">
        <v>416.57</v>
      </c>
      <c r="J93" s="15">
        <f>Tabela1[[#This Row],[Preço atual]]/Tabela1[[#This Row],[VP]]</f>
        <v>0.60736490865880888</v>
      </c>
      <c r="K93" s="14">
        <v>0</v>
      </c>
      <c r="L93" s="14">
        <v>0</v>
      </c>
      <c r="M93" s="13">
        <v>3.38</v>
      </c>
      <c r="N93" s="13">
        <v>708</v>
      </c>
      <c r="O93" s="13">
        <v>1752</v>
      </c>
      <c r="P93" s="13">
        <v>325</v>
      </c>
      <c r="Q93" s="30">
        <f>Tabela1[[#This Row],[Divid.]]</f>
        <v>1.7282999999999999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153.05977859778596</v>
      </c>
      <c r="T93" s="17">
        <f>Tabela1[[#This Row],[Preço Calculado]]/Tabela1[[#This Row],[Preço atual]]-1</f>
        <v>-0.39504454923605403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9.4600000000000009</v>
      </c>
      <c r="F94" s="16">
        <v>0.1</v>
      </c>
      <c r="G94" s="14">
        <f>Tabela1[[#This Row],[Divid.]]*12/Tabela1[[#This Row],[Preço atual]]</f>
        <v>0.12684989429175478</v>
      </c>
      <c r="H94" s="16">
        <v>1.22</v>
      </c>
      <c r="I94" s="16">
        <v>9.77</v>
      </c>
      <c r="J94" s="15">
        <f>Tabela1[[#This Row],[Preço atual]]/Tabela1[[#This Row],[VP]]</f>
        <v>0.96827021494370535</v>
      </c>
      <c r="K94" s="14"/>
      <c r="L94" s="14"/>
      <c r="M94" s="13">
        <v>9.08</v>
      </c>
      <c r="N94" s="13">
        <v>14056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-6.3838418511035E-2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100.96</v>
      </c>
      <c r="J95" s="15">
        <f>Tabela1[[#This Row],[Preço atual]]/Tabela1[[#This Row],[VP]]</f>
        <v>0</v>
      </c>
      <c r="K95" s="14"/>
      <c r="L95" s="14"/>
      <c r="M95" s="13">
        <v>7.74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12.35</v>
      </c>
      <c r="F96" s="16">
        <v>4.2500000000000003E-2</v>
      </c>
      <c r="G96" s="25">
        <f>Tabela1[[#This Row],[Divid.]]*12/Tabela1[[#This Row],[Preço atual]]</f>
        <v>4.1295546558704453E-2</v>
      </c>
      <c r="H96" s="16">
        <v>0.9758</v>
      </c>
      <c r="I96" s="16">
        <v>13.15</v>
      </c>
      <c r="J96" s="15">
        <f>Tabela1[[#This Row],[Preço atual]]/Tabela1[[#This Row],[VP]]</f>
        <v>0.93916349809885924</v>
      </c>
      <c r="K96" s="14">
        <v>0.14499999999999999</v>
      </c>
      <c r="L96" s="14">
        <v>5.4000000000000013E-2</v>
      </c>
      <c r="M96" s="13">
        <v>0.82</v>
      </c>
      <c r="N96" s="13">
        <v>570</v>
      </c>
      <c r="O96" s="13">
        <v>1414</v>
      </c>
      <c r="P96" s="13">
        <v>103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-0.69523581875494878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41.68</v>
      </c>
      <c r="F97" s="16">
        <v>0.47</v>
      </c>
      <c r="G97" s="14">
        <f>Tabela1[[#This Row],[Divid.]]*12/Tabela1[[#This Row],[Preço atual]]</f>
        <v>0.13531669865642992</v>
      </c>
      <c r="H97" s="16">
        <v>7.67</v>
      </c>
      <c r="I97" s="16">
        <v>98.18</v>
      </c>
      <c r="J97" s="15">
        <f>Tabela1[[#This Row],[Preço atual]]/Tabela1[[#This Row],[VP]]</f>
        <v>0.4245263801181503</v>
      </c>
      <c r="K97" s="14"/>
      <c r="L97" s="14"/>
      <c r="M97" s="13">
        <v>2.8</v>
      </c>
      <c r="N97" s="13">
        <v>125985</v>
      </c>
      <c r="O97" s="13"/>
      <c r="P97" s="13"/>
      <c r="Q97" s="30">
        <f>Tabela1[[#This Row],[Divid.]]</f>
        <v>0.47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97" s="17">
        <f>Tabela1[[#This Row],[Preço Calculado]]/Tabela1[[#This Row],[Preço atual]]-1</f>
        <v>-1.3527774433216289E-3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5.1000000000000004E-3</v>
      </c>
      <c r="G98" s="14" t="e">
        <f>Tabela1[[#This Row],[Divid.]]*12/Tabela1[[#This Row],[Preço atual]]</f>
        <v>#DIV/0!</v>
      </c>
      <c r="H98" s="16">
        <v>7.8899999999999998E-2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4.5199999999999996</v>
      </c>
      <c r="N98" s="13">
        <v>9</v>
      </c>
      <c r="O98" s="13"/>
      <c r="P98" s="13"/>
      <c r="Q98" s="30">
        <f>Tabela1[[#This Row],[Divid.]]</f>
        <v>5.1000000000000004E-3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0.45166051660516604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99.29</v>
      </c>
      <c r="J100" s="15">
        <f>Tabela1[[#This Row],[Preço atual]]/Tabela1[[#This Row],[VP]]</f>
        <v>4.42139188236479</v>
      </c>
      <c r="K100" s="14">
        <v>0.216</v>
      </c>
      <c r="L100" s="14">
        <v>0</v>
      </c>
      <c r="M100" s="13">
        <v>0.39</v>
      </c>
      <c r="N100" s="13">
        <v>1185</v>
      </c>
      <c r="O100" s="13">
        <v>25652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6.6689999999999996</v>
      </c>
      <c r="G101" s="14">
        <f>Tabela1[[#This Row],[Divid.]]*12/Tabela1[[#This Row],[Preço atual]]</f>
        <v>6.6651675286710135E-2</v>
      </c>
      <c r="H101" s="16">
        <v>101.9924</v>
      </c>
      <c r="I101" s="16">
        <v>1189.96</v>
      </c>
      <c r="J101" s="15">
        <f>Tabela1[[#This Row],[Preço atual]]/Tabela1[[#This Row],[VP]]</f>
        <v>1.0090171098188174</v>
      </c>
      <c r="K101" s="14">
        <v>0.29499999999999998</v>
      </c>
      <c r="L101" s="14">
        <v>0</v>
      </c>
      <c r="M101" s="13">
        <v>4.2300000000000004</v>
      </c>
      <c r="N101" s="13">
        <v>60</v>
      </c>
      <c r="O101" s="13">
        <v>4534</v>
      </c>
      <c r="P101" s="13">
        <v>630</v>
      </c>
      <c r="Q101" s="30">
        <f>Tabela1[[#This Row],[Divid.]]</f>
        <v>6.6689999999999996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590.61254612546111</v>
      </c>
      <c r="T101" s="17">
        <f>Tabela1[[#This Row],[Preço Calculado]]/Tabela1[[#This Row],[Preço atual]]-1</f>
        <v>-0.50810571744125377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7.99</v>
      </c>
      <c r="F102" s="16">
        <v>5.5E-2</v>
      </c>
      <c r="G102" s="14">
        <f>Tabela1[[#This Row],[Divid.]]*12/Tabela1[[#This Row],[Preço atual]]</f>
        <v>8.2603254067584481E-2</v>
      </c>
      <c r="H102" s="16">
        <v>7.7850000000000001</v>
      </c>
      <c r="I102" s="16">
        <v>9.4</v>
      </c>
      <c r="J102" s="15">
        <f>Tabela1[[#This Row],[Preço atual]]/Tabela1[[#This Row],[VP]]</f>
        <v>0.85</v>
      </c>
      <c r="K102" s="14">
        <v>0</v>
      </c>
      <c r="L102" s="14">
        <v>0</v>
      </c>
      <c r="M102" s="13">
        <v>5.25</v>
      </c>
      <c r="N102" s="13">
        <v>284</v>
      </c>
      <c r="O102" s="13">
        <v>2335</v>
      </c>
      <c r="P102" s="13">
        <v>235</v>
      </c>
      <c r="Q102" s="30">
        <f>Tabela1[[#This Row],[Divid.]]</f>
        <v>5.5E-2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102" s="17">
        <f>Tabela1[[#This Row],[Preço Calculado]]/Tabela1[[#This Row],[Preço atual]]-1</f>
        <v>-0.3903818888001146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0.39</v>
      </c>
      <c r="G103" s="14">
        <f>Tabela1[[#This Row],[Divid.]]*12/Tabela1[[#This Row],[Preço atual]]</f>
        <v>5.6182472989195674E-2</v>
      </c>
      <c r="H103" s="16">
        <v>7.92</v>
      </c>
      <c r="I103" s="16">
        <v>132.78</v>
      </c>
      <c r="J103" s="15">
        <f>Tabela1[[#This Row],[Preço atual]]/Tabela1[[#This Row],[VP]]</f>
        <v>0.62735351709594811</v>
      </c>
      <c r="K103" s="14">
        <v>9.4E-2</v>
      </c>
      <c r="L103" s="14">
        <v>0</v>
      </c>
      <c r="M103" s="13">
        <v>17.7</v>
      </c>
      <c r="N103" s="13">
        <v>350</v>
      </c>
      <c r="O103" s="13">
        <v>8102</v>
      </c>
      <c r="P103" s="13">
        <v>936</v>
      </c>
      <c r="Q103" s="30">
        <f>Tabela1[[#This Row],[Divid.]]</f>
        <v>0.39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03" s="17">
        <f>Tabela1[[#This Row],[Preço Calculado]]/Tabela1[[#This Row],[Preço atual]]-1</f>
        <v>-0.58536920303176621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8.1999999999999993</v>
      </c>
      <c r="F104" s="16">
        <v>7.4999999999999997E-2</v>
      </c>
      <c r="G104" s="14">
        <f>Tabela1[[#This Row],[Divid.]]*12/Tabela1[[#This Row],[Preço atual]]</f>
        <v>0.10975609756097561</v>
      </c>
      <c r="H104" s="16">
        <v>0.89600000000000002</v>
      </c>
      <c r="I104" s="16">
        <v>9.2799999999999994</v>
      </c>
      <c r="J104" s="15">
        <f>Tabela1[[#This Row],[Preço atual]]/Tabela1[[#This Row],[VP]]</f>
        <v>0.88362068965517238</v>
      </c>
      <c r="K104" s="14"/>
      <c r="L104" s="14"/>
      <c r="M104" s="13">
        <v>5.53</v>
      </c>
      <c r="N104" s="13">
        <v>921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-0.18999189991899923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1.6907000000000001</v>
      </c>
      <c r="G105" s="14">
        <f>Tabela1[[#This Row],[Divid.]]*12/Tabela1[[#This Row],[Preço atual]]</f>
        <v>8.8218105922254125E-2</v>
      </c>
      <c r="H105" s="16">
        <v>20.7742</v>
      </c>
      <c r="I105" s="16">
        <v>180.67</v>
      </c>
      <c r="J105" s="15">
        <f>Tabela1[[#This Row],[Preço atual]]/Tabela1[[#This Row],[VP]]</f>
        <v>1.2729285437538054</v>
      </c>
      <c r="K105" s="14">
        <v>7.0000000000000007E-2</v>
      </c>
      <c r="L105" s="14">
        <v>0</v>
      </c>
      <c r="M105" s="13">
        <v>1.77</v>
      </c>
      <c r="N105" s="13">
        <v>537</v>
      </c>
      <c r="O105" s="13">
        <v>129789</v>
      </c>
      <c r="P105" s="13">
        <v>14933</v>
      </c>
      <c r="Q105" s="30">
        <f>Tabela1[[#This Row],[Divid.]]</f>
        <v>1.6907000000000001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149.729889298893</v>
      </c>
      <c r="T105" s="17">
        <f>Tabela1[[#This Row],[Preço Calculado]]/Tabela1[[#This Row],[Preço atual]]-1</f>
        <v>-0.3489438677324419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20.7</v>
      </c>
      <c r="F106" s="16">
        <v>6.5000000000000002E-2</v>
      </c>
      <c r="G106" s="25">
        <f>Tabela1[[#This Row],[Divid.]]*12/Tabela1[[#This Row],[Preço atual]]</f>
        <v>3.7681159420289857E-2</v>
      </c>
      <c r="H106" s="16">
        <v>1.1532</v>
      </c>
      <c r="I106" s="16">
        <v>61.3</v>
      </c>
      <c r="J106" s="15">
        <f>Tabela1[[#This Row],[Preço atual]]/Tabela1[[#This Row],[VP]]</f>
        <v>0.33768352365415988</v>
      </c>
      <c r="K106" s="14">
        <v>0.28899999999999998</v>
      </c>
      <c r="L106" s="14">
        <v>0</v>
      </c>
      <c r="M106" s="13">
        <v>1.25</v>
      </c>
      <c r="N106" s="13">
        <v>5194</v>
      </c>
      <c r="O106" s="13">
        <v>3185</v>
      </c>
      <c r="P106" s="13">
        <v>313</v>
      </c>
      <c r="Q106" s="30">
        <f>Tabela1[[#This Row],[Divid.]]</f>
        <v>6.5000000000000002E-2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106" s="17">
        <f>Tabela1[[#This Row],[Preço Calculado]]/Tabela1[[#This Row],[Preço atual]]-1</f>
        <v>-0.72191026258088664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5.54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123.41</v>
      </c>
      <c r="J107" s="15">
        <f>Tabela1[[#This Row],[Preço atual]]/Tabela1[[#This Row],[VP]]</f>
        <v>4.4891013694190102E-2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1.49</v>
      </c>
      <c r="G108" s="14">
        <f>Tabela1[[#This Row],[Divid.]]*12/Tabela1[[#This Row],[Preço atual]]</f>
        <v>2.3452871271544374E-2</v>
      </c>
      <c r="H108" s="16">
        <v>104.39</v>
      </c>
      <c r="I108" s="16">
        <v>1440.67</v>
      </c>
      <c r="J108" s="15">
        <f>Tabela1[[#This Row],[Preço atual]]/Tabela1[[#This Row],[VP]]</f>
        <v>0.52918433784280927</v>
      </c>
      <c r="K108" s="14">
        <v>1.6E-2</v>
      </c>
      <c r="L108" s="14">
        <v>6.3E-2</v>
      </c>
      <c r="M108" s="13">
        <v>0.27</v>
      </c>
      <c r="N108" s="13">
        <v>61</v>
      </c>
      <c r="O108" s="13">
        <v>11421</v>
      </c>
      <c r="P108" s="13">
        <v>1275</v>
      </c>
      <c r="Q108" s="30">
        <f>Tabela1[[#This Row],[Divid.]]</f>
        <v>1.49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131.95571955719555</v>
      </c>
      <c r="T108" s="17">
        <f>Tabela1[[#This Row],[Preço Calculado]]/Tabela1[[#This Row],[Preço atual]]-1</f>
        <v>-0.82691607917679433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9.7200000000000006</v>
      </c>
      <c r="F109" s="16">
        <v>0.11</v>
      </c>
      <c r="G109" s="14">
        <f>Tabela1[[#This Row],[Divid.]]*12/Tabela1[[#This Row],[Preço atual]]</f>
        <v>0.13580246913580246</v>
      </c>
      <c r="H109" s="16">
        <v>1.32</v>
      </c>
      <c r="I109" s="16">
        <v>9.98</v>
      </c>
      <c r="J109" s="15">
        <f>Tabela1[[#This Row],[Preço atual]]/Tabela1[[#This Row],[VP]]</f>
        <v>0.97394789579158314</v>
      </c>
      <c r="K109" s="14"/>
      <c r="L109" s="14"/>
      <c r="M109" s="13">
        <v>4.72</v>
      </c>
      <c r="N109" s="13">
        <v>9661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2.2322445446676387E-3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49925.5</v>
      </c>
      <c r="J110" s="15">
        <f>Tabela1[[#This Row],[Preço atual]]/Tabela1[[#This Row],[VP]]</f>
        <v>1.5222681795875854</v>
      </c>
      <c r="K110" s="14"/>
      <c r="L110" s="14"/>
      <c r="M110" s="13">
        <v>0.26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119.9</v>
      </c>
      <c r="F111" s="16">
        <v>0.72</v>
      </c>
      <c r="G111" s="14">
        <f>Tabela1[[#This Row],[Divid.]]*12/Tabela1[[#This Row],[Preço atual]]</f>
        <v>7.2060050041701421E-2</v>
      </c>
      <c r="H111" s="16">
        <v>8.5495000000000001</v>
      </c>
      <c r="I111" s="16">
        <v>137.18</v>
      </c>
      <c r="J111" s="15">
        <f>Tabela1[[#This Row],[Preço atual]]/Tabela1[[#This Row],[VP]]</f>
        <v>0.87403411576031487</v>
      </c>
      <c r="K111" s="14">
        <v>0</v>
      </c>
      <c r="L111" s="14">
        <v>0</v>
      </c>
      <c r="M111" s="13">
        <v>1.05</v>
      </c>
      <c r="N111" s="13">
        <v>387</v>
      </c>
      <c r="O111" s="13">
        <v>17772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-0.46819151260736958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56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65.849999999999994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248.22</v>
      </c>
      <c r="F113" s="16">
        <v>1.88</v>
      </c>
      <c r="G113" s="14">
        <f>Tabela1[[#This Row],[Divid.]]*12/Tabela1[[#This Row],[Preço atual]]</f>
        <v>9.0887116267826917E-2</v>
      </c>
      <c r="H113" s="16">
        <v>22.33</v>
      </c>
      <c r="I113" s="16">
        <v>325.45</v>
      </c>
      <c r="J113" s="15">
        <f>Tabela1[[#This Row],[Preço atual]]/Tabela1[[#This Row],[VP]]</f>
        <v>0.7626978030419419</v>
      </c>
      <c r="K113" s="14">
        <v>0</v>
      </c>
      <c r="L113" s="14">
        <v>0</v>
      </c>
      <c r="M113" s="13">
        <v>1.5</v>
      </c>
      <c r="N113" s="13">
        <v>2382</v>
      </c>
      <c r="O113" s="13">
        <v>817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-0.32924637440718141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56</v>
      </c>
      <c r="D114" s="13" t="s">
        <v>50</v>
      </c>
      <c r="E114" s="16">
        <v>98</v>
      </c>
      <c r="F114" s="16">
        <v>0.75</v>
      </c>
      <c r="G114" s="25">
        <f>Tabela1[[#This Row],[Divid.]]*12/Tabela1[[#This Row],[Preço atual]]</f>
        <v>9.1836734693877556E-2</v>
      </c>
      <c r="H114" s="16">
        <v>9.1109000000000009</v>
      </c>
      <c r="I114" s="16">
        <v>99.15</v>
      </c>
      <c r="J114" s="15">
        <f>Tabela1[[#This Row],[Preço atual]]/Tabela1[[#This Row],[VP]]</f>
        <v>0.98840141200201714</v>
      </c>
      <c r="K114" s="14">
        <v>5.0000000000000001E-3</v>
      </c>
      <c r="L114" s="14">
        <v>0</v>
      </c>
      <c r="M114" s="13">
        <v>7.38</v>
      </c>
      <c r="N114" s="13">
        <v>1018</v>
      </c>
      <c r="O114" s="13">
        <v>6780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-0.32223812034038712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0.78</v>
      </c>
      <c r="G115" s="25">
        <f>Tabela1[[#This Row],[Divid.]]*12/Tabela1[[#This Row],[Preço atual]]</f>
        <v>0.10583446404341926</v>
      </c>
      <c r="H115" s="16">
        <v>9.7719000000000005</v>
      </c>
      <c r="I115" s="16">
        <v>91.6</v>
      </c>
      <c r="J115" s="15">
        <f>Tabela1[[#This Row],[Preço atual]]/Tabela1[[#This Row],[VP]]</f>
        <v>0.9655021834061136</v>
      </c>
      <c r="K115" s="14"/>
      <c r="L115" s="14"/>
      <c r="M115" s="13">
        <v>46.71</v>
      </c>
      <c r="N115" s="13">
        <v>58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-0.2189338446980128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155</v>
      </c>
      <c r="F116" s="16">
        <v>1.48</v>
      </c>
      <c r="G116" s="14">
        <f>Tabela1[[#This Row],[Divid.]]*12/Tabela1[[#This Row],[Preço atual]]</f>
        <v>0.11458064516129031</v>
      </c>
      <c r="H116" s="16">
        <v>18.3918</v>
      </c>
      <c r="I116" s="16">
        <v>219.1</v>
      </c>
      <c r="J116" s="15">
        <f>Tabela1[[#This Row],[Preço atual]]/Tabela1[[#This Row],[VP]]</f>
        <v>0.70743952533089915</v>
      </c>
      <c r="K116" s="14">
        <v>0</v>
      </c>
      <c r="L116" s="14">
        <v>0</v>
      </c>
      <c r="M116" s="13">
        <v>1.77</v>
      </c>
      <c r="N116" s="13">
        <v>4616</v>
      </c>
      <c r="O116" s="13">
        <v>2601</v>
      </c>
      <c r="P116" s="13">
        <v>334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-0.15438638257350334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808.11</v>
      </c>
      <c r="F118" s="16">
        <v>9.16</v>
      </c>
      <c r="G118" s="14">
        <f>Tabela1[[#This Row],[Divid.]]*12/Tabela1[[#This Row],[Preço atual]]</f>
        <v>0.13602108623825965</v>
      </c>
      <c r="H118" s="16">
        <v>0</v>
      </c>
      <c r="I118" s="16">
        <v>2802.99</v>
      </c>
      <c r="J118" s="15">
        <f>Tabela1[[#This Row],[Preço atual]]/Tabela1[[#This Row],[VP]]</f>
        <v>0.28830284803013928</v>
      </c>
      <c r="K118" s="14">
        <v>0.98099999999999998</v>
      </c>
      <c r="L118" s="14">
        <v>0</v>
      </c>
      <c r="M118" s="13">
        <v>0.04</v>
      </c>
      <c r="N118" s="13">
        <v>2556</v>
      </c>
      <c r="O118" s="13">
        <v>1494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3.8456548949050706E-3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92.11</v>
      </c>
      <c r="F119" s="16">
        <v>0.85</v>
      </c>
      <c r="G119" s="14">
        <f>Tabela1[[#This Row],[Divid.]]*12/Tabela1[[#This Row],[Preço atual]]</f>
        <v>0.11073716208880685</v>
      </c>
      <c r="H119" s="16">
        <v>10.050000000000001</v>
      </c>
      <c r="I119" s="16">
        <v>99.28</v>
      </c>
      <c r="J119" s="15">
        <f>Tabela1[[#This Row],[Preço atual]]/Tabela1[[#This Row],[VP]]</f>
        <v>0.92778001611603544</v>
      </c>
      <c r="K119" s="14">
        <v>0</v>
      </c>
      <c r="L119" s="14">
        <v>0</v>
      </c>
      <c r="M119" s="13">
        <v>1.83</v>
      </c>
      <c r="N119" s="13">
        <v>3720</v>
      </c>
      <c r="O119" s="13">
        <v>24500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-0.18275157130031838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116.17</v>
      </c>
      <c r="F121" s="16">
        <v>0.86</v>
      </c>
      <c r="G121" s="14">
        <f>Tabela1[[#This Row],[Divid.]]*12/Tabela1[[#This Row],[Preço atual]]</f>
        <v>8.8835327537229919E-2</v>
      </c>
      <c r="H121" s="16">
        <v>9.7674000000000003</v>
      </c>
      <c r="I121" s="16">
        <v>117.08</v>
      </c>
      <c r="J121" s="15">
        <f>Tabela1[[#This Row],[Preço atual]]/Tabela1[[#This Row],[VP]]</f>
        <v>0.99222753672702424</v>
      </c>
      <c r="K121" s="14">
        <v>0</v>
      </c>
      <c r="L121" s="14">
        <v>0</v>
      </c>
      <c r="M121" s="13">
        <v>0.7</v>
      </c>
      <c r="N121" s="13">
        <v>3409</v>
      </c>
      <c r="O121" s="13">
        <v>12905</v>
      </c>
      <c r="P121" s="13">
        <v>1156</v>
      </c>
      <c r="Q121" s="30">
        <f>Tabela1[[#This Row],[Divid.]]</f>
        <v>0.86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21" s="17">
        <f>Tabela1[[#This Row],[Preço Calculado]]/Tabela1[[#This Row],[Preço atual]]-1</f>
        <v>-0.34438872666250986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60.14</v>
      </c>
      <c r="F124" s="16">
        <v>0.45</v>
      </c>
      <c r="G124" s="14">
        <f>Tabela1[[#This Row],[Divid.]]*12/Tabela1[[#This Row],[Preço atual]]</f>
        <v>8.9790488859328235E-2</v>
      </c>
      <c r="H124" s="16">
        <v>5.41</v>
      </c>
      <c r="I124" s="16">
        <v>76.28</v>
      </c>
      <c r="J124" s="15">
        <f>Tabela1[[#This Row],[Preço atual]]/Tabela1[[#This Row],[VP]]</f>
        <v>0.78841111693759836</v>
      </c>
      <c r="K124" s="14">
        <v>0.107</v>
      </c>
      <c r="L124" s="14">
        <v>2.7E-2</v>
      </c>
      <c r="M124" s="13">
        <v>0.76</v>
      </c>
      <c r="N124" s="13">
        <v>14685</v>
      </c>
      <c r="O124" s="13">
        <v>2672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-0.33733956561381384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515</v>
      </c>
      <c r="F125" s="16">
        <v>3.65</v>
      </c>
      <c r="G125" s="14">
        <f>Tabela1[[#This Row],[Divid.]]*12/Tabela1[[#This Row],[Preço atual]]</f>
        <v>8.5048543689320383E-2</v>
      </c>
      <c r="H125" s="16">
        <v>41.75</v>
      </c>
      <c r="I125" s="16">
        <v>461.58</v>
      </c>
      <c r="J125" s="15">
        <f>Tabela1[[#This Row],[Preço atual]]/Tabela1[[#This Row],[VP]]</f>
        <v>1.11573291737077</v>
      </c>
      <c r="K125" s="14">
        <v>0</v>
      </c>
      <c r="L125" s="14">
        <v>0</v>
      </c>
      <c r="M125" s="13">
        <v>1.1499999999999999</v>
      </c>
      <c r="N125" s="13">
        <v>16582</v>
      </c>
      <c r="O125" s="13">
        <v>639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-0.37233547092752484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177.18</v>
      </c>
      <c r="F126" s="16">
        <v>1.44</v>
      </c>
      <c r="G126" s="14">
        <f>Tabela1[[#This Row],[Divid.]]*12/Tabela1[[#This Row],[Preço atual]]</f>
        <v>9.7527937690484262E-2</v>
      </c>
      <c r="H126" s="16">
        <v>16.829999999999998</v>
      </c>
      <c r="I126" s="16">
        <v>203.43</v>
      </c>
      <c r="J126" s="15">
        <f>Tabela1[[#This Row],[Preço atual]]/Tabela1[[#This Row],[VP]]</f>
        <v>0.87096298481049994</v>
      </c>
      <c r="K126" s="14">
        <v>0</v>
      </c>
      <c r="L126" s="14">
        <v>0</v>
      </c>
      <c r="M126" s="13">
        <v>1.26</v>
      </c>
      <c r="N126" s="13">
        <v>7508</v>
      </c>
      <c r="O126" s="13">
        <v>2363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-0.28023662221044832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3.3296000000000001</v>
      </c>
      <c r="I127" s="16">
        <v>39.950000000000003</v>
      </c>
      <c r="J127" s="15">
        <f>Tabela1[[#This Row],[Preço atual]]/Tabela1[[#This Row],[VP]]</f>
        <v>0</v>
      </c>
      <c r="K127" s="14"/>
      <c r="L127" s="14"/>
      <c r="M127" s="13">
        <v>2.64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60</v>
      </c>
      <c r="F128" s="16">
        <v>0.38</v>
      </c>
      <c r="G128" s="14">
        <f>Tabela1[[#This Row],[Divid.]]*12/Tabela1[[#This Row],[Preço atual]]</f>
        <v>7.6000000000000012E-2</v>
      </c>
      <c r="H128" s="16">
        <v>4.7699999999999996</v>
      </c>
      <c r="I128" s="16">
        <v>114.81</v>
      </c>
      <c r="J128" s="15">
        <f>Tabela1[[#This Row],[Preço atual]]/Tabela1[[#This Row],[VP]]</f>
        <v>0.52260256075254763</v>
      </c>
      <c r="K128" s="14">
        <v>0.11899999999999999</v>
      </c>
      <c r="L128" s="14">
        <v>0</v>
      </c>
      <c r="M128" s="13">
        <v>1.77</v>
      </c>
      <c r="N128" s="13">
        <v>64</v>
      </c>
      <c r="O128" s="13">
        <v>8628</v>
      </c>
      <c r="P128" s="13">
        <v>768</v>
      </c>
      <c r="Q128" s="30">
        <f>Tabela1[[#This Row],[Divid.]]</f>
        <v>0.38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8" s="17">
        <f>Tabela1[[#This Row],[Preço Calculado]]/Tabela1[[#This Row],[Preço atual]]-1</f>
        <v>-0.43911439114391149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59.88</v>
      </c>
      <c r="J129" s="15">
        <f>Tabela1[[#This Row],[Preço atual]]/Tabela1[[#This Row],[VP]]</f>
        <v>0</v>
      </c>
      <c r="K129" s="14"/>
      <c r="L129" s="14"/>
      <c r="M129" s="13">
        <v>6.43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2.99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0.39033942558746737</v>
      </c>
      <c r="K130" s="14">
        <v>0.72</v>
      </c>
      <c r="L130" s="14">
        <v>0.72</v>
      </c>
      <c r="M130" s="13">
        <v>0.01</v>
      </c>
      <c r="N130" s="13">
        <v>4078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97.36</v>
      </c>
      <c r="F131" s="16">
        <v>1</v>
      </c>
      <c r="G131" s="14">
        <f>Tabela1[[#This Row],[Divid.]]*12/Tabela1[[#This Row],[Preço atual]]</f>
        <v>0.12325390304026294</v>
      </c>
      <c r="H131" s="16">
        <v>13.435</v>
      </c>
      <c r="I131" s="16">
        <v>97.79</v>
      </c>
      <c r="J131" s="15">
        <f>Tabela1[[#This Row],[Preço atual]]/Tabela1[[#This Row],[VP]]</f>
        <v>0.99560282237447584</v>
      </c>
      <c r="K131" s="14"/>
      <c r="L131" s="14"/>
      <c r="M131" s="13">
        <v>17.3</v>
      </c>
      <c r="N131" s="13">
        <v>2714</v>
      </c>
      <c r="O131" s="13"/>
      <c r="P131" s="13"/>
      <c r="Q131" s="30">
        <f>Tabela1[[#This Row],[Divid.]]</f>
        <v>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1" s="17">
        <f>Tabela1[[#This Row],[Preço Calculado]]/Tabela1[[#This Row],[Preço atual]]-1</f>
        <v>-9.0377099333852851E-2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138.11000000000001</v>
      </c>
      <c r="F132" s="16">
        <v>0.97</v>
      </c>
      <c r="G132" s="14">
        <f>Tabela1[[#This Row],[Divid.]]*12/Tabela1[[#This Row],[Preço atual]]</f>
        <v>8.4280645861994061E-2</v>
      </c>
      <c r="H132" s="16">
        <v>10.99</v>
      </c>
      <c r="I132" s="16">
        <v>160.37</v>
      </c>
      <c r="J132" s="15">
        <f>Tabela1[[#This Row],[Preço atual]]/Tabela1[[#This Row],[VP]]</f>
        <v>0.86119598428633792</v>
      </c>
      <c r="K132" s="14">
        <v>1.6E-2</v>
      </c>
      <c r="L132" s="14">
        <v>0</v>
      </c>
      <c r="M132" s="13">
        <v>1.4</v>
      </c>
      <c r="N132" s="13">
        <v>14968</v>
      </c>
      <c r="O132" s="13">
        <v>16531</v>
      </c>
      <c r="P132" s="13">
        <v>1640</v>
      </c>
      <c r="Q132" s="30">
        <f>Tabela1[[#This Row],[Divid.]]</f>
        <v>0.97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132" s="17">
        <f>Tabela1[[#This Row],[Preço Calculado]]/Tabela1[[#This Row],[Preço atual]]-1</f>
        <v>-0.37800261356461951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2000</v>
      </c>
      <c r="F133" s="16">
        <v>13.5</v>
      </c>
      <c r="G133" s="25">
        <f>Tabela1[[#This Row],[Divid.]]*12/Tabela1[[#This Row],[Preço atual]]</f>
        <v>8.1000000000000003E-2</v>
      </c>
      <c r="H133" s="16">
        <v>165</v>
      </c>
      <c r="I133" s="16">
        <v>1824.89</v>
      </c>
      <c r="J133" s="15">
        <f>Tabela1[[#This Row],[Preço atual]]/Tabela1[[#This Row],[VP]]</f>
        <v>1.0959564686090668</v>
      </c>
      <c r="K133" s="14">
        <v>3.1E-2</v>
      </c>
      <c r="L133" s="14">
        <v>6.0000000000000001E-3</v>
      </c>
      <c r="M133" s="13">
        <v>1.56</v>
      </c>
      <c r="N133" s="13">
        <v>785</v>
      </c>
      <c r="O133" s="13">
        <v>2674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-0.40221402214022151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56.97</v>
      </c>
      <c r="F134" s="16">
        <v>0.15</v>
      </c>
      <c r="G134" s="14">
        <f>Tabela1[[#This Row],[Divid.]]*12/Tabela1[[#This Row],[Preço atual]]</f>
        <v>3.15955766192733E-2</v>
      </c>
      <c r="H134" s="16">
        <v>0.61</v>
      </c>
      <c r="I134" s="16">
        <v>119.01</v>
      </c>
      <c r="J134" s="15">
        <f>Tabela1[[#This Row],[Preço atual]]/Tabela1[[#This Row],[VP]]</f>
        <v>0.47869926896899417</v>
      </c>
      <c r="K134" s="14">
        <v>0.49</v>
      </c>
      <c r="L134" s="14">
        <v>0</v>
      </c>
      <c r="M134" s="13">
        <v>1.55</v>
      </c>
      <c r="N134" s="13">
        <v>266</v>
      </c>
      <c r="O134" s="13">
        <v>1710</v>
      </c>
      <c r="P134" s="13">
        <v>160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-0.76682231277289081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204.85</v>
      </c>
      <c r="F136" s="16">
        <v>0.9</v>
      </c>
      <c r="G136" s="25">
        <f>Tabela1[[#This Row],[Divid.]]*12/Tabela1[[#This Row],[Preço atual]]</f>
        <v>5.2721503539175013E-2</v>
      </c>
      <c r="H136" s="16">
        <v>18.84</v>
      </c>
      <c r="I136" s="16">
        <v>374.18</v>
      </c>
      <c r="J136" s="15">
        <f>Tabela1[[#This Row],[Preço atual]]/Tabela1[[#This Row],[VP]]</f>
        <v>0.54746378748196056</v>
      </c>
      <c r="K136" s="14">
        <v>0.42599999999999999</v>
      </c>
      <c r="L136" s="14">
        <v>0</v>
      </c>
      <c r="M136" s="13">
        <v>4.0999999999999996</v>
      </c>
      <c r="N136" s="13">
        <v>923</v>
      </c>
      <c r="O136" s="13">
        <v>3239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-0.61091141299501839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0.54</v>
      </c>
      <c r="G137" s="14">
        <f>Tabela1[[#This Row],[Divid.]]*12/Tabela1[[#This Row],[Preço atual]]</f>
        <v>7.6172563771012114E-2</v>
      </c>
      <c r="H137" s="16">
        <v>7.03</v>
      </c>
      <c r="I137" s="16">
        <v>160.94999999999999</v>
      </c>
      <c r="J137" s="15">
        <f>Tabela1[[#This Row],[Preço atual]]/Tabela1[[#This Row],[VP]]</f>
        <v>0.52854923889406646</v>
      </c>
      <c r="K137" s="14">
        <v>5.1999999999999998E-2</v>
      </c>
      <c r="L137" s="14">
        <v>3.0000000000000001E-3</v>
      </c>
      <c r="M137" s="13">
        <v>1.29</v>
      </c>
      <c r="N137" s="13">
        <v>67</v>
      </c>
      <c r="O137" s="13">
        <v>14715</v>
      </c>
      <c r="P137" s="13">
        <v>935</v>
      </c>
      <c r="Q137" s="30">
        <f>Tabela1[[#This Row],[Divid.]]</f>
        <v>0.54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37" s="17">
        <f>Tabela1[[#This Row],[Preço Calculado]]/Tabela1[[#This Row],[Preço atual]]-1</f>
        <v>-0.43784085777850845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1.03</v>
      </c>
      <c r="I138" s="16">
        <v>39.880000000000003</v>
      </c>
      <c r="J138" s="15">
        <f>Tabela1[[#This Row],[Preço atual]]/Tabela1[[#This Row],[VP]]</f>
        <v>0</v>
      </c>
      <c r="K138" s="14"/>
      <c r="L138" s="14"/>
      <c r="M138" s="13">
        <v>6.56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56</v>
      </c>
      <c r="D139" s="13" t="s">
        <v>255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2899.63</v>
      </c>
      <c r="J139" s="15">
        <f>Tabela1[[#This Row],[Preço atual]]/Tabela1[[#This Row],[VP]]</f>
        <v>1.0004345381997013</v>
      </c>
      <c r="K139" s="14">
        <v>0.32700000000000001</v>
      </c>
      <c r="L139" s="14">
        <v>3.5000000000000003E-2</v>
      </c>
      <c r="M139" s="13">
        <v>1.73</v>
      </c>
      <c r="N139" s="13">
        <v>112</v>
      </c>
      <c r="O139" s="13">
        <v>1759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109.03</v>
      </c>
      <c r="F141" s="16">
        <v>0.45</v>
      </c>
      <c r="G141" s="14">
        <f>Tabela1[[#This Row],[Divid.]]*12/Tabela1[[#This Row],[Preço atual]]</f>
        <v>4.9527652939557923E-2</v>
      </c>
      <c r="H141" s="16">
        <v>12.074999999999999</v>
      </c>
      <c r="I141" s="16">
        <v>191.97</v>
      </c>
      <c r="J141" s="15">
        <f>Tabela1[[#This Row],[Preço atual]]/Tabela1[[#This Row],[VP]]</f>
        <v>0.56795332604052717</v>
      </c>
      <c r="K141" s="14">
        <v>0.14899999999999999</v>
      </c>
      <c r="L141" s="14">
        <v>7.2000000000000008E-2</v>
      </c>
      <c r="M141" s="13">
        <v>1.99</v>
      </c>
      <c r="N141" s="13">
        <v>3987</v>
      </c>
      <c r="O141" s="13">
        <v>5327</v>
      </c>
      <c r="P141" s="13">
        <v>930</v>
      </c>
      <c r="Q141" s="30">
        <f>Tabela1[[#This Row],[Divid.]]</f>
        <v>0.45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41" s="17">
        <f>Tabela1[[#This Row],[Preço Calculado]]/Tabela1[[#This Row],[Preço atual]]-1</f>
        <v>-0.63448226612872394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9.1</v>
      </c>
      <c r="F142" s="16">
        <v>8.4000000000000005E-2</v>
      </c>
      <c r="G142" s="14">
        <f>Tabela1[[#This Row],[Divid.]]*12/Tabela1[[#This Row],[Preço atual]]</f>
        <v>0.11076923076923077</v>
      </c>
      <c r="H142" s="16">
        <v>0.99299999999999999</v>
      </c>
      <c r="I142" s="16">
        <v>9.1</v>
      </c>
      <c r="J142" s="15">
        <f>Tabela1[[#This Row],[Preço atual]]/Tabela1[[#This Row],[VP]]</f>
        <v>1</v>
      </c>
      <c r="K142" s="14">
        <v>0</v>
      </c>
      <c r="L142" s="14">
        <v>0</v>
      </c>
      <c r="M142" s="13">
        <v>1.2</v>
      </c>
      <c r="N142" s="13">
        <v>102637</v>
      </c>
      <c r="O142" s="13">
        <v>5173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-0.18251490207209764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9.23</v>
      </c>
      <c r="F143" s="16">
        <v>0.1</v>
      </c>
      <c r="G143" s="14">
        <f>Tabela1[[#This Row],[Divid.]]*12/Tabela1[[#This Row],[Preço atual]]</f>
        <v>0.13001083423618637</v>
      </c>
      <c r="H143" s="16">
        <v>1.2</v>
      </c>
      <c r="I143" s="16">
        <v>9.7899999999999991</v>
      </c>
      <c r="J143" s="15">
        <f>Tabela1[[#This Row],[Preço atual]]/Tabela1[[#This Row],[VP]]</f>
        <v>0.94279877425944858</v>
      </c>
      <c r="K143" s="14"/>
      <c r="L143" s="14"/>
      <c r="M143" s="13">
        <v>0.56999999999999995</v>
      </c>
      <c r="N143" s="13">
        <v>24082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-4.0510448441429148E-2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2.92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88.95</v>
      </c>
      <c r="F145" s="16">
        <v>0.95</v>
      </c>
      <c r="G145" s="25">
        <f>Tabela1[[#This Row],[Divid.]]*12/Tabela1[[#This Row],[Preço atual]]</f>
        <v>0.12816188870151768</v>
      </c>
      <c r="H145" s="16">
        <v>12.4</v>
      </c>
      <c r="I145" s="16">
        <v>94.96</v>
      </c>
      <c r="J145" s="15">
        <f>Tabela1[[#This Row],[Preço atual]]/Tabela1[[#This Row],[VP]]</f>
        <v>0.93671019376579623</v>
      </c>
      <c r="K145" s="14"/>
      <c r="L145" s="14"/>
      <c r="M145" s="13">
        <v>4.74</v>
      </c>
      <c r="N145" s="13">
        <v>4961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-5.4155802940829001E-2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326.45530000000002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113.95</v>
      </c>
      <c r="F147" s="16">
        <v>0.9</v>
      </c>
      <c r="G147" s="25">
        <f>Tabela1[[#This Row],[Divid.]]*12/Tabela1[[#This Row],[Preço atual]]</f>
        <v>9.4778411584028083E-2</v>
      </c>
      <c r="H147" s="16">
        <v>11.62</v>
      </c>
      <c r="I147" s="16">
        <v>113.34</v>
      </c>
      <c r="J147" s="15">
        <f>Tabela1[[#This Row],[Preço atual]]/Tabela1[[#This Row],[VP]]</f>
        <v>1.0053820363508028</v>
      </c>
      <c r="K147" s="14">
        <v>0</v>
      </c>
      <c r="L147" s="14">
        <v>0</v>
      </c>
      <c r="M147" s="13">
        <v>10.91</v>
      </c>
      <c r="N147" s="13">
        <v>106483</v>
      </c>
      <c r="O147" s="13">
        <v>1144</v>
      </c>
      <c r="P147" s="13">
        <v>117</v>
      </c>
      <c r="Q147" s="30">
        <f>Tabela1[[#This Row],[Divid.]]</f>
        <v>0.9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7" s="17">
        <f>Tabela1[[#This Row],[Preço Calculado]]/Tabela1[[#This Row],[Preço atual]]-1</f>
        <v>-0.30052832779315075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7.9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14.44</v>
      </c>
      <c r="J150" s="15">
        <f>Tabela1[[#This Row],[Preço atual]]/Tabela1[[#This Row],[VP]]</f>
        <v>0.54709141274238227</v>
      </c>
      <c r="K150" s="14">
        <v>0.108</v>
      </c>
      <c r="L150" s="14">
        <v>3.7999999999999999E-2</v>
      </c>
      <c r="M150" s="13">
        <v>1.73</v>
      </c>
      <c r="N150" s="13">
        <v>8384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4.34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85.88</v>
      </c>
      <c r="F152" s="16">
        <v>0.79</v>
      </c>
      <c r="G152" s="14">
        <f>Tabela1[[#This Row],[Divid.]]*12/Tabela1[[#This Row],[Preço atual]]</f>
        <v>0.11038658593386121</v>
      </c>
      <c r="H152" s="16">
        <v>9.48</v>
      </c>
      <c r="I152" s="16">
        <v>101.09</v>
      </c>
      <c r="J152" s="15">
        <f>Tabela1[[#This Row],[Preço atual]]/Tabela1[[#This Row],[VP]]</f>
        <v>0.84954001384904532</v>
      </c>
      <c r="K152" s="14">
        <v>0</v>
      </c>
      <c r="L152" s="14">
        <v>0</v>
      </c>
      <c r="M152" s="13">
        <v>1.28</v>
      </c>
      <c r="N152" s="13">
        <v>34459</v>
      </c>
      <c r="O152" s="13">
        <v>11554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-0.18533884919659627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111.28</v>
      </c>
      <c r="J153" s="15">
        <f>Tabela1[[#This Row],[Preço atual]]/Tabela1[[#This Row],[VP]]</f>
        <v>0.9705248023005032</v>
      </c>
      <c r="K153" s="14"/>
      <c r="L153" s="14"/>
      <c r="M153" s="13">
        <v>3.94</v>
      </c>
      <c r="N153" s="13">
        <v>21</v>
      </c>
      <c r="O153" s="13">
        <v>21473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85.99</v>
      </c>
      <c r="J155" s="15">
        <f>Tabela1[[#This Row],[Preço atual]]/Tabela1[[#This Row],[VP]]</f>
        <v>0</v>
      </c>
      <c r="K155" s="14"/>
      <c r="L155" s="14"/>
      <c r="M155" s="13">
        <v>2.81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43.1</v>
      </c>
      <c r="F156" s="16">
        <v>0.28999999999999998</v>
      </c>
      <c r="G156" s="14">
        <f>Tabela1[[#This Row],[Divid.]]*12/Tabela1[[#This Row],[Preço atual]]</f>
        <v>8.0742459396751731E-2</v>
      </c>
      <c r="H156" s="16">
        <v>4.49</v>
      </c>
      <c r="I156" s="16">
        <v>80.56</v>
      </c>
      <c r="J156" s="15">
        <f>Tabela1[[#This Row],[Preço atual]]/Tabela1[[#This Row],[VP]]</f>
        <v>0.53500496524329688</v>
      </c>
      <c r="K156" s="14">
        <v>0.152</v>
      </c>
      <c r="L156" s="14">
        <v>0</v>
      </c>
      <c r="M156" s="13">
        <v>0.9</v>
      </c>
      <c r="N156" s="13">
        <v>320</v>
      </c>
      <c r="O156" s="13">
        <v>11220</v>
      </c>
      <c r="P156" s="13">
        <v>1458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-0.40411469079888029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87.92</v>
      </c>
      <c r="F157" s="16">
        <v>1</v>
      </c>
      <c r="G157" s="14">
        <f>Tabela1[[#This Row],[Divid.]]*12/Tabela1[[#This Row],[Preço atual]]</f>
        <v>0.13648771610555049</v>
      </c>
      <c r="H157" s="16">
        <v>13.58</v>
      </c>
      <c r="I157" s="16">
        <v>97.88</v>
      </c>
      <c r="J157" s="15">
        <f>Tabela1[[#This Row],[Preço atual]]/Tabela1[[#This Row],[VP]]</f>
        <v>0.89824274621986111</v>
      </c>
      <c r="K157" s="14"/>
      <c r="L157" s="14"/>
      <c r="M157" s="13">
        <v>6.34</v>
      </c>
      <c r="N157" s="13">
        <v>70629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7.2894177531401816E-3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117.39</v>
      </c>
      <c r="F158" s="16">
        <v>0.62409999999999999</v>
      </c>
      <c r="G158" s="25">
        <f>Tabela1[[#This Row],[Divid.]]*12/Tabela1[[#This Row],[Preço atual]]</f>
        <v>6.3797597751086121E-2</v>
      </c>
      <c r="H158" s="16">
        <v>7.2065999999999999</v>
      </c>
      <c r="I158" s="16">
        <v>119.38</v>
      </c>
      <c r="J158" s="15">
        <f>Tabela1[[#This Row],[Preço atual]]/Tabela1[[#This Row],[VP]]</f>
        <v>0.9833305411291674</v>
      </c>
      <c r="K158" s="14">
        <v>0</v>
      </c>
      <c r="L158" s="14">
        <v>0</v>
      </c>
      <c r="M158" s="13">
        <v>1.5</v>
      </c>
      <c r="N158" s="13">
        <v>39</v>
      </c>
      <c r="O158" s="13">
        <v>7999</v>
      </c>
      <c r="P158" s="13">
        <v>740</v>
      </c>
      <c r="Q158" s="30">
        <f>Tabela1[[#This Row],[Divid.]]</f>
        <v>0.62409999999999999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55.270848708487087</v>
      </c>
      <c r="T158" s="17">
        <f>Tabela1[[#This Row],[Preço Calculado]]/Tabela1[[#This Row],[Preço atual]]-1</f>
        <v>-0.52916902028718726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90.51</v>
      </c>
      <c r="F159" s="16">
        <v>0.23810000000000001</v>
      </c>
      <c r="G159" s="14">
        <f>Tabela1[[#This Row],[Divid.]]*12/Tabela1[[#This Row],[Preço atual]]</f>
        <v>3.1567782565462381E-2</v>
      </c>
      <c r="H159" s="16">
        <v>6.6243999999999996</v>
      </c>
      <c r="I159" s="16">
        <v>111.96</v>
      </c>
      <c r="J159" s="15">
        <f>Tabela1[[#This Row],[Preço atual]]/Tabela1[[#This Row],[VP]]</f>
        <v>0.80841371918542348</v>
      </c>
      <c r="K159" s="14">
        <v>2.8000000000000001E-2</v>
      </c>
      <c r="L159" s="14">
        <v>0</v>
      </c>
      <c r="M159" s="13">
        <v>0.21</v>
      </c>
      <c r="N159" s="13">
        <v>970</v>
      </c>
      <c r="O159" s="13">
        <v>8404</v>
      </c>
      <c r="P159" s="13">
        <v>775</v>
      </c>
      <c r="Q159" s="30">
        <f>Tabela1[[#This Row],[Divid.]]</f>
        <v>0.23810000000000001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21.086346863468634</v>
      </c>
      <c r="T159" s="17">
        <f>Tabela1[[#This Row],[Preço Calculado]]/Tabela1[[#This Row],[Preço atual]]-1</f>
        <v>-0.76702743494123704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76.05</v>
      </c>
      <c r="F161" s="16">
        <v>0.52</v>
      </c>
      <c r="G161" s="14">
        <f>Tabela1[[#This Row],[Divid.]]*12/Tabela1[[#This Row],[Preço atual]]</f>
        <v>8.2051282051282051E-2</v>
      </c>
      <c r="H161" s="16">
        <v>9.9600000000000009</v>
      </c>
      <c r="I161" s="16">
        <v>97.76</v>
      </c>
      <c r="J161" s="15">
        <f>Tabela1[[#This Row],[Preço atual]]/Tabela1[[#This Row],[VP]]</f>
        <v>0.77792553191489355</v>
      </c>
      <c r="K161" s="14"/>
      <c r="L161" s="14"/>
      <c r="M161" s="13">
        <v>5.14</v>
      </c>
      <c r="N161" s="13">
        <v>1003</v>
      </c>
      <c r="O161" s="13"/>
      <c r="P161" s="13"/>
      <c r="Q161" s="30">
        <f>Tabela1[[#This Row],[Divid.]]</f>
        <v>0.52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161" s="17">
        <f>Tabela1[[#This Row],[Preço Calculado]]/Tabela1[[#This Row],[Preço atual]]-1</f>
        <v>-0.39445548301636857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304.70999999999998</v>
      </c>
      <c r="F163" s="16">
        <v>3</v>
      </c>
      <c r="G163" s="14">
        <f>Tabela1[[#This Row],[Divid.]]*12/Tabela1[[#This Row],[Preço atual]]</f>
        <v>0.11814512159102097</v>
      </c>
      <c r="H163" s="16">
        <v>33.207799999999999</v>
      </c>
      <c r="I163" s="16">
        <v>312.06</v>
      </c>
      <c r="J163" s="15">
        <f>Tabela1[[#This Row],[Preço atual]]/Tabela1[[#This Row],[VP]]</f>
        <v>0.97644683714670244</v>
      </c>
      <c r="K163" s="14">
        <v>0</v>
      </c>
      <c r="L163" s="14">
        <v>0</v>
      </c>
      <c r="M163" s="13">
        <v>2.19</v>
      </c>
      <c r="N163" s="13">
        <v>3085</v>
      </c>
      <c r="O163" s="13">
        <v>10911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-0.1280802834610999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50.05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101.29</v>
      </c>
      <c r="J164" s="15">
        <f>Tabela1[[#This Row],[Preço atual]]/Tabela1[[#This Row],[VP]]</f>
        <v>0.4941257774706288</v>
      </c>
      <c r="K164" s="14"/>
      <c r="L164" s="14"/>
      <c r="M164" s="13">
        <v>0.12</v>
      </c>
      <c r="N164" s="13">
        <v>69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38.299999999999997</v>
      </c>
      <c r="F165" s="16">
        <v>0.34</v>
      </c>
      <c r="G165" s="25">
        <f>Tabela1[[#This Row],[Divid.]]*12/Tabela1[[#This Row],[Preço atual]]</f>
        <v>0.10652741514360314</v>
      </c>
      <c r="H165" s="16">
        <v>5.6704999999999997</v>
      </c>
      <c r="I165" s="16">
        <v>114.32</v>
      </c>
      <c r="J165" s="15">
        <f>Tabela1[[#This Row],[Preço atual]]/Tabela1[[#This Row],[VP]]</f>
        <v>0.33502449265220435</v>
      </c>
      <c r="K165" s="14"/>
      <c r="L165" s="14"/>
      <c r="M165" s="13">
        <v>2.16</v>
      </c>
      <c r="N165" s="13">
        <v>193383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-0.2138198144383533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5.95</v>
      </c>
      <c r="G166" s="25">
        <f>Tabela1[[#This Row],[Divid.]]*12/Tabela1[[#This Row],[Preço atual]]</f>
        <v>0.66418604651162794</v>
      </c>
      <c r="H166" s="16">
        <v>13.47</v>
      </c>
      <c r="I166" s="16">
        <v>92.43</v>
      </c>
      <c r="J166" s="15">
        <f>Tabela1[[#This Row],[Preço atual]]/Tabela1[[#This Row],[VP]]</f>
        <v>1.1630423022828085</v>
      </c>
      <c r="K166" s="14"/>
      <c r="L166" s="14"/>
      <c r="M166" s="13">
        <v>23.51</v>
      </c>
      <c r="N166" s="13">
        <v>59</v>
      </c>
      <c r="O166" s="13"/>
      <c r="P166" s="13"/>
      <c r="Q166" s="30">
        <f>Tabela1[[#This Row],[Divid.]]</f>
        <v>5.95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526.93726937269378</v>
      </c>
      <c r="T166" s="17">
        <f>Tabela1[[#This Row],[Preço Calculado]]/Tabela1[[#This Row],[Preço atual]]-1</f>
        <v>3.9017420406762211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97.41</v>
      </c>
      <c r="J167" s="15">
        <f>Tabela1[[#This Row],[Preço atual]]/Tabela1[[#This Row],[VP]]</f>
        <v>1.1805769428190125</v>
      </c>
      <c r="K167" s="14"/>
      <c r="L167" s="14"/>
      <c r="M167" s="13">
        <v>1.23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77.7</v>
      </c>
      <c r="F168" s="16">
        <v>0.63</v>
      </c>
      <c r="G168" s="25">
        <f>Tabela1[[#This Row],[Divid.]]*12/Tabela1[[#This Row],[Preço atual]]</f>
        <v>9.7297297297297303E-2</v>
      </c>
      <c r="H168" s="16">
        <v>7.56</v>
      </c>
      <c r="I168" s="16">
        <v>79.52</v>
      </c>
      <c r="J168" s="15">
        <f>Tabela1[[#This Row],[Preço atual]]/Tabela1[[#This Row],[VP]]</f>
        <v>0.97711267605633811</v>
      </c>
      <c r="K168" s="14"/>
      <c r="L168" s="14"/>
      <c r="M168" s="13">
        <v>0.86</v>
      </c>
      <c r="N168" s="13">
        <v>77182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-0.28193876533359929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227.36</v>
      </c>
      <c r="F169" s="16">
        <v>2</v>
      </c>
      <c r="G169" s="25">
        <f>Tabela1[[#This Row],[Divid.]]*12/Tabela1[[#This Row],[Preço atual]]</f>
        <v>0.1055594651653765</v>
      </c>
      <c r="H169" s="16">
        <v>20.100000000000001</v>
      </c>
      <c r="I169" s="16">
        <v>224.62</v>
      </c>
      <c r="J169" s="15">
        <f>Tabela1[[#This Row],[Preço atual]]/Tabela1[[#This Row],[VP]]</f>
        <v>1.0121983794853531</v>
      </c>
      <c r="K169" s="14">
        <v>0.06</v>
      </c>
      <c r="L169" s="14">
        <v>3.5999999999999997E-2</v>
      </c>
      <c r="M169" s="13">
        <v>15.74</v>
      </c>
      <c r="N169" s="13">
        <v>102934</v>
      </c>
      <c r="O169" s="13">
        <v>5287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-0.22096335671308864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105.84</v>
      </c>
      <c r="F170" s="16">
        <v>1</v>
      </c>
      <c r="G170" s="25">
        <f>Tabela1[[#This Row],[Divid.]]*12/Tabela1[[#This Row],[Preço atual]]</f>
        <v>0.11337868480725623</v>
      </c>
      <c r="H170" s="16">
        <v>13.5</v>
      </c>
      <c r="I170" s="16">
        <v>101.88</v>
      </c>
      <c r="J170" s="15">
        <f>Tabela1[[#This Row],[Preço atual]]/Tabela1[[#This Row],[VP]]</f>
        <v>1.0388692579505301</v>
      </c>
      <c r="K170" s="14"/>
      <c r="L170" s="14"/>
      <c r="M170" s="13">
        <v>2.63</v>
      </c>
      <c r="N170" s="13">
        <v>104345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-0.163256938691836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89.3</v>
      </c>
      <c r="F171" s="16">
        <v>0.7</v>
      </c>
      <c r="G171" s="25">
        <f>Tabela1[[#This Row],[Divid.]]*12/Tabela1[[#This Row],[Preço atual]]</f>
        <v>9.4064949608062692E-2</v>
      </c>
      <c r="H171" s="16">
        <v>8.0500000000000007</v>
      </c>
      <c r="I171" s="16">
        <v>91.67</v>
      </c>
      <c r="J171" s="15">
        <f>Tabela1[[#This Row],[Preço atual]]/Tabela1[[#This Row],[VP]]</f>
        <v>0.97414639467655717</v>
      </c>
      <c r="K171" s="14"/>
      <c r="L171" s="14"/>
      <c r="M171" s="13">
        <v>6.4</v>
      </c>
      <c r="N171" s="13">
        <v>16406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-0.30579372982979569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105.36</v>
      </c>
      <c r="F172" s="16">
        <v>1</v>
      </c>
      <c r="G172" s="14">
        <f>Tabela1[[#This Row],[Divid.]]*12/Tabela1[[#This Row],[Preço atual]]</f>
        <v>0.11389521640091116</v>
      </c>
      <c r="H172" s="16">
        <v>11.8826</v>
      </c>
      <c r="I172" s="16">
        <v>119.92</v>
      </c>
      <c r="J172" s="15">
        <f>Tabela1[[#This Row],[Preço atual]]/Tabela1[[#This Row],[VP]]</f>
        <v>0.87858572381587718</v>
      </c>
      <c r="K172" s="14"/>
      <c r="L172" s="14"/>
      <c r="M172" s="13">
        <v>9.57</v>
      </c>
      <c r="N172" s="13">
        <v>357</v>
      </c>
      <c r="O172" s="13"/>
      <c r="P172" s="13"/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-0.15944489741024981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298.83999999999997</v>
      </c>
      <c r="J173" s="15">
        <f>Tabela1[[#This Row],[Preço atual]]/Tabela1[[#This Row],[VP]]</f>
        <v>0.64010841922098782</v>
      </c>
      <c r="K173" s="14"/>
      <c r="L173" s="14"/>
      <c r="M173" s="13">
        <v>0.45</v>
      </c>
      <c r="N173" s="13">
        <v>17927</v>
      </c>
      <c r="O173" s="13">
        <v>26551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161.97</v>
      </c>
      <c r="F174" s="16">
        <v>1.1000000000000001</v>
      </c>
      <c r="G174" s="14">
        <f>Tabela1[[#This Row],[Divid.]]*12/Tabela1[[#This Row],[Preço atual]]</f>
        <v>8.1496573439525849E-2</v>
      </c>
      <c r="H174" s="16">
        <v>13.6</v>
      </c>
      <c r="I174" s="16">
        <v>152.83000000000001</v>
      </c>
      <c r="J174" s="15">
        <f>Tabela1[[#This Row],[Preço atual]]/Tabela1[[#This Row],[VP]]</f>
        <v>1.0598050121049531</v>
      </c>
      <c r="K174" s="14">
        <v>9.9000000000000005E-2</v>
      </c>
      <c r="L174" s="14">
        <v>0</v>
      </c>
      <c r="M174" s="13">
        <v>3.34</v>
      </c>
      <c r="N174" s="13">
        <v>430770</v>
      </c>
      <c r="O174" s="13">
        <v>3145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-0.39854927350903446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283.64999999999998</v>
      </c>
      <c r="F175" s="16">
        <v>1.5</v>
      </c>
      <c r="G175" s="14">
        <f>Tabela1[[#This Row],[Divid.]]*12/Tabela1[[#This Row],[Preço atual]]</f>
        <v>6.3458487572712857E-2</v>
      </c>
      <c r="H175" s="16">
        <v>18.8</v>
      </c>
      <c r="I175" s="16">
        <v>298.83999999999997</v>
      </c>
      <c r="J175" s="15">
        <f>Tabela1[[#This Row],[Preço atual]]/Tabela1[[#This Row],[VP]]</f>
        <v>0.94917012448132776</v>
      </c>
      <c r="K175" s="14">
        <v>0</v>
      </c>
      <c r="L175" s="14">
        <v>0</v>
      </c>
      <c r="M175" s="13">
        <v>0.45</v>
      </c>
      <c r="N175" s="13">
        <v>17927</v>
      </c>
      <c r="O175" s="13">
        <v>39918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-0.5316716784301635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133.93</v>
      </c>
      <c r="F176" s="16">
        <v>0.78</v>
      </c>
      <c r="G176" s="25">
        <f>Tabela1[[#This Row],[Divid.]]*12/Tabela1[[#This Row],[Preço atual]]</f>
        <v>6.9887254535951612E-2</v>
      </c>
      <c r="H176" s="16">
        <v>10.4</v>
      </c>
      <c r="I176" s="16">
        <v>154.51</v>
      </c>
      <c r="J176" s="15">
        <f>Tabela1[[#This Row],[Preço atual]]/Tabela1[[#This Row],[VP]]</f>
        <v>0.8668047375574397</v>
      </c>
      <c r="K176" s="14">
        <v>0.27200000000000002</v>
      </c>
      <c r="L176" s="14">
        <v>9.0000000000000011E-3</v>
      </c>
      <c r="M176" s="13">
        <v>2.99</v>
      </c>
      <c r="N176" s="13">
        <v>147211</v>
      </c>
      <c r="O176" s="13">
        <v>8534</v>
      </c>
      <c r="P176" s="13">
        <v>647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-0.48422690379371502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39.32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3.89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56</v>
      </c>
      <c r="D178" s="13" t="s">
        <v>195</v>
      </c>
      <c r="E178" s="16">
        <v>138.74</v>
      </c>
      <c r="F178" s="16">
        <v>0.85</v>
      </c>
      <c r="G178" s="14">
        <f>Tabela1[[#This Row],[Divid.]]*12/Tabela1[[#This Row],[Preço atual]]</f>
        <v>7.3518812166642633E-2</v>
      </c>
      <c r="H178" s="16">
        <v>12.17</v>
      </c>
      <c r="I178" s="16">
        <v>123.67</v>
      </c>
      <c r="J178" s="15">
        <f>Tabela1[[#This Row],[Preço atual]]/Tabela1[[#This Row],[VP]]</f>
        <v>1.1218565537317053</v>
      </c>
      <c r="K178" s="14">
        <v>1.0999999999999999E-2</v>
      </c>
      <c r="L178" s="14">
        <v>0</v>
      </c>
      <c r="M178" s="13">
        <v>3.82</v>
      </c>
      <c r="N178" s="13">
        <v>207981</v>
      </c>
      <c r="O178" s="13">
        <v>4738</v>
      </c>
      <c r="P178" s="13">
        <v>391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-0.45742574046758211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82.6</v>
      </c>
      <c r="F179" s="16">
        <v>0.65</v>
      </c>
      <c r="G179" s="14">
        <f>Tabela1[[#This Row],[Divid.]]*12/Tabela1[[#This Row],[Preço atual]]</f>
        <v>9.4430992736077496E-2</v>
      </c>
      <c r="H179" s="16">
        <v>7.8</v>
      </c>
      <c r="I179" s="16">
        <v>115.01</v>
      </c>
      <c r="J179" s="15">
        <f>Tabela1[[#This Row],[Preço atual]]/Tabela1[[#This Row],[VP]]</f>
        <v>0.71819841752891045</v>
      </c>
      <c r="K179" s="14">
        <v>0.19800000000000001</v>
      </c>
      <c r="L179" s="14">
        <v>0</v>
      </c>
      <c r="M179" s="13">
        <v>2.34</v>
      </c>
      <c r="N179" s="13">
        <v>4285</v>
      </c>
      <c r="O179" s="13">
        <v>1788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-0.3030923045307935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19.68</v>
      </c>
      <c r="F181" s="16">
        <v>0.2</v>
      </c>
      <c r="G181" s="25">
        <f>Tabela1[[#This Row],[Divid.]]*12/Tabela1[[#This Row],[Preço atual]]</f>
        <v>0.12195121951219515</v>
      </c>
      <c r="H181" s="16">
        <v>2.41</v>
      </c>
      <c r="I181" s="16">
        <v>89.22</v>
      </c>
      <c r="J181" s="15">
        <f>Tabela1[[#This Row],[Preço atual]]/Tabela1[[#This Row],[VP]]</f>
        <v>0.22057834566240753</v>
      </c>
      <c r="K181" s="14"/>
      <c r="L181" s="14"/>
      <c r="M181" s="13">
        <v>0.3</v>
      </c>
      <c r="N181" s="13">
        <v>6949</v>
      </c>
      <c r="O181" s="13">
        <v>1687</v>
      </c>
      <c r="P181" s="13">
        <v>480</v>
      </c>
      <c r="Q181" s="30">
        <f>Tabela1[[#This Row],[Divid.]]</f>
        <v>0.2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1" s="17">
        <f>Tabela1[[#This Row],[Preço Calculado]]/Tabela1[[#This Row],[Preço atual]]-1</f>
        <v>-9.9990999909999045E-2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93.99</v>
      </c>
      <c r="F182" s="16">
        <v>1.2032</v>
      </c>
      <c r="G182" s="25">
        <f>Tabela1[[#This Row],[Divid.]]*12/Tabela1[[#This Row],[Preço atual]]</f>
        <v>0.15361634216406003</v>
      </c>
      <c r="H182" s="16">
        <v>7.8080999999999996</v>
      </c>
      <c r="I182" s="16">
        <v>92.81</v>
      </c>
      <c r="J182" s="15">
        <f>Tabela1[[#This Row],[Preço atual]]/Tabela1[[#This Row],[VP]]</f>
        <v>1.0127141471824157</v>
      </c>
      <c r="K182" s="14"/>
      <c r="L182" s="14"/>
      <c r="M182" s="13">
        <v>3.37</v>
      </c>
      <c r="N182" s="13">
        <v>1608</v>
      </c>
      <c r="O182" s="13"/>
      <c r="P182" s="13"/>
      <c r="Q182" s="30">
        <f>Tabela1[[#This Row],[Divid.]]</f>
        <v>1.2032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106.55645756457565</v>
      </c>
      <c r="T182" s="17">
        <f>Tabela1[[#This Row],[Preço Calculado]]/Tabela1[[#This Row],[Preço atual]]-1</f>
        <v>0.13369994217018477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88.09</v>
      </c>
      <c r="F183" s="16">
        <v>0.53</v>
      </c>
      <c r="G183" s="14">
        <f>Tabela1[[#This Row],[Divid.]]*12/Tabela1[[#This Row],[Preço atual]]</f>
        <v>7.2198887501419007E-2</v>
      </c>
      <c r="H183" s="16">
        <v>6.48</v>
      </c>
      <c r="I183" s="16">
        <v>88.35</v>
      </c>
      <c r="J183" s="15">
        <f>Tabela1[[#This Row],[Preço atual]]/Tabela1[[#This Row],[VP]]</f>
        <v>0.99705715902659886</v>
      </c>
      <c r="K183" s="14">
        <v>2.5999999999999999E-2</v>
      </c>
      <c r="L183" s="14">
        <v>0.01</v>
      </c>
      <c r="M183" s="13">
        <v>6</v>
      </c>
      <c r="N183" s="13">
        <v>423</v>
      </c>
      <c r="O183" s="13">
        <v>2052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-0.46716688190834688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3.64</v>
      </c>
      <c r="F184" s="16">
        <v>6.8</v>
      </c>
      <c r="G184" s="14">
        <f>Tabela1[[#This Row],[Divid.]]*12/Tabela1[[#This Row],[Preço atual]]</f>
        <v>22.417582417582416</v>
      </c>
      <c r="H184" s="16">
        <v>0</v>
      </c>
      <c r="I184" s="16">
        <v>6.4</v>
      </c>
      <c r="J184" s="15">
        <f>Tabela1[[#This Row],[Preço atual]]/Tabela1[[#This Row],[VP]]</f>
        <v>0.56874999999999998</v>
      </c>
      <c r="K184" s="14"/>
      <c r="L184" s="14"/>
      <c r="M184" s="13">
        <v>38.65</v>
      </c>
      <c r="N184" s="13">
        <v>1155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164.44341267588499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8.73</v>
      </c>
      <c r="F185" s="16">
        <v>8.5000000000000006E-2</v>
      </c>
      <c r="G185" s="14">
        <f>Tabela1[[#This Row],[Divid.]]*12/Tabela1[[#This Row],[Preço atual]]</f>
        <v>0.11683848797250859</v>
      </c>
      <c r="H185" s="16">
        <v>1.05</v>
      </c>
      <c r="I185" s="16">
        <v>91.95</v>
      </c>
      <c r="J185" s="15">
        <f>Tabela1[[#This Row],[Preço atual]]/Tabela1[[#This Row],[VP]]</f>
        <v>9.4942903752039148E-2</v>
      </c>
      <c r="K185" s="14"/>
      <c r="L185" s="14"/>
      <c r="M185" s="13">
        <v>2.33</v>
      </c>
      <c r="N185" s="13">
        <v>1711</v>
      </c>
      <c r="O185" s="13"/>
      <c r="P185" s="13"/>
      <c r="Q185" s="30">
        <f>Tabela1[[#This Row],[Divid.]]</f>
        <v>8.5000000000000006E-2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185" s="17">
        <f>Tabela1[[#This Row],[Preço Calculado]]/Tabela1[[#This Row],[Preço atual]]-1</f>
        <v>-0.13772333599624664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84.69</v>
      </c>
      <c r="F186" s="16">
        <v>0.75</v>
      </c>
      <c r="G186" s="25">
        <f>Tabela1[[#This Row],[Divid.]]*12/Tabela1[[#This Row],[Preço atual]]</f>
        <v>0.10626992561105207</v>
      </c>
      <c r="H186" s="16">
        <v>10.65</v>
      </c>
      <c r="I186" s="16">
        <v>91.78</v>
      </c>
      <c r="J186" s="15">
        <f>Tabela1[[#This Row],[Preço atual]]/Tabela1[[#This Row],[VP]]</f>
        <v>0.92275005447809977</v>
      </c>
      <c r="K186" s="14"/>
      <c r="L186" s="14"/>
      <c r="M186" s="13">
        <v>2.54</v>
      </c>
      <c r="N186" s="13">
        <v>10628</v>
      </c>
      <c r="O186" s="13"/>
      <c r="P186" s="13"/>
      <c r="Q186" s="30">
        <f>Tabela1[[#This Row],[Divid.]]</f>
        <v>0.75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86" s="17">
        <f>Tabela1[[#This Row],[Preço Calculado]]/Tabela1[[#This Row],[Preço atual]]-1</f>
        <v>-0.21572010619149773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95.64</v>
      </c>
      <c r="F187" s="16">
        <v>0.74</v>
      </c>
      <c r="G187" s="25">
        <f>Tabela1[[#This Row],[Divid.]]*12/Tabela1[[#This Row],[Preço atual]]</f>
        <v>9.2848180677540762E-2</v>
      </c>
      <c r="H187" s="16">
        <v>8.75</v>
      </c>
      <c r="I187" s="16">
        <v>103.68</v>
      </c>
      <c r="J187" s="15">
        <f>Tabela1[[#This Row],[Preço atual]]/Tabela1[[#This Row],[VP]]</f>
        <v>0.92245370370370361</v>
      </c>
      <c r="K187" s="14">
        <v>0</v>
      </c>
      <c r="L187" s="14">
        <v>0</v>
      </c>
      <c r="M187" s="13">
        <v>3.84</v>
      </c>
      <c r="N187" s="13">
        <v>35751</v>
      </c>
      <c r="O187" s="13">
        <v>2918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-0.31477357433549258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94.9</v>
      </c>
      <c r="F188" s="16">
        <v>0.76</v>
      </c>
      <c r="G188" s="25">
        <f>Tabela1[[#This Row],[Divid.]]*12/Tabela1[[#This Row],[Preço atual]]</f>
        <v>9.6101159114857754E-2</v>
      </c>
      <c r="H188" s="16">
        <v>8.86</v>
      </c>
      <c r="I188" s="16">
        <v>94.34</v>
      </c>
      <c r="J188" s="15">
        <f>Tabela1[[#This Row],[Preço atual]]/Tabela1[[#This Row],[VP]]</f>
        <v>1.0059359762560951</v>
      </c>
      <c r="K188" s="14">
        <v>5.5999999999999987E-2</v>
      </c>
      <c r="L188" s="14">
        <v>2.4E-2</v>
      </c>
      <c r="M188" s="13">
        <v>3.88</v>
      </c>
      <c r="N188" s="13">
        <v>166127</v>
      </c>
      <c r="O188" s="13">
        <v>10122</v>
      </c>
      <c r="P188" s="13">
        <v>844</v>
      </c>
      <c r="Q188" s="30">
        <f>Tabela1[[#This Row],[Divid.]]</f>
        <v>0.76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88" s="17">
        <f>Tabela1[[#This Row],[Preço Calculado]]/Tabela1[[#This Row],[Preço atual]]-1</f>
        <v>-0.29076635339588386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56</v>
      </c>
      <c r="D189" s="13"/>
      <c r="E189" s="16">
        <v>104.4</v>
      </c>
      <c r="F189" s="16">
        <v>0.6</v>
      </c>
      <c r="G189" s="25">
        <f>Tabela1[[#This Row],[Divid.]]*12/Tabela1[[#This Row],[Preço atual]]</f>
        <v>6.8965517241379296E-2</v>
      </c>
      <c r="H189" s="16">
        <v>7.38</v>
      </c>
      <c r="I189" s="16">
        <v>93.55</v>
      </c>
      <c r="J189" s="15">
        <f>Tabela1[[#This Row],[Preço atual]]/Tabela1[[#This Row],[VP]]</f>
        <v>1.115980758952432</v>
      </c>
      <c r="K189" s="14"/>
      <c r="L189" s="14"/>
      <c r="M189" s="13">
        <v>1.66</v>
      </c>
      <c r="N189" s="13">
        <v>236</v>
      </c>
      <c r="O189" s="13">
        <v>7759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-0.49102939305255133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170.93</v>
      </c>
      <c r="F190" s="16">
        <v>3.2543000000000002</v>
      </c>
      <c r="G190" s="14">
        <f>Tabela1[[#This Row],[Divid.]]*12/Tabela1[[#This Row],[Preço atual]]</f>
        <v>0.22846545369449481</v>
      </c>
      <c r="H190" s="16">
        <v>24.912400000000002</v>
      </c>
      <c r="I190" s="16">
        <v>129.55000000000001</v>
      </c>
      <c r="J190" s="15">
        <f>Tabela1[[#This Row],[Preço atual]]/Tabela1[[#This Row],[VP]]</f>
        <v>1.3194133539174064</v>
      </c>
      <c r="K190" s="14">
        <v>0</v>
      </c>
      <c r="L190" s="14">
        <v>0</v>
      </c>
      <c r="M190" s="13">
        <v>10.71</v>
      </c>
      <c r="N190" s="13">
        <v>30859</v>
      </c>
      <c r="O190" s="13">
        <v>334</v>
      </c>
      <c r="P190" s="13">
        <v>28</v>
      </c>
      <c r="Q190" s="30">
        <f>Tabela1[[#This Row],[Divid.]]</f>
        <v>3.2543000000000002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288.20369003690035</v>
      </c>
      <c r="T190" s="17">
        <f>Tabela1[[#This Row],[Preço Calculado]]/Tabela1[[#This Row],[Preço atual]]-1</f>
        <v>0.6860919091844635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94.99</v>
      </c>
      <c r="F191" s="16">
        <v>0.2</v>
      </c>
      <c r="G191" s="25">
        <f>Tabela1[[#This Row],[Divid.]]*12/Tabela1[[#This Row],[Preço atual]]</f>
        <v>2.5265817454468896E-2</v>
      </c>
      <c r="H191" s="16">
        <v>3.2</v>
      </c>
      <c r="I191" s="16">
        <v>103.81</v>
      </c>
      <c r="J191" s="15">
        <f>Tabela1[[#This Row],[Preço atual]]/Tabela1[[#This Row],[VP]]</f>
        <v>0.91503708698583941</v>
      </c>
      <c r="K191" s="14"/>
      <c r="L191" s="14"/>
      <c r="M191" s="13">
        <v>18.579999999999998</v>
      </c>
      <c r="N191" s="13">
        <v>219</v>
      </c>
      <c r="O191" s="13">
        <v>3088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-0.81353640255004511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119.81</v>
      </c>
      <c r="F192" s="16">
        <v>0.95</v>
      </c>
      <c r="G192" s="14">
        <f>Tabela1[[#This Row],[Divid.]]*12/Tabela1[[#This Row],[Preço atual]]</f>
        <v>9.5150655204073106E-2</v>
      </c>
      <c r="H192" s="16">
        <v>10.77</v>
      </c>
      <c r="I192" s="16">
        <v>155.94999999999999</v>
      </c>
      <c r="J192" s="15">
        <f>Tabela1[[#This Row],[Preço atual]]/Tabela1[[#This Row],[VP]]</f>
        <v>0.76825905739018918</v>
      </c>
      <c r="K192" s="14">
        <v>0</v>
      </c>
      <c r="L192" s="14">
        <v>0</v>
      </c>
      <c r="M192" s="13">
        <v>0.64</v>
      </c>
      <c r="N192" s="13">
        <v>778</v>
      </c>
      <c r="O192" s="13">
        <v>1360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-0.29778114240536468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1200</v>
      </c>
      <c r="F193" s="16">
        <v>8.3727999999999998</v>
      </c>
      <c r="G193" s="25">
        <f>Tabela1[[#This Row],[Divid.]]*12/Tabela1[[#This Row],[Preço atual]]</f>
        <v>8.3728000000000011E-2</v>
      </c>
      <c r="H193" s="16">
        <v>106.6388</v>
      </c>
      <c r="I193" s="16">
        <v>1112.77</v>
      </c>
      <c r="J193" s="15">
        <f>Tabela1[[#This Row],[Preço atual]]/Tabela1[[#This Row],[VP]]</f>
        <v>1.0783899637840704</v>
      </c>
      <c r="K193" s="14"/>
      <c r="L193" s="14"/>
      <c r="M193" s="13">
        <v>1.82</v>
      </c>
      <c r="N193" s="13">
        <v>87</v>
      </c>
      <c r="O193" s="13">
        <v>6842</v>
      </c>
      <c r="P193" s="13">
        <v>595</v>
      </c>
      <c r="Q193" s="30">
        <f>Tabela1[[#This Row],[Divid.]]</f>
        <v>8.3727999999999998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741.50258302583029</v>
      </c>
      <c r="T193" s="17">
        <f>Tabela1[[#This Row],[Preço Calculado]]/Tabela1[[#This Row],[Preço atual]]-1</f>
        <v>-0.38208118081180809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81.12</v>
      </c>
      <c r="F194" s="16">
        <v>1</v>
      </c>
      <c r="G194" s="25">
        <f>Tabela1[[#This Row],[Divid.]]*12/Tabela1[[#This Row],[Preço atual]]</f>
        <v>0.14792899408284022</v>
      </c>
      <c r="H194" s="16">
        <v>11.4108</v>
      </c>
      <c r="I194" s="16">
        <v>96.41</v>
      </c>
      <c r="J194" s="15">
        <f>Tabela1[[#This Row],[Preço atual]]/Tabela1[[#This Row],[VP]]</f>
        <v>0.84140649310237536</v>
      </c>
      <c r="K194" s="14"/>
      <c r="L194" s="14"/>
      <c r="M194" s="13">
        <v>5.36</v>
      </c>
      <c r="N194" s="13">
        <v>4035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9.1726893600296844E-2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21.87</v>
      </c>
      <c r="F196" s="16">
        <v>0.17080000000000001</v>
      </c>
      <c r="G196" s="25">
        <f>Tabela1[[#This Row],[Divid.]]*12/Tabela1[[#This Row],[Preço atual]]</f>
        <v>9.3717421124828518E-2</v>
      </c>
      <c r="H196" s="16">
        <v>4.4494999999999996</v>
      </c>
      <c r="I196" s="16">
        <v>30.34</v>
      </c>
      <c r="J196" s="15">
        <f>Tabela1[[#This Row],[Preço atual]]/Tabela1[[#This Row],[VP]]</f>
        <v>0.72083058668424527</v>
      </c>
      <c r="K196" s="14"/>
      <c r="L196" s="14"/>
      <c r="M196" s="13">
        <v>26.57</v>
      </c>
      <c r="N196" s="13">
        <v>371</v>
      </c>
      <c r="O196" s="13"/>
      <c r="P196" s="13"/>
      <c r="Q196" s="30">
        <f>Tabela1[[#This Row],[Divid.]]</f>
        <v>0.17080000000000001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15.126199261992618</v>
      </c>
      <c r="T196" s="17">
        <f>Tabela1[[#This Row],[Preço Calculado]]/Tabela1[[#This Row],[Preço atual]]-1</f>
        <v>-0.30835851568392236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78.900000000000006</v>
      </c>
      <c r="F197" s="16">
        <v>0.77</v>
      </c>
      <c r="G197" s="14">
        <f>Tabela1[[#This Row],[Divid.]]*12/Tabela1[[#This Row],[Preço atual]]</f>
        <v>0.11711026615969582</v>
      </c>
      <c r="H197" s="16">
        <v>9.9733000000000001</v>
      </c>
      <c r="I197" s="16">
        <v>87.27</v>
      </c>
      <c r="J197" s="15">
        <f>Tabela1[[#This Row],[Preço atual]]/Tabela1[[#This Row],[VP]]</f>
        <v>0.90409075283602625</v>
      </c>
      <c r="K197" s="14"/>
      <c r="L197" s="14"/>
      <c r="M197" s="13">
        <v>5.7</v>
      </c>
      <c r="N197" s="13">
        <v>294383</v>
      </c>
      <c r="O197" s="13"/>
      <c r="P197" s="13"/>
      <c r="Q197" s="30">
        <f>Tabela1[[#This Row],[Divid.]]</f>
        <v>0.77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7" s="17">
        <f>Tabela1[[#This Row],[Preço Calculado]]/Tabela1[[#This Row],[Preço atual]]-1</f>
        <v>-0.13571759291737406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83.6</v>
      </c>
      <c r="F198" s="16">
        <v>1</v>
      </c>
      <c r="G198" s="25">
        <f>Tabela1[[#This Row],[Divid.]]*12/Tabela1[[#This Row],[Preço atual]]</f>
        <v>0.14354066985645933</v>
      </c>
      <c r="H198" s="16">
        <v>11.1965</v>
      </c>
      <c r="I198" s="16">
        <v>91.31</v>
      </c>
      <c r="J198" s="15">
        <f>Tabela1[[#This Row],[Preço atual]]/Tabela1[[#This Row],[VP]]</f>
        <v>0.91556236994852691</v>
      </c>
      <c r="K198" s="14"/>
      <c r="L198" s="14"/>
      <c r="M198" s="13">
        <v>5.85</v>
      </c>
      <c r="N198" s="13">
        <v>2708</v>
      </c>
      <c r="O198" s="13"/>
      <c r="P198" s="13"/>
      <c r="Q198" s="30">
        <f>Tabela1[[#This Row],[Divid.]]</f>
        <v>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8" s="17">
        <f>Tabela1[[#This Row],[Preço Calculado]]/Tabela1[[#This Row],[Preço atual]]-1</f>
        <v>5.934073694803943E-2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76</v>
      </c>
      <c r="F199" s="16">
        <v>0.68</v>
      </c>
      <c r="G199" s="25">
        <f>Tabela1[[#This Row],[Divid.]]*12/Tabela1[[#This Row],[Preço atual]]</f>
        <v>0.10736842105263159</v>
      </c>
      <c r="H199" s="16">
        <v>9.25</v>
      </c>
      <c r="I199" s="16">
        <v>76.72</v>
      </c>
      <c r="J199" s="15">
        <f>Tabela1[[#This Row],[Preço atual]]/Tabela1[[#This Row],[VP]]</f>
        <v>0.99061522419186654</v>
      </c>
      <c r="K199" s="14"/>
      <c r="L199" s="14"/>
      <c r="M199" s="13">
        <v>1.29</v>
      </c>
      <c r="N199" s="13">
        <v>4946</v>
      </c>
      <c r="O199" s="13"/>
      <c r="P199" s="13"/>
      <c r="Q199" s="30">
        <f>Tabela1[[#This Row],[Divid.]]</f>
        <v>0.68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99" s="17">
        <f>Tabela1[[#This Row],[Preço Calculado]]/Tabela1[[#This Row],[Preço atual]]-1</f>
        <v>-0.20761312876286664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79.67</v>
      </c>
      <c r="F200" s="16">
        <v>0.63</v>
      </c>
      <c r="G200" s="14">
        <f>Tabela1[[#This Row],[Divid.]]*12/Tabela1[[#This Row],[Preço atual]]</f>
        <v>9.4891427136939877E-2</v>
      </c>
      <c r="H200" s="16">
        <v>7.19</v>
      </c>
      <c r="I200" s="16">
        <v>87.15</v>
      </c>
      <c r="J200" s="15">
        <f>Tabela1[[#This Row],[Preço atual]]/Tabela1[[#This Row],[VP]]</f>
        <v>0.91417096959265631</v>
      </c>
      <c r="K200" s="14"/>
      <c r="L200" s="14"/>
      <c r="M200" s="13">
        <v>1.8</v>
      </c>
      <c r="N200" s="13">
        <v>10129</v>
      </c>
      <c r="O200" s="13"/>
      <c r="P200" s="13"/>
      <c r="Q200" s="30">
        <f>Tabela1[[#This Row],[Divid.]]</f>
        <v>0.63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0" s="17">
        <f>Tabela1[[#This Row],[Preço Calculado]]/Tabela1[[#This Row],[Preço atual]]-1</f>
        <v>-0.29969426467203042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5.47</v>
      </c>
      <c r="I201" s="16">
        <v>107.64</v>
      </c>
      <c r="J201" s="15">
        <f>Tabela1[[#This Row],[Preço atual]]/Tabela1[[#This Row],[VP]]</f>
        <v>0.956893348197696</v>
      </c>
      <c r="K201" s="14">
        <v>4.2999999999999997E-2</v>
      </c>
      <c r="L201" s="14">
        <v>0</v>
      </c>
      <c r="M201" s="13">
        <v>2.97</v>
      </c>
      <c r="N201" s="13">
        <v>77</v>
      </c>
      <c r="O201" s="13">
        <v>4710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0.2492</v>
      </c>
      <c r="G202" s="25">
        <f>Tabela1[[#This Row],[Divid.]]*12/Tabela1[[#This Row],[Preço atual]]</f>
        <v>3.4372413793103448E-2</v>
      </c>
      <c r="H202" s="16">
        <v>5.3322000000000003</v>
      </c>
      <c r="I202" s="16">
        <v>82.9</v>
      </c>
      <c r="J202" s="15">
        <f>Tabela1[[#This Row],[Preço atual]]/Tabela1[[#This Row],[VP]]</f>
        <v>1.0494571773220747</v>
      </c>
      <c r="K202" s="14"/>
      <c r="L202" s="14"/>
      <c r="M202" s="13">
        <v>8.0299999999999994</v>
      </c>
      <c r="N202" s="13">
        <v>364</v>
      </c>
      <c r="O202" s="13"/>
      <c r="P202" s="13"/>
      <c r="Q202" s="30">
        <f>Tabela1[[#This Row],[Divid.]]</f>
        <v>0.2492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22.069372693726937</v>
      </c>
      <c r="T202" s="17">
        <f>Tabela1[[#This Row],[Preço Calculado]]/Tabela1[[#This Row],[Preço atual]]-1</f>
        <v>-0.74632904949739154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10.52</v>
      </c>
      <c r="J203" s="15">
        <f>Tabela1[[#This Row],[Preço atual]]/Tabela1[[#This Row],[VP]]</f>
        <v>0</v>
      </c>
      <c r="K203" s="14"/>
      <c r="L203" s="14"/>
      <c r="M203" s="13">
        <v>2.27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136.33000000000001</v>
      </c>
      <c r="J204" s="15">
        <f>Tabela1[[#This Row],[Preço atual]]/Tabela1[[#This Row],[VP]]</f>
        <v>0</v>
      </c>
      <c r="K204" s="14"/>
      <c r="L204" s="14"/>
      <c r="M204" s="13">
        <v>3.49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75.16</v>
      </c>
      <c r="F205" s="16">
        <v>0.62</v>
      </c>
      <c r="G205" s="25">
        <f>Tabela1[[#This Row],[Divid.]]*12/Tabela1[[#This Row],[Preço atual]]</f>
        <v>9.8988823842469403E-2</v>
      </c>
      <c r="H205" s="16">
        <v>7.45</v>
      </c>
      <c r="I205" s="16">
        <v>100.94</v>
      </c>
      <c r="J205" s="15">
        <f>Tabela1[[#This Row],[Preço atual]]/Tabela1[[#This Row],[VP]]</f>
        <v>0.74460075292252825</v>
      </c>
      <c r="K205" s="14">
        <v>0.09</v>
      </c>
      <c r="L205" s="14">
        <v>0</v>
      </c>
      <c r="M205" s="13">
        <v>2.33</v>
      </c>
      <c r="N205" s="13">
        <v>3693</v>
      </c>
      <c r="O205" s="13">
        <v>7603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-0.26945517459432178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95.5</v>
      </c>
      <c r="F206" s="16">
        <v>1.05</v>
      </c>
      <c r="G206" s="14">
        <f>Tabela1[[#This Row],[Divid.]]*12/Tabela1[[#This Row],[Preço atual]]</f>
        <v>0.13193717277486913</v>
      </c>
      <c r="H206" s="16">
        <v>14.92</v>
      </c>
      <c r="I206" s="16">
        <v>97.79</v>
      </c>
      <c r="J206" s="15">
        <f>Tabela1[[#This Row],[Preço atual]]/Tabela1[[#This Row],[VP]]</f>
        <v>0.97658247264546472</v>
      </c>
      <c r="K206" s="14"/>
      <c r="L206" s="14"/>
      <c r="M206" s="13">
        <v>3.81</v>
      </c>
      <c r="N206" s="13">
        <v>9137</v>
      </c>
      <c r="O206" s="13"/>
      <c r="P206" s="13"/>
      <c r="Q206" s="30">
        <f>Tabela1[[#This Row],[Divid.]]</f>
        <v>1.05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06" s="17">
        <f>Tabela1[[#This Row],[Preço Calculado]]/Tabela1[[#This Row],[Preço atual]]-1</f>
        <v>-2.629392786074447E-2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402.02</v>
      </c>
      <c r="J207" s="15">
        <f>Tabela1[[#This Row],[Preço atual]]/Tabela1[[#This Row],[VP]]</f>
        <v>0.49748768717974234</v>
      </c>
      <c r="K207" s="14"/>
      <c r="L207" s="14"/>
      <c r="M207" s="13">
        <v>6.27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3.7810000000000001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101.59</v>
      </c>
      <c r="F209" s="16">
        <v>1</v>
      </c>
      <c r="G209" s="14">
        <f>Tabela1[[#This Row],[Divid.]]*12/Tabela1[[#This Row],[Preço atual]]</f>
        <v>0.11812186238803031</v>
      </c>
      <c r="H209" s="16">
        <v>11.44</v>
      </c>
      <c r="I209" s="16">
        <v>97.25</v>
      </c>
      <c r="J209" s="15">
        <f>Tabela1[[#This Row],[Preço atual]]/Tabela1[[#This Row],[VP]]</f>
        <v>1.0446272493573265</v>
      </c>
      <c r="K209" s="14"/>
      <c r="L209" s="14"/>
      <c r="M209" s="13">
        <v>19.559999999999999</v>
      </c>
      <c r="N209" s="13">
        <v>13252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-0.12825193809571733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56</v>
      </c>
      <c r="D210" s="13" t="s">
        <v>465</v>
      </c>
      <c r="E210" s="16">
        <v>76.59</v>
      </c>
      <c r="F210" s="16">
        <v>0.46</v>
      </c>
      <c r="G210" s="25">
        <f>Tabela1[[#This Row],[Divid.]]*12/Tabela1[[#This Row],[Preço atual]]</f>
        <v>7.2072072072072071E-2</v>
      </c>
      <c r="H210" s="16">
        <v>5.55</v>
      </c>
      <c r="I210" s="16">
        <v>112.33</v>
      </c>
      <c r="J210" s="15">
        <f>Tabela1[[#This Row],[Preço atual]]/Tabela1[[#This Row],[VP]]</f>
        <v>0.68183032137452149</v>
      </c>
      <c r="K210" s="14">
        <v>8.1000000000000003E-2</v>
      </c>
      <c r="L210" s="14">
        <v>0</v>
      </c>
      <c r="M210" s="13">
        <v>0.88</v>
      </c>
      <c r="N210" s="13">
        <v>104094</v>
      </c>
      <c r="O210" s="13">
        <v>13648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-0.46810278913599945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74.88</v>
      </c>
      <c r="J211" s="15">
        <f>Tabela1[[#This Row],[Preço atual]]/Tabela1[[#This Row],[VP]]</f>
        <v>33.613782051282051</v>
      </c>
      <c r="K211" s="14"/>
      <c r="L211" s="14"/>
      <c r="M211" s="13">
        <v>7.03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98.49</v>
      </c>
      <c r="F212" s="16">
        <v>0.85</v>
      </c>
      <c r="G212" s="25">
        <f>Tabela1[[#This Row],[Divid.]]*12/Tabela1[[#This Row],[Preço atual]]</f>
        <v>0.10356381358513554</v>
      </c>
      <c r="H212" s="16">
        <v>11.67</v>
      </c>
      <c r="I212" s="16">
        <v>102.01</v>
      </c>
      <c r="J212" s="15">
        <f>Tabela1[[#This Row],[Preço atual]]/Tabela1[[#This Row],[VP]]</f>
        <v>0.96549357906087629</v>
      </c>
      <c r="K212" s="14"/>
      <c r="L212" s="14"/>
      <c r="M212" s="13">
        <v>4.97</v>
      </c>
      <c r="N212" s="13">
        <v>10101</v>
      </c>
      <c r="O212" s="13"/>
      <c r="P212" s="13"/>
      <c r="Q212" s="30">
        <f>Tabela1[[#This Row],[Divid.]]</f>
        <v>0.85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2" s="17">
        <f>Tabela1[[#This Row],[Preço Calculado]]/Tabela1[[#This Row],[Preço atual]]-1</f>
        <v>-0.23569141265582627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1162.01</v>
      </c>
      <c r="F213" s="16">
        <v>0.74470000000000003</v>
      </c>
      <c r="G213" s="25">
        <f>Tabela1[[#This Row],[Divid.]]*12/Tabela1[[#This Row],[Preço atual]]</f>
        <v>7.6904673797987978E-3</v>
      </c>
      <c r="H213" s="16">
        <v>5.1455000000000002</v>
      </c>
      <c r="I213" s="16">
        <v>929.14</v>
      </c>
      <c r="J213" s="15">
        <f>Tabela1[[#This Row],[Preço atual]]/Tabela1[[#This Row],[VP]]</f>
        <v>1.2506296144822093</v>
      </c>
      <c r="K213" s="14"/>
      <c r="L213" s="14"/>
      <c r="M213" s="13">
        <v>7.52</v>
      </c>
      <c r="N213" s="13">
        <v>485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-0.94324378317491664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101.69</v>
      </c>
      <c r="F214" s="16">
        <v>0.8</v>
      </c>
      <c r="G214" s="14">
        <f>Tabela1[[#This Row],[Divid.]]*12/Tabela1[[#This Row],[Preço atual]]</f>
        <v>9.4404562887206236E-2</v>
      </c>
      <c r="H214" s="16">
        <v>9.59</v>
      </c>
      <c r="I214" s="16">
        <v>95.67</v>
      </c>
      <c r="J214" s="15">
        <f>Tabela1[[#This Row],[Preço atual]]/Tabela1[[#This Row],[VP]]</f>
        <v>1.0629246367722378</v>
      </c>
      <c r="K214" s="14"/>
      <c r="L214" s="14"/>
      <c r="M214" s="13">
        <v>5.21</v>
      </c>
      <c r="N214" s="13">
        <v>19232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-0.30328735876600577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6.4244000000000003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8.2799999999999994</v>
      </c>
      <c r="F216" s="16">
        <v>7.4999999999999997E-2</v>
      </c>
      <c r="G216" s="14">
        <f>Tabela1[[#This Row],[Divid.]]*12/Tabela1[[#This Row],[Preço atual]]</f>
        <v>0.10869565217391304</v>
      </c>
      <c r="H216" s="16">
        <v>0.88500000000000001</v>
      </c>
      <c r="I216" s="16">
        <v>8.7799999999999994</v>
      </c>
      <c r="J216" s="15">
        <f>Tabela1[[#This Row],[Preço atual]]/Tabela1[[#This Row],[VP]]</f>
        <v>0.94305239179954437</v>
      </c>
      <c r="K216" s="14"/>
      <c r="L216" s="14"/>
      <c r="M216" s="13">
        <v>1.51</v>
      </c>
      <c r="N216" s="13">
        <v>131430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-0.19781806513717315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89.34</v>
      </c>
      <c r="F217" s="16">
        <v>1.25</v>
      </c>
      <c r="G217" s="25">
        <f>Tabela1[[#This Row],[Divid.]]*12/Tabela1[[#This Row],[Preço atual]]</f>
        <v>0.16789791806581597</v>
      </c>
      <c r="H217" s="16">
        <v>15.55</v>
      </c>
      <c r="I217" s="16">
        <v>91.84</v>
      </c>
      <c r="J217" s="15">
        <f>Tabela1[[#This Row],[Preço atual]]/Tabela1[[#This Row],[VP]]</f>
        <v>0.97277874564459932</v>
      </c>
      <c r="K217" s="14"/>
      <c r="L217" s="14"/>
      <c r="M217" s="13">
        <v>4.91</v>
      </c>
      <c r="N217" s="13">
        <v>4095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0.23909902631598512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103</v>
      </c>
      <c r="F218" s="16">
        <v>1.01</v>
      </c>
      <c r="G218" s="14">
        <f>Tabela1[[#This Row],[Divid.]]*12/Tabela1[[#This Row],[Preço atual]]</f>
        <v>0.11766990291262137</v>
      </c>
      <c r="H218" s="16">
        <v>13.39</v>
      </c>
      <c r="I218" s="16">
        <v>100.8</v>
      </c>
      <c r="J218" s="15">
        <f>Tabela1[[#This Row],[Preço atual]]/Tabela1[[#This Row],[VP]]</f>
        <v>1.0218253968253967</v>
      </c>
      <c r="K218" s="14"/>
      <c r="L218" s="14"/>
      <c r="M218" s="13">
        <v>4.8</v>
      </c>
      <c r="N218" s="13">
        <v>304408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-0.13158743237917814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105.36</v>
      </c>
      <c r="F219" s="16">
        <v>1.05</v>
      </c>
      <c r="G219" s="25">
        <f>Tabela1[[#This Row],[Divid.]]*12/Tabela1[[#This Row],[Preço atual]]</f>
        <v>0.11958997722095674</v>
      </c>
      <c r="H219" s="16">
        <v>12.95</v>
      </c>
      <c r="I219" s="16">
        <v>102.46</v>
      </c>
      <c r="J219" s="15">
        <f>Tabela1[[#This Row],[Preço atual]]/Tabela1[[#This Row],[VP]]</f>
        <v>1.0283037282842085</v>
      </c>
      <c r="K219" s="14"/>
      <c r="L219" s="14"/>
      <c r="M219" s="13">
        <v>3.89</v>
      </c>
      <c r="N219" s="13">
        <v>15846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-0.11741714228076217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95.95</v>
      </c>
      <c r="F220" s="16">
        <v>0.7</v>
      </c>
      <c r="G220" s="14">
        <f>Tabela1[[#This Row],[Divid.]]*12/Tabela1[[#This Row],[Preço atual]]</f>
        <v>8.7545596664929629E-2</v>
      </c>
      <c r="H220" s="16">
        <v>9.5299999999999994</v>
      </c>
      <c r="I220" s="16">
        <v>97.9</v>
      </c>
      <c r="J220" s="15">
        <f>Tabela1[[#This Row],[Preço atual]]/Tabela1[[#This Row],[VP]]</f>
        <v>0.98008171603677219</v>
      </c>
      <c r="K220" s="14"/>
      <c r="L220" s="14"/>
      <c r="M220" s="13">
        <v>2.25</v>
      </c>
      <c r="N220" s="13">
        <v>74995</v>
      </c>
      <c r="O220" s="13"/>
      <c r="P220" s="13"/>
      <c r="Q220" s="30">
        <f>Tabela1[[#This Row],[Divid.]]</f>
        <v>0.7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0" s="17">
        <f>Tabela1[[#This Row],[Preço Calculado]]/Tabela1[[#This Row],[Preço atual]]-1</f>
        <v>-0.35390703568317616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8.5299999999999994</v>
      </c>
      <c r="I221" s="16">
        <v>102.77</v>
      </c>
      <c r="J221" s="15">
        <f>Tabela1[[#This Row],[Preço atual]]/Tabela1[[#This Row],[VP]]</f>
        <v>0</v>
      </c>
      <c r="K221" s="14"/>
      <c r="L221" s="14"/>
      <c r="M221" s="13">
        <v>3.24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0.41</v>
      </c>
      <c r="F222" s="16">
        <v>3.7699999999999997E-2</v>
      </c>
      <c r="G222" s="25">
        <f>Tabela1[[#This Row],[Divid.]]*12/Tabela1[[#This Row],[Preço atual]]</f>
        <v>1.1034146341463416</v>
      </c>
      <c r="H222" s="16">
        <v>0</v>
      </c>
      <c r="I222" s="16">
        <v>0.76</v>
      </c>
      <c r="J222" s="15">
        <f>Tabela1[[#This Row],[Preço atual]]/Tabela1[[#This Row],[VP]]</f>
        <v>0.53947368421052633</v>
      </c>
      <c r="K222" s="14"/>
      <c r="L222" s="14"/>
      <c r="M222" s="13">
        <v>3.8</v>
      </c>
      <c r="N222" s="13">
        <v>6824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7.1432814328143284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56</v>
      </c>
      <c r="D223" s="13" t="s">
        <v>472</v>
      </c>
      <c r="E223" s="16">
        <v>164.9</v>
      </c>
      <c r="F223" s="16">
        <v>1</v>
      </c>
      <c r="G223" s="14">
        <f>Tabela1[[#This Row],[Divid.]]*12/Tabela1[[#This Row],[Preço atual]]</f>
        <v>7.2771376591873854E-2</v>
      </c>
      <c r="H223" s="16">
        <v>12.12</v>
      </c>
      <c r="I223" s="16">
        <v>159.71</v>
      </c>
      <c r="J223" s="15">
        <f>Tabela1[[#This Row],[Preço atual]]/Tabela1[[#This Row],[VP]]</f>
        <v>1.0324963997245007</v>
      </c>
      <c r="K223" s="14">
        <v>2E-3</v>
      </c>
      <c r="L223" s="14">
        <v>1E-3</v>
      </c>
      <c r="M223" s="13">
        <v>1.23</v>
      </c>
      <c r="N223" s="13">
        <v>262554</v>
      </c>
      <c r="O223" s="13">
        <v>5278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-0.46294187017067268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9.1300000000000008</v>
      </c>
      <c r="F224" s="16">
        <v>7.0000000000000007E-2</v>
      </c>
      <c r="G224" s="14">
        <f>Tabela1[[#This Row],[Divid.]]*12/Tabela1[[#This Row],[Preço atual]]</f>
        <v>9.2004381161007662E-2</v>
      </c>
      <c r="H224" s="16">
        <v>1.0209999999999999</v>
      </c>
      <c r="I224" s="16">
        <v>9.06</v>
      </c>
      <c r="J224" s="15">
        <f>Tabela1[[#This Row],[Preço atual]]/Tabela1[[#This Row],[VP]]</f>
        <v>1.0077262693156732</v>
      </c>
      <c r="K224" s="14"/>
      <c r="L224" s="14"/>
      <c r="M224" s="13">
        <v>3.54</v>
      </c>
      <c r="N224" s="13">
        <v>122671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-0.32100087704053382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105.89</v>
      </c>
      <c r="F225" s="16">
        <v>0.67</v>
      </c>
      <c r="G225" s="14">
        <f>Tabela1[[#This Row],[Divid.]]*12/Tabela1[[#This Row],[Preço atual]]</f>
        <v>7.5927849655302679E-2</v>
      </c>
      <c r="H225" s="16">
        <v>7.71</v>
      </c>
      <c r="I225" s="16">
        <v>102.08</v>
      </c>
      <c r="J225" s="15">
        <f>Tabela1[[#This Row],[Preço atual]]/Tabela1[[#This Row],[VP]]</f>
        <v>1.0373236677115987</v>
      </c>
      <c r="K225" s="14">
        <v>1.4999999999999999E-2</v>
      </c>
      <c r="L225" s="14">
        <v>-1E-3</v>
      </c>
      <c r="M225" s="13">
        <v>3.82</v>
      </c>
      <c r="N225" s="13">
        <v>378</v>
      </c>
      <c r="O225" s="13">
        <v>14462</v>
      </c>
      <c r="P225" s="13">
        <v>1365</v>
      </c>
      <c r="Q225" s="30">
        <f>Tabela1[[#This Row],[Divid.]]</f>
        <v>0.67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25" s="17">
        <f>Tabela1[[#This Row],[Preço Calculado]]/Tabela1[[#This Row],[Preço atual]]-1</f>
        <v>-0.43964686601252634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31.26</v>
      </c>
      <c r="F228" s="16">
        <v>3.6680999999999999</v>
      </c>
      <c r="G228" s="14">
        <f>Tabela1[[#This Row],[Divid.]]*12/Tabela1[[#This Row],[Preço atual]]</f>
        <v>1.4080998080614204</v>
      </c>
      <c r="H228" s="16">
        <v>0</v>
      </c>
      <c r="I228" s="16">
        <v>18.11</v>
      </c>
      <c r="J228" s="15">
        <f>Tabela1[[#This Row],[Preço atual]]/Tabela1[[#This Row],[VP]]</f>
        <v>1.7261181667586969</v>
      </c>
      <c r="K228" s="14">
        <v>0</v>
      </c>
      <c r="L228" s="14">
        <v>0</v>
      </c>
      <c r="M228" s="13">
        <v>3.27</v>
      </c>
      <c r="N228" s="13">
        <v>504</v>
      </c>
      <c r="O228" s="13">
        <v>12636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9.3918805022983047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90.23</v>
      </c>
      <c r="F229" s="16">
        <v>0.72</v>
      </c>
      <c r="G229" s="14">
        <f>Tabela1[[#This Row],[Divid.]]*12/Tabela1[[#This Row],[Preço atual]]</f>
        <v>9.575529203147512E-2</v>
      </c>
      <c r="H229" s="16">
        <v>7.75</v>
      </c>
      <c r="I229" s="16">
        <v>102.39</v>
      </c>
      <c r="J229" s="15">
        <f>Tabela1[[#This Row],[Preço atual]]/Tabela1[[#This Row],[VP]]</f>
        <v>0.88123840218771365</v>
      </c>
      <c r="K229" s="14">
        <v>3.0000000000000001E-3</v>
      </c>
      <c r="L229" s="14">
        <v>0</v>
      </c>
      <c r="M229" s="13">
        <v>1.23</v>
      </c>
      <c r="N229" s="13">
        <v>15633</v>
      </c>
      <c r="O229" s="13">
        <v>2676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-0.29331887799649359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10</v>
      </c>
      <c r="F230" s="16">
        <v>0.125</v>
      </c>
      <c r="G230" s="25">
        <f>Tabela1[[#This Row],[Divid.]]*12/Tabela1[[#This Row],[Preço atual]]</f>
        <v>0.15</v>
      </c>
      <c r="H230" s="16">
        <v>1.5920000000000001</v>
      </c>
      <c r="I230" s="16">
        <v>10.16</v>
      </c>
      <c r="J230" s="15">
        <f>Tabela1[[#This Row],[Preço atual]]/Tabela1[[#This Row],[VP]]</f>
        <v>0.98425196850393704</v>
      </c>
      <c r="K230" s="14"/>
      <c r="L230" s="14"/>
      <c r="M230" s="13">
        <v>1.59</v>
      </c>
      <c r="N230" s="13">
        <v>5568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0.10701107011070099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997.86</v>
      </c>
      <c r="J231" s="15">
        <f>Tabela1[[#This Row],[Preço atual]]/Tabela1[[#This Row],[VP]]</f>
        <v>0.9993686489086645</v>
      </c>
      <c r="K231" s="14"/>
      <c r="L231" s="14"/>
      <c r="M231" s="13">
        <v>2.4500000000000002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2.4138000000000002</v>
      </c>
      <c r="I232" s="16">
        <v>77.33</v>
      </c>
      <c r="J232" s="15">
        <f>Tabela1[[#This Row],[Preço atual]]/Tabela1[[#This Row],[VP]]</f>
        <v>1.0005172636751585</v>
      </c>
      <c r="K232" s="14"/>
      <c r="L232" s="14"/>
      <c r="M232" s="13">
        <v>3.73</v>
      </c>
      <c r="N232" s="13">
        <v>77</v>
      </c>
      <c r="O232" s="13">
        <v>5220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10.02</v>
      </c>
      <c r="J233" s="15">
        <f>Tabela1[[#This Row],[Preço atual]]/Tabela1[[#This Row],[VP]]</f>
        <v>2.9840319361277445</v>
      </c>
      <c r="K233" s="14"/>
      <c r="L233" s="14"/>
      <c r="M233" s="13">
        <v>8.36</v>
      </c>
      <c r="N233" s="13">
        <v>1</v>
      </c>
      <c r="O233" s="13">
        <v>32773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7.0692000000000004</v>
      </c>
      <c r="G234" s="25">
        <f>Tabela1[[#This Row],[Divid.]]*12/Tabela1[[#This Row],[Preço atual]]</f>
        <v>0.16676574663835811</v>
      </c>
      <c r="H234" s="16">
        <v>97.383600000000001</v>
      </c>
      <c r="I234" s="16">
        <v>413.05</v>
      </c>
      <c r="J234" s="15">
        <f>Tabela1[[#This Row],[Preço atual]]/Tabela1[[#This Row],[VP]]</f>
        <v>1.2315216075535649</v>
      </c>
      <c r="K234" s="14"/>
      <c r="L234" s="14"/>
      <c r="M234" s="13">
        <v>0.19</v>
      </c>
      <c r="N234" s="13">
        <v>5</v>
      </c>
      <c r="O234" s="13"/>
      <c r="P234" s="13"/>
      <c r="Q234" s="30">
        <f>Tabela1[[#This Row],[Divid.]]</f>
        <v>7.0692000000000004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626.05461254612544</v>
      </c>
      <c r="T234" s="17">
        <f>Tabela1[[#This Row],[Preço Calculado]]/Tabela1[[#This Row],[Preço atual]]-1</f>
        <v>0.23074351762625911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97.79</v>
      </c>
      <c r="J235" s="15">
        <f>Tabela1[[#This Row],[Preço atual]]/Tabela1[[#This Row],[VP]]</f>
        <v>0</v>
      </c>
      <c r="K235" s="14"/>
      <c r="L235" s="14"/>
      <c r="M235" s="13">
        <v>0.89</v>
      </c>
      <c r="N235" s="13">
        <v>15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107.5</v>
      </c>
      <c r="F236" s="16">
        <v>1.07</v>
      </c>
      <c r="G236" s="25">
        <f>Tabela1[[#This Row],[Divid.]]*12/Tabela1[[#This Row],[Preço atual]]</f>
        <v>0.11944186046511628</v>
      </c>
      <c r="H236" s="16">
        <v>13.74</v>
      </c>
      <c r="I236" s="16">
        <v>115.47</v>
      </c>
      <c r="J236" s="15">
        <f>Tabela1[[#This Row],[Preço atual]]/Tabela1[[#This Row],[VP]]</f>
        <v>0.93097774313674553</v>
      </c>
      <c r="K236" s="14"/>
      <c r="L236" s="14"/>
      <c r="M236" s="13">
        <v>1.26</v>
      </c>
      <c r="N236" s="13">
        <v>224</v>
      </c>
      <c r="O236" s="13"/>
      <c r="P236" s="13"/>
      <c r="Q236" s="30">
        <f>Tabela1[[#This Row],[Divid.]]</f>
        <v>1.07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36" s="17">
        <f>Tabela1[[#This Row],[Preço Calculado]]/Tabela1[[#This Row],[Preço atual]]-1</f>
        <v>-0.11851025486999067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82.75</v>
      </c>
      <c r="F237" s="16">
        <v>0.5</v>
      </c>
      <c r="G237" s="14">
        <f>Tabela1[[#This Row],[Divid.]]*12/Tabela1[[#This Row],[Preço atual]]</f>
        <v>7.2507552870090641E-2</v>
      </c>
      <c r="H237" s="16">
        <v>6.82</v>
      </c>
      <c r="I237" s="16">
        <v>123.56</v>
      </c>
      <c r="J237" s="15">
        <f>Tabela1[[#This Row],[Preço atual]]/Tabela1[[#This Row],[VP]]</f>
        <v>0.6697151181612172</v>
      </c>
      <c r="K237" s="14">
        <v>0.152</v>
      </c>
      <c r="L237" s="14">
        <v>1.4999999999999999E-2</v>
      </c>
      <c r="M237" s="13">
        <v>1.55</v>
      </c>
      <c r="N237" s="13">
        <v>6564</v>
      </c>
      <c r="O237" s="13">
        <v>3567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-0.46488890870781818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117.76</v>
      </c>
      <c r="F238" s="16">
        <v>0.9</v>
      </c>
      <c r="G238" s="14">
        <f>Tabela1[[#This Row],[Divid.]]*12/Tabela1[[#This Row],[Preço atual]]</f>
        <v>9.1711956521739135E-2</v>
      </c>
      <c r="H238" s="16">
        <v>9.56</v>
      </c>
      <c r="I238" s="16">
        <v>117.26</v>
      </c>
      <c r="J238" s="15">
        <f>Tabela1[[#This Row],[Preço atual]]/Tabela1[[#This Row],[VP]]</f>
        <v>1.0042640286542726</v>
      </c>
      <c r="K238" s="14">
        <v>5.0000000000000001E-3</v>
      </c>
      <c r="L238" s="14">
        <v>0</v>
      </c>
      <c r="M238" s="13">
        <v>14.53</v>
      </c>
      <c r="N238" s="13">
        <v>91937</v>
      </c>
      <c r="O238" s="13">
        <v>3132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-0.32315899245948987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117.65</v>
      </c>
      <c r="F240" s="16">
        <v>0.8</v>
      </c>
      <c r="G240" s="14">
        <f>Tabela1[[#This Row],[Divid.]]*12/Tabela1[[#This Row],[Preço atual]]</f>
        <v>8.159796005099873E-2</v>
      </c>
      <c r="H240" s="16">
        <v>9.65</v>
      </c>
      <c r="I240" s="16">
        <v>119.22</v>
      </c>
      <c r="J240" s="15">
        <f>Tabela1[[#This Row],[Preço atual]]/Tabela1[[#This Row],[VP]]</f>
        <v>0.98683106861264891</v>
      </c>
      <c r="K240" s="14">
        <v>3.7000000000000012E-2</v>
      </c>
      <c r="L240" s="14">
        <v>3.9E-2</v>
      </c>
      <c r="M240" s="13">
        <v>1.63</v>
      </c>
      <c r="N240" s="13">
        <v>131412</v>
      </c>
      <c r="O240" s="13">
        <v>4339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-0.39780103283395774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9.34</v>
      </c>
      <c r="F241" s="16">
        <v>0.1</v>
      </c>
      <c r="G241" s="25">
        <f>Tabela1[[#This Row],[Divid.]]*12/Tabela1[[#This Row],[Preço atual]]</f>
        <v>0.12847965738758033</v>
      </c>
      <c r="H241" s="16">
        <v>1.31</v>
      </c>
      <c r="I241" s="16">
        <v>9.77</v>
      </c>
      <c r="J241" s="15">
        <f>Tabela1[[#This Row],[Preço atual]]/Tabela1[[#This Row],[VP]]</f>
        <v>0.95598771750255884</v>
      </c>
      <c r="K241" s="14"/>
      <c r="L241" s="14"/>
      <c r="M241" s="13">
        <v>9.7899999999999991</v>
      </c>
      <c r="N241" s="13">
        <v>5183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-5.181064658612311E-2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2.6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76.3</v>
      </c>
      <c r="F243" s="16">
        <v>0.77</v>
      </c>
      <c r="G243" s="14">
        <f>Tabela1[[#This Row],[Divid.]]*12/Tabela1[[#This Row],[Preço atual]]</f>
        <v>0.12110091743119267</v>
      </c>
      <c r="H243" s="16">
        <v>8.2546999999999997</v>
      </c>
      <c r="I243" s="16">
        <v>124.64</v>
      </c>
      <c r="J243" s="15">
        <f>Tabela1[[#This Row],[Preço atual]]/Tabela1[[#This Row],[VP]]</f>
        <v>0.6121630295250321</v>
      </c>
      <c r="K243" s="14">
        <v>1.6E-2</v>
      </c>
      <c r="L243" s="14">
        <v>0</v>
      </c>
      <c r="M243" s="13">
        <v>1.51</v>
      </c>
      <c r="N243" s="13">
        <v>4470</v>
      </c>
      <c r="O243" s="13">
        <v>1360</v>
      </c>
      <c r="P243" s="13">
        <v>169</v>
      </c>
      <c r="Q243" s="30">
        <f>Tabela1[[#This Row],[Divid.]]</f>
        <v>0.77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43" s="17">
        <f>Tabela1[[#This Row],[Preço Calculado]]/Tabela1[[#This Row],[Preço atual]]-1</f>
        <v>-0.10626629202071824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95.2</v>
      </c>
      <c r="F244" s="16">
        <v>0.9</v>
      </c>
      <c r="G244" s="14">
        <f>Tabela1[[#This Row],[Divid.]]*12/Tabela1[[#This Row],[Preço atual]]</f>
        <v>0.1134453781512605</v>
      </c>
      <c r="H244" s="16">
        <v>11.35</v>
      </c>
      <c r="I244" s="16">
        <v>95.65</v>
      </c>
      <c r="J244" s="15">
        <f>Tabela1[[#This Row],[Preço atual]]/Tabela1[[#This Row],[VP]]</f>
        <v>0.99529534762153682</v>
      </c>
      <c r="K244" s="14"/>
      <c r="L244" s="14"/>
      <c r="M244" s="13">
        <v>2.52</v>
      </c>
      <c r="N244" s="13">
        <v>116461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-0.16276473689106652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9.24</v>
      </c>
      <c r="F245" s="16">
        <v>0.08</v>
      </c>
      <c r="G245" s="14">
        <f>Tabela1[[#This Row],[Divid.]]*12/Tabela1[[#This Row],[Preço atual]]</f>
        <v>0.10389610389610389</v>
      </c>
      <c r="H245" s="16">
        <v>1.1299999999999999</v>
      </c>
      <c r="I245" s="16">
        <v>9.6</v>
      </c>
      <c r="J245" s="15">
        <f>Tabela1[[#This Row],[Preço atual]]/Tabela1[[#This Row],[VP]]</f>
        <v>0.96250000000000002</v>
      </c>
      <c r="K245" s="14"/>
      <c r="L245" s="14"/>
      <c r="M245" s="13">
        <v>16.03</v>
      </c>
      <c r="N245" s="13">
        <v>84727</v>
      </c>
      <c r="O245" s="13"/>
      <c r="P245" s="13"/>
      <c r="Q245" s="30">
        <f>Tabela1[[#This Row],[Divid.]]</f>
        <v>0.08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45" s="17">
        <f>Tabela1[[#This Row],[Preço Calculado]]/Tabela1[[#This Row],[Preço atual]]-1</f>
        <v>-0.23323908563760976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11.95</v>
      </c>
      <c r="F246" s="16">
        <v>1.3</v>
      </c>
      <c r="G246" s="14">
        <f>Tabela1[[#This Row],[Divid.]]*12/Tabela1[[#This Row],[Preço atual]]</f>
        <v>1.3054393305439334</v>
      </c>
      <c r="H246" s="16">
        <v>16.3</v>
      </c>
      <c r="I246" s="16">
        <v>100.13</v>
      </c>
      <c r="J246" s="15">
        <f>Tabela1[[#This Row],[Preço atual]]/Tabela1[[#This Row],[VP]]</f>
        <v>0.11934485169279936</v>
      </c>
      <c r="K246" s="14"/>
      <c r="L246" s="14"/>
      <c r="M246" s="13">
        <v>14.44</v>
      </c>
      <c r="N246" s="13">
        <v>1080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8.634238601800245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63</v>
      </c>
      <c r="F247" s="16">
        <v>0.44</v>
      </c>
      <c r="G247" s="14">
        <f>Tabela1[[#This Row],[Divid.]]*12/Tabela1[[#This Row],[Preço atual]]</f>
        <v>8.380952380952382E-2</v>
      </c>
      <c r="H247" s="16">
        <v>5.92</v>
      </c>
      <c r="I247" s="16">
        <v>69.73</v>
      </c>
      <c r="J247" s="15">
        <f>Tabela1[[#This Row],[Preço atual]]/Tabela1[[#This Row],[VP]]</f>
        <v>0.90348487021368129</v>
      </c>
      <c r="K247" s="14"/>
      <c r="L247" s="14"/>
      <c r="M247" s="13">
        <v>0.23</v>
      </c>
      <c r="N247" s="13">
        <v>2861</v>
      </c>
      <c r="O247" s="13"/>
      <c r="P247" s="13"/>
      <c r="Q247" s="30">
        <f>Tabela1[[#This Row],[Divid.]]</f>
        <v>0.44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47" s="17">
        <f>Tabela1[[#This Row],[Preço Calculado]]/Tabela1[[#This Row],[Preço atual]]-1</f>
        <v>-0.38147952908100513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102.28</v>
      </c>
      <c r="F248" s="16">
        <v>1.1499999999999999</v>
      </c>
      <c r="G248" s="14">
        <f>Tabela1[[#This Row],[Divid.]]*12/Tabela1[[#This Row],[Preço atual]]</f>
        <v>0.1349237387563551</v>
      </c>
      <c r="H248" s="16">
        <v>14.68</v>
      </c>
      <c r="I248" s="16">
        <v>103.11</v>
      </c>
      <c r="J248" s="15">
        <f>Tabela1[[#This Row],[Preço atual]]/Tabela1[[#This Row],[VP]]</f>
        <v>0.99195034429250317</v>
      </c>
      <c r="K248" s="14"/>
      <c r="L248" s="14"/>
      <c r="M248" s="13">
        <v>74.55</v>
      </c>
      <c r="N248" s="13">
        <v>169</v>
      </c>
      <c r="O248" s="13"/>
      <c r="P248" s="13"/>
      <c r="Q248" s="30">
        <f>Tabela1[[#This Row],[Divid.]]</f>
        <v>1.1499999999999999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48" s="17">
        <f>Tabela1[[#This Row],[Preço Calculado]]/Tabela1[[#This Row],[Preço atual]]-1</f>
        <v>-4.2528505066046218E-3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97.11</v>
      </c>
      <c r="F249" s="16">
        <v>1.08</v>
      </c>
      <c r="G249" s="14">
        <f>Tabela1[[#This Row],[Divid.]]*12/Tabela1[[#This Row],[Preço atual]]</f>
        <v>0.1334569045412419</v>
      </c>
      <c r="H249" s="16">
        <v>13.07</v>
      </c>
      <c r="I249" s="16">
        <v>113.56</v>
      </c>
      <c r="J249" s="15">
        <f>Tabela1[[#This Row],[Preço atual]]/Tabela1[[#This Row],[VP]]</f>
        <v>0.85514265586474103</v>
      </c>
      <c r="K249" s="14"/>
      <c r="L249" s="14"/>
      <c r="M249" s="13">
        <v>7.0000000000000007E-2</v>
      </c>
      <c r="N249" s="13">
        <v>30265</v>
      </c>
      <c r="O249" s="13">
        <v>223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-1.507819526758758E-2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0.78890000000000005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5.7502000000000004</v>
      </c>
      <c r="I251" s="16">
        <v>74.010000000000005</v>
      </c>
      <c r="J251" s="15">
        <f>Tabela1[[#This Row],[Preço atual]]/Tabela1[[#This Row],[VP]]</f>
        <v>0.94568301580867442</v>
      </c>
      <c r="K251" s="14"/>
      <c r="L251" s="14"/>
      <c r="M251" s="13">
        <v>0.8</v>
      </c>
      <c r="N251" s="13">
        <v>44511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47.61</v>
      </c>
      <c r="F252" s="16">
        <v>0.52</v>
      </c>
      <c r="G252" s="14">
        <f>Tabela1[[#This Row],[Divid.]]*12/Tabela1[[#This Row],[Preço atual]]</f>
        <v>0.13106490233144297</v>
      </c>
      <c r="H252" s="16">
        <v>8.1999999999999993</v>
      </c>
      <c r="I252" s="16">
        <v>86.16</v>
      </c>
      <c r="J252" s="15">
        <f>Tabela1[[#This Row],[Preço atual]]/Tabela1[[#This Row],[VP]]</f>
        <v>0.55257660167130918</v>
      </c>
      <c r="K252" s="14">
        <v>0</v>
      </c>
      <c r="L252" s="14">
        <v>0</v>
      </c>
      <c r="M252" s="13">
        <v>5.37</v>
      </c>
      <c r="N252" s="13">
        <v>4579</v>
      </c>
      <c r="O252" s="13">
        <v>6133</v>
      </c>
      <c r="P252" s="13">
        <v>1109</v>
      </c>
      <c r="Q252" s="30">
        <f>Tabela1[[#This Row],[Divid.]]</f>
        <v>0.52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2" s="17">
        <f>Tabela1[[#This Row],[Preço Calculado]]/Tabela1[[#This Row],[Preço atual]]-1</f>
        <v>-3.2731348107431835E-2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1.44</v>
      </c>
      <c r="G256" s="14" t="e">
        <f>Tabela1[[#This Row],[Divid.]]*12/Tabela1[[#This Row],[Preço atual]]</f>
        <v>#DIV/0!</v>
      </c>
      <c r="H256" s="16">
        <v>18.190000000000001</v>
      </c>
      <c r="I256" s="16">
        <v>106.19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7.82</v>
      </c>
      <c r="N256" s="13">
        <v>1</v>
      </c>
      <c r="O256" s="13"/>
      <c r="P256" s="13"/>
      <c r="Q256" s="30">
        <f>Tabela1[[#This Row],[Divid.]]</f>
        <v>1.44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102.49</v>
      </c>
      <c r="F257" s="16">
        <v>1.3</v>
      </c>
      <c r="G257" s="14">
        <f>Tabela1[[#This Row],[Divid.]]*12/Tabela1[[#This Row],[Preço atual]]</f>
        <v>0.15220997170455655</v>
      </c>
      <c r="H257" s="16">
        <v>1.3</v>
      </c>
      <c r="I257" s="16">
        <v>133.88999999999999</v>
      </c>
      <c r="J257" s="15">
        <f>Tabela1[[#This Row],[Preço atual]]/Tabela1[[#This Row],[VP]]</f>
        <v>0.76547912465456724</v>
      </c>
      <c r="K257" s="14">
        <v>0</v>
      </c>
      <c r="L257" s="14">
        <v>0</v>
      </c>
      <c r="M257" s="13">
        <v>4.3899999999999997</v>
      </c>
      <c r="N257" s="13">
        <v>82</v>
      </c>
      <c r="O257" s="13">
        <v>3358</v>
      </c>
      <c r="P257" s="13">
        <v>433</v>
      </c>
      <c r="Q257" s="30">
        <f>Tabela1[[#This Row],[Divid.]]</f>
        <v>1.3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57" s="17">
        <f>Tabela1[[#This Row],[Preço Calculado]]/Tabela1[[#This Row],[Preço atual]]-1</f>
        <v>0.12332082438787118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3.6175000000000002</v>
      </c>
      <c r="G258" s="14" t="e">
        <f>Tabela1[[#This Row],[Divid.]]*12/Tabela1[[#This Row],[Preço atual]]</f>
        <v>#DIV/0!</v>
      </c>
      <c r="H258" s="16">
        <v>8.7977000000000007</v>
      </c>
      <c r="I258" s="16">
        <v>114.48</v>
      </c>
      <c r="J258" s="15">
        <f>Tabela1[[#This Row],[Preço atual]]/Tabela1[[#This Row],[VP]]</f>
        <v>0</v>
      </c>
      <c r="K258" s="14"/>
      <c r="L258" s="14"/>
      <c r="M258" s="13">
        <v>5.65</v>
      </c>
      <c r="N258" s="13">
        <v>55</v>
      </c>
      <c r="O258" s="13"/>
      <c r="P258" s="13"/>
      <c r="Q258" s="30">
        <f>Tabela1[[#This Row],[Divid.]]</f>
        <v>3.6175000000000002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320.36900369003689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156.44999999999999</v>
      </c>
      <c r="J259" s="15">
        <f>Tabela1[[#This Row],[Preço atual]]/Tabela1[[#This Row],[VP]]</f>
        <v>1.0346436561201664</v>
      </c>
      <c r="K259" s="14"/>
      <c r="L259" s="14"/>
      <c r="M259" s="13">
        <v>0.21</v>
      </c>
      <c r="N259" s="13">
        <v>18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949.95</v>
      </c>
      <c r="J260" s="15">
        <f>Tabela1[[#This Row],[Preço atual]]/Tabela1[[#This Row],[VP]]</f>
        <v>0</v>
      </c>
      <c r="K260" s="14"/>
      <c r="L260" s="14"/>
      <c r="M260" s="13">
        <v>0.28999999999999998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88.68</v>
      </c>
      <c r="F261" s="16">
        <v>0.94</v>
      </c>
      <c r="G261" s="14">
        <f>Tabela1[[#This Row],[Divid.]]*12/Tabela1[[#This Row],[Preço atual]]</f>
        <v>0.12719891745602163</v>
      </c>
      <c r="H261" s="16">
        <v>13.05</v>
      </c>
      <c r="I261" s="16">
        <v>99.15</v>
      </c>
      <c r="J261" s="15">
        <f>Tabela1[[#This Row],[Preço atual]]/Tabela1[[#This Row],[VP]]</f>
        <v>0.8944024205748865</v>
      </c>
      <c r="K261" s="14"/>
      <c r="L261" s="14"/>
      <c r="M261" s="13">
        <v>11.99</v>
      </c>
      <c r="N261" s="13">
        <v>8409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-6.1262601800578409E-2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76.709999999999994</v>
      </c>
      <c r="F262" s="16">
        <v>0.7</v>
      </c>
      <c r="G262" s="14">
        <f>Tabela1[[#This Row],[Divid.]]*12/Tabela1[[#This Row],[Preço atual]]</f>
        <v>0.10950332420805631</v>
      </c>
      <c r="H262" s="16">
        <v>6.76</v>
      </c>
      <c r="I262" s="16">
        <v>86.87</v>
      </c>
      <c r="J262" s="15">
        <f>Tabela1[[#This Row],[Preço atual]]/Tabela1[[#This Row],[VP]]</f>
        <v>0.88304362841026807</v>
      </c>
      <c r="K262" s="14"/>
      <c r="L262" s="14"/>
      <c r="M262" s="13">
        <v>6.74</v>
      </c>
      <c r="N262" s="13">
        <v>18354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-0.19185738591840373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67.400000000000006</v>
      </c>
      <c r="J263" s="15">
        <f>Tabela1[[#This Row],[Preço atual]]/Tabela1[[#This Row],[VP]]</f>
        <v>0</v>
      </c>
      <c r="K263" s="14"/>
      <c r="L263" s="14"/>
      <c r="M263" s="13">
        <v>3.33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56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1.57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2.36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10.63</v>
      </c>
      <c r="F266" s="16">
        <v>0.11</v>
      </c>
      <c r="G266" s="14">
        <f>Tabela1[[#This Row],[Divid.]]*12/Tabela1[[#This Row],[Preço atual]]</f>
        <v>0.12417685794920037</v>
      </c>
      <c r="H266" s="16">
        <v>1.38</v>
      </c>
      <c r="I266" s="16">
        <v>9.86</v>
      </c>
      <c r="J266" s="15">
        <f>Tabela1[[#This Row],[Preço atual]]/Tabela1[[#This Row],[VP]]</f>
        <v>1.0780933062880327</v>
      </c>
      <c r="K266" s="14"/>
      <c r="L266" s="14"/>
      <c r="M266" s="13">
        <v>1.48</v>
      </c>
      <c r="N266" s="13">
        <v>999290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-8.3565623991141202E-2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93.92</v>
      </c>
      <c r="F267" s="16">
        <v>1.6</v>
      </c>
      <c r="G267" s="14">
        <f>Tabela1[[#This Row],[Divid.]]*12/Tabela1[[#This Row],[Preço atual]]</f>
        <v>0.20442930153321978</v>
      </c>
      <c r="H267" s="16">
        <v>11.9</v>
      </c>
      <c r="I267" s="16">
        <v>95.05</v>
      </c>
      <c r="J267" s="15">
        <f>Tabela1[[#This Row],[Preço atual]]/Tabela1[[#This Row],[VP]]</f>
        <v>0.98811152025249871</v>
      </c>
      <c r="K267" s="14"/>
      <c r="L267" s="14"/>
      <c r="M267" s="13">
        <v>10.199999999999999</v>
      </c>
      <c r="N267" s="13">
        <v>1816</v>
      </c>
      <c r="O267" s="13"/>
      <c r="P267" s="13"/>
      <c r="Q267" s="30">
        <f>Tabela1[[#This Row],[Divid.]]</f>
        <v>1.6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67" s="17">
        <f>Tabela1[[#This Row],[Preço Calculado]]/Tabela1[[#This Row],[Preço atual]]-1</f>
        <v>0.50870333234848553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82</v>
      </c>
      <c r="F268" s="16">
        <v>0.85</v>
      </c>
      <c r="G268" s="25">
        <f>Tabela1[[#This Row],[Divid.]]*12/Tabela1[[#This Row],[Preço atual]]</f>
        <v>0.12439024390243901</v>
      </c>
      <c r="H268" s="16">
        <v>11.422700000000001</v>
      </c>
      <c r="I268" s="16">
        <v>90.69</v>
      </c>
      <c r="J268" s="15">
        <f>Tabela1[[#This Row],[Preço atual]]/Tabela1[[#This Row],[VP]]</f>
        <v>0.90417907156246557</v>
      </c>
      <c r="K268" s="14"/>
      <c r="L268" s="14"/>
      <c r="M268" s="13">
        <v>8.64</v>
      </c>
      <c r="N268" s="13">
        <v>10952</v>
      </c>
      <c r="O268" s="13"/>
      <c r="P268" s="13"/>
      <c r="Q268" s="30">
        <f>Tabela1[[#This Row],[Divid.]]</f>
        <v>0.85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8" s="17">
        <f>Tabela1[[#This Row],[Preço Calculado]]/Tabela1[[#This Row],[Preço atual]]-1</f>
        <v>-8.199081990819912E-2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9.51</v>
      </c>
      <c r="F269" s="16">
        <v>0.1</v>
      </c>
      <c r="G269" s="25">
        <f>Tabela1[[#This Row],[Divid.]]*12/Tabela1[[#This Row],[Preço atual]]</f>
        <v>0.12618296529968456</v>
      </c>
      <c r="H269" s="16">
        <v>1.1200000000000001</v>
      </c>
      <c r="I269" s="16">
        <v>10.25</v>
      </c>
      <c r="J269" s="15">
        <f>Tabela1[[#This Row],[Preço atual]]/Tabela1[[#This Row],[VP]]</f>
        <v>0.92780487804878042</v>
      </c>
      <c r="K269" s="14"/>
      <c r="L269" s="14"/>
      <c r="M269" s="13">
        <v>2.68</v>
      </c>
      <c r="N269" s="13">
        <v>656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-6.8760403692364913E-2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118.43</v>
      </c>
      <c r="F270" s="16">
        <v>0.95</v>
      </c>
      <c r="G270" s="14">
        <f>Tabela1[[#This Row],[Divid.]]*12/Tabela1[[#This Row],[Preço atual]]</f>
        <v>9.6259393734695581E-2</v>
      </c>
      <c r="H270" s="16">
        <v>12.07</v>
      </c>
      <c r="I270" s="16">
        <v>137.13999999999999</v>
      </c>
      <c r="J270" s="15">
        <f>Tabela1[[#This Row],[Preço atual]]/Tabela1[[#This Row],[VP]]</f>
        <v>0.86357007437654965</v>
      </c>
      <c r="K270" s="14">
        <v>0</v>
      </c>
      <c r="L270" s="14">
        <v>0</v>
      </c>
      <c r="M270" s="13">
        <v>2.98</v>
      </c>
      <c r="N270" s="13">
        <v>3876</v>
      </c>
      <c r="O270" s="13">
        <v>3202</v>
      </c>
      <c r="P270" s="13">
        <v>482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-0.28959857022364888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77.16</v>
      </c>
      <c r="F271" s="16">
        <v>0.2</v>
      </c>
      <c r="G271" s="14">
        <f>Tabela1[[#This Row],[Divid.]]*12/Tabela1[[#This Row],[Preço atual]]</f>
        <v>3.1104199066874033E-2</v>
      </c>
      <c r="H271" s="16">
        <v>2.36</v>
      </c>
      <c r="I271" s="16">
        <v>70.03</v>
      </c>
      <c r="J271" s="15">
        <f>Tabela1[[#This Row],[Preço atual]]/Tabela1[[#This Row],[VP]]</f>
        <v>1.1018135084963587</v>
      </c>
      <c r="K271" s="14">
        <v>0.47</v>
      </c>
      <c r="L271" s="14">
        <v>0</v>
      </c>
      <c r="M271" s="13">
        <v>6.1</v>
      </c>
      <c r="N271" s="13">
        <v>1421</v>
      </c>
      <c r="O271" s="13">
        <v>4136</v>
      </c>
      <c r="P271" s="13">
        <v>397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-0.77044871537362336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36</v>
      </c>
      <c r="D272" s="13" t="s">
        <v>587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588</v>
      </c>
      <c r="B273" s="12" t="s">
        <v>28</v>
      </c>
      <c r="C273" s="13" t="s">
        <v>375</v>
      </c>
      <c r="D273" s="13" t="s">
        <v>47</v>
      </c>
      <c r="E273" s="16">
        <v>193.98</v>
      </c>
      <c r="F273" s="16">
        <v>1.5536000000000001</v>
      </c>
      <c r="G273" s="25">
        <f>Tabela1[[#This Row],[Divid.]]*12/Tabela1[[#This Row],[Preço atual]]</f>
        <v>9.6108877203835458E-2</v>
      </c>
      <c r="H273" s="16">
        <v>18.550699999999999</v>
      </c>
      <c r="I273" s="16">
        <v>201.4</v>
      </c>
      <c r="J273" s="15">
        <f>Tabela1[[#This Row],[Preço atual]]/Tabela1[[#This Row],[VP]]</f>
        <v>0.96315789473684199</v>
      </c>
      <c r="K273" s="14">
        <v>0</v>
      </c>
      <c r="L273" s="14">
        <v>0</v>
      </c>
      <c r="M273" s="13">
        <v>3.4</v>
      </c>
      <c r="N273" s="13">
        <v>6112</v>
      </c>
      <c r="O273" s="13">
        <v>10307</v>
      </c>
      <c r="P273" s="13">
        <v>1094</v>
      </c>
      <c r="Q273" s="30">
        <f>Tabela1[[#This Row],[Divid.]]</f>
        <v>1.5536000000000001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137.58819188191882</v>
      </c>
      <c r="T273" s="17">
        <f>Tabela1[[#This Row],[Preço Calculado]]/Tabela1[[#This Row],[Preço atual]]-1</f>
        <v>-0.29070939332962764</v>
      </c>
      <c r="U273" s="29" t="str">
        <f>HYPERLINK("https://statusinvest.com.br/fundos-imobiliarios/"&amp;Tabela1[[#This Row],[Ticker]],"Link")</f>
        <v>Link</v>
      </c>
      <c r="V273" s="38" t="s">
        <v>589</v>
      </c>
    </row>
    <row r="274" spans="1:22" x14ac:dyDescent="0.25">
      <c r="A274" s="12" t="s">
        <v>590</v>
      </c>
      <c r="B274" s="12" t="s">
        <v>28</v>
      </c>
      <c r="C274" s="13" t="s">
        <v>375</v>
      </c>
      <c r="D274" s="13" t="s">
        <v>522</v>
      </c>
      <c r="E274" s="16">
        <v>12.09</v>
      </c>
      <c r="F274" s="16">
        <v>8.4000000000000005E-2</v>
      </c>
      <c r="G274" s="25">
        <f>Tabela1[[#This Row],[Divid.]]*12/Tabela1[[#This Row],[Preço atual]]</f>
        <v>8.3374689826302736E-2</v>
      </c>
      <c r="H274" s="16">
        <v>1.0029999999999999</v>
      </c>
      <c r="I274" s="16">
        <v>14.02</v>
      </c>
      <c r="J274" s="15">
        <f>Tabela1[[#This Row],[Preço atual]]/Tabela1[[#This Row],[VP]]</f>
        <v>0.86233951497860206</v>
      </c>
      <c r="K274" s="14">
        <v>0</v>
      </c>
      <c r="L274" s="14">
        <v>0</v>
      </c>
      <c r="M274" s="13">
        <v>1.96</v>
      </c>
      <c r="N274" s="13">
        <v>2179</v>
      </c>
      <c r="O274" s="13">
        <v>17470</v>
      </c>
      <c r="P274" s="13">
        <v>2165</v>
      </c>
      <c r="Q274" s="30">
        <f>Tabela1[[#This Row],[Divid.]]</f>
        <v>8.4000000000000005E-2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274" s="17">
        <f>Tabela1[[#This Row],[Preço Calculado]]/Tabela1[[#This Row],[Preço atual]]-1</f>
        <v>-0.38468863596824554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591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8.0023999999999997</v>
      </c>
      <c r="I275" s="16">
        <v>382.17</v>
      </c>
      <c r="J275" s="15">
        <f>Tabela1[[#This Row],[Preço atual]]/Tabela1[[#This Row],[VP]]</f>
        <v>0.59528482089122636</v>
      </c>
      <c r="K275" s="14">
        <v>0</v>
      </c>
      <c r="L275" s="14">
        <v>0</v>
      </c>
      <c r="M275" s="13">
        <v>12.5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592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1.02</v>
      </c>
      <c r="G276" s="25">
        <f>Tabela1[[#This Row],[Divid.]]*12/Tabela1[[#This Row],[Preço atual]]</f>
        <v>6.1190821376793485E-2</v>
      </c>
      <c r="H276" s="16">
        <v>43.52</v>
      </c>
      <c r="I276" s="16">
        <v>236.65</v>
      </c>
      <c r="J276" s="15">
        <f>Tabela1[[#This Row],[Preço atual]]/Tabela1[[#This Row],[VP]]</f>
        <v>0.84525670821888865</v>
      </c>
      <c r="K276" s="14">
        <v>0</v>
      </c>
      <c r="L276" s="14">
        <v>0</v>
      </c>
      <c r="M276" s="13">
        <v>0.94</v>
      </c>
      <c r="N276" s="13">
        <v>2637</v>
      </c>
      <c r="O276" s="13">
        <v>30017</v>
      </c>
      <c r="P276" s="13">
        <v>1939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-0.54840722231148731</v>
      </c>
      <c r="U276" s="29" t="str">
        <f>HYPERLINK("https://statusinvest.com.br/fundos-imobiliarios/"&amp;Tabela1[[#This Row],[Ticker]],"Link")</f>
        <v>Link</v>
      </c>
      <c r="V276" s="38" t="s">
        <v>593</v>
      </c>
    </row>
    <row r="277" spans="1:22" x14ac:dyDescent="0.25">
      <c r="A277" s="12" t="s">
        <v>594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145.76</v>
      </c>
      <c r="J277" s="15">
        <f>Tabela1[[#This Row],[Preço atual]]/Tabela1[[#This Row],[VP]]</f>
        <v>0.63803512623490677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595</v>
      </c>
    </row>
    <row r="278" spans="1:22" x14ac:dyDescent="0.25">
      <c r="A278" s="12" t="s">
        <v>596</v>
      </c>
      <c r="B278" s="12" t="s">
        <v>28</v>
      </c>
      <c r="C278" s="13" t="s">
        <v>53</v>
      </c>
      <c r="D278" s="13" t="s">
        <v>597</v>
      </c>
      <c r="E278" s="16">
        <v>71</v>
      </c>
      <c r="F278" s="16">
        <v>0.7</v>
      </c>
      <c r="G278" s="25">
        <f>Tabela1[[#This Row],[Divid.]]*12/Tabela1[[#This Row],[Preço atual]]</f>
        <v>0.11830985915492956</v>
      </c>
      <c r="H278" s="16">
        <v>8.52</v>
      </c>
      <c r="I278" s="16">
        <v>73.63</v>
      </c>
      <c r="J278" s="15">
        <f>Tabela1[[#This Row],[Preço atual]]/Tabela1[[#This Row],[VP]]</f>
        <v>0.96428086377835132</v>
      </c>
      <c r="K278" s="14"/>
      <c r="L278" s="14"/>
      <c r="M278" s="13">
        <v>1.92</v>
      </c>
      <c r="N278" s="13">
        <v>7679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-0.1268645080817008</v>
      </c>
      <c r="U278" s="29" t="str">
        <f>HYPERLINK("https://statusinvest.com.br/fundos-imobiliarios/"&amp;Tabela1[[#This Row],[Ticker]],"Link")</f>
        <v>Link</v>
      </c>
      <c r="V278" s="38" t="s">
        <v>598</v>
      </c>
    </row>
    <row r="279" spans="1:22" x14ac:dyDescent="0.25">
      <c r="A279" s="12" t="s">
        <v>599</v>
      </c>
      <c r="B279" s="12" t="s">
        <v>28</v>
      </c>
      <c r="C279" s="13" t="s">
        <v>36</v>
      </c>
      <c r="D279" s="13" t="s">
        <v>458</v>
      </c>
      <c r="E279" s="16">
        <v>97</v>
      </c>
      <c r="F279" s="16">
        <v>1</v>
      </c>
      <c r="G279" s="25">
        <f>Tabela1[[#This Row],[Divid.]]*12/Tabela1[[#This Row],[Preço atual]]</f>
        <v>0.12371134020618557</v>
      </c>
      <c r="H279" s="16">
        <v>13.7</v>
      </c>
      <c r="I279" s="16">
        <v>98.04</v>
      </c>
      <c r="J279" s="15">
        <f>Tabela1[[#This Row],[Preço atual]]/Tabela1[[#This Row],[VP]]</f>
        <v>0.98939208486332098</v>
      </c>
      <c r="K279" s="14"/>
      <c r="L279" s="14"/>
      <c r="M279" s="13">
        <v>9.01</v>
      </c>
      <c r="N279" s="13">
        <v>29388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-8.7001179290143504E-2</v>
      </c>
      <c r="U279" s="29" t="str">
        <f>HYPERLINK("https://statusinvest.com.br/fundos-imobiliarios/"&amp;Tabela1[[#This Row],[Ticker]],"Link")</f>
        <v>Link</v>
      </c>
      <c r="V279" s="38" t="s">
        <v>600</v>
      </c>
    </row>
    <row r="280" spans="1:22" x14ac:dyDescent="0.25">
      <c r="A280" s="12" t="s">
        <v>601</v>
      </c>
      <c r="B280" s="12" t="s">
        <v>28</v>
      </c>
      <c r="C280" s="13" t="s">
        <v>70</v>
      </c>
      <c r="D280" s="13" t="s">
        <v>597</v>
      </c>
      <c r="E280" s="16">
        <v>32.369999999999997</v>
      </c>
      <c r="F280" s="16">
        <v>0.3</v>
      </c>
      <c r="G280" s="25">
        <f>Tabela1[[#This Row],[Divid.]]*12/Tabela1[[#This Row],[Preço atual]]</f>
        <v>0.11121408711770157</v>
      </c>
      <c r="H280" s="16">
        <v>4.8600000000000003</v>
      </c>
      <c r="I280" s="16">
        <v>67.5</v>
      </c>
      <c r="J280" s="15">
        <f>Tabela1[[#This Row],[Preço atual]]/Tabela1[[#This Row],[VP]]</f>
        <v>0.47955555555555551</v>
      </c>
      <c r="K280" s="14">
        <v>0</v>
      </c>
      <c r="L280" s="14">
        <v>0</v>
      </c>
      <c r="M280" s="13">
        <v>1.77</v>
      </c>
      <c r="N280" s="13">
        <v>5217</v>
      </c>
      <c r="O280" s="13">
        <v>1108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-0.17923182938965632</v>
      </c>
      <c r="U280" s="29" t="str">
        <f>HYPERLINK("https://statusinvest.com.br/fundos-imobiliarios/"&amp;Tabela1[[#This Row],[Ticker]],"Link")</f>
        <v>Link</v>
      </c>
      <c r="V280" s="38" t="s">
        <v>602</v>
      </c>
    </row>
    <row r="281" spans="1:22" x14ac:dyDescent="0.25">
      <c r="A281" s="12" t="s">
        <v>603</v>
      </c>
      <c r="B281" s="12" t="s">
        <v>28</v>
      </c>
      <c r="C281" s="13" t="s">
        <v>56</v>
      </c>
      <c r="D281" s="13" t="s">
        <v>597</v>
      </c>
      <c r="E281" s="16">
        <v>75</v>
      </c>
      <c r="F281" s="16">
        <v>0.8</v>
      </c>
      <c r="G281" s="25">
        <f>Tabela1[[#This Row],[Divid.]]*12/Tabela1[[#This Row],[Preço atual]]</f>
        <v>0.12800000000000003</v>
      </c>
      <c r="H281" s="16">
        <v>10.95</v>
      </c>
      <c r="I281" s="16">
        <v>91.54</v>
      </c>
      <c r="J281" s="15">
        <f>Tabela1[[#This Row],[Preço atual]]/Tabela1[[#This Row],[VP]]</f>
        <v>0.81931396110989729</v>
      </c>
      <c r="K281" s="14">
        <v>0</v>
      </c>
      <c r="L281" s="14">
        <v>0</v>
      </c>
      <c r="M281" s="13">
        <v>0.38</v>
      </c>
      <c r="N281" s="13">
        <v>6272</v>
      </c>
      <c r="O281" s="13">
        <v>2788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-5.5350553505534972E-2</v>
      </c>
      <c r="U281" s="29" t="str">
        <f>HYPERLINK("https://statusinvest.com.br/fundos-imobiliarios/"&amp;Tabela1[[#This Row],[Ticker]],"Link")</f>
        <v>Link</v>
      </c>
      <c r="V281" s="38" t="s">
        <v>604</v>
      </c>
    </row>
    <row r="282" spans="1:22" x14ac:dyDescent="0.25">
      <c r="A282" s="12" t="s">
        <v>605</v>
      </c>
      <c r="B282" s="12" t="s">
        <v>28</v>
      </c>
      <c r="C282" s="13" t="s">
        <v>159</v>
      </c>
      <c r="D282" s="13" t="s">
        <v>209</v>
      </c>
      <c r="E282" s="16">
        <v>16.8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-21.22</v>
      </c>
      <c r="J282" s="15">
        <f>Tabela1[[#This Row],[Preço atual]]/Tabela1[[#This Row],[VP]]</f>
        <v>-0.79170593779453358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606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172.31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2.54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607</v>
      </c>
      <c r="B284" s="12" t="s">
        <v>28</v>
      </c>
      <c r="C284" s="13" t="s">
        <v>159</v>
      </c>
      <c r="D284" s="13" t="s">
        <v>608</v>
      </c>
      <c r="E284" s="16">
        <v>38.5</v>
      </c>
      <c r="F284" s="16">
        <v>1.7</v>
      </c>
      <c r="G284" s="25">
        <f>Tabela1[[#This Row],[Divid.]]*12/Tabela1[[#This Row],[Preço atual]]</f>
        <v>0.52987012987012982</v>
      </c>
      <c r="H284" s="16">
        <v>7.63</v>
      </c>
      <c r="I284" s="16">
        <v>42.34</v>
      </c>
      <c r="J284" s="15">
        <f>Tabela1[[#This Row],[Preço atual]]/Tabela1[[#This Row],[VP]]</f>
        <v>0.90930562116202163</v>
      </c>
      <c r="K284" s="14">
        <v>8.4000000000000005E-2</v>
      </c>
      <c r="L284" s="14">
        <v>0</v>
      </c>
      <c r="M284" s="13">
        <v>6.45</v>
      </c>
      <c r="N284" s="13">
        <v>7038</v>
      </c>
      <c r="O284" s="13">
        <v>16482</v>
      </c>
      <c r="P284" s="13">
        <v>1605</v>
      </c>
      <c r="Q284" s="30">
        <f>Tabela1[[#This Row],[Divid.]]</f>
        <v>1.7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84" s="17">
        <f>Tabela1[[#This Row],[Preço Calculado]]/Tabela1[[#This Row],[Preço atual]]-1</f>
        <v>2.9104806632481908</v>
      </c>
      <c r="U284" s="29" t="str">
        <f>HYPERLINK("https://statusinvest.com.br/fundos-imobiliarios/"&amp;Tabela1[[#This Row],[Ticker]],"Link")</f>
        <v>Link</v>
      </c>
      <c r="V284" s="38" t="s">
        <v>609</v>
      </c>
    </row>
    <row r="285" spans="1:22" x14ac:dyDescent="0.25">
      <c r="A285" s="12" t="s">
        <v>610</v>
      </c>
      <c r="B285" s="12" t="s">
        <v>28</v>
      </c>
      <c r="C285" s="13" t="s">
        <v>70</v>
      </c>
      <c r="D285" s="13" t="s">
        <v>608</v>
      </c>
      <c r="E285" s="16">
        <v>67.599999999999994</v>
      </c>
      <c r="F285" s="16">
        <v>0.6</v>
      </c>
      <c r="G285" s="25">
        <f>Tabela1[[#This Row],[Divid.]]*12/Tabela1[[#This Row],[Preço atual]]</f>
        <v>0.10650887573964497</v>
      </c>
      <c r="H285" s="16">
        <v>7.12</v>
      </c>
      <c r="I285" s="16">
        <v>98.34</v>
      </c>
      <c r="J285" s="15">
        <f>Tabela1[[#This Row],[Preço atual]]/Tabela1[[#This Row],[VP]]</f>
        <v>0.6874110229814927</v>
      </c>
      <c r="K285" s="14">
        <v>0</v>
      </c>
      <c r="L285" s="14">
        <v>0</v>
      </c>
      <c r="M285" s="13">
        <v>1.31</v>
      </c>
      <c r="N285" s="13">
        <v>24292</v>
      </c>
      <c r="O285" s="13">
        <v>2165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-0.2139566366077863</v>
      </c>
      <c r="U285" s="29" t="str">
        <f>HYPERLINK("https://statusinvest.com.br/fundos-imobiliarios/"&amp;Tabela1[[#This Row],[Ticker]],"Link")</f>
        <v>Link</v>
      </c>
      <c r="V285" s="38" t="s">
        <v>611</v>
      </c>
    </row>
    <row r="286" spans="1:22" x14ac:dyDescent="0.25">
      <c r="A286" s="12" t="s">
        <v>612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1539.15</v>
      </c>
      <c r="J286" s="15">
        <f>Tabela1[[#This Row],[Preço atual]]/Tabela1[[#This Row],[VP]]</f>
        <v>0.60226748530032803</v>
      </c>
      <c r="K286" s="14">
        <v>2.5999999999999999E-2</v>
      </c>
      <c r="L286" s="14">
        <v>0</v>
      </c>
      <c r="M286" s="13">
        <v>2.89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613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6366.73</v>
      </c>
      <c r="J287" s="15">
        <f>Tabela1[[#This Row],[Preço atual]]/Tabela1[[#This Row],[VP]]</f>
        <v>0</v>
      </c>
      <c r="K287" s="14"/>
      <c r="L287" s="14"/>
      <c r="M287" s="13">
        <v>0.11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614</v>
      </c>
      <c r="B288" s="12" t="s">
        <v>28</v>
      </c>
      <c r="C288" s="13" t="s">
        <v>36</v>
      </c>
      <c r="D288" s="13" t="s">
        <v>50</v>
      </c>
      <c r="E288" s="16">
        <v>41.05</v>
      </c>
      <c r="F288" s="16">
        <v>0.624</v>
      </c>
      <c r="G288" s="14">
        <f>Tabela1[[#This Row],[Divid.]]*12/Tabela1[[#This Row],[Preço atual]]</f>
        <v>0.18241169305724725</v>
      </c>
      <c r="H288" s="16">
        <v>7.7404999999999999</v>
      </c>
      <c r="I288" s="16">
        <v>70.739999999999995</v>
      </c>
      <c r="J288" s="15">
        <f>Tabela1[[#This Row],[Preço atual]]/Tabela1[[#This Row],[VP]]</f>
        <v>0.58029403449250783</v>
      </c>
      <c r="K288" s="14"/>
      <c r="L288" s="14"/>
      <c r="M288" s="13">
        <v>1.1100000000000001</v>
      </c>
      <c r="N288" s="13">
        <v>382</v>
      </c>
      <c r="O288" s="13"/>
      <c r="P288" s="13"/>
      <c r="Q288" s="30">
        <f>Tabela1[[#This Row],[Divid.]]</f>
        <v>0.624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55.26199261992619</v>
      </c>
      <c r="T288" s="17">
        <f>Tabela1[[#This Row],[Preço Calculado]]/Tabela1[[#This Row],[Preço atual]]-1</f>
        <v>0.34621175688005335</v>
      </c>
      <c r="U288" s="29" t="str">
        <f>HYPERLINK("https://statusinvest.com.br/fundos-imobiliarios/"&amp;Tabela1[[#This Row],[Ticker]],"Link")</f>
        <v>Link</v>
      </c>
      <c r="V288" s="38" t="s">
        <v>615</v>
      </c>
    </row>
    <row r="289" spans="1:22" x14ac:dyDescent="0.25">
      <c r="A289" s="12" t="s">
        <v>616</v>
      </c>
      <c r="B289" s="12" t="s">
        <v>28</v>
      </c>
      <c r="C289" s="13" t="s">
        <v>36</v>
      </c>
      <c r="D289" s="13" t="s">
        <v>141</v>
      </c>
      <c r="E289" s="16">
        <v>87.99</v>
      </c>
      <c r="F289" s="16">
        <v>0.8</v>
      </c>
      <c r="G289" s="25">
        <f>Tabela1[[#This Row],[Divid.]]*12/Tabela1[[#This Row],[Preço atual]]</f>
        <v>0.10910330719399934</v>
      </c>
      <c r="H289" s="16">
        <v>11.45</v>
      </c>
      <c r="I289" s="16">
        <v>91.86</v>
      </c>
      <c r="J289" s="15">
        <f>Tabela1[[#This Row],[Preço atual]]/Tabela1[[#This Row],[VP]]</f>
        <v>0.95787067276290006</v>
      </c>
      <c r="K289" s="14"/>
      <c r="L289" s="14"/>
      <c r="M289" s="13">
        <v>11.15</v>
      </c>
      <c r="N289" s="13">
        <v>17090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-0.19480954100369496</v>
      </c>
      <c r="U289" s="29" t="str">
        <f>HYPERLINK("https://statusinvest.com.br/fundos-imobiliarios/"&amp;Tabela1[[#This Row],[Ticker]],"Link")</f>
        <v>Link</v>
      </c>
      <c r="V289" s="38" t="s">
        <v>617</v>
      </c>
    </row>
    <row r="290" spans="1:22" x14ac:dyDescent="0.25">
      <c r="A290" s="12" t="s">
        <v>618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619</v>
      </c>
      <c r="B291" s="12" t="s">
        <v>28</v>
      </c>
      <c r="C291" s="13" t="s">
        <v>36</v>
      </c>
      <c r="D291" s="13" t="s">
        <v>276</v>
      </c>
      <c r="E291" s="16">
        <v>15.53</v>
      </c>
      <c r="F291" s="16">
        <v>6.8099999999999994E-2</v>
      </c>
      <c r="G291" s="14">
        <f>Tabela1[[#This Row],[Divid.]]*12/Tabela1[[#This Row],[Preço atual]]</f>
        <v>5.262073406310367E-2</v>
      </c>
      <c r="H291" s="16">
        <v>1.0976999999999999</v>
      </c>
      <c r="I291" s="16">
        <v>28.6</v>
      </c>
      <c r="J291" s="15">
        <f>Tabela1[[#This Row],[Preço atual]]/Tabela1[[#This Row],[VP]]</f>
        <v>0.54300699300699296</v>
      </c>
      <c r="K291" s="14"/>
      <c r="L291" s="14"/>
      <c r="M291" s="13">
        <v>2.12</v>
      </c>
      <c r="N291" s="13">
        <v>704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-0.6116550991652866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620</v>
      </c>
      <c r="B292" s="12" t="s">
        <v>28</v>
      </c>
      <c r="C292" s="13" t="s">
        <v>159</v>
      </c>
      <c r="D292" s="13"/>
      <c r="E292" s="16">
        <v>1300</v>
      </c>
      <c r="F292" s="16">
        <v>3</v>
      </c>
      <c r="G292" s="14">
        <f>Tabela1[[#This Row],[Divid.]]*12/Tabela1[[#This Row],[Preço atual]]</f>
        <v>2.7692307692307693E-2</v>
      </c>
      <c r="H292" s="16">
        <v>12.42</v>
      </c>
      <c r="I292" s="16">
        <v>1047.99</v>
      </c>
      <c r="J292" s="15">
        <f>Tabela1[[#This Row],[Preço atual]]/Tabela1[[#This Row],[VP]]</f>
        <v>1.2404698518115631</v>
      </c>
      <c r="K292" s="14"/>
      <c r="L292" s="14"/>
      <c r="M292" s="13">
        <v>11.28</v>
      </c>
      <c r="N292" s="13">
        <v>59</v>
      </c>
      <c r="O292" s="13"/>
      <c r="P292" s="13"/>
      <c r="Q292" s="30">
        <f>Tabela1[[#This Row],[Divid.]]</f>
        <v>3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292" s="17">
        <f>Tabela1[[#This Row],[Preço Calculado]]/Tabela1[[#This Row],[Preço atual]]-1</f>
        <v>-0.79562872551802444</v>
      </c>
      <c r="U292" s="29" t="str">
        <f>HYPERLINK("https://statusinvest.com.br/fundos-imobiliarios/"&amp;Tabela1[[#This Row],[Ticker]],"Link")</f>
        <v>Link</v>
      </c>
      <c r="V292" s="38" t="s">
        <v>621</v>
      </c>
    </row>
    <row r="293" spans="1:22" x14ac:dyDescent="0.25">
      <c r="A293" s="12" t="s">
        <v>622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62.84</v>
      </c>
      <c r="J293" s="15">
        <f>Tabela1[[#This Row],[Preço atual]]/Tabela1[[#This Row],[VP]]</f>
        <v>0</v>
      </c>
      <c r="K293" s="14"/>
      <c r="L293" s="14"/>
      <c r="M293" s="13">
        <v>32.590000000000003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623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105.65</v>
      </c>
      <c r="J294" s="15">
        <f>Tabela1[[#This Row],[Preço atual]]/Tabela1[[#This Row],[VP]]</f>
        <v>1.0033128253667771</v>
      </c>
      <c r="K294" s="14"/>
      <c r="L294" s="14"/>
      <c r="M294" s="13">
        <v>0.14000000000000001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624</v>
      </c>
      <c r="B295" s="12" t="s">
        <v>28</v>
      </c>
      <c r="C295" s="13" t="s">
        <v>36</v>
      </c>
      <c r="D295" s="13" t="s">
        <v>276</v>
      </c>
      <c r="E295" s="16">
        <v>91.81</v>
      </c>
      <c r="F295" s="16">
        <v>1.01</v>
      </c>
      <c r="G295" s="25">
        <f>Tabela1[[#This Row],[Divid.]]*12/Tabela1[[#This Row],[Preço atual]]</f>
        <v>0.13201176342446358</v>
      </c>
      <c r="H295" s="16">
        <v>12.35</v>
      </c>
      <c r="I295" s="16">
        <v>97.84</v>
      </c>
      <c r="J295" s="15">
        <f>Tabela1[[#This Row],[Preço atual]]/Tabela1[[#This Row],[VP]]</f>
        <v>0.93836876533115288</v>
      </c>
      <c r="K295" s="14"/>
      <c r="L295" s="14"/>
      <c r="M295" s="13">
        <v>8.6999999999999993</v>
      </c>
      <c r="N295" s="13">
        <v>26808</v>
      </c>
      <c r="O295" s="13"/>
      <c r="P295" s="13"/>
      <c r="Q295" s="30">
        <f>Tabela1[[#This Row],[Divid.]]</f>
        <v>1.01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95" s="17">
        <f>Tabela1[[#This Row],[Preço Calculado]]/Tabela1[[#This Row],[Preço atual]]-1</f>
        <v>-2.5743443361892493E-2</v>
      </c>
      <c r="U295" s="29" t="str">
        <f>HYPERLINK("https://statusinvest.com.br/fundos-imobiliarios/"&amp;Tabela1[[#This Row],[Ticker]],"Link")</f>
        <v>Link</v>
      </c>
      <c r="V295" s="38" t="s">
        <v>625</v>
      </c>
    </row>
    <row r="296" spans="1:22" x14ac:dyDescent="0.25">
      <c r="A296" s="12" t="s">
        <v>626</v>
      </c>
      <c r="B296" s="12" t="s">
        <v>28</v>
      </c>
      <c r="C296" s="13" t="s">
        <v>70</v>
      </c>
      <c r="D296" s="13" t="s">
        <v>627</v>
      </c>
      <c r="E296" s="16">
        <v>58.5</v>
      </c>
      <c r="F296" s="16">
        <v>0.45</v>
      </c>
      <c r="G296" s="25">
        <f>Tabela1[[#This Row],[Divid.]]*12/Tabela1[[#This Row],[Preço atual]]</f>
        <v>9.2307692307692313E-2</v>
      </c>
      <c r="H296" s="16">
        <v>5.31</v>
      </c>
      <c r="I296" s="16">
        <v>57.12</v>
      </c>
      <c r="J296" s="15">
        <f>Tabela1[[#This Row],[Preço atual]]/Tabela1[[#This Row],[VP]]</f>
        <v>1.0241596638655464</v>
      </c>
      <c r="K296" s="14">
        <v>0</v>
      </c>
      <c r="L296" s="14">
        <v>0</v>
      </c>
      <c r="M296" s="13">
        <v>0.95</v>
      </c>
      <c r="N296" s="13">
        <v>477</v>
      </c>
      <c r="O296" s="13">
        <v>12987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-0.31876241839341479</v>
      </c>
      <c r="U296" s="29" t="str">
        <f>HYPERLINK("https://statusinvest.com.br/fundos-imobiliarios/"&amp;Tabela1[[#This Row],[Ticker]],"Link")</f>
        <v>Link</v>
      </c>
      <c r="V296" s="38" t="s">
        <v>628</v>
      </c>
    </row>
    <row r="297" spans="1:22" x14ac:dyDescent="0.25">
      <c r="A297" s="12" t="s">
        <v>629</v>
      </c>
      <c r="B297" s="12" t="s">
        <v>28</v>
      </c>
      <c r="C297" s="13" t="s">
        <v>29</v>
      </c>
      <c r="D297" s="13" t="s">
        <v>47</v>
      </c>
      <c r="E297" s="16">
        <v>1945</v>
      </c>
      <c r="F297" s="16">
        <v>13.817600000000001</v>
      </c>
      <c r="G297" s="14">
        <f>Tabela1[[#This Row],[Divid.]]*12/Tabela1[[#This Row],[Preço atual]]</f>
        <v>8.5249974293059139E-2</v>
      </c>
      <c r="H297" s="16">
        <v>206.36600000000001</v>
      </c>
      <c r="I297" s="16">
        <v>3147.05</v>
      </c>
      <c r="J297" s="15">
        <f>Tabela1[[#This Row],[Preço atual]]/Tabela1[[#This Row],[VP]]</f>
        <v>0.61803911599752148</v>
      </c>
      <c r="K297" s="14">
        <v>0</v>
      </c>
      <c r="L297" s="14">
        <v>0</v>
      </c>
      <c r="M297" s="13">
        <v>1.9</v>
      </c>
      <c r="N297" s="13">
        <v>4005</v>
      </c>
      <c r="O297" s="13">
        <v>1796</v>
      </c>
      <c r="P297" s="13">
        <v>242</v>
      </c>
      <c r="Q297" s="30">
        <f>Tabela1[[#This Row],[Divid.]]</f>
        <v>13.817600000000001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1223.6988929889299</v>
      </c>
      <c r="T297" s="17">
        <f>Tabela1[[#This Row],[Preço Calculado]]/Tabela1[[#This Row],[Preço atual]]-1</f>
        <v>-0.3708488982062057</v>
      </c>
      <c r="U297" s="29" t="str">
        <f>HYPERLINK("https://statusinvest.com.br/fundos-imobiliarios/"&amp;Tabela1[[#This Row],[Ticker]],"Link")</f>
        <v>Link</v>
      </c>
      <c r="V297" s="38" t="s">
        <v>630</v>
      </c>
    </row>
    <row r="298" spans="1:22" x14ac:dyDescent="0.25">
      <c r="A298" s="12" t="s">
        <v>631</v>
      </c>
      <c r="B298" s="12" t="s">
        <v>28</v>
      </c>
      <c r="C298" s="13" t="s">
        <v>159</v>
      </c>
      <c r="D298" s="13" t="s">
        <v>632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826</v>
      </c>
      <c r="O298" s="13">
        <v>7977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633</v>
      </c>
      <c r="B299" s="12" t="s">
        <v>28</v>
      </c>
      <c r="C299" s="13" t="s">
        <v>43</v>
      </c>
      <c r="D299" s="13" t="s">
        <v>634</v>
      </c>
      <c r="E299" s="16">
        <v>64.489999999999995</v>
      </c>
      <c r="F299" s="16">
        <v>1.62</v>
      </c>
      <c r="G299" s="25">
        <f>Tabela1[[#This Row],[Divid.]]*12/Tabela1[[#This Row],[Preço atual]]</f>
        <v>0.30144208404403788</v>
      </c>
      <c r="H299" s="16">
        <v>0</v>
      </c>
      <c r="I299" s="16">
        <v>205.75</v>
      </c>
      <c r="J299" s="15">
        <f>Tabela1[[#This Row],[Preço atual]]/Tabela1[[#This Row],[VP]]</f>
        <v>0.31343863912515185</v>
      </c>
      <c r="K299" s="14">
        <v>1</v>
      </c>
      <c r="L299" s="14">
        <v>0</v>
      </c>
      <c r="M299" s="13">
        <v>4.5599999999999996</v>
      </c>
      <c r="N299" s="13">
        <v>954</v>
      </c>
      <c r="O299" s="13">
        <v>1180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1.2246648268932683</v>
      </c>
      <c r="U299" s="29" t="str">
        <f>HYPERLINK("https://statusinvest.com.br/fundos-imobiliarios/"&amp;Tabela1[[#This Row],[Ticker]],"Link")</f>
        <v>Link</v>
      </c>
      <c r="V299" s="38" t="s">
        <v>635</v>
      </c>
    </row>
    <row r="300" spans="1:22" x14ac:dyDescent="0.25">
      <c r="A300" s="12" t="s">
        <v>636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637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142.86000000000001</v>
      </c>
      <c r="J301" s="15">
        <f>Tabela1[[#This Row],[Preço atual]]/Tabela1[[#This Row],[VP]]</f>
        <v>0</v>
      </c>
      <c r="K301" s="14"/>
      <c r="L301" s="14"/>
      <c r="M301" s="13">
        <v>0.05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638</v>
      </c>
      <c r="B302" s="12" t="s">
        <v>28</v>
      </c>
      <c r="C302" s="13" t="s">
        <v>43</v>
      </c>
      <c r="D302" s="13" t="s">
        <v>223</v>
      </c>
      <c r="E302" s="16">
        <v>103.83</v>
      </c>
      <c r="F302" s="16">
        <v>0.7</v>
      </c>
      <c r="G302" s="25">
        <f>Tabela1[[#This Row],[Divid.]]*12/Tabela1[[#This Row],[Preço atual]]</f>
        <v>8.0901473562554158E-2</v>
      </c>
      <c r="H302" s="16">
        <v>7.85</v>
      </c>
      <c r="I302" s="16">
        <v>100.19</v>
      </c>
      <c r="J302" s="15">
        <f>Tabela1[[#This Row],[Preço atual]]/Tabela1[[#This Row],[VP]]</f>
        <v>1.0363309711548059</v>
      </c>
      <c r="K302" s="14">
        <v>1.2E-2</v>
      </c>
      <c r="L302" s="14">
        <v>0</v>
      </c>
      <c r="M302" s="13">
        <v>0.96</v>
      </c>
      <c r="N302" s="13">
        <v>134437</v>
      </c>
      <c r="O302" s="13">
        <v>24086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-0.40294115451989554</v>
      </c>
      <c r="U302" s="29" t="str">
        <f>HYPERLINK("https://statusinvest.com.br/fundos-imobiliarios/"&amp;Tabela1[[#This Row],[Ticker]],"Link")</f>
        <v>Link</v>
      </c>
      <c r="V302" s="38" t="s">
        <v>639</v>
      </c>
    </row>
    <row r="303" spans="1:22" x14ac:dyDescent="0.25">
      <c r="A303" s="12" t="s">
        <v>640</v>
      </c>
      <c r="B303" s="12" t="s">
        <v>28</v>
      </c>
      <c r="C303" s="13" t="s">
        <v>82</v>
      </c>
      <c r="D303" s="13" t="s">
        <v>641</v>
      </c>
      <c r="E303" s="16">
        <v>49.68</v>
      </c>
      <c r="F303" s="16">
        <v>0.43</v>
      </c>
      <c r="G303" s="14">
        <f>Tabela1[[#This Row],[Divid.]]*12/Tabela1[[#This Row],[Preço atual]]</f>
        <v>0.10386473429951691</v>
      </c>
      <c r="H303" s="16">
        <v>5.19</v>
      </c>
      <c r="I303" s="16">
        <v>58.66</v>
      </c>
      <c r="J303" s="15">
        <f>Tabela1[[#This Row],[Preço atual]]/Tabela1[[#This Row],[VP]]</f>
        <v>0.84691442209341972</v>
      </c>
      <c r="K303" s="14">
        <v>0</v>
      </c>
      <c r="L303" s="14">
        <v>0</v>
      </c>
      <c r="M303" s="13">
        <v>1.1499999999999999</v>
      </c>
      <c r="N303" s="13">
        <v>21977</v>
      </c>
      <c r="O303" s="13">
        <v>1737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-0.23347059557552097</v>
      </c>
      <c r="U303" s="29" t="str">
        <f>HYPERLINK("https://statusinvest.com.br/fundos-imobiliarios/"&amp;Tabela1[[#This Row],[Ticker]],"Link")</f>
        <v>Link</v>
      </c>
      <c r="V303" s="38" t="s">
        <v>642</v>
      </c>
    </row>
    <row r="304" spans="1:22" x14ac:dyDescent="0.25">
      <c r="A304" s="12" t="s">
        <v>643</v>
      </c>
      <c r="B304" s="12" t="s">
        <v>28</v>
      </c>
      <c r="C304" s="13" t="s">
        <v>36</v>
      </c>
      <c r="D304" s="13" t="s">
        <v>641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8.15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644</v>
      </c>
    </row>
    <row r="305" spans="1:22" x14ac:dyDescent="0.25">
      <c r="A305" s="12" t="s">
        <v>645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646</v>
      </c>
    </row>
    <row r="306" spans="1:22" x14ac:dyDescent="0.25">
      <c r="A306" s="12" t="s">
        <v>647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648</v>
      </c>
    </row>
    <row r="307" spans="1:22" x14ac:dyDescent="0.25">
      <c r="A307" s="12" t="s">
        <v>649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650</v>
      </c>
      <c r="B308" s="12" t="s">
        <v>28</v>
      </c>
      <c r="C308" s="13" t="s">
        <v>159</v>
      </c>
      <c r="D308" s="13" t="s">
        <v>227</v>
      </c>
      <c r="E308" s="16">
        <v>2.4</v>
      </c>
      <c r="F308" s="16">
        <v>2.3540999999999999</v>
      </c>
      <c r="G308" s="14">
        <f>Tabela1[[#This Row],[Divid.]]*12/Tabela1[[#This Row],[Preço atual]]</f>
        <v>11.7705</v>
      </c>
      <c r="H308" s="16">
        <v>0</v>
      </c>
      <c r="I308" s="16">
        <v>21.73</v>
      </c>
      <c r="J308" s="15">
        <f>Tabela1[[#This Row],[Preço atual]]/Tabela1[[#This Row],[VP]]</f>
        <v>0.11044638748274274</v>
      </c>
      <c r="K308" s="14"/>
      <c r="L308" s="14"/>
      <c r="M308" s="13">
        <v>24.17</v>
      </c>
      <c r="N308" s="13">
        <v>980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85.867158671586708</v>
      </c>
      <c r="U308" s="29" t="str">
        <f>HYPERLINK("https://statusinvest.com.br/fundos-imobiliarios/"&amp;Tabela1[[#This Row],[Ticker]],"Link")</f>
        <v>Link</v>
      </c>
      <c r="V308" s="38" t="s">
        <v>651</v>
      </c>
    </row>
    <row r="309" spans="1:22" x14ac:dyDescent="0.25">
      <c r="A309" s="12" t="s">
        <v>652</v>
      </c>
      <c r="B309" s="12" t="s">
        <v>28</v>
      </c>
      <c r="C309" s="13" t="s">
        <v>33</v>
      </c>
      <c r="D309" s="13" t="s">
        <v>30</v>
      </c>
      <c r="E309" s="16">
        <v>147.05000000000001</v>
      </c>
      <c r="F309" s="16">
        <v>1.45</v>
      </c>
      <c r="G309" s="14">
        <f>Tabela1[[#This Row],[Divid.]]*12/Tabela1[[#This Row],[Preço atual]]</f>
        <v>0.11832709962597754</v>
      </c>
      <c r="H309" s="16">
        <v>16.2</v>
      </c>
      <c r="I309" s="16">
        <v>143.44</v>
      </c>
      <c r="J309" s="15">
        <f>Tabela1[[#This Row],[Preço atual]]/Tabela1[[#This Row],[VP]]</f>
        <v>1.0251673173452316</v>
      </c>
      <c r="K309" s="14">
        <v>0</v>
      </c>
      <c r="L309" s="14">
        <v>0</v>
      </c>
      <c r="M309" s="13">
        <v>7.41</v>
      </c>
      <c r="N309" s="13">
        <v>13154</v>
      </c>
      <c r="O309" s="13">
        <v>3684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-0.12673727213300712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653</v>
      </c>
      <c r="B310" s="12" t="s">
        <v>28</v>
      </c>
      <c r="C310" s="13" t="s">
        <v>53</v>
      </c>
      <c r="D310" s="13" t="s">
        <v>30</v>
      </c>
      <c r="E310" s="16">
        <v>60.4</v>
      </c>
      <c r="F310" s="16">
        <v>0.51</v>
      </c>
      <c r="G310" s="14">
        <f>Tabela1[[#This Row],[Divid.]]*12/Tabela1[[#This Row],[Preço atual]]</f>
        <v>0.10132450331125828</v>
      </c>
      <c r="H310" s="16">
        <v>6.05</v>
      </c>
      <c r="I310" s="16">
        <v>67.599999999999994</v>
      </c>
      <c r="J310" s="15">
        <f>Tabela1[[#This Row],[Preço atual]]/Tabela1[[#This Row],[VP]]</f>
        <v>0.89349112426035504</v>
      </c>
      <c r="K310" s="14"/>
      <c r="L310" s="14"/>
      <c r="M310" s="13">
        <v>4.1500000000000004</v>
      </c>
      <c r="N310" s="13">
        <v>20420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-0.25221768773979136</v>
      </c>
      <c r="U310" s="29" t="str">
        <f>HYPERLINK("https://statusinvest.com.br/fundos-imobiliarios/"&amp;Tabela1[[#This Row],[Ticker]],"Link")</f>
        <v>Link</v>
      </c>
      <c r="V310" s="38" t="s">
        <v>654</v>
      </c>
    </row>
    <row r="311" spans="1:22" x14ac:dyDescent="0.25">
      <c r="A311" s="12" t="s">
        <v>655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656</v>
      </c>
    </row>
    <row r="312" spans="1:22" x14ac:dyDescent="0.25">
      <c r="A312" s="12" t="s">
        <v>657</v>
      </c>
      <c r="B312" s="12" t="s">
        <v>28</v>
      </c>
      <c r="C312" s="13" t="s">
        <v>36</v>
      </c>
      <c r="D312" s="13" t="s">
        <v>30</v>
      </c>
      <c r="E312" s="16">
        <v>92.22</v>
      </c>
      <c r="F312" s="16">
        <v>1.05</v>
      </c>
      <c r="G312" s="14">
        <f>Tabela1[[#This Row],[Divid.]]*12/Tabela1[[#This Row],[Preço atual]]</f>
        <v>0.136629798308393</v>
      </c>
      <c r="H312" s="16">
        <v>12.6</v>
      </c>
      <c r="I312" s="16">
        <v>91.08</v>
      </c>
      <c r="J312" s="15">
        <f>Tabela1[[#This Row],[Preço atual]]/Tabela1[[#This Row],[VP]]</f>
        <v>1.0125164690382082</v>
      </c>
      <c r="K312" s="14"/>
      <c r="L312" s="14"/>
      <c r="M312" s="13">
        <v>2.1800000000000002</v>
      </c>
      <c r="N312" s="13">
        <v>9775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8.3379948958892669E-3</v>
      </c>
      <c r="U312" s="29" t="str">
        <f>HYPERLINK("https://statusinvest.com.br/fundos-imobiliarios/"&amp;Tabela1[[#This Row],[Ticker]],"Link")</f>
        <v>Link</v>
      </c>
      <c r="V312" s="38" t="s">
        <v>658</v>
      </c>
    </row>
    <row r="313" spans="1:22" x14ac:dyDescent="0.25">
      <c r="A313" s="12" t="s">
        <v>659</v>
      </c>
      <c r="B313" s="12" t="s">
        <v>28</v>
      </c>
      <c r="C313" s="13" t="s">
        <v>36</v>
      </c>
      <c r="D313" s="13" t="s">
        <v>30</v>
      </c>
      <c r="E313" s="16">
        <v>92.8</v>
      </c>
      <c r="F313" s="16">
        <v>1.1000000000000001</v>
      </c>
      <c r="G313" s="25">
        <f>Tabela1[[#This Row],[Divid.]]*12/Tabela1[[#This Row],[Preço atual]]</f>
        <v>0.14224137931034483</v>
      </c>
      <c r="H313" s="16">
        <v>14</v>
      </c>
      <c r="I313" s="16">
        <v>93.24</v>
      </c>
      <c r="J313" s="15">
        <f>Tabela1[[#This Row],[Preço atual]]/Tabela1[[#This Row],[VP]]</f>
        <v>0.99528099528099534</v>
      </c>
      <c r="K313" s="14"/>
      <c r="L313" s="14"/>
      <c r="M313" s="13">
        <v>1.39</v>
      </c>
      <c r="N313" s="13">
        <v>3566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4.9751876829113195E-2</v>
      </c>
      <c r="U313" s="29" t="str">
        <f>HYPERLINK("https://statusinvest.com.br/fundos-imobiliarios/"&amp;Tabela1[[#This Row],[Ticker]],"Link")</f>
        <v>Link</v>
      </c>
      <c r="V313" s="38" t="s">
        <v>660</v>
      </c>
    </row>
    <row r="314" spans="1:22" x14ac:dyDescent="0.25">
      <c r="A314" s="12" t="s">
        <v>661</v>
      </c>
      <c r="B314" s="12" t="s">
        <v>28</v>
      </c>
      <c r="C314" s="13" t="s">
        <v>159</v>
      </c>
      <c r="D314" s="13" t="s">
        <v>227</v>
      </c>
      <c r="E314" s="16">
        <v>92.01</v>
      </c>
      <c r="F314" s="16">
        <v>2.0165999999999999</v>
      </c>
      <c r="G314" s="25">
        <f>Tabela1[[#This Row],[Divid.]]*12/Tabela1[[#This Row],[Preço atual]]</f>
        <v>0.26300619497880662</v>
      </c>
      <c r="H314" s="16">
        <v>4.0689000000000002</v>
      </c>
      <c r="I314" s="16">
        <v>98.62</v>
      </c>
      <c r="J314" s="15">
        <f>Tabela1[[#This Row],[Preço atual]]/Tabela1[[#This Row],[VP]]</f>
        <v>0.93297505576962081</v>
      </c>
      <c r="K314" s="14"/>
      <c r="L314" s="14"/>
      <c r="M314" s="13">
        <v>1.17</v>
      </c>
      <c r="N314" s="13">
        <v>1604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0.94100512899488264</v>
      </c>
      <c r="U314" s="29" t="str">
        <f>HYPERLINK("https://statusinvest.com.br/fundos-imobiliarios/"&amp;Tabela1[[#This Row],[Ticker]],"Link")</f>
        <v>Link</v>
      </c>
      <c r="V314" s="38" t="s">
        <v>662</v>
      </c>
    </row>
    <row r="315" spans="1:22" x14ac:dyDescent="0.25">
      <c r="A315" s="12" t="s">
        <v>663</v>
      </c>
      <c r="B315" s="12" t="s">
        <v>28</v>
      </c>
      <c r="C315" s="13" t="s">
        <v>70</v>
      </c>
      <c r="D315" s="13" t="s">
        <v>227</v>
      </c>
      <c r="E315" s="16">
        <v>101.6</v>
      </c>
      <c r="F315" s="16">
        <v>0.95</v>
      </c>
      <c r="G315" s="25">
        <f>Tabela1[[#This Row],[Divid.]]*12/Tabela1[[#This Row],[Preço atual]]</f>
        <v>0.11220472440944881</v>
      </c>
      <c r="H315" s="16">
        <v>10.98</v>
      </c>
      <c r="I315" s="16">
        <v>104.73</v>
      </c>
      <c r="J315" s="15">
        <f>Tabela1[[#This Row],[Preço atual]]/Tabela1[[#This Row],[VP]]</f>
        <v>0.97011362551322444</v>
      </c>
      <c r="K315" s="14">
        <v>0</v>
      </c>
      <c r="L315" s="14">
        <v>0</v>
      </c>
      <c r="M315" s="13">
        <v>1.83</v>
      </c>
      <c r="N315" s="13">
        <v>218</v>
      </c>
      <c r="O315" s="13">
        <v>359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-0.1719208530667985</v>
      </c>
      <c r="U315" s="29" t="str">
        <f>HYPERLINK("https://statusinvest.com.br/fundos-imobiliarios/"&amp;Tabela1[[#This Row],[Ticker]],"Link")</f>
        <v>Link</v>
      </c>
      <c r="V315" s="38" t="s">
        <v>664</v>
      </c>
    </row>
    <row r="316" spans="1:22" x14ac:dyDescent="0.25">
      <c r="A316" s="12" t="s">
        <v>665</v>
      </c>
      <c r="B316" s="12" t="s">
        <v>28</v>
      </c>
      <c r="C316" s="13" t="s">
        <v>43</v>
      </c>
      <c r="D316" s="13"/>
      <c r="E316" s="16">
        <v>312.10000000000002</v>
      </c>
      <c r="F316" s="16">
        <v>4.5</v>
      </c>
      <c r="G316" s="14">
        <f>Tabela1[[#This Row],[Divid.]]*12/Tabela1[[#This Row],[Preço atual]]</f>
        <v>0.1730214674783723</v>
      </c>
      <c r="H316" s="16">
        <v>60.65</v>
      </c>
      <c r="I316" s="16">
        <v>836.09</v>
      </c>
      <c r="J316" s="15">
        <f>Tabela1[[#This Row],[Preço atual]]/Tabela1[[#This Row],[VP]]</f>
        <v>0.37328517264887751</v>
      </c>
      <c r="K316" s="14"/>
      <c r="L316" s="14"/>
      <c r="M316" s="13">
        <v>7.29</v>
      </c>
      <c r="N316" s="13">
        <v>3571</v>
      </c>
      <c r="O316" s="13">
        <v>1603</v>
      </c>
      <c r="P316" s="13">
        <v>590</v>
      </c>
      <c r="Q316" s="30">
        <f>Tabela1[[#This Row],[Divid.]]</f>
        <v>4.5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16" s="17">
        <f>Tabela1[[#This Row],[Preço Calculado]]/Tabela1[[#This Row],[Preço atual]]-1</f>
        <v>0.27691119910237849</v>
      </c>
      <c r="U316" s="29" t="str">
        <f>HYPERLINK("https://statusinvest.com.br/fundos-imobiliarios/"&amp;Tabela1[[#This Row],[Ticker]],"Link")</f>
        <v>Link</v>
      </c>
      <c r="V316" s="38" t="s">
        <v>666</v>
      </c>
    </row>
    <row r="317" spans="1:22" x14ac:dyDescent="0.25">
      <c r="A317" s="12" t="s">
        <v>667</v>
      </c>
      <c r="B317" s="12" t="s">
        <v>28</v>
      </c>
      <c r="C317" s="13" t="s">
        <v>184</v>
      </c>
      <c r="D317" s="13" t="s">
        <v>227</v>
      </c>
      <c r="E317" s="16">
        <v>40.380000000000003</v>
      </c>
      <c r="F317" s="16">
        <v>0.34</v>
      </c>
      <c r="G317" s="14">
        <f>Tabela1[[#This Row],[Divid.]]*12/Tabela1[[#This Row],[Preço atual]]</f>
        <v>0.10104011887072809</v>
      </c>
      <c r="H317" s="16">
        <v>4.3</v>
      </c>
      <c r="I317" s="16">
        <v>67.72</v>
      </c>
      <c r="J317" s="15">
        <f>Tabela1[[#This Row],[Preço atual]]/Tabela1[[#This Row],[VP]]</f>
        <v>0.59627879503839343</v>
      </c>
      <c r="K317" s="14">
        <v>0.28000000000000003</v>
      </c>
      <c r="L317" s="14">
        <v>0</v>
      </c>
      <c r="M317" s="13">
        <v>3.16</v>
      </c>
      <c r="N317" s="13">
        <v>8835</v>
      </c>
      <c r="O317" s="13">
        <v>2713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-0.25431646589868584</v>
      </c>
      <c r="U317" s="29" t="str">
        <f>HYPERLINK("https://statusinvest.com.br/fundos-imobiliarios/"&amp;Tabela1[[#This Row],[Ticker]],"Link")</f>
        <v>Link</v>
      </c>
      <c r="V317" s="38" t="s">
        <v>668</v>
      </c>
    </row>
    <row r="318" spans="1:22" x14ac:dyDescent="0.25">
      <c r="A318" s="12" t="s">
        <v>669</v>
      </c>
      <c r="B318" s="12" t="s">
        <v>28</v>
      </c>
      <c r="C318" s="13" t="s">
        <v>53</v>
      </c>
      <c r="D318" s="13" t="s">
        <v>670</v>
      </c>
      <c r="E318" s="16">
        <v>80.62</v>
      </c>
      <c r="F318" s="16">
        <v>0.55000000000000004</v>
      </c>
      <c r="G318" s="25">
        <f>Tabela1[[#This Row],[Divid.]]*12/Tabela1[[#This Row],[Preço atual]]</f>
        <v>8.1865542049119333E-2</v>
      </c>
      <c r="H318" s="16">
        <v>7.16</v>
      </c>
      <c r="I318" s="16">
        <v>86.86</v>
      </c>
      <c r="J318" s="15">
        <f>Tabela1[[#This Row],[Preço atual]]/Tabela1[[#This Row],[VP]]</f>
        <v>0.92816025788625378</v>
      </c>
      <c r="K318" s="14"/>
      <c r="L318" s="14"/>
      <c r="M318" s="13">
        <v>0.59</v>
      </c>
      <c r="N318" s="13">
        <v>107170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-0.39582625794007886</v>
      </c>
      <c r="U318" s="29" t="str">
        <f>HYPERLINK("https://statusinvest.com.br/fundos-imobiliarios/"&amp;Tabela1[[#This Row],[Ticker]],"Link")</f>
        <v>Link</v>
      </c>
      <c r="V318" s="38" t="s">
        <v>671</v>
      </c>
    </row>
    <row r="319" spans="1:22" x14ac:dyDescent="0.25">
      <c r="A319" s="12" t="s">
        <v>672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1191.8800000000001</v>
      </c>
      <c r="J319" s="15">
        <f>Tabela1[[#This Row],[Preço atual]]/Tabela1[[#This Row],[VP]]</f>
        <v>0.9229117025203879</v>
      </c>
      <c r="K319" s="14"/>
      <c r="L319" s="14"/>
      <c r="M319" s="13">
        <v>0.06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673</v>
      </c>
      <c r="B320" s="12" t="s">
        <v>28</v>
      </c>
      <c r="C320" s="13" t="s">
        <v>70</v>
      </c>
      <c r="D320" s="13" t="s">
        <v>670</v>
      </c>
      <c r="E320" s="16">
        <v>89.96</v>
      </c>
      <c r="F320" s="16">
        <v>0.72</v>
      </c>
      <c r="G320" s="14">
        <f>Tabela1[[#This Row],[Divid.]]*12/Tabela1[[#This Row],[Preço atual]]</f>
        <v>9.604268563806137E-2</v>
      </c>
      <c r="H320" s="16">
        <v>8</v>
      </c>
      <c r="I320" s="16">
        <v>105.39</v>
      </c>
      <c r="J320" s="15">
        <f>Tabela1[[#This Row],[Preço atual]]/Tabela1[[#This Row],[VP]]</f>
        <v>0.85359142233608498</v>
      </c>
      <c r="K320" s="14">
        <v>7.0000000000000007E-2</v>
      </c>
      <c r="L320" s="14">
        <v>0</v>
      </c>
      <c r="M320" s="13">
        <v>1.94</v>
      </c>
      <c r="N320" s="13">
        <v>13564</v>
      </c>
      <c r="O320" s="13">
        <v>2652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-0.29119789197002677</v>
      </c>
      <c r="U320" s="29" t="str">
        <f>HYPERLINK("https://statusinvest.com.br/fundos-imobiliarios/"&amp;Tabela1[[#This Row],[Ticker]],"Link")</f>
        <v>Link</v>
      </c>
      <c r="V320" s="38" t="s">
        <v>674</v>
      </c>
    </row>
    <row r="321" spans="1:22" x14ac:dyDescent="0.25">
      <c r="A321" s="12" t="s">
        <v>675</v>
      </c>
      <c r="B321" s="12" t="s">
        <v>28</v>
      </c>
      <c r="C321" s="13" t="s">
        <v>159</v>
      </c>
      <c r="D321" s="13" t="s">
        <v>670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26379.11</v>
      </c>
      <c r="J321" s="15">
        <f>Tabela1[[#This Row],[Preço atual]]/Tabela1[[#This Row],[VP]]</f>
        <v>3.5935560373340873</v>
      </c>
      <c r="K321" s="14"/>
      <c r="L321" s="14"/>
      <c r="M321" s="13">
        <v>1.81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676</v>
      </c>
      <c r="B322" s="12" t="s">
        <v>28</v>
      </c>
      <c r="C322" s="13" t="s">
        <v>43</v>
      </c>
      <c r="D322" s="13" t="s">
        <v>670</v>
      </c>
      <c r="E322" s="16">
        <v>58.01</v>
      </c>
      <c r="F322" s="16">
        <v>0.28000000000000003</v>
      </c>
      <c r="G322" s="25">
        <f>Tabela1[[#This Row],[Divid.]]*12/Tabela1[[#This Row],[Preço atual]]</f>
        <v>5.7921048095156018E-2</v>
      </c>
      <c r="H322" s="16">
        <v>3.23</v>
      </c>
      <c r="I322" s="16">
        <v>82.17</v>
      </c>
      <c r="J322" s="15">
        <f>Tabela1[[#This Row],[Preço atual]]/Tabela1[[#This Row],[VP]]</f>
        <v>0.70597541681879028</v>
      </c>
      <c r="K322" s="14">
        <v>0.28000000000000003</v>
      </c>
      <c r="L322" s="14">
        <v>0</v>
      </c>
      <c r="M322" s="13">
        <v>1.08</v>
      </c>
      <c r="N322" s="13">
        <v>87577</v>
      </c>
      <c r="O322" s="13">
        <v>8983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-0.572538390441653</v>
      </c>
      <c r="U322" s="29" t="str">
        <f>HYPERLINK("https://statusinvest.com.br/fundos-imobiliarios/"&amp;Tabela1[[#This Row],[Ticker]],"Link")</f>
        <v>Link</v>
      </c>
      <c r="V322" s="38" t="s">
        <v>677</v>
      </c>
    </row>
    <row r="323" spans="1:22" x14ac:dyDescent="0.25">
      <c r="A323" s="12" t="s">
        <v>678</v>
      </c>
      <c r="B323" s="12" t="s">
        <v>28</v>
      </c>
      <c r="C323" s="13" t="s">
        <v>36</v>
      </c>
      <c r="D323" s="13" t="s">
        <v>670</v>
      </c>
      <c r="E323" s="16">
        <v>89.92</v>
      </c>
      <c r="F323" s="16">
        <v>0.65</v>
      </c>
      <c r="G323" s="25">
        <f>Tabela1[[#This Row],[Divid.]]*12/Tabela1[[#This Row],[Preço atual]]</f>
        <v>8.6743772241992895E-2</v>
      </c>
      <c r="H323" s="16">
        <v>9.68</v>
      </c>
      <c r="I323" s="16">
        <v>95.26</v>
      </c>
      <c r="J323" s="15">
        <f>Tabela1[[#This Row],[Preço atual]]/Tabela1[[#This Row],[VP]]</f>
        <v>0.94394289313457902</v>
      </c>
      <c r="K323" s="14"/>
      <c r="L323" s="14"/>
      <c r="M323" s="13">
        <v>9.86</v>
      </c>
      <c r="N323" s="13">
        <v>137838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-0.35982455909968358</v>
      </c>
      <c r="U323" s="29" t="str">
        <f>HYPERLINK("https://statusinvest.com.br/fundos-imobiliarios/"&amp;Tabela1[[#This Row],[Ticker]],"Link")</f>
        <v>Link</v>
      </c>
      <c r="V323" s="38" t="s">
        <v>679</v>
      </c>
    </row>
    <row r="324" spans="1:22" x14ac:dyDescent="0.25">
      <c r="A324" s="12" t="s">
        <v>680</v>
      </c>
      <c r="B324" s="12" t="s">
        <v>28</v>
      </c>
      <c r="C324" s="13" t="s">
        <v>159</v>
      </c>
      <c r="D324" s="13" t="s">
        <v>30</v>
      </c>
      <c r="E324" s="16">
        <v>56.49</v>
      </c>
      <c r="F324" s="16">
        <v>0.4</v>
      </c>
      <c r="G324" s="25">
        <f>Tabela1[[#This Row],[Divid.]]*12/Tabela1[[#This Row],[Preço atual]]</f>
        <v>8.4970791290493897E-2</v>
      </c>
      <c r="H324" s="16">
        <v>4.38</v>
      </c>
      <c r="I324" s="16">
        <v>95.25</v>
      </c>
      <c r="J324" s="15">
        <f>Tabela1[[#This Row],[Preço atual]]/Tabela1[[#This Row],[VP]]</f>
        <v>0.59307086614173232</v>
      </c>
      <c r="K324" s="14">
        <v>0.217</v>
      </c>
      <c r="L324" s="14">
        <v>0</v>
      </c>
      <c r="M324" s="13">
        <v>1.95</v>
      </c>
      <c r="N324" s="13">
        <v>1222</v>
      </c>
      <c r="O324" s="13">
        <v>9026</v>
      </c>
      <c r="P324" s="13">
        <v>847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-0.37290928936904877</v>
      </c>
      <c r="U324" s="29" t="str">
        <f>HYPERLINK("https://statusinvest.com.br/fundos-imobiliarios/"&amp;Tabela1[[#This Row],[Ticker]],"Link")</f>
        <v>Link</v>
      </c>
      <c r="V324" s="38" t="s">
        <v>681</v>
      </c>
    </row>
    <row r="325" spans="1:22" x14ac:dyDescent="0.25">
      <c r="A325" s="12" t="s">
        <v>682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683</v>
      </c>
      <c r="B326" s="12" t="s">
        <v>28</v>
      </c>
      <c r="C326" s="13" t="s">
        <v>82</v>
      </c>
      <c r="D326" s="13" t="s">
        <v>670</v>
      </c>
      <c r="E326" s="16">
        <v>9.3800000000000008</v>
      </c>
      <c r="F326" s="16">
        <v>0.1</v>
      </c>
      <c r="G326" s="25">
        <f>Tabela1[[#This Row],[Divid.]]*12/Tabela1[[#This Row],[Preço atual]]</f>
        <v>0.1279317697228145</v>
      </c>
      <c r="H326" s="16">
        <v>1.353</v>
      </c>
      <c r="I326" s="16">
        <v>97.11</v>
      </c>
      <c r="J326" s="15">
        <f>Tabela1[[#This Row],[Preço atual]]/Tabela1[[#This Row],[VP]]</f>
        <v>9.6591494181855642E-2</v>
      </c>
      <c r="K326" s="14"/>
      <c r="L326" s="14"/>
      <c r="M326" s="13">
        <v>11.25</v>
      </c>
      <c r="N326" s="13">
        <v>7498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-5.5854097986608897E-2</v>
      </c>
      <c r="U326" s="29" t="str">
        <f>HYPERLINK("https://statusinvest.com.br/fundos-imobiliarios/"&amp;Tabela1[[#This Row],[Ticker]],"Link")</f>
        <v>Link</v>
      </c>
      <c r="V326" s="38" t="s">
        <v>684</v>
      </c>
    </row>
    <row r="327" spans="1:22" x14ac:dyDescent="0.25">
      <c r="A327" s="12" t="s">
        <v>685</v>
      </c>
      <c r="B327" s="12" t="s">
        <v>28</v>
      </c>
      <c r="C327" s="13" t="s">
        <v>36</v>
      </c>
      <c r="D327" s="13" t="s">
        <v>670</v>
      </c>
      <c r="E327" s="16">
        <v>98.65</v>
      </c>
      <c r="F327" s="16">
        <v>1</v>
      </c>
      <c r="G327" s="14">
        <f>Tabela1[[#This Row],[Divid.]]*12/Tabela1[[#This Row],[Preço atual]]</f>
        <v>0.12164216928535225</v>
      </c>
      <c r="H327" s="16">
        <v>13.95</v>
      </c>
      <c r="I327" s="16">
        <v>98.39</v>
      </c>
      <c r="J327" s="15">
        <f>Tabela1[[#This Row],[Preço atual]]/Tabela1[[#This Row],[VP]]</f>
        <v>1.0026425449740828</v>
      </c>
      <c r="K327" s="14"/>
      <c r="L327" s="14"/>
      <c r="M327" s="13">
        <v>31.84</v>
      </c>
      <c r="N327" s="13">
        <v>49753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-0.10227181339223435</v>
      </c>
      <c r="U327" s="29" t="str">
        <f>HYPERLINK("https://statusinvest.com.br/fundos-imobiliarios/"&amp;Tabela1[[#This Row],[Ticker]],"Link")</f>
        <v>Link</v>
      </c>
      <c r="V327" s="38" t="s">
        <v>686</v>
      </c>
    </row>
    <row r="328" spans="1:22" x14ac:dyDescent="0.25">
      <c r="A328" s="12" t="s">
        <v>687</v>
      </c>
      <c r="B328" s="12" t="s">
        <v>28</v>
      </c>
      <c r="C328" s="13" t="s">
        <v>159</v>
      </c>
      <c r="D328" s="13" t="s">
        <v>227</v>
      </c>
      <c r="E328" s="16">
        <v>700.01</v>
      </c>
      <c r="F328" s="16">
        <v>22.998699999999999</v>
      </c>
      <c r="G328" s="25">
        <f>Tabela1[[#This Row],[Divid.]]*12/Tabela1[[#This Row],[Preço atual]]</f>
        <v>0.39425779631719549</v>
      </c>
      <c r="H328" s="16">
        <v>251.6568</v>
      </c>
      <c r="I328" s="16">
        <v>640.15</v>
      </c>
      <c r="J328" s="15">
        <f>Tabela1[[#This Row],[Preço atual]]/Tabela1[[#This Row],[VP]]</f>
        <v>1.0935093337499024</v>
      </c>
      <c r="K328" s="14"/>
      <c r="L328" s="14"/>
      <c r="M328" s="13">
        <v>4.2300000000000004</v>
      </c>
      <c r="N328" s="13">
        <v>62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1.9096516333372358</v>
      </c>
      <c r="U328" s="29" t="str">
        <f>HYPERLINK("https://statusinvest.com.br/fundos-imobiliarios/"&amp;Tabela1[[#This Row],[Ticker]],"Link")</f>
        <v>Link</v>
      </c>
      <c r="V328" s="38" t="s">
        <v>688</v>
      </c>
    </row>
    <row r="329" spans="1:22" x14ac:dyDescent="0.25">
      <c r="A329" s="12" t="s">
        <v>689</v>
      </c>
      <c r="B329" s="12" t="s">
        <v>28</v>
      </c>
      <c r="C329" s="13" t="s">
        <v>184</v>
      </c>
      <c r="D329" s="13" t="s">
        <v>30</v>
      </c>
      <c r="E329" s="16">
        <v>112.66</v>
      </c>
      <c r="F329" s="16">
        <v>1</v>
      </c>
      <c r="G329" s="25">
        <f>Tabela1[[#This Row],[Divid.]]*12/Tabela1[[#This Row],[Preço atual]]</f>
        <v>0.10651517841292385</v>
      </c>
      <c r="H329" s="16">
        <v>11.75</v>
      </c>
      <c r="I329" s="16">
        <v>107.52</v>
      </c>
      <c r="J329" s="15">
        <f>Tabela1[[#This Row],[Preço atual]]/Tabela1[[#This Row],[VP]]</f>
        <v>1.0478050595238095</v>
      </c>
      <c r="K329" s="14">
        <v>0.05</v>
      </c>
      <c r="L329" s="14">
        <v>0</v>
      </c>
      <c r="M329" s="13">
        <v>0.52</v>
      </c>
      <c r="N329" s="13">
        <v>47973</v>
      </c>
      <c r="O329" s="13">
        <v>17325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-0.21391012241384622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690</v>
      </c>
      <c r="B330" s="12" t="s">
        <v>28</v>
      </c>
      <c r="C330" s="13" t="s">
        <v>36</v>
      </c>
      <c r="D330" s="13" t="s">
        <v>30</v>
      </c>
      <c r="E330" s="16">
        <v>8.41</v>
      </c>
      <c r="F330" s="16">
        <v>3.5000000000000003E-2</v>
      </c>
      <c r="G330" s="14">
        <f>Tabela1[[#This Row],[Divid.]]*12/Tabela1[[#This Row],[Preço atual]]</f>
        <v>4.9940546967895363E-2</v>
      </c>
      <c r="H330" s="16">
        <v>0.23499999999999999</v>
      </c>
      <c r="I330" s="16">
        <v>16.93</v>
      </c>
      <c r="J330" s="15">
        <f>Tabela1[[#This Row],[Preço atual]]/Tabela1[[#This Row],[VP]]</f>
        <v>0.49675132900177205</v>
      </c>
      <c r="K330" s="14"/>
      <c r="L330" s="14"/>
      <c r="M330" s="13">
        <v>6.58</v>
      </c>
      <c r="N330" s="13">
        <v>2496</v>
      </c>
      <c r="O330" s="13"/>
      <c r="P330" s="13"/>
      <c r="Q330" s="30">
        <f>Tabela1[[#This Row],[Divid.]]</f>
        <v>3.5000000000000003E-2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3.0996309963099633</v>
      </c>
      <c r="T330" s="17">
        <f>Tabela1[[#This Row],[Preço Calculado]]/Tabela1[[#This Row],[Preço atual]]-1</f>
        <v>-0.63143507772770946</v>
      </c>
      <c r="U330" s="29" t="str">
        <f>HYPERLINK("https://statusinvest.com.br/fundos-imobiliarios/"&amp;Tabela1[[#This Row],[Ticker]],"Link")</f>
        <v>Link</v>
      </c>
      <c r="V330" s="38" t="s">
        <v>691</v>
      </c>
    </row>
    <row r="331" spans="1:22" x14ac:dyDescent="0.25">
      <c r="A331" s="12" t="s">
        <v>692</v>
      </c>
      <c r="B331" s="12" t="s">
        <v>28</v>
      </c>
      <c r="C331" s="13" t="s">
        <v>159</v>
      </c>
      <c r="D331" s="13" t="s">
        <v>693</v>
      </c>
      <c r="E331" s="16">
        <v>1.3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20.07</v>
      </c>
      <c r="J331" s="15">
        <f>Tabela1[[#This Row],[Preço atual]]/Tabela1[[#This Row],[VP]]</f>
        <v>6.477329347284505E-2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694</v>
      </c>
      <c r="B332" s="12" t="s">
        <v>28</v>
      </c>
      <c r="C332" s="13" t="s">
        <v>53</v>
      </c>
      <c r="D332" s="13" t="s">
        <v>670</v>
      </c>
      <c r="E332" s="16">
        <v>98.99</v>
      </c>
      <c r="F332" s="16">
        <v>1.2312000000000001</v>
      </c>
      <c r="G332" s="14">
        <f>Tabela1[[#This Row],[Divid.]]*12/Tabela1[[#This Row],[Preço atual]]</f>
        <v>0.14925143953934741</v>
      </c>
      <c r="H332" s="16">
        <v>1.2312000000000001</v>
      </c>
      <c r="I332" s="16">
        <v>101.9</v>
      </c>
      <c r="J332" s="15">
        <f>Tabela1[[#This Row],[Preço atual]]/Tabela1[[#This Row],[VP]]</f>
        <v>0.97144259077526973</v>
      </c>
      <c r="K332" s="14"/>
      <c r="L332" s="14"/>
      <c r="M332" s="13">
        <v>5.2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0.10148663866677055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695</v>
      </c>
      <c r="B333" s="12" t="s">
        <v>28</v>
      </c>
      <c r="C333" s="13" t="s">
        <v>43</v>
      </c>
      <c r="D333" s="13" t="s">
        <v>30</v>
      </c>
      <c r="E333" s="16">
        <v>159.49</v>
      </c>
      <c r="F333" s="16">
        <v>0.8</v>
      </c>
      <c r="G333" s="14">
        <f>Tabela1[[#This Row],[Divid.]]*12/Tabela1[[#This Row],[Preço atual]]</f>
        <v>6.0191861558718418E-2</v>
      </c>
      <c r="H333" s="16">
        <v>9.27</v>
      </c>
      <c r="I333" s="16">
        <v>209.12</v>
      </c>
      <c r="J333" s="15">
        <f>Tabela1[[#This Row],[Preço atual]]/Tabela1[[#This Row],[VP]]</f>
        <v>0.76267214996174448</v>
      </c>
      <c r="K333" s="14">
        <v>0.14399999999999999</v>
      </c>
      <c r="L333" s="14">
        <v>0</v>
      </c>
      <c r="M333" s="13">
        <v>2.59</v>
      </c>
      <c r="N333" s="13">
        <v>31448</v>
      </c>
      <c r="O333" s="13">
        <v>14267</v>
      </c>
      <c r="P333" s="13">
        <v>1039</v>
      </c>
      <c r="Q333" s="30">
        <f>Tabela1[[#This Row],[Divid.]]</f>
        <v>0.8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3" s="17">
        <f>Tabela1[[#This Row],[Preço Calculado]]/Tabela1[[#This Row],[Preço atual]]-1</f>
        <v>-0.55577961949285304</v>
      </c>
      <c r="U333" s="29" t="str">
        <f>HYPERLINK("https://statusinvest.com.br/fundos-imobiliarios/"&amp;Tabela1[[#This Row],[Ticker]],"Link")</f>
        <v>Link</v>
      </c>
      <c r="V333" s="38" t="s">
        <v>696</v>
      </c>
    </row>
    <row r="334" spans="1:22" x14ac:dyDescent="0.25">
      <c r="A334" s="12" t="s">
        <v>697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698</v>
      </c>
    </row>
    <row r="335" spans="1:22" x14ac:dyDescent="0.25">
      <c r="A335" s="12" t="s">
        <v>699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700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701</v>
      </c>
      <c r="B337" s="12" t="s">
        <v>28</v>
      </c>
      <c r="C337" s="13" t="s">
        <v>36</v>
      </c>
      <c r="D337" s="13" t="s">
        <v>702</v>
      </c>
      <c r="E337" s="16">
        <v>85.64</v>
      </c>
      <c r="F337" s="16">
        <v>0.77549999999999997</v>
      </c>
      <c r="G337" s="25">
        <f>Tabela1[[#This Row],[Divid.]]*12/Tabela1[[#This Row],[Preço atual]]</f>
        <v>0.10866417561886968</v>
      </c>
      <c r="H337" s="16">
        <v>10.6716</v>
      </c>
      <c r="I337" s="16">
        <v>95.46</v>
      </c>
      <c r="J337" s="15">
        <f>Tabela1[[#This Row],[Preço atual]]/Tabela1[[#This Row],[VP]]</f>
        <v>0.89712968782736235</v>
      </c>
      <c r="K337" s="14">
        <v>1</v>
      </c>
      <c r="L337" s="14">
        <v>0</v>
      </c>
      <c r="M337" s="13">
        <v>2.0499999999999998</v>
      </c>
      <c r="N337" s="13">
        <v>180788</v>
      </c>
      <c r="O337" s="13">
        <v>41583</v>
      </c>
      <c r="P337" s="13">
        <v>0</v>
      </c>
      <c r="Q337" s="30">
        <f>Tabela1[[#This Row],[Divid.]]</f>
        <v>0.77549999999999997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68.678966789667882</v>
      </c>
      <c r="T337" s="17">
        <f>Tabela1[[#This Row],[Preço Calculado]]/Tabela1[[#This Row],[Preço atual]]-1</f>
        <v>-0.19805036443638624</v>
      </c>
      <c r="U337" s="29" t="str">
        <f>HYPERLINK("https://statusinvest.com.br/fundos-imobiliarios/"&amp;Tabela1[[#This Row],[Ticker]],"Link")</f>
        <v>Link</v>
      </c>
      <c r="V337" s="38" t="s">
        <v>703</v>
      </c>
    </row>
    <row r="338" spans="1:22" x14ac:dyDescent="0.25">
      <c r="A338" s="12" t="s">
        <v>704</v>
      </c>
      <c r="B338" s="12" t="s">
        <v>28</v>
      </c>
      <c r="C338" s="13" t="s">
        <v>43</v>
      </c>
      <c r="D338" s="13" t="s">
        <v>702</v>
      </c>
      <c r="E338" s="16">
        <v>45.9</v>
      </c>
      <c r="F338" s="16">
        <v>0.4</v>
      </c>
      <c r="G338" s="25">
        <f>Tabela1[[#This Row],[Divid.]]*12/Tabela1[[#This Row],[Preço atual]]</f>
        <v>0.10457516339869283</v>
      </c>
      <c r="H338" s="16">
        <v>5.36</v>
      </c>
      <c r="I338" s="16">
        <v>92.59</v>
      </c>
      <c r="J338" s="15">
        <f>Tabela1[[#This Row],[Preço atual]]/Tabela1[[#This Row],[VP]]</f>
        <v>0.4957338805486553</v>
      </c>
      <c r="K338" s="14">
        <v>9.9000000000000005E-2</v>
      </c>
      <c r="L338" s="14">
        <v>0</v>
      </c>
      <c r="M338" s="13">
        <v>0.2</v>
      </c>
      <c r="N338" s="13">
        <v>69255</v>
      </c>
      <c r="O338" s="13">
        <v>5101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-0.22822757639341085</v>
      </c>
      <c r="U338" s="29" t="str">
        <f>HYPERLINK("https://statusinvest.com.br/fundos-imobiliarios/"&amp;Tabela1[[#This Row],[Ticker]],"Link")</f>
        <v>Link</v>
      </c>
      <c r="V338" s="38" t="s">
        <v>705</v>
      </c>
    </row>
    <row r="339" spans="1:22" x14ac:dyDescent="0.25">
      <c r="A339" s="12" t="s">
        <v>706</v>
      </c>
      <c r="B339" s="12" t="s">
        <v>28</v>
      </c>
      <c r="C339" s="13" t="s">
        <v>53</v>
      </c>
      <c r="D339" s="13" t="s">
        <v>50</v>
      </c>
      <c r="E339" s="16">
        <v>69</v>
      </c>
      <c r="F339" s="16">
        <v>0.59019999999999995</v>
      </c>
      <c r="G339" s="25">
        <f>Tabela1[[#This Row],[Divid.]]*12/Tabela1[[#This Row],[Preço atual]]</f>
        <v>0.10264347826086956</v>
      </c>
      <c r="H339" s="16">
        <v>7.0331000000000001</v>
      </c>
      <c r="I339" s="16">
        <v>73.36</v>
      </c>
      <c r="J339" s="15">
        <f>Tabela1[[#This Row],[Preço atual]]/Tabela1[[#This Row],[VP]]</f>
        <v>0.94056706652126498</v>
      </c>
      <c r="K339" s="14"/>
      <c r="L339" s="14"/>
      <c r="M339" s="13">
        <v>0.67</v>
      </c>
      <c r="N339" s="13">
        <v>657</v>
      </c>
      <c r="O339" s="13"/>
      <c r="P339" s="13"/>
      <c r="Q339" s="30">
        <f>Tabela1[[#This Row],[Divid.]]</f>
        <v>0.59019999999999995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52.268634686346857</v>
      </c>
      <c r="T339" s="17">
        <f>Tabela1[[#This Row],[Preço Calculado]]/Tabela1[[#This Row],[Preço atual]]-1</f>
        <v>-0.24248355527033538</v>
      </c>
      <c r="U339" s="29" t="str">
        <f>HYPERLINK("https://statusinvest.com.br/fundos-imobiliarios/"&amp;Tabela1[[#This Row],[Ticker]],"Link")</f>
        <v>Link</v>
      </c>
      <c r="V339" s="38" t="s">
        <v>707</v>
      </c>
    </row>
    <row r="340" spans="1:22" x14ac:dyDescent="0.25">
      <c r="A340" s="12" t="s">
        <v>708</v>
      </c>
      <c r="B340" s="12" t="s">
        <v>28</v>
      </c>
      <c r="C340" s="13" t="s">
        <v>36</v>
      </c>
      <c r="D340" s="13" t="s">
        <v>709</v>
      </c>
      <c r="E340" s="16">
        <v>176.42</v>
      </c>
      <c r="F340" s="16">
        <v>2.13</v>
      </c>
      <c r="G340" s="14">
        <f>Tabela1[[#This Row],[Divid.]]*12/Tabela1[[#This Row],[Preço atual]]</f>
        <v>0.1448815327060424</v>
      </c>
      <c r="H340" s="16">
        <v>7.92</v>
      </c>
      <c r="I340" s="16">
        <v>285.51</v>
      </c>
      <c r="J340" s="15">
        <f>Tabela1[[#This Row],[Preço atual]]/Tabela1[[#This Row],[VP]]</f>
        <v>0.61791180694196346</v>
      </c>
      <c r="K340" s="14"/>
      <c r="L340" s="14"/>
      <c r="M340" s="13">
        <v>6.85</v>
      </c>
      <c r="N340" s="13">
        <v>69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6.9236403734630247E-2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710</v>
      </c>
      <c r="B341" s="12" t="s">
        <v>28</v>
      </c>
      <c r="C341" s="13" t="s">
        <v>70</v>
      </c>
      <c r="D341" s="13" t="s">
        <v>702</v>
      </c>
      <c r="E341" s="16">
        <v>46.96</v>
      </c>
      <c r="F341" s="16">
        <v>0.7</v>
      </c>
      <c r="G341" s="14">
        <f>Tabela1[[#This Row],[Divid.]]*12/Tabela1[[#This Row],[Preço atual]]</f>
        <v>0.17887563884156726</v>
      </c>
      <c r="H341" s="16">
        <v>1.4</v>
      </c>
      <c r="I341" s="16">
        <v>124.78</v>
      </c>
      <c r="J341" s="15">
        <f>Tabela1[[#This Row],[Preço atual]]/Tabela1[[#This Row],[VP]]</f>
        <v>0.37634236255810227</v>
      </c>
      <c r="K341" s="14">
        <v>0</v>
      </c>
      <c r="L341" s="14">
        <v>0</v>
      </c>
      <c r="M341" s="13">
        <v>0.55000000000000004</v>
      </c>
      <c r="N341" s="13">
        <v>6180</v>
      </c>
      <c r="O341" s="13">
        <v>888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0.3201154158049242</v>
      </c>
      <c r="U341" s="29" t="str">
        <f>HYPERLINK("https://statusinvest.com.br/fundos-imobiliarios/"&amp;Tabela1[[#This Row],[Ticker]],"Link")</f>
        <v>Link</v>
      </c>
      <c r="V341" s="38" t="s">
        <v>711</v>
      </c>
    </row>
    <row r="342" spans="1:22" x14ac:dyDescent="0.25">
      <c r="A342" s="12" t="s">
        <v>712</v>
      </c>
      <c r="B342" s="12" t="s">
        <v>28</v>
      </c>
      <c r="C342" s="13" t="s">
        <v>53</v>
      </c>
      <c r="D342" s="13" t="s">
        <v>227</v>
      </c>
      <c r="E342" s="16">
        <v>76.95</v>
      </c>
      <c r="F342" s="16">
        <v>0.72</v>
      </c>
      <c r="G342" s="14">
        <f>Tabela1[[#This Row],[Divid.]]*12/Tabela1[[#This Row],[Preço atual]]</f>
        <v>0.11228070175438597</v>
      </c>
      <c r="H342" s="16">
        <v>8.6199999999999992</v>
      </c>
      <c r="I342" s="16">
        <v>80.040000000000006</v>
      </c>
      <c r="J342" s="15">
        <f>Tabela1[[#This Row],[Preço atual]]/Tabela1[[#This Row],[VP]]</f>
        <v>0.96139430284857563</v>
      </c>
      <c r="K342" s="14"/>
      <c r="L342" s="14"/>
      <c r="M342" s="13">
        <v>3.22</v>
      </c>
      <c r="N342" s="13">
        <v>4821</v>
      </c>
      <c r="O342" s="13"/>
      <c r="P342" s="13"/>
      <c r="Q342" s="30">
        <f>Tabela1[[#This Row],[Divid.]]</f>
        <v>0.72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42" s="17">
        <f>Tabela1[[#This Row],[Preço Calculado]]/Tabela1[[#This Row],[Preço atual]]-1</f>
        <v>-0.17136013465397815</v>
      </c>
      <c r="U342" s="29" t="str">
        <f>HYPERLINK("https://statusinvest.com.br/fundos-imobiliarios/"&amp;Tabela1[[#This Row],[Ticker]],"Link")</f>
        <v>Link</v>
      </c>
      <c r="V342" s="38" t="s">
        <v>713</v>
      </c>
    </row>
    <row r="343" spans="1:22" x14ac:dyDescent="0.25">
      <c r="A343" s="12" t="s">
        <v>714</v>
      </c>
      <c r="B343" s="12" t="s">
        <v>28</v>
      </c>
      <c r="C343" s="13" t="s">
        <v>82</v>
      </c>
      <c r="D343" s="13" t="s">
        <v>50</v>
      </c>
      <c r="E343" s="16">
        <v>112</v>
      </c>
      <c r="F343" s="16">
        <v>1.1000000000000001</v>
      </c>
      <c r="G343" s="25">
        <f>Tabela1[[#This Row],[Divid.]]*12/Tabela1[[#This Row],[Preço atual]]</f>
        <v>0.11785714285714287</v>
      </c>
      <c r="H343" s="16">
        <v>14.75</v>
      </c>
      <c r="I343" s="16">
        <v>106.95</v>
      </c>
      <c r="J343" s="15">
        <f>Tabela1[[#This Row],[Preço atual]]/Tabela1[[#This Row],[VP]]</f>
        <v>1.0472183263207107</v>
      </c>
      <c r="K343" s="14"/>
      <c r="L343" s="14"/>
      <c r="M343" s="13">
        <v>5.88</v>
      </c>
      <c r="N343" s="13">
        <v>895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-0.13020558777016344</v>
      </c>
      <c r="U343" s="29" t="str">
        <f>HYPERLINK("https://statusinvest.com.br/fundos-imobiliarios/"&amp;Tabela1[[#This Row],[Ticker]],"Link")</f>
        <v>Link</v>
      </c>
      <c r="V343" s="38" t="s">
        <v>715</v>
      </c>
    </row>
    <row r="344" spans="1:22" x14ac:dyDescent="0.25">
      <c r="A344" s="12" t="s">
        <v>716</v>
      </c>
      <c r="B344" s="12" t="s">
        <v>28</v>
      </c>
      <c r="C344" s="13" t="s">
        <v>43</v>
      </c>
      <c r="D344" s="13" t="s">
        <v>252</v>
      </c>
      <c r="E344" s="16">
        <v>69</v>
      </c>
      <c r="F344" s="16">
        <v>0.32</v>
      </c>
      <c r="G344" s="25">
        <f>Tabela1[[#This Row],[Divid.]]*12/Tabela1[[#This Row],[Preço atual]]</f>
        <v>5.5652173913043473E-2</v>
      </c>
      <c r="H344" s="16">
        <v>3.26</v>
      </c>
      <c r="I344" s="16">
        <v>99.29</v>
      </c>
      <c r="J344" s="15">
        <f>Tabela1[[#This Row],[Preço atual]]/Tabela1[[#This Row],[VP]]</f>
        <v>0.69493403162453415</v>
      </c>
      <c r="K344" s="14">
        <v>0.216</v>
      </c>
      <c r="L344" s="14">
        <v>0</v>
      </c>
      <c r="M344" s="13">
        <v>0.39</v>
      </c>
      <c r="N344" s="13">
        <v>1185</v>
      </c>
      <c r="O344" s="13">
        <v>4051</v>
      </c>
      <c r="P344" s="13">
        <v>271</v>
      </c>
      <c r="Q344" s="30">
        <f>Tabela1[[#This Row],[Divid.]]</f>
        <v>0.32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44" s="17">
        <f>Tabela1[[#This Row],[Preço Calculado]]/Tabela1[[#This Row],[Preço atual]]-1</f>
        <v>-0.58928284935023267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717</v>
      </c>
      <c r="B345" s="12" t="s">
        <v>28</v>
      </c>
      <c r="C345" s="13" t="s">
        <v>36</v>
      </c>
      <c r="D345" s="13" t="s">
        <v>99</v>
      </c>
      <c r="E345" s="16">
        <v>114.99</v>
      </c>
      <c r="F345" s="16">
        <v>1.1499999999999999</v>
      </c>
      <c r="G345" s="14">
        <f>Tabela1[[#This Row],[Divid.]]*12/Tabela1[[#This Row],[Preço atual]]</f>
        <v>0.12001043569006001</v>
      </c>
      <c r="H345" s="16">
        <v>13.96</v>
      </c>
      <c r="I345" s="16">
        <v>106.79</v>
      </c>
      <c r="J345" s="15">
        <f>Tabela1[[#This Row],[Preço atual]]/Tabela1[[#This Row],[VP]]</f>
        <v>1.0767862159378219</v>
      </c>
      <c r="K345" s="14"/>
      <c r="L345" s="14"/>
      <c r="M345" s="13">
        <v>12.61</v>
      </c>
      <c r="N345" s="13">
        <v>1212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-0.11431412774863481</v>
      </c>
      <c r="U345" s="29" t="str">
        <f>HYPERLINK("https://statusinvest.com.br/fundos-imobiliarios/"&amp;Tabela1[[#This Row],[Ticker]],"Link")</f>
        <v>Link</v>
      </c>
      <c r="V345" s="38" t="s">
        <v>718</v>
      </c>
    </row>
    <row r="346" spans="1:22" x14ac:dyDescent="0.25">
      <c r="A346" s="12" t="s">
        <v>719</v>
      </c>
      <c r="B346" s="12" t="s">
        <v>28</v>
      </c>
      <c r="C346" s="13" t="s">
        <v>43</v>
      </c>
      <c r="D346" s="13" t="s">
        <v>30</v>
      </c>
      <c r="E346" s="16">
        <v>45.63</v>
      </c>
      <c r="F346" s="16">
        <v>0.4</v>
      </c>
      <c r="G346" s="14">
        <f>Tabela1[[#This Row],[Divid.]]*12/Tabela1[[#This Row],[Preço atual]]</f>
        <v>0.10519395134779751</v>
      </c>
      <c r="H346" s="16">
        <v>4.8</v>
      </c>
      <c r="I346" s="16">
        <v>86.83</v>
      </c>
      <c r="J346" s="15">
        <f>Tabela1[[#This Row],[Preço atual]]/Tabela1[[#This Row],[VP]]</f>
        <v>0.5255096164919959</v>
      </c>
      <c r="K346" s="14">
        <v>0.2</v>
      </c>
      <c r="L346" s="14">
        <v>0</v>
      </c>
      <c r="M346" s="13">
        <v>2.0699999999999998</v>
      </c>
      <c r="N346" s="13">
        <v>10609</v>
      </c>
      <c r="O346" s="13">
        <v>2232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-0.22366087566201098</v>
      </c>
      <c r="U346" s="29" t="str">
        <f>HYPERLINK("https://statusinvest.com.br/fundos-imobiliarios/"&amp;Tabela1[[#This Row],[Ticker]],"Link")</f>
        <v>Link</v>
      </c>
      <c r="V346" s="38" t="s">
        <v>720</v>
      </c>
    </row>
    <row r="347" spans="1:22" x14ac:dyDescent="0.25">
      <c r="A347" s="12" t="s">
        <v>721</v>
      </c>
      <c r="B347" s="12" t="s">
        <v>28</v>
      </c>
      <c r="C347" s="13" t="s">
        <v>159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576.27</v>
      </c>
      <c r="J347" s="15">
        <f>Tabela1[[#This Row],[Preço atual]]/Tabela1[[#This Row],[VP]]</f>
        <v>1.2494143370295174</v>
      </c>
      <c r="K347" s="14">
        <v>0</v>
      </c>
      <c r="L347" s="14">
        <v>0</v>
      </c>
      <c r="M347" s="13">
        <v>8.33</v>
      </c>
      <c r="N347" s="13">
        <v>85</v>
      </c>
      <c r="O347" s="13">
        <v>2887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722</v>
      </c>
    </row>
    <row r="348" spans="1:22" x14ac:dyDescent="0.25">
      <c r="A348" s="12" t="s">
        <v>723</v>
      </c>
      <c r="B348" s="12" t="s">
        <v>28</v>
      </c>
      <c r="C348" s="13" t="s">
        <v>36</v>
      </c>
      <c r="D348" s="13" t="s">
        <v>670</v>
      </c>
      <c r="E348" s="16">
        <v>103.49</v>
      </c>
      <c r="F348" s="16">
        <v>0.93</v>
      </c>
      <c r="G348" s="14">
        <f>Tabela1[[#This Row],[Divid.]]*12/Tabela1[[#This Row],[Preço atual]]</f>
        <v>0.10783650594260316</v>
      </c>
      <c r="H348" s="16">
        <v>12.9</v>
      </c>
      <c r="I348" s="16">
        <v>101.3</v>
      </c>
      <c r="J348" s="15">
        <f>Tabela1[[#This Row],[Preço atual]]/Tabela1[[#This Row],[VP]]</f>
        <v>1.021618953603159</v>
      </c>
      <c r="K348" s="14"/>
      <c r="L348" s="14"/>
      <c r="M348" s="13">
        <v>7.93</v>
      </c>
      <c r="N348" s="13">
        <v>2729</v>
      </c>
      <c r="O348" s="13"/>
      <c r="P348" s="13"/>
      <c r="Q348" s="30">
        <f>Tabela1[[#This Row],[Divid.]]</f>
        <v>0.93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48" s="17">
        <f>Tabela1[[#This Row],[Preço Calculado]]/Tabela1[[#This Row],[Preço atual]]-1</f>
        <v>-0.20415862772986604</v>
      </c>
      <c r="U348" s="29" t="str">
        <f>HYPERLINK("https://statusinvest.com.br/fundos-imobiliarios/"&amp;Tabela1[[#This Row],[Ticker]],"Link")</f>
        <v>Link</v>
      </c>
      <c r="V348" s="38" t="s">
        <v>724</v>
      </c>
    </row>
    <row r="349" spans="1:22" x14ac:dyDescent="0.25">
      <c r="A349" s="12" t="s">
        <v>725</v>
      </c>
      <c r="B349" s="12" t="s">
        <v>28</v>
      </c>
      <c r="C349" s="13" t="s">
        <v>36</v>
      </c>
      <c r="D349" s="13" t="s">
        <v>227</v>
      </c>
      <c r="E349" s="16">
        <v>83.15</v>
      </c>
      <c r="F349" s="16">
        <v>0.92</v>
      </c>
      <c r="G349" s="14">
        <f>Tabela1[[#This Row],[Divid.]]*12/Tabela1[[#This Row],[Preço atual]]</f>
        <v>0.1327720986169573</v>
      </c>
      <c r="H349" s="16">
        <v>11.57</v>
      </c>
      <c r="I349" s="16">
        <v>91.76</v>
      </c>
      <c r="J349" s="15">
        <f>Tabela1[[#This Row],[Preço atual]]/Tabela1[[#This Row],[VP]]</f>
        <v>0.90616826503923276</v>
      </c>
      <c r="K349" s="14"/>
      <c r="L349" s="14"/>
      <c r="M349" s="13">
        <v>4.96</v>
      </c>
      <c r="N349" s="13">
        <v>2141</v>
      </c>
      <c r="O349" s="13"/>
      <c r="P349" s="13"/>
      <c r="Q349" s="30">
        <f>Tabela1[[#This Row],[Divid.]]</f>
        <v>0.92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49" s="17">
        <f>Tabela1[[#This Row],[Preço Calculado]]/Tabela1[[#This Row],[Preço atual]]-1</f>
        <v>-2.0132113527990381E-2</v>
      </c>
      <c r="U349" s="29" t="str">
        <f>HYPERLINK("https://statusinvest.com.br/fundos-imobiliarios/"&amp;Tabela1[[#This Row],[Ticker]],"Link")</f>
        <v>Link</v>
      </c>
      <c r="V349" s="38" t="s">
        <v>726</v>
      </c>
    </row>
    <row r="350" spans="1:22" x14ac:dyDescent="0.25">
      <c r="A350" s="12" t="s">
        <v>727</v>
      </c>
      <c r="B350" s="12" t="s">
        <v>28</v>
      </c>
      <c r="C350" s="13" t="s">
        <v>159</v>
      </c>
      <c r="D350" s="13" t="s">
        <v>227</v>
      </c>
      <c r="E350" s="16">
        <v>1056</v>
      </c>
      <c r="F350" s="16">
        <v>33.822200000000002</v>
      </c>
      <c r="G350" s="14">
        <f>Tabela1[[#This Row],[Divid.]]*12/Tabela1[[#This Row],[Preço atual]]</f>
        <v>0.38434318181818183</v>
      </c>
      <c r="H350" s="16">
        <v>87.973399999999998</v>
      </c>
      <c r="I350" s="16">
        <v>1055.54</v>
      </c>
      <c r="J350" s="15">
        <f>Tabela1[[#This Row],[Preço atual]]/Tabela1[[#This Row],[VP]]</f>
        <v>1.0004357958959396</v>
      </c>
      <c r="K350" s="14"/>
      <c r="L350" s="14"/>
      <c r="M350" s="13">
        <v>0.85</v>
      </c>
      <c r="N350" s="13">
        <v>109</v>
      </c>
      <c r="O350" s="13"/>
      <c r="P350" s="13"/>
      <c r="Q350" s="30">
        <f>Tabela1[[#This Row],[Divid.]]</f>
        <v>33.822200000000002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2995.3239852398524</v>
      </c>
      <c r="T350" s="17">
        <f>Tabela1[[#This Row],[Preço Calculado]]/Tabela1[[#This Row],[Preço atual]]-1</f>
        <v>1.8364810466286481</v>
      </c>
      <c r="U350" s="29" t="str">
        <f>HYPERLINK("https://statusinvest.com.br/fundos-imobiliarios/"&amp;Tabela1[[#This Row],[Ticker]],"Link")</f>
        <v>Link</v>
      </c>
      <c r="V350" s="38" t="s">
        <v>728</v>
      </c>
    </row>
    <row r="351" spans="1:22" x14ac:dyDescent="0.25">
      <c r="A351" s="12" t="s">
        <v>729</v>
      </c>
      <c r="B351" s="12" t="s">
        <v>28</v>
      </c>
      <c r="C351" s="13" t="s">
        <v>53</v>
      </c>
      <c r="D351" s="13" t="s">
        <v>223</v>
      </c>
      <c r="E351" s="16">
        <v>83.44</v>
      </c>
      <c r="F351" s="16">
        <v>0.65</v>
      </c>
      <c r="G351" s="14">
        <f>Tabela1[[#This Row],[Divid.]]*12/Tabela1[[#This Row],[Preço atual]]</f>
        <v>9.3480345158197517E-2</v>
      </c>
      <c r="H351" s="16">
        <v>8.9</v>
      </c>
      <c r="I351" s="16">
        <v>84.54</v>
      </c>
      <c r="J351" s="15">
        <f>Tabela1[[#This Row],[Preço atual]]/Tabela1[[#This Row],[VP]]</f>
        <v>0.98698840785427011</v>
      </c>
      <c r="K351" s="14"/>
      <c r="L351" s="14"/>
      <c r="M351" s="13">
        <v>1.84</v>
      </c>
      <c r="N351" s="13">
        <v>12318</v>
      </c>
      <c r="O351" s="13"/>
      <c r="P351" s="13"/>
      <c r="Q351" s="30">
        <f>Tabela1[[#This Row],[Divid.]]</f>
        <v>0.65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51" s="17">
        <f>Tabela1[[#This Row],[Preço Calculado]]/Tabela1[[#This Row],[Preço atual]]-1</f>
        <v>-0.31010815381404055</v>
      </c>
      <c r="U351" s="29" t="str">
        <f>HYPERLINK("https://statusinvest.com.br/fundos-imobiliarios/"&amp;Tabela1[[#This Row],[Ticker]],"Link")</f>
        <v>Link</v>
      </c>
      <c r="V351" s="38" t="s">
        <v>730</v>
      </c>
    </row>
    <row r="352" spans="1:22" x14ac:dyDescent="0.25">
      <c r="A352" s="12" t="s">
        <v>731</v>
      </c>
      <c r="B352" s="12" t="s">
        <v>28</v>
      </c>
      <c r="C352" s="13" t="s">
        <v>36</v>
      </c>
      <c r="D352" s="13" t="s">
        <v>732</v>
      </c>
      <c r="E352" s="16">
        <v>91.4</v>
      </c>
      <c r="F352" s="16">
        <v>1.2</v>
      </c>
      <c r="G352" s="25">
        <f>Tabela1[[#This Row],[Divid.]]*12/Tabela1[[#This Row],[Preço atual]]</f>
        <v>0.15754923413566738</v>
      </c>
      <c r="H352" s="16">
        <v>14.68</v>
      </c>
      <c r="I352" s="16">
        <v>92.34</v>
      </c>
      <c r="J352" s="15">
        <f>Tabela1[[#This Row],[Preço atual]]/Tabela1[[#This Row],[VP]]</f>
        <v>0.98982022958631144</v>
      </c>
      <c r="K352" s="14"/>
      <c r="L352" s="14"/>
      <c r="M352" s="13">
        <v>3.97</v>
      </c>
      <c r="N352" s="13">
        <v>51062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0.16272497517097673</v>
      </c>
      <c r="U352" s="29" t="str">
        <f>HYPERLINK("https://statusinvest.com.br/fundos-imobiliarios/"&amp;Tabela1[[#This Row],[Ticker]],"Link")</f>
        <v>Link</v>
      </c>
      <c r="V352" s="38" t="s">
        <v>733</v>
      </c>
    </row>
    <row r="353" spans="1:22" x14ac:dyDescent="0.25">
      <c r="A353" s="12" t="s">
        <v>734</v>
      </c>
      <c r="B353" s="12" t="s">
        <v>28</v>
      </c>
      <c r="C353" s="13" t="s">
        <v>56</v>
      </c>
      <c r="D353" s="13" t="s">
        <v>732</v>
      </c>
      <c r="E353" s="16">
        <v>103.04</v>
      </c>
      <c r="F353" s="16">
        <v>1.1000000000000001</v>
      </c>
      <c r="G353" s="25">
        <f>Tabela1[[#This Row],[Divid.]]*12/Tabela1[[#This Row],[Preço atual]]</f>
        <v>0.12810559006211181</v>
      </c>
      <c r="H353" s="16">
        <v>11.8</v>
      </c>
      <c r="I353" s="16">
        <v>99.48</v>
      </c>
      <c r="J353" s="15">
        <f>Tabela1[[#This Row],[Preço atual]]/Tabela1[[#This Row],[VP]]</f>
        <v>1.0357860876558103</v>
      </c>
      <c r="K353" s="14">
        <v>0.24099999999999999</v>
      </c>
      <c r="L353" s="14">
        <v>0</v>
      </c>
      <c r="M353" s="13">
        <v>4.99</v>
      </c>
      <c r="N353" s="13">
        <v>94480</v>
      </c>
      <c r="O353" s="13">
        <v>2</v>
      </c>
      <c r="P353" s="13">
        <v>0</v>
      </c>
      <c r="Q353" s="30">
        <f>Tabela1[[#This Row],[Divid.]]</f>
        <v>1.1000000000000001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53" s="17">
        <f>Tabela1[[#This Row],[Preço Calculado]]/Tabela1[[#This Row],[Preço atual]]-1</f>
        <v>-5.4571291054525517E-2</v>
      </c>
      <c r="U353" s="29" t="str">
        <f>HYPERLINK("https://statusinvest.com.br/fundos-imobiliarios/"&amp;Tabela1[[#This Row],[Ticker]],"Link")</f>
        <v>Link</v>
      </c>
      <c r="V353" s="38" t="s">
        <v>735</v>
      </c>
    </row>
    <row r="354" spans="1:22" x14ac:dyDescent="0.25">
      <c r="A354" s="12" t="s">
        <v>736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737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738</v>
      </c>
      <c r="B356" s="12" t="s">
        <v>28</v>
      </c>
      <c r="C356" s="13" t="s">
        <v>36</v>
      </c>
      <c r="D356" s="13" t="s">
        <v>739</v>
      </c>
      <c r="E356" s="16">
        <v>88.98</v>
      </c>
      <c r="F356" s="16">
        <v>1</v>
      </c>
      <c r="G356" s="25">
        <f>Tabela1[[#This Row],[Divid.]]*12/Tabela1[[#This Row],[Preço atual]]</f>
        <v>0.13486176668914363</v>
      </c>
      <c r="H356" s="16">
        <v>12.19</v>
      </c>
      <c r="I356" s="16">
        <v>95.81</v>
      </c>
      <c r="J356" s="15">
        <f>Tabela1[[#This Row],[Preço atual]]/Tabela1[[#This Row],[VP]]</f>
        <v>0.92871307796680935</v>
      </c>
      <c r="K356" s="14"/>
      <c r="L356" s="14"/>
      <c r="M356" s="13">
        <v>2.95</v>
      </c>
      <c r="N356" s="13">
        <v>10668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-4.7102089362095478E-3</v>
      </c>
      <c r="U356" s="29" t="str">
        <f>HYPERLINK("https://statusinvest.com.br/fundos-imobiliarios/"&amp;Tabela1[[#This Row],[Ticker]],"Link")</f>
        <v>Link</v>
      </c>
      <c r="V356" s="38" t="s">
        <v>740</v>
      </c>
    </row>
    <row r="357" spans="1:22" x14ac:dyDescent="0.25">
      <c r="A357" s="12" t="s">
        <v>741</v>
      </c>
      <c r="B357" s="12" t="s">
        <v>28</v>
      </c>
      <c r="C357" s="13" t="s">
        <v>43</v>
      </c>
      <c r="D357" s="13" t="s">
        <v>742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54.85</v>
      </c>
      <c r="J357" s="15">
        <f>Tabela1[[#This Row],[Preço atual]]/Tabela1[[#This Row],[VP]]</f>
        <v>0.61987237921604377</v>
      </c>
      <c r="K357" s="14">
        <v>1</v>
      </c>
      <c r="L357" s="14">
        <v>0</v>
      </c>
      <c r="M357" s="13">
        <v>2.72</v>
      </c>
      <c r="N357" s="13">
        <v>50</v>
      </c>
      <c r="O357" s="13">
        <v>4303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743</v>
      </c>
    </row>
    <row r="358" spans="1:22" x14ac:dyDescent="0.25">
      <c r="A358" s="12" t="s">
        <v>744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90.04</v>
      </c>
      <c r="J358" s="15">
        <f>Tabela1[[#This Row],[Preço atual]]/Tabela1[[#This Row],[VP]]</f>
        <v>0</v>
      </c>
      <c r="K358" s="14"/>
      <c r="L358" s="14"/>
      <c r="M358" s="13">
        <v>5.16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745</v>
      </c>
      <c r="B359" s="12" t="s">
        <v>28</v>
      </c>
      <c r="C359" s="13" t="s">
        <v>56</v>
      </c>
      <c r="D359" s="13" t="s">
        <v>739</v>
      </c>
      <c r="E359" s="16">
        <v>47.63</v>
      </c>
      <c r="F359" s="16">
        <v>0.45</v>
      </c>
      <c r="G359" s="25">
        <f>Tabela1[[#This Row],[Divid.]]*12/Tabela1[[#This Row],[Preço atual]]</f>
        <v>0.11337392399748059</v>
      </c>
      <c r="H359" s="16">
        <v>6.48</v>
      </c>
      <c r="I359" s="16">
        <v>88.44</v>
      </c>
      <c r="J359" s="15">
        <f>Tabela1[[#This Row],[Preço atual]]/Tabela1[[#This Row],[VP]]</f>
        <v>0.53855721393034828</v>
      </c>
      <c r="K359" s="14">
        <v>0</v>
      </c>
      <c r="L359" s="14">
        <v>0</v>
      </c>
      <c r="M359" s="13">
        <v>1.62</v>
      </c>
      <c r="N359" s="13">
        <v>44741</v>
      </c>
      <c r="O359" s="13">
        <v>2172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-0.16329207381933164</v>
      </c>
      <c r="U359" s="29" t="str">
        <f>HYPERLINK("https://statusinvest.com.br/fundos-imobiliarios/"&amp;Tabela1[[#This Row],[Ticker]],"Link")</f>
        <v>Link</v>
      </c>
      <c r="V359" s="38" t="s">
        <v>746</v>
      </c>
    </row>
    <row r="360" spans="1:22" x14ac:dyDescent="0.25">
      <c r="A360" s="12" t="s">
        <v>747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678.52</v>
      </c>
      <c r="J360" s="15">
        <f>Tabela1[[#This Row],[Preço atual]]/Tabela1[[#This Row],[VP]]</f>
        <v>0</v>
      </c>
      <c r="K360" s="14"/>
      <c r="L360" s="14"/>
      <c r="M360" s="13">
        <v>196.73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748</v>
      </c>
      <c r="B361" s="12" t="s">
        <v>28</v>
      </c>
      <c r="C361" s="13" t="s">
        <v>29</v>
      </c>
      <c r="D361" s="13" t="s">
        <v>153</v>
      </c>
      <c r="E361" s="16">
        <v>4.66</v>
      </c>
      <c r="F361" s="16">
        <v>1.2E-2</v>
      </c>
      <c r="G361" s="25">
        <f>Tabela1[[#This Row],[Divid.]]*12/Tabela1[[#This Row],[Preço atual]]</f>
        <v>3.0901287553648071E-2</v>
      </c>
      <c r="H361" s="16">
        <v>0.251</v>
      </c>
      <c r="I361" s="16">
        <v>11.7</v>
      </c>
      <c r="J361" s="15">
        <f>Tabela1[[#This Row],[Preço atual]]/Tabela1[[#This Row],[VP]]</f>
        <v>0.39829059829059832</v>
      </c>
      <c r="K361" s="14">
        <v>0.26600000000000001</v>
      </c>
      <c r="L361" s="14">
        <v>0.60499999999999998</v>
      </c>
      <c r="M361" s="13">
        <v>1.76</v>
      </c>
      <c r="N361" s="13">
        <v>5055</v>
      </c>
      <c r="O361" s="13">
        <v>4036</v>
      </c>
      <c r="P361" s="13">
        <v>737</v>
      </c>
      <c r="Q361" s="30">
        <f>Tabela1[[#This Row],[Divid.]]</f>
        <v>1.2E-2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1.0627306273062731</v>
      </c>
      <c r="T361" s="17">
        <f>Tabela1[[#This Row],[Preço Calculado]]/Tabela1[[#This Row],[Preço atual]]-1</f>
        <v>-0.77194621731625035</v>
      </c>
      <c r="U361" s="29" t="str">
        <f>HYPERLINK("https://statusinvest.com.br/fundos-imobiliarios/"&amp;Tabela1[[#This Row],[Ticker]],"Link")</f>
        <v>Link</v>
      </c>
      <c r="V361" s="38" t="s">
        <v>749</v>
      </c>
    </row>
    <row r="362" spans="1:22" x14ac:dyDescent="0.25">
      <c r="A362" s="12" t="s">
        <v>750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751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0.78</v>
      </c>
      <c r="G363" s="14">
        <f>Tabela1[[#This Row],[Divid.]]*12/Tabela1[[#This Row],[Preço atual]]</f>
        <v>9.2829515025290091E-2</v>
      </c>
      <c r="H363" s="16">
        <v>12.39</v>
      </c>
      <c r="I363" s="16">
        <v>89.21</v>
      </c>
      <c r="J363" s="15">
        <f>Tabela1[[#This Row],[Preço atual]]/Tabela1[[#This Row],[VP]]</f>
        <v>1.1302544557785001</v>
      </c>
      <c r="K363" s="14"/>
      <c r="L363" s="14"/>
      <c r="M363" s="13">
        <v>2.4500000000000002</v>
      </c>
      <c r="N363" s="13">
        <v>125</v>
      </c>
      <c r="O363" s="13"/>
      <c r="P363" s="13"/>
      <c r="Q363" s="30">
        <f>Tabela1[[#This Row],[Divid.]]</f>
        <v>0.78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63" s="17">
        <f>Tabela1[[#This Row],[Preço Calculado]]/Tabela1[[#This Row],[Preço atual]]-1</f>
        <v>-0.31491132822664147</v>
      </c>
      <c r="U363" s="29" t="str">
        <f>HYPERLINK("https://statusinvest.com.br/fundos-imobiliarios/"&amp;Tabela1[[#This Row],[Ticker]],"Link")</f>
        <v>Link</v>
      </c>
      <c r="V363" s="38" t="s">
        <v>752</v>
      </c>
    </row>
    <row r="364" spans="1:22" x14ac:dyDescent="0.25">
      <c r="A364" s="12" t="s">
        <v>753</v>
      </c>
      <c r="B364" s="12" t="s">
        <v>28</v>
      </c>
      <c r="C364" s="13" t="s">
        <v>56</v>
      </c>
      <c r="D364" s="13" t="s">
        <v>754</v>
      </c>
      <c r="E364" s="16">
        <v>59.13</v>
      </c>
      <c r="F364" s="16">
        <v>0.71740000000000004</v>
      </c>
      <c r="G364" s="25">
        <f>Tabela1[[#This Row],[Divid.]]*12/Tabela1[[#This Row],[Preço atual]]</f>
        <v>0.14559107052257736</v>
      </c>
      <c r="H364" s="16">
        <v>8.4618000000000002</v>
      </c>
      <c r="I364" s="16">
        <v>90.11</v>
      </c>
      <c r="J364" s="15">
        <f>Tabela1[[#This Row],[Preço atual]]/Tabela1[[#This Row],[VP]]</f>
        <v>0.65619798024636555</v>
      </c>
      <c r="K364" s="14">
        <v>0</v>
      </c>
      <c r="L364" s="14">
        <v>0</v>
      </c>
      <c r="M364" s="13">
        <v>0.56000000000000005</v>
      </c>
      <c r="N364" s="13">
        <v>5613</v>
      </c>
      <c r="O364" s="13">
        <v>2364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7.4472845185072689E-2</v>
      </c>
      <c r="U364" s="29" t="str">
        <f>HYPERLINK("https://statusinvest.com.br/fundos-imobiliarios/"&amp;Tabela1[[#This Row],[Ticker]],"Link")</f>
        <v>Link</v>
      </c>
      <c r="V364" s="38" t="s">
        <v>755</v>
      </c>
    </row>
    <row r="365" spans="1:22" x14ac:dyDescent="0.25">
      <c r="A365" s="12" t="s">
        <v>756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0.1</v>
      </c>
      <c r="I365" s="16">
        <v>8.1999999999999993</v>
      </c>
      <c r="J365" s="15">
        <f>Tabela1[[#This Row],[Preço atual]]/Tabela1[[#This Row],[VP]]</f>
        <v>10.130487804878049</v>
      </c>
      <c r="K365" s="14">
        <v>1</v>
      </c>
      <c r="L365" s="14">
        <v>0</v>
      </c>
      <c r="M365" s="13">
        <v>4.17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757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758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7.9490999999999996</v>
      </c>
      <c r="G367" s="25" t="e">
        <f>Tabela1[[#This Row],[Divid.]]*12/Tabela1[[#This Row],[Preço atual]]</f>
        <v>#DIV/0!</v>
      </c>
      <c r="H367" s="16">
        <v>90.5047</v>
      </c>
      <c r="I367" s="16">
        <v>1293.28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1.63</v>
      </c>
      <c r="N367" s="13">
        <v>1</v>
      </c>
      <c r="O367" s="13">
        <v>13473</v>
      </c>
      <c r="P367" s="13">
        <v>1208</v>
      </c>
      <c r="Q367" s="30">
        <f>Tabela1[[#This Row],[Divid.]]</f>
        <v>7.9490999999999996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703.97933579335779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759</v>
      </c>
    </row>
    <row r="368" spans="1:22" x14ac:dyDescent="0.25">
      <c r="A368" s="12" t="s">
        <v>760</v>
      </c>
      <c r="B368" s="12" t="s">
        <v>28</v>
      </c>
      <c r="C368" s="13" t="s">
        <v>29</v>
      </c>
      <c r="D368" s="13" t="s">
        <v>761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47.64</v>
      </c>
      <c r="J368" s="15">
        <f>Tabela1[[#This Row],[Preço atual]]/Tabela1[[#This Row],[VP]]</f>
        <v>1.2445424013434088</v>
      </c>
      <c r="K368" s="14">
        <v>0.46</v>
      </c>
      <c r="L368" s="14">
        <v>9.6999999999999989E-2</v>
      </c>
      <c r="M368" s="13">
        <v>1.77</v>
      </c>
      <c r="N368" s="13">
        <v>52</v>
      </c>
      <c r="O368" s="13">
        <v>3181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762</v>
      </c>
    </row>
    <row r="369" spans="1:22" x14ac:dyDescent="0.25">
      <c r="A369" s="12" t="s">
        <v>763</v>
      </c>
      <c r="B369" s="12" t="s">
        <v>28</v>
      </c>
      <c r="C369" s="13" t="s">
        <v>29</v>
      </c>
      <c r="D369" s="13" t="s">
        <v>30</v>
      </c>
      <c r="E369" s="16">
        <v>869.99</v>
      </c>
      <c r="F369" s="16">
        <v>4.8</v>
      </c>
      <c r="G369" s="25">
        <f>Tabela1[[#This Row],[Divid.]]*12/Tabela1[[#This Row],[Preço atual]]</f>
        <v>6.620765755928229E-2</v>
      </c>
      <c r="H369" s="16">
        <v>52.22</v>
      </c>
      <c r="I369" s="16">
        <v>892.16</v>
      </c>
      <c r="J369" s="15">
        <f>Tabela1[[#This Row],[Preço atual]]/Tabela1[[#This Row],[VP]]</f>
        <v>0.97515019727403163</v>
      </c>
      <c r="K369" s="14">
        <v>6.7000000000000004E-2</v>
      </c>
      <c r="L369" s="14">
        <v>3.7000000000000012E-2</v>
      </c>
      <c r="M369" s="13">
        <v>1.25</v>
      </c>
      <c r="N369" s="13">
        <v>2451</v>
      </c>
      <c r="O369" s="13">
        <v>14852</v>
      </c>
      <c r="P369" s="13">
        <v>1147</v>
      </c>
      <c r="Q369" s="30">
        <f>Tabela1[[#This Row],[Divid.]]</f>
        <v>4.8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425.09225092250915</v>
      </c>
      <c r="T369" s="17">
        <f>Tabela1[[#This Row],[Preço Calculado]]/Tabela1[[#This Row],[Preço atual]]-1</f>
        <v>-0.51138260103850719</v>
      </c>
      <c r="U369" s="29" t="str">
        <f>HYPERLINK("https://statusinvest.com.br/fundos-imobiliarios/"&amp;Tabela1[[#This Row],[Ticker]],"Link")</f>
        <v>Link</v>
      </c>
      <c r="V369" s="38" t="s">
        <v>764</v>
      </c>
    </row>
    <row r="370" spans="1:22" x14ac:dyDescent="0.25">
      <c r="A370" s="12" t="s">
        <v>765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0.83</v>
      </c>
      <c r="G370" s="25" t="e">
        <f>Tabela1[[#This Row],[Divid.]]*12/Tabela1[[#This Row],[Preço atual]]</f>
        <v>#DIV/0!</v>
      </c>
      <c r="H370" s="16">
        <v>9.94</v>
      </c>
      <c r="I370" s="16">
        <v>97.08</v>
      </c>
      <c r="J370" s="15">
        <f>Tabela1[[#This Row],[Preço atual]]/Tabela1[[#This Row],[VP]]</f>
        <v>0</v>
      </c>
      <c r="K370" s="14"/>
      <c r="L370" s="14"/>
      <c r="M370" s="13">
        <v>4.55</v>
      </c>
      <c r="N370" s="13">
        <v>1</v>
      </c>
      <c r="O370" s="13"/>
      <c r="P370" s="13"/>
      <c r="Q370" s="30">
        <f>Tabela1[[#This Row],[Divid.]]</f>
        <v>0.83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766</v>
      </c>
      <c r="B371" s="12" t="s">
        <v>28</v>
      </c>
      <c r="C371" s="13" t="s">
        <v>82</v>
      </c>
      <c r="D371" s="13" t="s">
        <v>50</v>
      </c>
      <c r="E371" s="16">
        <v>96</v>
      </c>
      <c r="F371" s="16">
        <v>1.3763000000000001</v>
      </c>
      <c r="G371" s="25">
        <f>Tabela1[[#This Row],[Divid.]]*12/Tabela1[[#This Row],[Preço atual]]</f>
        <v>0.17203749999999998</v>
      </c>
      <c r="H371" s="16">
        <v>14.823600000000001</v>
      </c>
      <c r="I371" s="16">
        <v>101.88</v>
      </c>
      <c r="J371" s="15">
        <f>Tabela1[[#This Row],[Preço atual]]/Tabela1[[#This Row],[VP]]</f>
        <v>0.94228504122497059</v>
      </c>
      <c r="K371" s="14"/>
      <c r="L371" s="14"/>
      <c r="M371" s="13">
        <v>16.45</v>
      </c>
      <c r="N371" s="13">
        <v>59</v>
      </c>
      <c r="O371" s="13"/>
      <c r="P371" s="13"/>
      <c r="Q371" s="30">
        <f>Tabela1[[#This Row],[Divid.]]</f>
        <v>1.3763000000000001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121.88634686346862</v>
      </c>
      <c r="T371" s="17">
        <f>Tabela1[[#This Row],[Preço Calculado]]/Tabela1[[#This Row],[Preço atual]]-1</f>
        <v>0.26964944649446476</v>
      </c>
      <c r="U371" s="29" t="str">
        <f>HYPERLINK("https://statusinvest.com.br/fundos-imobiliarios/"&amp;Tabela1[[#This Row],[Ticker]],"Link")</f>
        <v>Link</v>
      </c>
      <c r="V371" s="38" t="s">
        <v>767</v>
      </c>
    </row>
    <row r="372" spans="1:22" x14ac:dyDescent="0.25">
      <c r="A372" s="12" t="s">
        <v>768</v>
      </c>
      <c r="B372" s="12" t="s">
        <v>28</v>
      </c>
      <c r="C372" s="13" t="s">
        <v>70</v>
      </c>
      <c r="D372" s="13"/>
      <c r="E372" s="16">
        <v>58.52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95.83</v>
      </c>
      <c r="J372" s="15">
        <f>Tabela1[[#This Row],[Preço atual]]/Tabela1[[#This Row],[VP]]</f>
        <v>0.61066471877282691</v>
      </c>
      <c r="K372" s="14"/>
      <c r="L372" s="14"/>
      <c r="M372" s="13">
        <v>0</v>
      </c>
      <c r="N372" s="13">
        <v>160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769</v>
      </c>
      <c r="B373" s="12" t="s">
        <v>28</v>
      </c>
      <c r="C373" s="13" t="s">
        <v>36</v>
      </c>
      <c r="D373" s="13" t="s">
        <v>770</v>
      </c>
      <c r="E373" s="16">
        <v>100.33</v>
      </c>
      <c r="F373" s="16">
        <v>1</v>
      </c>
      <c r="G373" s="25">
        <f>Tabela1[[#This Row],[Divid.]]*12/Tabela1[[#This Row],[Preço atual]]</f>
        <v>0.11960530250174424</v>
      </c>
      <c r="H373" s="16">
        <v>12.35</v>
      </c>
      <c r="I373" s="16">
        <v>99.5</v>
      </c>
      <c r="J373" s="15">
        <f>Tabela1[[#This Row],[Preço atual]]/Tabela1[[#This Row],[VP]]</f>
        <v>1.0083417085427135</v>
      </c>
      <c r="K373" s="14"/>
      <c r="L373" s="14"/>
      <c r="M373" s="13">
        <v>4.2</v>
      </c>
      <c r="N373" s="13">
        <v>43581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-0.1173040405775333</v>
      </c>
      <c r="U373" s="29" t="str">
        <f>HYPERLINK("https://statusinvest.com.br/fundos-imobiliarios/"&amp;Tabela1[[#This Row],[Ticker]],"Link")</f>
        <v>Link</v>
      </c>
      <c r="V373" s="38" t="s">
        <v>771</v>
      </c>
    </row>
    <row r="374" spans="1:22" x14ac:dyDescent="0.25">
      <c r="A374" s="12" t="s">
        <v>772</v>
      </c>
      <c r="B374" s="12" t="s">
        <v>28</v>
      </c>
      <c r="C374" s="13" t="s">
        <v>82</v>
      </c>
      <c r="D374" s="13"/>
      <c r="E374" s="16">
        <v>126.01</v>
      </c>
      <c r="F374" s="16">
        <v>1.55</v>
      </c>
      <c r="G374" s="25">
        <f>Tabela1[[#This Row],[Divid.]]*12/Tabela1[[#This Row],[Preço atual]]</f>
        <v>0.14760733275136895</v>
      </c>
      <c r="H374" s="16">
        <v>3.05</v>
      </c>
      <c r="I374" s="16">
        <v>98.67</v>
      </c>
      <c r="J374" s="15">
        <f>Tabela1[[#This Row],[Preço atual]]/Tabela1[[#This Row],[VP]]</f>
        <v>1.2770852336069727</v>
      </c>
      <c r="K374" s="14"/>
      <c r="L374" s="14"/>
      <c r="M374" s="13">
        <v>24.69</v>
      </c>
      <c r="N374" s="13">
        <v>3363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8.9353009235195291E-2</v>
      </c>
      <c r="U374" s="29" t="str">
        <f>HYPERLINK("https://statusinvest.com.br/fundos-imobiliarios/"&amp;Tabela1[[#This Row],[Ticker]],"Link")</f>
        <v>Link</v>
      </c>
      <c r="V374" s="38" t="s">
        <v>773</v>
      </c>
    </row>
    <row r="375" spans="1:22" x14ac:dyDescent="0.25">
      <c r="A375" s="12" t="s">
        <v>774</v>
      </c>
      <c r="B375" s="12" t="s">
        <v>28</v>
      </c>
      <c r="C375" s="13" t="s">
        <v>53</v>
      </c>
      <c r="D375" s="13" t="s">
        <v>770</v>
      </c>
      <c r="E375" s="16">
        <v>88.45</v>
      </c>
      <c r="F375" s="16">
        <v>1.3</v>
      </c>
      <c r="G375" s="25">
        <f>Tabela1[[#This Row],[Divid.]]*12/Tabela1[[#This Row],[Preço atual]]</f>
        <v>0.17637083097795367</v>
      </c>
      <c r="H375" s="16">
        <v>8.6</v>
      </c>
      <c r="I375" s="16">
        <v>90.14</v>
      </c>
      <c r="J375" s="15">
        <f>Tabela1[[#This Row],[Preço atual]]/Tabela1[[#This Row],[VP]]</f>
        <v>0.98125138673175061</v>
      </c>
      <c r="K375" s="14"/>
      <c r="L375" s="14"/>
      <c r="M375" s="13">
        <v>4.18</v>
      </c>
      <c r="N375" s="13">
        <v>30144</v>
      </c>
      <c r="O375" s="13"/>
      <c r="P375" s="13"/>
      <c r="Q375" s="30">
        <f>Tabela1[[#This Row],[Divid.]]</f>
        <v>1.3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5" s="17">
        <f>Tabela1[[#This Row],[Preço Calculado]]/Tabela1[[#This Row],[Preço atual]]-1</f>
        <v>0.301629748914787</v>
      </c>
      <c r="U375" s="29" t="str">
        <f>HYPERLINK("https://statusinvest.com.br/fundos-imobiliarios/"&amp;Tabela1[[#This Row],[Ticker]],"Link")</f>
        <v>Link</v>
      </c>
      <c r="V375" s="38" t="s">
        <v>775</v>
      </c>
    </row>
    <row r="376" spans="1:22" x14ac:dyDescent="0.25">
      <c r="A376" s="12" t="s">
        <v>776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22.2636</v>
      </c>
      <c r="I376" s="16">
        <v>986.57</v>
      </c>
      <c r="J376" s="15">
        <f>Tabela1[[#This Row],[Preço atual]]/Tabela1[[#This Row],[VP]]</f>
        <v>1.1434160779265534</v>
      </c>
      <c r="K376" s="14">
        <v>0</v>
      </c>
      <c r="L376" s="14">
        <v>0</v>
      </c>
      <c r="M376" s="13">
        <v>0.69</v>
      </c>
      <c r="N376" s="13">
        <v>52</v>
      </c>
      <c r="O376" s="13">
        <v>8194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777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1.6588000000000001</v>
      </c>
      <c r="G377" s="25" t="e">
        <f>Tabela1[[#This Row],[Divid.]]*12/Tabela1[[#This Row],[Preço atual]]</f>
        <v>#DIV/0!</v>
      </c>
      <c r="H377" s="16">
        <v>54.505099999999999</v>
      </c>
      <c r="I377" s="16">
        <v>1013.35</v>
      </c>
      <c r="J377" s="15">
        <f>Tabela1[[#This Row],[Preço atual]]/Tabela1[[#This Row],[VP]]</f>
        <v>0</v>
      </c>
      <c r="K377" s="14"/>
      <c r="L377" s="14"/>
      <c r="M377" s="13">
        <v>1.84</v>
      </c>
      <c r="N377" s="13">
        <v>1</v>
      </c>
      <c r="O377" s="13"/>
      <c r="P377" s="13"/>
      <c r="Q377" s="30">
        <f>Tabela1[[#This Row],[Divid.]]</f>
        <v>1.6588000000000001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146.90479704797048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778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139.52000000000001</v>
      </c>
      <c r="J378" s="15">
        <f>Tabela1[[#This Row],[Preço atual]]/Tabela1[[#This Row],[VP]]</f>
        <v>0.86009174311926595</v>
      </c>
      <c r="K378" s="14"/>
      <c r="L378" s="14"/>
      <c r="M378" s="13">
        <v>0.02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779</v>
      </c>
      <c r="B379" s="12" t="s">
        <v>28</v>
      </c>
      <c r="C379" s="13" t="s">
        <v>43</v>
      </c>
      <c r="D379" s="13" t="s">
        <v>141</v>
      </c>
      <c r="E379" s="16">
        <v>43.04</v>
      </c>
      <c r="F379" s="16">
        <v>0.65</v>
      </c>
      <c r="G379" s="25">
        <f>Tabela1[[#This Row],[Divid.]]*12/Tabela1[[#This Row],[Preço atual]]</f>
        <v>0.18122676579925653</v>
      </c>
      <c r="H379" s="16">
        <v>5.43</v>
      </c>
      <c r="I379" s="16">
        <v>55.96</v>
      </c>
      <c r="J379" s="15">
        <f>Tabela1[[#This Row],[Preço atual]]/Tabela1[[#This Row],[VP]]</f>
        <v>0.76912080057183696</v>
      </c>
      <c r="K379" s="14">
        <v>0</v>
      </c>
      <c r="L379" s="14">
        <v>0</v>
      </c>
      <c r="M379" s="13">
        <v>6.45</v>
      </c>
      <c r="N379" s="13">
        <v>26113</v>
      </c>
      <c r="O379" s="13">
        <v>5374</v>
      </c>
      <c r="P379" s="13">
        <v>1109</v>
      </c>
      <c r="Q379" s="30">
        <f>Tabela1[[#This Row],[Divid.]]</f>
        <v>0.65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9" s="17">
        <f>Tabela1[[#This Row],[Preço Calculado]]/Tabela1[[#This Row],[Preço atual]]-1</f>
        <v>0.33746690626757569</v>
      </c>
      <c r="U379" s="29" t="str">
        <f>HYPERLINK("https://statusinvest.com.br/fundos-imobiliarios/"&amp;Tabela1[[#This Row],[Ticker]],"Link")</f>
        <v>Link</v>
      </c>
      <c r="V379" s="38" t="s">
        <v>780</v>
      </c>
    </row>
    <row r="380" spans="1:22" x14ac:dyDescent="0.25">
      <c r="A380" s="12" t="s">
        <v>781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8.07</v>
      </c>
      <c r="I380" s="16">
        <v>116.14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0.63</v>
      </c>
      <c r="N380" s="13">
        <v>27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782</v>
      </c>
      <c r="B381" s="12" t="s">
        <v>28</v>
      </c>
      <c r="C381" s="13" t="s">
        <v>82</v>
      </c>
      <c r="D381" s="13" t="s">
        <v>50</v>
      </c>
      <c r="E381" s="16">
        <v>9.41</v>
      </c>
      <c r="F381" s="16">
        <v>0.09</v>
      </c>
      <c r="G381" s="25">
        <f>Tabela1[[#This Row],[Divid.]]*12/Tabela1[[#This Row],[Preço atual]]</f>
        <v>0.11477151965993625</v>
      </c>
      <c r="H381" s="16">
        <v>1.254</v>
      </c>
      <c r="I381" s="16">
        <v>9.68</v>
      </c>
      <c r="J381" s="15">
        <f>Tabela1[[#This Row],[Preço atual]]/Tabela1[[#This Row],[VP]]</f>
        <v>0.97210743801652899</v>
      </c>
      <c r="K381" s="14"/>
      <c r="L381" s="14"/>
      <c r="M381" s="13">
        <v>15.25</v>
      </c>
      <c r="N381" s="13">
        <v>7477</v>
      </c>
      <c r="O381" s="13"/>
      <c r="P381" s="13"/>
      <c r="Q381" s="30">
        <f>Tabela1[[#This Row],[Divid.]]</f>
        <v>0.09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81" s="17">
        <f>Tabela1[[#This Row],[Preço Calculado]]/Tabela1[[#This Row],[Preço atual]]-1</f>
        <v>-0.15297771468681742</v>
      </c>
      <c r="U381" s="29" t="str">
        <f>HYPERLINK("https://statusinvest.com.br/fundos-imobiliarios/"&amp;Tabela1[[#This Row],[Ticker]],"Link")</f>
        <v>Link</v>
      </c>
      <c r="V381" s="38" t="s">
        <v>783</v>
      </c>
    </row>
    <row r="382" spans="1:22" x14ac:dyDescent="0.25">
      <c r="A382" s="12" t="s">
        <v>784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785</v>
      </c>
    </row>
    <row r="383" spans="1:22" x14ac:dyDescent="0.25">
      <c r="A383" s="12" t="s">
        <v>786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0.76</v>
      </c>
      <c r="G383" s="25">
        <f>Tabela1[[#This Row],[Divid.]]*12/Tabela1[[#This Row],[Preço atual]]</f>
        <v>5.4285714285714291E-2</v>
      </c>
      <c r="H383" s="16">
        <v>9.02</v>
      </c>
      <c r="I383" s="16">
        <v>147.11000000000001</v>
      </c>
      <c r="J383" s="15">
        <f>Tabela1[[#This Row],[Preço atual]]/Tabela1[[#This Row],[VP]]</f>
        <v>1.1420025831010807</v>
      </c>
      <c r="K383" s="14">
        <v>0.21299999999999999</v>
      </c>
      <c r="L383" s="14">
        <v>0.03</v>
      </c>
      <c r="M383" s="13">
        <v>0.79</v>
      </c>
      <c r="N383" s="13">
        <v>89</v>
      </c>
      <c r="O383" s="13">
        <v>5395</v>
      </c>
      <c r="P383" s="13">
        <v>473</v>
      </c>
      <c r="Q383" s="30">
        <f>Tabela1[[#This Row],[Divid.]]</f>
        <v>0.76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83" s="17">
        <f>Tabela1[[#This Row],[Preço Calculado]]/Tabela1[[#This Row],[Preço atual]]-1</f>
        <v>-0.59936742224565109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787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788</v>
      </c>
    </row>
    <row r="385" spans="1:22" x14ac:dyDescent="0.25">
      <c r="A385" s="12" t="s">
        <v>789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125.94</v>
      </c>
      <c r="J385" s="15">
        <f>Tabela1[[#This Row],[Preço atual]]/Tabela1[[#This Row],[VP]]</f>
        <v>1.1586469747498809</v>
      </c>
      <c r="K385" s="14"/>
      <c r="L385" s="14"/>
      <c r="M385" s="13">
        <v>0.92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790</v>
      </c>
      <c r="B386" s="12" t="s">
        <v>28</v>
      </c>
      <c r="C386" s="13" t="s">
        <v>56</v>
      </c>
      <c r="D386" s="13" t="s">
        <v>153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15.54</v>
      </c>
      <c r="I386" s="16">
        <v>117.65</v>
      </c>
      <c r="J386" s="15">
        <f>Tabela1[[#This Row],[Preço atual]]/Tabela1[[#This Row],[VP]]</f>
        <v>1.0709732256693583E-2</v>
      </c>
      <c r="K386" s="14"/>
      <c r="L386" s="14"/>
      <c r="M386" s="13">
        <v>5.43</v>
      </c>
      <c r="N386" s="13">
        <v>51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791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23.06</v>
      </c>
      <c r="J387" s="15">
        <f>Tabela1[[#This Row],[Preço atual]]/Tabela1[[#This Row],[VP]]</f>
        <v>0</v>
      </c>
      <c r="K387" s="14"/>
      <c r="L387" s="14"/>
      <c r="M387" s="13">
        <v>1.08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792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793</v>
      </c>
      <c r="B389" s="12" t="s">
        <v>28</v>
      </c>
      <c r="C389" s="13" t="s">
        <v>43</v>
      </c>
      <c r="D389" s="13" t="s">
        <v>794</v>
      </c>
      <c r="E389" s="16">
        <v>92.96</v>
      </c>
      <c r="F389" s="16">
        <v>0.64</v>
      </c>
      <c r="G389" s="25">
        <f>Tabela1[[#This Row],[Divid.]]*12/Tabela1[[#This Row],[Preço atual]]</f>
        <v>8.2616179001721177E-2</v>
      </c>
      <c r="H389" s="16">
        <v>7.3</v>
      </c>
      <c r="I389" s="16">
        <v>94.98</v>
      </c>
      <c r="J389" s="15">
        <f>Tabela1[[#This Row],[Preço atual]]/Tabela1[[#This Row],[VP]]</f>
        <v>0.97873236470835956</v>
      </c>
      <c r="K389" s="14">
        <v>0</v>
      </c>
      <c r="L389" s="14">
        <v>0</v>
      </c>
      <c r="M389" s="13">
        <v>2.16</v>
      </c>
      <c r="N389" s="13">
        <v>23130</v>
      </c>
      <c r="O389" s="13">
        <v>11518</v>
      </c>
      <c r="P389" s="13">
        <v>951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-0.39028650183231617</v>
      </c>
      <c r="U389" s="29" t="str">
        <f>HYPERLINK("https://statusinvest.com.br/fundos-imobiliarios/"&amp;Tabela1[[#This Row],[Ticker]],"Link")</f>
        <v>Link</v>
      </c>
      <c r="V389" s="38" t="s">
        <v>795</v>
      </c>
    </row>
    <row r="390" spans="1:22" x14ac:dyDescent="0.25">
      <c r="A390" s="12" t="s">
        <v>796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797</v>
      </c>
      <c r="B391" s="12" t="s">
        <v>28</v>
      </c>
      <c r="C391" s="13" t="s">
        <v>159</v>
      </c>
      <c r="D391" s="13" t="s">
        <v>798</v>
      </c>
      <c r="E391" s="16">
        <v>120.75</v>
      </c>
      <c r="F391" s="16">
        <v>1.43</v>
      </c>
      <c r="G391" s="25">
        <f>Tabela1[[#This Row],[Divid.]]*12/Tabela1[[#This Row],[Preço atual]]</f>
        <v>0.14211180124223602</v>
      </c>
      <c r="H391" s="16">
        <v>16.489999999999998</v>
      </c>
      <c r="I391" s="16">
        <v>111.49</v>
      </c>
      <c r="J391" s="15">
        <f>Tabela1[[#This Row],[Preço atual]]/Tabela1[[#This Row],[VP]]</f>
        <v>1.0830567763925016</v>
      </c>
      <c r="K391" s="14">
        <v>0</v>
      </c>
      <c r="L391" s="14">
        <v>0</v>
      </c>
      <c r="M391" s="13">
        <v>36.83</v>
      </c>
      <c r="N391" s="13">
        <v>124930</v>
      </c>
      <c r="O391" s="13">
        <v>83</v>
      </c>
      <c r="P391" s="13">
        <v>2</v>
      </c>
      <c r="Q391" s="30">
        <f>Tabela1[[#This Row],[Divid.]]</f>
        <v>1.43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91" s="17">
        <f>Tabela1[[#This Row],[Preço Calculado]]/Tabela1[[#This Row],[Preço atual]]-1</f>
        <v>4.879558112351301E-2</v>
      </c>
      <c r="U391" s="29" t="str">
        <f>HYPERLINK("https://statusinvest.com.br/fundos-imobiliarios/"&amp;Tabela1[[#This Row],[Ticker]],"Link")</f>
        <v>Link</v>
      </c>
      <c r="V391" s="38" t="s">
        <v>799</v>
      </c>
    </row>
    <row r="392" spans="1:22" x14ac:dyDescent="0.25">
      <c r="A392" s="12" t="s">
        <v>800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801</v>
      </c>
    </row>
    <row r="393" spans="1:22" x14ac:dyDescent="0.25">
      <c r="A393" s="12" t="s">
        <v>802</v>
      </c>
      <c r="B393" s="12" t="s">
        <v>28</v>
      </c>
      <c r="C393" s="13" t="s">
        <v>82</v>
      </c>
      <c r="D393" s="13" t="s">
        <v>50</v>
      </c>
      <c r="E393" s="16">
        <v>262.5</v>
      </c>
      <c r="F393" s="16">
        <v>2.72</v>
      </c>
      <c r="G393" s="25">
        <f>Tabela1[[#This Row],[Divid.]]*12/Tabela1[[#This Row],[Preço atual]]</f>
        <v>0.12434285714285714</v>
      </c>
      <c r="H393" s="16">
        <v>29.73</v>
      </c>
      <c r="I393" s="16">
        <v>267.25</v>
      </c>
      <c r="J393" s="15">
        <f>Tabela1[[#This Row],[Preço atual]]/Tabela1[[#This Row],[VP]]</f>
        <v>0.98222637979420013</v>
      </c>
      <c r="K393" s="14">
        <v>0</v>
      </c>
      <c r="L393" s="14">
        <v>0</v>
      </c>
      <c r="M393" s="13">
        <v>0.08</v>
      </c>
      <c r="N393" s="13">
        <v>81</v>
      </c>
      <c r="O393" s="13">
        <v>7814</v>
      </c>
      <c r="P393" s="13">
        <v>917</v>
      </c>
      <c r="Q393" s="30">
        <f>Tabela1[[#This Row],[Divid.]]</f>
        <v>2.72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240.88560885608854</v>
      </c>
      <c r="T393" s="17">
        <f>Tabela1[[#This Row],[Preço Calculado]]/Tabela1[[#This Row],[Preço atual]]-1</f>
        <v>-8.2340537691091287E-2</v>
      </c>
      <c r="U393" s="29" t="str">
        <f>HYPERLINK("https://statusinvest.com.br/fundos-imobiliarios/"&amp;Tabela1[[#This Row],[Ticker]],"Link")</f>
        <v>Link</v>
      </c>
      <c r="V393" s="38" t="s">
        <v>803</v>
      </c>
    </row>
    <row r="394" spans="1:22" x14ac:dyDescent="0.25">
      <c r="A394" s="12" t="s">
        <v>804</v>
      </c>
      <c r="B394" s="12" t="s">
        <v>28</v>
      </c>
      <c r="C394" s="13" t="s">
        <v>56</v>
      </c>
      <c r="D394" s="13" t="s">
        <v>805</v>
      </c>
      <c r="E394" s="16">
        <v>2.25</v>
      </c>
      <c r="F394" s="16">
        <v>0.05</v>
      </c>
      <c r="G394" s="14">
        <f>Tabela1[[#This Row],[Divid.]]*12/Tabela1[[#This Row],[Preço atual]]</f>
        <v>0.26666666666666672</v>
      </c>
      <c r="H394" s="16">
        <v>0.05</v>
      </c>
      <c r="I394" s="16">
        <v>12.72</v>
      </c>
      <c r="J394" s="15">
        <f>Tabela1[[#This Row],[Preço atual]]/Tabela1[[#This Row],[VP]]</f>
        <v>0.17688679245283018</v>
      </c>
      <c r="K394" s="14"/>
      <c r="L394" s="14"/>
      <c r="M394" s="13">
        <v>0.47</v>
      </c>
      <c r="N394" s="13">
        <v>94035</v>
      </c>
      <c r="O394" s="13">
        <v>532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0.96801968019680218</v>
      </c>
      <c r="U394" s="29" t="str">
        <f>HYPERLINK("https://statusinvest.com.br/fundos-imobiliarios/"&amp;Tabela1[[#This Row],[Ticker]],"Link")</f>
        <v>Link</v>
      </c>
      <c r="V394" s="38" t="s">
        <v>806</v>
      </c>
    </row>
    <row r="395" spans="1:22" x14ac:dyDescent="0.25">
      <c r="A395" s="12" t="s">
        <v>807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808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809</v>
      </c>
      <c r="B397" s="12" t="s">
        <v>28</v>
      </c>
      <c r="C397" s="13" t="s">
        <v>43</v>
      </c>
      <c r="D397" s="13" t="s">
        <v>47</v>
      </c>
      <c r="E397" s="16">
        <v>125.49</v>
      </c>
      <c r="F397" s="16">
        <v>0.22</v>
      </c>
      <c r="G397" s="25">
        <f>Tabela1[[#This Row],[Divid.]]*12/Tabela1[[#This Row],[Preço atual]]</f>
        <v>2.1037532871145112E-2</v>
      </c>
      <c r="H397" s="16">
        <v>4.6264000000000003</v>
      </c>
      <c r="I397" s="16">
        <v>197.7</v>
      </c>
      <c r="J397" s="15">
        <f>Tabela1[[#This Row],[Preço atual]]/Tabela1[[#This Row],[VP]]</f>
        <v>0.63474962063732931</v>
      </c>
      <c r="K397" s="14">
        <v>0.42399999999999999</v>
      </c>
      <c r="L397" s="14">
        <v>7.2000000000000008E-2</v>
      </c>
      <c r="M397" s="13">
        <v>0.79</v>
      </c>
      <c r="N397" s="13">
        <v>689</v>
      </c>
      <c r="O397" s="13">
        <v>7792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-0.84474145482549734</v>
      </c>
      <c r="U397" s="29" t="str">
        <f>HYPERLINK("https://statusinvest.com.br/fundos-imobiliarios/"&amp;Tabela1[[#This Row],[Ticker]],"Link")</f>
        <v>Link</v>
      </c>
      <c r="V397" s="38" t="s">
        <v>810</v>
      </c>
    </row>
    <row r="398" spans="1:22" x14ac:dyDescent="0.25">
      <c r="A398" s="12" t="s">
        <v>811</v>
      </c>
      <c r="B398" s="12" t="s">
        <v>28</v>
      </c>
      <c r="C398" s="13" t="s">
        <v>159</v>
      </c>
      <c r="D398" s="13" t="s">
        <v>812</v>
      </c>
      <c r="E398" s="16">
        <v>148.56</v>
      </c>
      <c r="F398" s="16">
        <v>2</v>
      </c>
      <c r="G398" s="25">
        <f>Tabela1[[#This Row],[Divid.]]*12/Tabela1[[#This Row],[Preço atual]]</f>
        <v>0.16155088852988692</v>
      </c>
      <c r="H398" s="16">
        <v>13.38</v>
      </c>
      <c r="I398" s="16">
        <v>108.62</v>
      </c>
      <c r="J398" s="15">
        <f>Tabela1[[#This Row],[Preço atual]]/Tabela1[[#This Row],[VP]]</f>
        <v>1.3677039219296629</v>
      </c>
      <c r="K398" s="14">
        <v>0</v>
      </c>
      <c r="L398" s="14">
        <v>0</v>
      </c>
      <c r="M398" s="13">
        <v>13.3</v>
      </c>
      <c r="N398" s="13">
        <v>211</v>
      </c>
      <c r="O398" s="13">
        <v>4493</v>
      </c>
      <c r="P398" s="13">
        <v>486</v>
      </c>
      <c r="Q398" s="30">
        <f>Tabela1[[#This Row],[Divid.]]</f>
        <v>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98" s="17">
        <f>Tabela1[[#This Row],[Preço Calculado]]/Tabela1[[#This Row],[Preço atual]]-1</f>
        <v>0.19225747992536468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813</v>
      </c>
      <c r="B399" s="12" t="s">
        <v>28</v>
      </c>
      <c r="C399" s="13" t="s">
        <v>84</v>
      </c>
      <c r="D399" s="13" t="s">
        <v>812</v>
      </c>
      <c r="E399" s="16">
        <v>111.16</v>
      </c>
      <c r="F399" s="16">
        <v>0.9</v>
      </c>
      <c r="G399" s="14">
        <f>Tabela1[[#This Row],[Divid.]]*12/Tabela1[[#This Row],[Preço atual]]</f>
        <v>9.7157250809643769E-2</v>
      </c>
      <c r="H399" s="16">
        <v>11.35</v>
      </c>
      <c r="I399" s="16">
        <v>103.83</v>
      </c>
      <c r="J399" s="15">
        <f>Tabela1[[#This Row],[Preço atual]]/Tabela1[[#This Row],[VP]]</f>
        <v>1.0705961668111337</v>
      </c>
      <c r="K399" s="14">
        <v>0</v>
      </c>
      <c r="L399" s="14">
        <v>0</v>
      </c>
      <c r="M399" s="13">
        <v>11.69</v>
      </c>
      <c r="N399" s="13">
        <v>117516</v>
      </c>
      <c r="O399" s="13">
        <v>3180</v>
      </c>
      <c r="P399" s="13">
        <v>327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-0.28297231874801654</v>
      </c>
      <c r="U399" s="29" t="str">
        <f>HYPERLINK("https://statusinvest.com.br/fundos-imobiliarios/"&amp;Tabela1[[#This Row],[Ticker]],"Link")</f>
        <v>Link</v>
      </c>
      <c r="V399" s="38" t="s">
        <v>814</v>
      </c>
    </row>
    <row r="400" spans="1:22" x14ac:dyDescent="0.25">
      <c r="A400" s="12" t="s">
        <v>815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11.36</v>
      </c>
      <c r="I400" s="16">
        <v>102.59</v>
      </c>
      <c r="J400" s="15">
        <f>Tabela1[[#This Row],[Preço atual]]/Tabela1[[#This Row],[VP]]</f>
        <v>0.97475387464665164</v>
      </c>
      <c r="K400" s="14">
        <v>0</v>
      </c>
      <c r="L400" s="14">
        <v>0</v>
      </c>
      <c r="M400" s="13">
        <v>5.01</v>
      </c>
      <c r="N400" s="13">
        <v>31</v>
      </c>
      <c r="O400" s="13">
        <v>2668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816</v>
      </c>
    </row>
    <row r="401" spans="1:22" x14ac:dyDescent="0.25">
      <c r="A401" s="12" t="s">
        <v>817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1.2519</v>
      </c>
      <c r="I401" s="16">
        <v>91.93</v>
      </c>
      <c r="J401" s="15">
        <f>Tabela1[[#This Row],[Preço atual]]/Tabela1[[#This Row],[VP]]</f>
        <v>0</v>
      </c>
      <c r="K401" s="14"/>
      <c r="L401" s="14"/>
      <c r="M401" s="13">
        <v>7.12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818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819</v>
      </c>
      <c r="B403" s="12" t="s">
        <v>28</v>
      </c>
      <c r="C403" s="13" t="s">
        <v>36</v>
      </c>
      <c r="D403" s="13" t="s">
        <v>820</v>
      </c>
      <c r="E403" s="16">
        <v>90.3</v>
      </c>
      <c r="F403" s="16">
        <v>1.1000000000000001</v>
      </c>
      <c r="G403" s="25">
        <f>Tabela1[[#This Row],[Divid.]]*12/Tabela1[[#This Row],[Preço atual]]</f>
        <v>0.1461794019933555</v>
      </c>
      <c r="H403" s="16">
        <v>14.72</v>
      </c>
      <c r="I403" s="16">
        <v>102.66</v>
      </c>
      <c r="J403" s="15">
        <f>Tabela1[[#This Row],[Preço atual]]/Tabela1[[#This Row],[VP]]</f>
        <v>0.8796025715955581</v>
      </c>
      <c r="K403" s="14"/>
      <c r="L403" s="14"/>
      <c r="M403" s="13">
        <v>5.75</v>
      </c>
      <c r="N403" s="13">
        <v>91137</v>
      </c>
      <c r="O403" s="13"/>
      <c r="P403" s="13"/>
      <c r="Q403" s="30">
        <f>Tabela1[[#This Row],[Divid.]]</f>
        <v>1.1000000000000001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03" s="17">
        <f>Tabela1[[#This Row],[Preço Calculado]]/Tabela1[[#This Row],[Preço atual]]-1</f>
        <v>7.8814774858712022E-2</v>
      </c>
      <c r="U403" s="29" t="str">
        <f>HYPERLINK("https://statusinvest.com.br/fundos-imobiliarios/"&amp;Tabela1[[#This Row],[Ticker]],"Link")</f>
        <v>Link</v>
      </c>
      <c r="V403" s="38" t="s">
        <v>821</v>
      </c>
    </row>
    <row r="404" spans="1:22" x14ac:dyDescent="0.25">
      <c r="A404" s="12" t="s">
        <v>822</v>
      </c>
      <c r="B404" s="12" t="s">
        <v>28</v>
      </c>
      <c r="C404" s="13" t="s">
        <v>36</v>
      </c>
      <c r="D404" s="13" t="s">
        <v>823</v>
      </c>
      <c r="E404" s="16">
        <v>93.94</v>
      </c>
      <c r="F404" s="16">
        <v>0.9</v>
      </c>
      <c r="G404" s="25">
        <f>Tabela1[[#This Row],[Divid.]]*12/Tabela1[[#This Row],[Preço atual]]</f>
        <v>0.11496700021290186</v>
      </c>
      <c r="H404" s="16">
        <v>11.03</v>
      </c>
      <c r="I404" s="16">
        <v>97.01</v>
      </c>
      <c r="J404" s="15">
        <f>Tabela1[[#This Row],[Preço atual]]/Tabela1[[#This Row],[VP]]</f>
        <v>0.96835377796103483</v>
      </c>
      <c r="K404" s="14"/>
      <c r="L404" s="14"/>
      <c r="M404" s="13">
        <v>1.75</v>
      </c>
      <c r="N404" s="13">
        <v>25284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-0.15153505377932219</v>
      </c>
      <c r="U404" s="29" t="str">
        <f>HYPERLINK("https://statusinvest.com.br/fundos-imobiliarios/"&amp;Tabela1[[#This Row],[Ticker]],"Link")</f>
        <v>Link</v>
      </c>
      <c r="V404" s="38" t="s">
        <v>824</v>
      </c>
    </row>
    <row r="405" spans="1:22" x14ac:dyDescent="0.25">
      <c r="A405" s="12" t="s">
        <v>825</v>
      </c>
      <c r="B405" s="12" t="s">
        <v>28</v>
      </c>
      <c r="C405" s="13" t="s">
        <v>36</v>
      </c>
      <c r="D405" s="13" t="s">
        <v>826</v>
      </c>
      <c r="E405" s="16">
        <v>8.56</v>
      </c>
      <c r="F405" s="16">
        <v>0.08</v>
      </c>
      <c r="G405" s="25">
        <f>Tabela1[[#This Row],[Divid.]]*12/Tabela1[[#This Row],[Preço atual]]</f>
        <v>0.11214953271028036</v>
      </c>
      <c r="H405" s="16">
        <v>1.165</v>
      </c>
      <c r="I405" s="16">
        <v>9.6300000000000008</v>
      </c>
      <c r="J405" s="15">
        <f>Tabela1[[#This Row],[Preço atual]]/Tabela1[[#This Row],[VP]]</f>
        <v>0.88888888888888884</v>
      </c>
      <c r="K405" s="14"/>
      <c r="L405" s="14"/>
      <c r="M405" s="13">
        <v>3.59</v>
      </c>
      <c r="N405" s="13">
        <v>12039</v>
      </c>
      <c r="O405" s="13"/>
      <c r="P405" s="13"/>
      <c r="Q405" s="30">
        <f>Tabela1[[#This Row],[Divid.]]</f>
        <v>0.08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05" s="17">
        <f>Tabela1[[#This Row],[Preço Calculado]]/Tabela1[[#This Row],[Preço atual]]-1</f>
        <v>-0.17232817187984983</v>
      </c>
      <c r="U405" s="29" t="str">
        <f>HYPERLINK("https://statusinvest.com.br/fundos-imobiliarios/"&amp;Tabela1[[#This Row],[Ticker]],"Link")</f>
        <v>Link</v>
      </c>
      <c r="V405" s="38" t="s">
        <v>827</v>
      </c>
    </row>
    <row r="406" spans="1:22" x14ac:dyDescent="0.25">
      <c r="A406" s="12" t="s">
        <v>828</v>
      </c>
      <c r="B406" s="12" t="s">
        <v>28</v>
      </c>
      <c r="C406" s="13" t="s">
        <v>62</v>
      </c>
      <c r="D406" s="13" t="s">
        <v>829</v>
      </c>
      <c r="E406" s="16">
        <v>68.11</v>
      </c>
      <c r="F406" s="16">
        <v>0.72</v>
      </c>
      <c r="G406" s="25">
        <f>Tabela1[[#This Row],[Divid.]]*12/Tabela1[[#This Row],[Preço atual]]</f>
        <v>0.12685361914549995</v>
      </c>
      <c r="H406" s="16">
        <v>8.3800000000000008</v>
      </c>
      <c r="I406" s="16">
        <v>128.13999999999999</v>
      </c>
      <c r="J406" s="15">
        <f>Tabela1[[#This Row],[Preço atual]]/Tabela1[[#This Row],[VP]]</f>
        <v>0.53152801623224599</v>
      </c>
      <c r="K406" s="14"/>
      <c r="L406" s="14"/>
      <c r="M406" s="13">
        <v>1.43</v>
      </c>
      <c r="N406" s="13">
        <v>4205</v>
      </c>
      <c r="O406" s="13">
        <v>2362</v>
      </c>
      <c r="P406" s="13">
        <v>27</v>
      </c>
      <c r="Q406" s="30">
        <f>Tabela1[[#This Row],[Divid.]]</f>
        <v>0.72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06" s="17">
        <f>Tabela1[[#This Row],[Preço Calculado]]/Tabela1[[#This Row],[Preço atual]]-1</f>
        <v>-6.3810928815498658E-2</v>
      </c>
      <c r="U406" s="29" t="str">
        <f>HYPERLINK("https://statusinvest.com.br/fundos-imobiliarios/"&amp;Tabela1[[#This Row],[Ticker]],"Link")</f>
        <v>Link</v>
      </c>
      <c r="V406" s="38" t="s">
        <v>830</v>
      </c>
    </row>
    <row r="407" spans="1:22" x14ac:dyDescent="0.25">
      <c r="A407" s="12" t="s">
        <v>831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1002.62</v>
      </c>
      <c r="J407" s="15">
        <f>Tabela1[[#This Row],[Preço atual]]/Tabela1[[#This Row],[VP]]</f>
        <v>0</v>
      </c>
      <c r="K407" s="14"/>
      <c r="L407" s="14"/>
      <c r="M407" s="13">
        <v>11.24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832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32.450000000000003</v>
      </c>
      <c r="I408" s="16">
        <v>364.84</v>
      </c>
      <c r="J408" s="15">
        <f>Tabela1[[#This Row],[Preço atual]]/Tabela1[[#This Row],[VP]]</f>
        <v>0.639979168950773</v>
      </c>
      <c r="K408" s="14">
        <v>0.28399999999999997</v>
      </c>
      <c r="L408" s="14">
        <v>7.0000000000000007E-2</v>
      </c>
      <c r="M408" s="13">
        <v>2.0699999999999998</v>
      </c>
      <c r="N408" s="13">
        <v>53</v>
      </c>
      <c r="O408" s="13">
        <v>962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833</v>
      </c>
      <c r="B409" s="12" t="s">
        <v>28</v>
      </c>
      <c r="C409" s="13" t="s">
        <v>56</v>
      </c>
      <c r="D409" s="13" t="s">
        <v>834</v>
      </c>
      <c r="E409" s="16">
        <v>9.4700000000000006</v>
      </c>
      <c r="F409" s="16">
        <v>0.1</v>
      </c>
      <c r="G409" s="25">
        <f>Tabela1[[#This Row],[Divid.]]*12/Tabela1[[#This Row],[Preço atual]]</f>
        <v>0.12671594508975714</v>
      </c>
      <c r="H409" s="16">
        <v>1.3</v>
      </c>
      <c r="I409" s="16">
        <v>9.25</v>
      </c>
      <c r="J409" s="15">
        <f>Tabela1[[#This Row],[Preço atual]]/Tabela1[[#This Row],[VP]]</f>
        <v>1.0237837837837838</v>
      </c>
      <c r="K409" s="14"/>
      <c r="L409" s="14"/>
      <c r="M409" s="13">
        <v>0.65</v>
      </c>
      <c r="N409" s="13">
        <v>328058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-6.4826973507327468E-2</v>
      </c>
      <c r="U409" s="29" t="str">
        <f>HYPERLINK("https://statusinvest.com.br/fundos-imobiliarios/"&amp;Tabela1[[#This Row],[Ticker]],"Link")</f>
        <v>Link</v>
      </c>
      <c r="V409" s="38" t="s">
        <v>835</v>
      </c>
    </row>
    <row r="410" spans="1:22" x14ac:dyDescent="0.25">
      <c r="A410" s="12" t="s">
        <v>836</v>
      </c>
      <c r="B410" s="12" t="s">
        <v>28</v>
      </c>
      <c r="C410" s="13" t="s">
        <v>36</v>
      </c>
      <c r="D410" s="13" t="s">
        <v>834</v>
      </c>
      <c r="E410" s="16">
        <v>88.52</v>
      </c>
      <c r="F410" s="16">
        <v>0.7</v>
      </c>
      <c r="G410" s="25">
        <f>Tabela1[[#This Row],[Divid.]]*12/Tabela1[[#This Row],[Preço atual]]</f>
        <v>9.4893809308630811E-2</v>
      </c>
      <c r="H410" s="16">
        <v>10.67</v>
      </c>
      <c r="I410" s="16">
        <v>93.17</v>
      </c>
      <c r="J410" s="15">
        <f>Tabela1[[#This Row],[Preço atual]]/Tabela1[[#This Row],[VP]]</f>
        <v>0.95009123108296656</v>
      </c>
      <c r="K410" s="14"/>
      <c r="L410" s="14"/>
      <c r="M410" s="13">
        <v>0.65</v>
      </c>
      <c r="N410" s="13">
        <v>88746</v>
      </c>
      <c r="O410" s="13"/>
      <c r="P410" s="13"/>
      <c r="Q410" s="30">
        <f>Tabela1[[#This Row],[Divid.]]</f>
        <v>0.7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0" s="17">
        <f>Tabela1[[#This Row],[Preço Calculado]]/Tabela1[[#This Row],[Preço atual]]-1</f>
        <v>-0.29967668406914538</v>
      </c>
      <c r="U410" s="29" t="str">
        <f>HYPERLINK("https://statusinvest.com.br/fundos-imobiliarios/"&amp;Tabela1[[#This Row],[Ticker]],"Link")</f>
        <v>Link</v>
      </c>
      <c r="V410" s="38" t="s">
        <v>837</v>
      </c>
    </row>
    <row r="411" spans="1:22" x14ac:dyDescent="0.25">
      <c r="A411" s="12" t="s">
        <v>838</v>
      </c>
      <c r="B411" s="12" t="s">
        <v>28</v>
      </c>
      <c r="C411" s="13" t="s">
        <v>36</v>
      </c>
      <c r="D411" s="13" t="s">
        <v>834</v>
      </c>
      <c r="E411" s="16">
        <v>9.9</v>
      </c>
      <c r="F411" s="16">
        <v>0.11</v>
      </c>
      <c r="G411" s="25">
        <f>Tabela1[[#This Row],[Divid.]]*12/Tabela1[[#This Row],[Preço atual]]</f>
        <v>0.13333333333333333</v>
      </c>
      <c r="H411" s="16">
        <v>1.45</v>
      </c>
      <c r="I411" s="16">
        <v>9.76</v>
      </c>
      <c r="J411" s="15">
        <f>Tabela1[[#This Row],[Preço atual]]/Tabela1[[#This Row],[VP]]</f>
        <v>1.014344262295082</v>
      </c>
      <c r="K411" s="14"/>
      <c r="L411" s="14"/>
      <c r="M411" s="13">
        <v>5.93</v>
      </c>
      <c r="N411" s="13">
        <v>230050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-1.5990159901599132E-2</v>
      </c>
      <c r="U411" s="29" t="str">
        <f>HYPERLINK("https://statusinvest.com.br/fundos-imobiliarios/"&amp;Tabela1[[#This Row],[Ticker]],"Link")</f>
        <v>Link</v>
      </c>
      <c r="V411" s="38" t="s">
        <v>839</v>
      </c>
    </row>
    <row r="412" spans="1:22" x14ac:dyDescent="0.25">
      <c r="A412" s="12" t="s">
        <v>840</v>
      </c>
      <c r="B412" s="12" t="s">
        <v>28</v>
      </c>
      <c r="C412" s="13" t="s">
        <v>159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30.166599999999999</v>
      </c>
      <c r="I412" s="16">
        <v>899.95</v>
      </c>
      <c r="J412" s="15">
        <f>Tabela1[[#This Row],[Preço atual]]/Tabela1[[#This Row],[VP]]</f>
        <v>0</v>
      </c>
      <c r="K412" s="14"/>
      <c r="L412" s="14"/>
      <c r="M412" s="13">
        <v>9.2200000000000006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841</v>
      </c>
      <c r="B413" s="26" t="s">
        <v>28</v>
      </c>
      <c r="C413" s="32" t="s">
        <v>53</v>
      </c>
      <c r="D413" s="32" t="s">
        <v>826</v>
      </c>
      <c r="E413" s="33">
        <v>8.16</v>
      </c>
      <c r="F413" s="33">
        <v>7.0000000000000007E-2</v>
      </c>
      <c r="G413" s="34">
        <f>Tabela1[[#This Row],[Divid.]]*12/Tabela1[[#This Row],[Preço atual]]</f>
        <v>0.10294117647058824</v>
      </c>
      <c r="H413" s="33">
        <v>0.81499999999999995</v>
      </c>
      <c r="I413" s="33">
        <v>9.14</v>
      </c>
      <c r="J413" s="35">
        <f>Tabela1[[#This Row],[Preço atual]]/Tabela1[[#This Row],[VP]]</f>
        <v>0.89277899343544853</v>
      </c>
      <c r="K413" s="36"/>
      <c r="L413" s="36"/>
      <c r="M413" s="32">
        <v>3.84</v>
      </c>
      <c r="N413" s="32">
        <v>6416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-0.24028652051226396</v>
      </c>
      <c r="U413" s="29" t="str">
        <f>HYPERLINK("https://statusinvest.com.br/fundos-imobiliarios/"&amp;Tabela1[[#This Row],[Ticker]],"Link")</f>
        <v>Link</v>
      </c>
      <c r="V413" s="38" t="s">
        <v>842</v>
      </c>
    </row>
    <row r="414" spans="1:22" x14ac:dyDescent="0.25">
      <c r="A414" s="12" t="s">
        <v>843</v>
      </c>
      <c r="B414" s="12" t="s">
        <v>28</v>
      </c>
      <c r="C414" s="13" t="s">
        <v>70</v>
      </c>
      <c r="D414" s="13" t="s">
        <v>826</v>
      </c>
      <c r="E414" s="16">
        <v>93</v>
      </c>
      <c r="F414" s="16">
        <v>0.65</v>
      </c>
      <c r="G414" s="25">
        <f>Tabela1[[#This Row],[Divid.]]*12/Tabela1[[#This Row],[Preço atual]]</f>
        <v>8.387096774193549E-2</v>
      </c>
      <c r="H414" s="16">
        <v>7.99</v>
      </c>
      <c r="I414" s="16">
        <v>111.25</v>
      </c>
      <c r="J414" s="15">
        <f>Tabela1[[#This Row],[Preço atual]]/Tabela1[[#This Row],[VP]]</f>
        <v>0.83595505617977528</v>
      </c>
      <c r="K414" s="14">
        <v>0.121</v>
      </c>
      <c r="L414" s="14">
        <v>0</v>
      </c>
      <c r="M414" s="13">
        <v>1.65</v>
      </c>
      <c r="N414" s="13">
        <v>162935</v>
      </c>
      <c r="O414" s="13">
        <v>2443</v>
      </c>
      <c r="P414" s="13">
        <v>243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-0.38102606832519936</v>
      </c>
      <c r="U414" s="29" t="str">
        <f>HYPERLINK("https://statusinvest.com.br/fundos-imobiliarios/"&amp;Tabela1[[#This Row],[Ticker]],"Link")</f>
        <v>Link</v>
      </c>
      <c r="V414" s="38" t="s">
        <v>844</v>
      </c>
    </row>
    <row r="415" spans="1:22" x14ac:dyDescent="0.25">
      <c r="A415" s="12" t="s">
        <v>845</v>
      </c>
      <c r="B415" s="12" t="s">
        <v>28</v>
      </c>
      <c r="C415" s="13" t="s">
        <v>43</v>
      </c>
      <c r="D415" s="13" t="s">
        <v>826</v>
      </c>
      <c r="E415" s="16">
        <v>7.66</v>
      </c>
      <c r="F415" s="16">
        <v>5.8000000000000003E-2</v>
      </c>
      <c r="G415" s="25">
        <f>Tabela1[[#This Row],[Divid.]]*12/Tabela1[[#This Row],[Preço atual]]</f>
        <v>9.0861618798955615E-2</v>
      </c>
      <c r="H415" s="16">
        <v>0.73</v>
      </c>
      <c r="I415" s="16">
        <v>10.85</v>
      </c>
      <c r="J415" s="15">
        <f>Tabela1[[#This Row],[Preço atual]]/Tabela1[[#This Row],[VP]]</f>
        <v>0.70599078341013832</v>
      </c>
      <c r="K415" s="14">
        <v>0</v>
      </c>
      <c r="L415" s="14">
        <v>0</v>
      </c>
      <c r="M415" s="13">
        <v>2.63</v>
      </c>
      <c r="N415" s="13">
        <v>144500</v>
      </c>
      <c r="O415" s="13">
        <v>9841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-0.32943454760918367</v>
      </c>
      <c r="U415" s="29" t="str">
        <f>HYPERLINK("https://statusinvest.com.br/fundos-imobiliarios/"&amp;Tabela1[[#This Row],[Ticker]],"Link")</f>
        <v>Link</v>
      </c>
      <c r="V415" s="38" t="s">
        <v>846</v>
      </c>
    </row>
    <row r="416" spans="1:22" x14ac:dyDescent="0.25">
      <c r="A416" s="12" t="s">
        <v>847</v>
      </c>
      <c r="B416" s="12" t="s">
        <v>28</v>
      </c>
      <c r="C416" s="13" t="s">
        <v>29</v>
      </c>
      <c r="D416" s="13" t="s">
        <v>826</v>
      </c>
      <c r="E416" s="16">
        <v>120.37</v>
      </c>
      <c r="F416" s="16">
        <v>1</v>
      </c>
      <c r="G416" s="25">
        <f>Tabela1[[#This Row],[Divid.]]*12/Tabela1[[#This Row],[Preço atual]]</f>
        <v>9.9692614438813651E-2</v>
      </c>
      <c r="H416" s="16">
        <v>10.62</v>
      </c>
      <c r="I416" s="16">
        <v>115.07</v>
      </c>
      <c r="J416" s="15">
        <f>Tabela1[[#This Row],[Preço atual]]/Tabela1[[#This Row],[VP]]</f>
        <v>1.0460589206569915</v>
      </c>
      <c r="K416" s="14">
        <v>0.06</v>
      </c>
      <c r="L416" s="14">
        <v>1.7000000000000001E-2</v>
      </c>
      <c r="M416" s="13">
        <v>9.19</v>
      </c>
      <c r="N416" s="13">
        <v>271018</v>
      </c>
      <c r="O416" s="13">
        <v>3816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-0.2642611480530358</v>
      </c>
      <c r="U416" s="29" t="str">
        <f>HYPERLINK("https://statusinvest.com.br/fundos-imobiliarios/"&amp;Tabela1[[#This Row],[Ticker]],"Link")</f>
        <v>Link</v>
      </c>
      <c r="V416" s="38" t="s">
        <v>848</v>
      </c>
    </row>
    <row r="417" spans="1:22" x14ac:dyDescent="0.25">
      <c r="A417" s="12" t="s">
        <v>849</v>
      </c>
      <c r="B417" s="12" t="s">
        <v>28</v>
      </c>
      <c r="C417" s="13" t="s">
        <v>56</v>
      </c>
      <c r="D417" s="13" t="s">
        <v>826</v>
      </c>
      <c r="E417" s="16">
        <v>7.79</v>
      </c>
      <c r="F417" s="16">
        <v>7.1999999999999995E-2</v>
      </c>
      <c r="G417" s="25">
        <f>Tabela1[[#This Row],[Divid.]]*12/Tabela1[[#This Row],[Preço atual]]</f>
        <v>0.1109114249037227</v>
      </c>
      <c r="H417" s="16">
        <v>0.86399999999999999</v>
      </c>
      <c r="I417" s="16">
        <v>9.0399999999999991</v>
      </c>
      <c r="J417" s="15">
        <f>Tabela1[[#This Row],[Preço atual]]/Tabela1[[#This Row],[VP]]</f>
        <v>0.86172566371681425</v>
      </c>
      <c r="K417" s="14">
        <v>0.03</v>
      </c>
      <c r="L417" s="14">
        <v>0</v>
      </c>
      <c r="M417" s="13">
        <v>4.38</v>
      </c>
      <c r="N417" s="13">
        <v>46845</v>
      </c>
      <c r="O417" s="13">
        <v>3145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-0.18146549886551511</v>
      </c>
      <c r="U417" s="29" t="str">
        <f>HYPERLINK("https://statusinvest.com.br/fundos-imobiliarios/"&amp;Tabela1[[#This Row],[Ticker]],"Link")</f>
        <v>Link</v>
      </c>
      <c r="V417" s="38" t="s">
        <v>850</v>
      </c>
    </row>
    <row r="418" spans="1:22" x14ac:dyDescent="0.25">
      <c r="A418" s="12" t="s">
        <v>851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0.71</v>
      </c>
      <c r="G418" s="25" t="e">
        <f>Tabela1[[#This Row],[Divid.]]*12/Tabela1[[#This Row],[Preço atual]]</f>
        <v>#DIV/0!</v>
      </c>
      <c r="H418" s="16">
        <v>11.12</v>
      </c>
      <c r="I418" s="16">
        <v>136.27000000000001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0.81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852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853</v>
      </c>
      <c r="B420" s="12" t="s">
        <v>28</v>
      </c>
      <c r="C420" s="13" t="s">
        <v>43</v>
      </c>
      <c r="D420" s="13" t="s">
        <v>854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947.11</v>
      </c>
      <c r="J420" s="15">
        <f>Tabela1[[#This Row],[Preço atual]]/Tabela1[[#This Row],[VP]]</f>
        <v>1.2048653271531291</v>
      </c>
      <c r="K420" s="14"/>
      <c r="L420" s="14"/>
      <c r="M420" s="13">
        <v>1.38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855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3.7864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856</v>
      </c>
    </row>
    <row r="422" spans="1:22" x14ac:dyDescent="0.25">
      <c r="A422" s="12" t="s">
        <v>857</v>
      </c>
      <c r="B422" s="12" t="s">
        <v>28</v>
      </c>
      <c r="C422" s="13" t="s">
        <v>36</v>
      </c>
      <c r="D422" s="13" t="s">
        <v>99</v>
      </c>
      <c r="E422" s="16">
        <v>81.96</v>
      </c>
      <c r="F422" s="16">
        <v>0.95</v>
      </c>
      <c r="G422" s="25">
        <f>Tabela1[[#This Row],[Divid.]]*12/Tabela1[[#This Row],[Preço atual]]</f>
        <v>0.13909224011713031</v>
      </c>
      <c r="H422" s="16">
        <v>13.57</v>
      </c>
      <c r="I422" s="16">
        <v>94.23</v>
      </c>
      <c r="J422" s="15">
        <f>Tabela1[[#This Row],[Preço atual]]/Tabela1[[#This Row],[VP]]</f>
        <v>0.86978669213626225</v>
      </c>
      <c r="K422" s="14"/>
      <c r="L422" s="14"/>
      <c r="M422" s="13">
        <v>3.7</v>
      </c>
      <c r="N422" s="13">
        <v>691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2.6510997174393314E-2</v>
      </c>
      <c r="U422" s="29" t="str">
        <f>HYPERLINK("https://statusinvest.com.br/fundos-imobiliarios/"&amp;Tabela1[[#This Row],[Ticker]],"Link")</f>
        <v>Link</v>
      </c>
      <c r="V422" s="38" t="s">
        <v>858</v>
      </c>
    </row>
    <row r="423" spans="1:22" x14ac:dyDescent="0.25">
      <c r="A423" s="12" t="s">
        <v>859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0.23400000000000001</v>
      </c>
      <c r="G423" s="25" t="e">
        <f>Tabela1[[#This Row],[Divid.]]*12/Tabela1[[#This Row],[Preço atual]]</f>
        <v>#DIV/0!</v>
      </c>
      <c r="H423" s="16">
        <v>2.5064000000000002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0.23400000000000001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20.723247232472325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860</v>
      </c>
      <c r="B424" s="12" t="s">
        <v>28</v>
      </c>
      <c r="C424" s="13" t="s">
        <v>36</v>
      </c>
      <c r="D424" s="13" t="s">
        <v>861</v>
      </c>
      <c r="E424" s="16">
        <v>86.73</v>
      </c>
      <c r="F424" s="16">
        <v>0.7</v>
      </c>
      <c r="G424" s="25">
        <f>Tabela1[[#This Row],[Divid.]]*12/Tabela1[[#This Row],[Preço atual]]</f>
        <v>9.6852300242130734E-2</v>
      </c>
      <c r="H424" s="16">
        <v>9.9700000000000006</v>
      </c>
      <c r="I424" s="16">
        <v>93.19</v>
      </c>
      <c r="J424" s="15">
        <f>Tabela1[[#This Row],[Preço atual]]/Tabela1[[#This Row],[VP]]</f>
        <v>0.93067925743105495</v>
      </c>
      <c r="K424" s="14"/>
      <c r="L424" s="14"/>
      <c r="M424" s="13">
        <v>6.63</v>
      </c>
      <c r="N424" s="13">
        <v>125012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-0.28522287644183963</v>
      </c>
      <c r="U424" s="29" t="str">
        <f>HYPERLINK("https://statusinvest.com.br/fundos-imobiliarios/"&amp;Tabela1[[#This Row],[Ticker]],"Link")</f>
        <v>Link</v>
      </c>
      <c r="V424" s="38" t="s">
        <v>862</v>
      </c>
    </row>
    <row r="425" spans="1:22" x14ac:dyDescent="0.25">
      <c r="A425" s="12" t="s">
        <v>863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0.6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864</v>
      </c>
    </row>
    <row r="426" spans="1:22" x14ac:dyDescent="0.25">
      <c r="A426" s="12" t="s">
        <v>865</v>
      </c>
      <c r="B426" s="12" t="s">
        <v>28</v>
      </c>
      <c r="C426" s="13" t="s">
        <v>29</v>
      </c>
      <c r="D426" s="13" t="s">
        <v>99</v>
      </c>
      <c r="E426" s="16">
        <v>82.91</v>
      </c>
      <c r="F426" s="16">
        <v>0.7</v>
      </c>
      <c r="G426" s="25">
        <f>Tabela1[[#This Row],[Divid.]]*12/Tabela1[[#This Row],[Preço atual]]</f>
        <v>0.10131467856712097</v>
      </c>
      <c r="H426" s="16">
        <v>8.51</v>
      </c>
      <c r="I426" s="16">
        <v>101.06</v>
      </c>
      <c r="J426" s="15">
        <f>Tabela1[[#This Row],[Preço atual]]/Tabela1[[#This Row],[VP]]</f>
        <v>0.82040372056204225</v>
      </c>
      <c r="K426" s="14">
        <v>7.8E-2</v>
      </c>
      <c r="L426" s="14">
        <v>0.183</v>
      </c>
      <c r="M426" s="13">
        <v>1.02</v>
      </c>
      <c r="N426" s="13">
        <v>3835</v>
      </c>
      <c r="O426" s="13">
        <v>2280</v>
      </c>
      <c r="P426" s="13">
        <v>408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-0.25229019507659811</v>
      </c>
      <c r="U426" s="29" t="str">
        <f>HYPERLINK("https://statusinvest.com.br/fundos-imobiliarios/"&amp;Tabela1[[#This Row],[Ticker]],"Link")</f>
        <v>Link</v>
      </c>
      <c r="V426" s="38" t="s">
        <v>866</v>
      </c>
    </row>
    <row r="427" spans="1:22" x14ac:dyDescent="0.25">
      <c r="A427" s="12" t="s">
        <v>867</v>
      </c>
      <c r="B427" s="12" t="s">
        <v>28</v>
      </c>
      <c r="C427" s="13" t="s">
        <v>36</v>
      </c>
      <c r="D427" s="13" t="s">
        <v>805</v>
      </c>
      <c r="E427" s="16">
        <v>4.18</v>
      </c>
      <c r="F427" s="16">
        <v>0.04</v>
      </c>
      <c r="G427" s="25">
        <f>Tabela1[[#This Row],[Divid.]]*12/Tabela1[[#This Row],[Preço atual]]</f>
        <v>0.11483253588516747</v>
      </c>
      <c r="H427" s="16">
        <v>0.5</v>
      </c>
      <c r="I427" s="16">
        <v>10.54</v>
      </c>
      <c r="J427" s="15">
        <f>Tabela1[[#This Row],[Preço atual]]/Tabela1[[#This Row],[VP]]</f>
        <v>0.396584440227704</v>
      </c>
      <c r="K427" s="14"/>
      <c r="L427" s="14"/>
      <c r="M427" s="13">
        <v>1.08</v>
      </c>
      <c r="N427" s="13">
        <v>88373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-0.15252741044156859</v>
      </c>
      <c r="U427" s="29" t="str">
        <f>HYPERLINK("https://statusinvest.com.br/fundos-imobiliarios/"&amp;Tabela1[[#This Row],[Ticker]],"Link")</f>
        <v>Link</v>
      </c>
      <c r="V427" s="38" t="s">
        <v>868</v>
      </c>
    </row>
    <row r="428" spans="1:22" x14ac:dyDescent="0.25">
      <c r="A428" s="12" t="s">
        <v>869</v>
      </c>
      <c r="B428" s="12" t="s">
        <v>28</v>
      </c>
      <c r="C428" s="13" t="s">
        <v>70</v>
      </c>
      <c r="D428" s="13" t="s">
        <v>99</v>
      </c>
      <c r="E428" s="16">
        <v>94.16</v>
      </c>
      <c r="F428" s="16">
        <v>0.89</v>
      </c>
      <c r="G428" s="25">
        <f>Tabela1[[#This Row],[Divid.]]*12/Tabela1[[#This Row],[Preço atual]]</f>
        <v>0.11342395921835174</v>
      </c>
      <c r="H428" s="16">
        <v>10.57</v>
      </c>
      <c r="I428" s="16">
        <v>112.52</v>
      </c>
      <c r="J428" s="15">
        <f>Tabela1[[#This Row],[Preço atual]]/Tabela1[[#This Row],[VP]]</f>
        <v>0.83682900817632422</v>
      </c>
      <c r="K428" s="14">
        <v>0</v>
      </c>
      <c r="L428" s="14">
        <v>0</v>
      </c>
      <c r="M428" s="13">
        <v>2.95</v>
      </c>
      <c r="N428" s="13">
        <v>6052</v>
      </c>
      <c r="O428" s="13">
        <v>783</v>
      </c>
      <c r="P428" s="13">
        <v>100</v>
      </c>
      <c r="Q428" s="30">
        <f>Tabela1[[#This Row],[Divid.]]</f>
        <v>0.89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28" s="17">
        <f>Tabela1[[#This Row],[Preço Calculado]]/Tabela1[[#This Row],[Preço atual]]-1</f>
        <v>-0.16292281019666621</v>
      </c>
      <c r="U428" s="29" t="str">
        <f>HYPERLINK("https://statusinvest.com.br/fundos-imobiliarios/"&amp;Tabela1[[#This Row],[Ticker]],"Link")</f>
        <v>Link</v>
      </c>
      <c r="V428" s="38" t="s">
        <v>870</v>
      </c>
    </row>
    <row r="429" spans="1:22" x14ac:dyDescent="0.25">
      <c r="A429" s="12" t="s">
        <v>871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100.07</v>
      </c>
      <c r="J429" s="15">
        <f>Tabela1[[#This Row],[Preço atual]]/Tabela1[[#This Row],[VP]]</f>
        <v>0</v>
      </c>
      <c r="K429" s="14"/>
      <c r="L429" s="14"/>
      <c r="M429" s="13">
        <v>0.67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872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76.92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3.51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873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874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34.65</v>
      </c>
      <c r="J432" s="15">
        <f>Tabela1[[#This Row],[Preço atual]]/Tabela1[[#This Row],[VP]]</f>
        <v>0</v>
      </c>
      <c r="K432" s="14"/>
      <c r="L432" s="14"/>
      <c r="M432" s="13">
        <v>1.48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875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8.33</v>
      </c>
      <c r="J433" s="15">
        <f>Tabela1[[#This Row],[Preço atual]]/Tabela1[[#This Row],[VP]]</f>
        <v>0</v>
      </c>
      <c r="K433" s="14"/>
      <c r="L433" s="14"/>
      <c r="M433" s="13">
        <v>31.2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876</v>
      </c>
      <c r="B434" s="12" t="s">
        <v>28</v>
      </c>
      <c r="C434" s="13" t="s">
        <v>43</v>
      </c>
      <c r="D434" s="13" t="s">
        <v>877</v>
      </c>
      <c r="E434" s="16">
        <v>13.67</v>
      </c>
      <c r="F434" s="16">
        <v>0.32329999999999998</v>
      </c>
      <c r="G434" s="25">
        <f>Tabela1[[#This Row],[Divid.]]*12/Tabela1[[#This Row],[Preço atual]]</f>
        <v>0.28380395025603511</v>
      </c>
      <c r="H434" s="16">
        <v>0</v>
      </c>
      <c r="I434" s="16">
        <v>13.54</v>
      </c>
      <c r="J434" s="15">
        <f>Tabela1[[#This Row],[Preço atual]]/Tabela1[[#This Row],[VP]]</f>
        <v>1.0096011816838997</v>
      </c>
      <c r="K434" s="14">
        <v>0</v>
      </c>
      <c r="L434" s="14">
        <v>0</v>
      </c>
      <c r="M434" s="13">
        <v>0.91</v>
      </c>
      <c r="N434" s="13">
        <v>3658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1.0944940978305171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878</v>
      </c>
      <c r="B435" s="12" t="s">
        <v>28</v>
      </c>
      <c r="C435" s="13" t="s">
        <v>56</v>
      </c>
      <c r="D435" s="13" t="s">
        <v>877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879</v>
      </c>
    </row>
    <row r="436" spans="1:22" x14ac:dyDescent="0.25">
      <c r="A436" s="12" t="s">
        <v>880</v>
      </c>
      <c r="B436" s="12" t="s">
        <v>28</v>
      </c>
      <c r="C436" s="13" t="s">
        <v>159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1132.21</v>
      </c>
      <c r="J436" s="15">
        <f>Tabela1[[#This Row],[Preço atual]]/Tabela1[[#This Row],[VP]]</f>
        <v>0.90089294388850127</v>
      </c>
      <c r="K436" s="14"/>
      <c r="L436" s="14"/>
      <c r="M436" s="13">
        <v>0.06</v>
      </c>
      <c r="N436" s="13">
        <v>22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881</v>
      </c>
      <c r="B437" s="12" t="s">
        <v>28</v>
      </c>
      <c r="C437" s="13" t="s">
        <v>82</v>
      </c>
      <c r="D437" s="13" t="s">
        <v>882</v>
      </c>
      <c r="E437" s="16">
        <v>9.74</v>
      </c>
      <c r="F437" s="16">
        <v>0.1</v>
      </c>
      <c r="G437" s="25">
        <f>Tabela1[[#This Row],[Divid.]]*12/Tabela1[[#This Row],[Preço atual]]</f>
        <v>0.12320328542094458</v>
      </c>
      <c r="H437" s="16">
        <v>1.22</v>
      </c>
      <c r="I437" s="16">
        <v>9.9700000000000006</v>
      </c>
      <c r="J437" s="15">
        <f>Tabela1[[#This Row],[Preço atual]]/Tabela1[[#This Row],[VP]]</f>
        <v>0.97693079237713132</v>
      </c>
      <c r="K437" s="14"/>
      <c r="L437" s="14"/>
      <c r="M437" s="13">
        <v>2.0099999999999998</v>
      </c>
      <c r="N437" s="13">
        <v>12596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-9.0750661100040042E-2</v>
      </c>
      <c r="U437" s="29" t="str">
        <f>HYPERLINK("https://statusinvest.com.br/fundos-imobiliarios/"&amp;Tabela1[[#This Row],[Ticker]],"Link")</f>
        <v>Link</v>
      </c>
      <c r="V437" s="38" t="s">
        <v>883</v>
      </c>
    </row>
    <row r="438" spans="1:22" x14ac:dyDescent="0.25">
      <c r="A438" s="12" t="s">
        <v>884</v>
      </c>
      <c r="B438" s="12" t="s">
        <v>28</v>
      </c>
      <c r="C438" s="13" t="s">
        <v>29</v>
      </c>
      <c r="D438" s="13" t="s">
        <v>79</v>
      </c>
      <c r="E438" s="16">
        <v>65.260000000000005</v>
      </c>
      <c r="F438" s="16">
        <v>0.41</v>
      </c>
      <c r="G438" s="25">
        <f>Tabela1[[#This Row],[Divid.]]*12/Tabela1[[#This Row],[Preço atual]]</f>
        <v>7.5390744713453875E-2</v>
      </c>
      <c r="H438" s="16">
        <v>5.19</v>
      </c>
      <c r="I438" s="16">
        <v>87.03</v>
      </c>
      <c r="J438" s="15">
        <f>Tabela1[[#This Row],[Preço atual]]/Tabela1[[#This Row],[VP]]</f>
        <v>0.74985637136619565</v>
      </c>
      <c r="K438" s="14">
        <v>0.13</v>
      </c>
      <c r="L438" s="14">
        <v>5.7000000000000002E-2</v>
      </c>
      <c r="M438" s="13">
        <v>96.12</v>
      </c>
      <c r="N438" s="13">
        <v>1869</v>
      </c>
      <c r="O438" s="13">
        <v>55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-0.44361074012211177</v>
      </c>
      <c r="U438" s="29" t="str">
        <f>HYPERLINK("https://statusinvest.com.br/fundos-imobiliarios/"&amp;Tabela1[[#This Row],[Ticker]],"Link")</f>
        <v>Link</v>
      </c>
      <c r="V438" s="38" t="s">
        <v>885</v>
      </c>
    </row>
    <row r="439" spans="1:22" x14ac:dyDescent="0.25">
      <c r="A439" s="12" t="s">
        <v>886</v>
      </c>
      <c r="B439" s="12" t="s">
        <v>28</v>
      </c>
      <c r="C439" s="13" t="s">
        <v>82</v>
      </c>
      <c r="D439" s="13"/>
      <c r="E439" s="16">
        <v>83.77</v>
      </c>
      <c r="F439" s="16">
        <v>1.2</v>
      </c>
      <c r="G439" s="25">
        <f>Tabela1[[#This Row],[Divid.]]*12/Tabela1[[#This Row],[Preço atual]]</f>
        <v>0.17189924794079026</v>
      </c>
      <c r="H439" s="16">
        <v>14.5893</v>
      </c>
      <c r="I439" s="16">
        <v>101.02</v>
      </c>
      <c r="J439" s="15">
        <f>Tabela1[[#This Row],[Preço atual]]/Tabela1[[#This Row],[VP]]</f>
        <v>0.82924173431003756</v>
      </c>
      <c r="K439" s="14"/>
      <c r="L439" s="14"/>
      <c r="M439" s="13">
        <v>10.41</v>
      </c>
      <c r="N439" s="13">
        <v>467</v>
      </c>
      <c r="O439" s="13"/>
      <c r="P439" s="13"/>
      <c r="Q439" s="30">
        <f>Tabela1[[#This Row],[Divid.]]</f>
        <v>1.2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39" s="17">
        <f>Tabela1[[#This Row],[Preço Calculado]]/Tabela1[[#This Row],[Preço atual]]-1</f>
        <v>0.26862913609439287</v>
      </c>
      <c r="U439" s="29" t="str">
        <f>HYPERLINK("https://statusinvest.com.br/fundos-imobiliarios/"&amp;Tabela1[[#This Row],[Ticker]],"Link")</f>
        <v>Link</v>
      </c>
      <c r="V439" s="38" t="s">
        <v>887</v>
      </c>
    </row>
    <row r="440" spans="1:22" x14ac:dyDescent="0.25">
      <c r="A440" s="12" t="s">
        <v>888</v>
      </c>
      <c r="B440" s="12" t="s">
        <v>28</v>
      </c>
      <c r="C440" s="13" t="s">
        <v>56</v>
      </c>
      <c r="D440" s="13" t="s">
        <v>597</v>
      </c>
      <c r="E440" s="16">
        <v>36</v>
      </c>
      <c r="F440" s="16">
        <v>0.33</v>
      </c>
      <c r="G440" s="25">
        <f>Tabela1[[#This Row],[Divid.]]*12/Tabela1[[#This Row],[Preço atual]]</f>
        <v>0.11</v>
      </c>
      <c r="H440" s="16">
        <v>3.1265000000000001</v>
      </c>
      <c r="I440" s="16">
        <v>72.72</v>
      </c>
      <c r="J440" s="15">
        <f>Tabela1[[#This Row],[Preço atual]]/Tabela1[[#This Row],[VP]]</f>
        <v>0.49504950495049505</v>
      </c>
      <c r="K440" s="14">
        <v>5.1999999999999998E-2</v>
      </c>
      <c r="L440" s="14">
        <v>0.34599999999999997</v>
      </c>
      <c r="M440" s="13">
        <v>1.07</v>
      </c>
      <c r="N440" s="13">
        <v>201</v>
      </c>
      <c r="O440" s="13">
        <v>2905</v>
      </c>
      <c r="P440" s="13">
        <v>231</v>
      </c>
      <c r="Q440" s="30">
        <f>Tabela1[[#This Row],[Divid.]]</f>
        <v>0.33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40" s="17">
        <f>Tabela1[[#This Row],[Preço Calculado]]/Tabela1[[#This Row],[Preço atual]]-1</f>
        <v>-0.18819188191881919</v>
      </c>
      <c r="U440" s="29" t="str">
        <f>HYPERLINK("https://statusinvest.com.br/fundos-imobiliarios/"&amp;Tabela1[[#This Row],[Ticker]],"Link")</f>
        <v>Link</v>
      </c>
      <c r="V440" s="38" t="s">
        <v>889</v>
      </c>
    </row>
    <row r="441" spans="1:22" x14ac:dyDescent="0.25">
      <c r="A441" s="12" t="s">
        <v>890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94.92</v>
      </c>
      <c r="J441" s="15">
        <f>Tabela1[[#This Row],[Preço atual]]/Tabela1[[#This Row],[VP]]</f>
        <v>0</v>
      </c>
      <c r="K441" s="14"/>
      <c r="L441" s="14"/>
      <c r="M441" s="13">
        <v>0.01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891</v>
      </c>
      <c r="B442" s="12" t="s">
        <v>28</v>
      </c>
      <c r="C442" s="13" t="s">
        <v>36</v>
      </c>
      <c r="D442" s="13" t="s">
        <v>572</v>
      </c>
      <c r="E442" s="16">
        <v>87.01</v>
      </c>
      <c r="F442" s="16">
        <v>0.8</v>
      </c>
      <c r="G442" s="25">
        <f>Tabela1[[#This Row],[Divid.]]*12/Tabela1[[#This Row],[Preço atual]]</f>
        <v>0.11033214573037582</v>
      </c>
      <c r="H442" s="16">
        <v>10.98</v>
      </c>
      <c r="I442" s="16">
        <v>93.32</v>
      </c>
      <c r="J442" s="15">
        <f>Tabela1[[#This Row],[Preço atual]]/Tabela1[[#This Row],[VP]]</f>
        <v>0.93238319759965727</v>
      </c>
      <c r="K442" s="14"/>
      <c r="L442" s="14"/>
      <c r="M442" s="13">
        <v>4.2699999999999996</v>
      </c>
      <c r="N442" s="13">
        <v>77328</v>
      </c>
      <c r="O442" s="13"/>
      <c r="P442" s="13"/>
      <c r="Q442" s="30">
        <f>Tabela1[[#This Row],[Divid.]]</f>
        <v>0.8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2" s="17">
        <f>Tabela1[[#This Row],[Preço Calculado]]/Tabela1[[#This Row],[Preço atual]]-1</f>
        <v>-0.18574062191604557</v>
      </c>
      <c r="U442" s="29" t="str">
        <f>HYPERLINK("https://statusinvest.com.br/fundos-imobiliarios/"&amp;Tabela1[[#This Row],[Ticker]],"Link")</f>
        <v>Link</v>
      </c>
      <c r="V442" s="38" t="s">
        <v>892</v>
      </c>
    </row>
    <row r="443" spans="1:22" x14ac:dyDescent="0.25">
      <c r="A443" s="12" t="s">
        <v>893</v>
      </c>
      <c r="B443" s="12" t="s">
        <v>28</v>
      </c>
      <c r="C443" s="13" t="s">
        <v>43</v>
      </c>
      <c r="D443" s="13" t="s">
        <v>572</v>
      </c>
      <c r="E443" s="16">
        <v>10.07</v>
      </c>
      <c r="F443" s="16">
        <v>7.0000000000000007E-2</v>
      </c>
      <c r="G443" s="25">
        <f>Tabela1[[#This Row],[Divid.]]*12/Tabela1[[#This Row],[Preço atual]]</f>
        <v>8.3416087388282031E-2</v>
      </c>
      <c r="H443" s="16">
        <v>0.96</v>
      </c>
      <c r="I443" s="16">
        <v>40.880000000000003</v>
      </c>
      <c r="J443" s="15">
        <f>Tabela1[[#This Row],[Preço atual]]/Tabela1[[#This Row],[VP]]</f>
        <v>0.24633072407045009</v>
      </c>
      <c r="K443" s="14">
        <v>0.85</v>
      </c>
      <c r="L443" s="14">
        <v>0</v>
      </c>
      <c r="M443" s="13">
        <v>6.41</v>
      </c>
      <c r="N443" s="13">
        <v>23938</v>
      </c>
      <c r="O443" s="13">
        <v>1182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-0.38438311890566768</v>
      </c>
      <c r="U443" s="29" t="str">
        <f>HYPERLINK("https://statusinvest.com.br/fundos-imobiliarios/"&amp;Tabela1[[#This Row],[Ticker]],"Link")</f>
        <v>Link</v>
      </c>
      <c r="V443" s="38" t="s">
        <v>894</v>
      </c>
    </row>
    <row r="444" spans="1:22" x14ac:dyDescent="0.25">
      <c r="A444" s="12" t="s">
        <v>895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0.41</v>
      </c>
      <c r="G444" s="25">
        <f>Tabela1[[#This Row],[Divid.]]*12/Tabela1[[#This Row],[Preço atual]]</f>
        <v>0.04</v>
      </c>
      <c r="H444" s="16">
        <v>10.328799999999999</v>
      </c>
      <c r="I444" s="16">
        <v>42.97</v>
      </c>
      <c r="J444" s="15">
        <f>Tabela1[[#This Row],[Preço atual]]/Tabela1[[#This Row],[VP]]</f>
        <v>2.862462182918315</v>
      </c>
      <c r="K444" s="14">
        <v>0.42</v>
      </c>
      <c r="L444" s="14">
        <v>0</v>
      </c>
      <c r="M444" s="13">
        <v>5.83</v>
      </c>
      <c r="N444" s="13">
        <v>684</v>
      </c>
      <c r="O444" s="13">
        <v>3160</v>
      </c>
      <c r="P444" s="13">
        <v>141</v>
      </c>
      <c r="Q444" s="30">
        <f>Tabela1[[#This Row],[Divid.]]</f>
        <v>0.41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44" s="17">
        <f>Tabela1[[#This Row],[Preço Calculado]]/Tabela1[[#This Row],[Preço atual]]-1</f>
        <v>-0.70479704797047971</v>
      </c>
      <c r="U444" s="29" t="str">
        <f>HYPERLINK("https://statusinvest.com.br/fundos-imobiliarios/"&amp;Tabela1[[#This Row],[Ticker]],"Link")</f>
        <v>Link</v>
      </c>
      <c r="V444" s="38" t="s">
        <v>896</v>
      </c>
    </row>
    <row r="445" spans="1:22" x14ac:dyDescent="0.25">
      <c r="A445" s="12" t="s">
        <v>897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42.97</v>
      </c>
      <c r="J445" s="15">
        <f>Tabela1[[#This Row],[Preço atual]]/Tabela1[[#This Row],[VP]]</f>
        <v>1.047242262043286</v>
      </c>
      <c r="K445" s="14"/>
      <c r="L445" s="14"/>
      <c r="M445" s="13">
        <v>5.83</v>
      </c>
      <c r="N445" s="13">
        <v>684</v>
      </c>
      <c r="O445" s="13">
        <v>1156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896</v>
      </c>
    </row>
    <row r="446" spans="1:22" x14ac:dyDescent="0.25">
      <c r="A446" s="12" t="s">
        <v>898</v>
      </c>
      <c r="B446" s="12" t="s">
        <v>28</v>
      </c>
      <c r="C446" s="13" t="s">
        <v>70</v>
      </c>
      <c r="D446" s="13" t="s">
        <v>572</v>
      </c>
      <c r="E446" s="16">
        <v>80.319999999999993</v>
      </c>
      <c r="F446" s="16">
        <v>0.63</v>
      </c>
      <c r="G446" s="25">
        <f>Tabela1[[#This Row],[Divid.]]*12/Tabela1[[#This Row],[Preço atual]]</f>
        <v>9.4123505976095631E-2</v>
      </c>
      <c r="H446" s="16">
        <v>7.78</v>
      </c>
      <c r="I446" s="16">
        <v>102.66</v>
      </c>
      <c r="J446" s="15">
        <f>Tabela1[[#This Row],[Preço atual]]/Tabela1[[#This Row],[VP]]</f>
        <v>0.78238846678355733</v>
      </c>
      <c r="K446" s="14">
        <v>0.13100000000000001</v>
      </c>
      <c r="L446" s="14">
        <v>0</v>
      </c>
      <c r="M446" s="13">
        <v>2.5</v>
      </c>
      <c r="N446" s="13">
        <v>47837</v>
      </c>
      <c r="O446" s="13">
        <v>2180</v>
      </c>
      <c r="P446" s="13">
        <v>206</v>
      </c>
      <c r="Q446" s="30">
        <f>Tabela1[[#This Row],[Divid.]]</f>
        <v>0.63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446" s="17">
        <f>Tabela1[[#This Row],[Preço Calculado]]/Tabela1[[#This Row],[Preço atual]]-1</f>
        <v>-0.30536157951220944</v>
      </c>
      <c r="U446" s="29" t="str">
        <f>HYPERLINK("https://statusinvest.com.br/fundos-imobiliarios/"&amp;Tabela1[[#This Row],[Ticker]],"Link")</f>
        <v>Link</v>
      </c>
      <c r="V446" s="38" t="s">
        <v>899</v>
      </c>
    </row>
    <row r="447" spans="1:22" x14ac:dyDescent="0.25">
      <c r="A447" s="12" t="s">
        <v>900</v>
      </c>
      <c r="B447" s="12" t="s">
        <v>28</v>
      </c>
      <c r="C447" s="13" t="s">
        <v>70</v>
      </c>
      <c r="D447" s="13" t="s">
        <v>572</v>
      </c>
      <c r="E447" s="16">
        <v>109.81</v>
      </c>
      <c r="F447" s="16">
        <v>0.78</v>
      </c>
      <c r="G447" s="25">
        <f>Tabela1[[#This Row],[Divid.]]*12/Tabela1[[#This Row],[Preço atual]]</f>
        <v>8.5238138603041608E-2</v>
      </c>
      <c r="H447" s="16">
        <v>9.18</v>
      </c>
      <c r="I447" s="16">
        <v>110.14</v>
      </c>
      <c r="J447" s="15">
        <f>Tabela1[[#This Row],[Preço atual]]/Tabela1[[#This Row],[VP]]</f>
        <v>0.99700381332849097</v>
      </c>
      <c r="K447" s="14">
        <v>4.2000000000000003E-2</v>
      </c>
      <c r="L447" s="14">
        <v>0</v>
      </c>
      <c r="M447" s="13">
        <v>11.04</v>
      </c>
      <c r="N447" s="13">
        <v>314755</v>
      </c>
      <c r="O447" s="13">
        <v>2511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-0.37093624647201762</v>
      </c>
      <c r="U447" s="29" t="str">
        <f>HYPERLINK("https://statusinvest.com.br/fundos-imobiliarios/"&amp;Tabela1[[#This Row],[Ticker]],"Link")</f>
        <v>Link</v>
      </c>
      <c r="V447" s="38" t="s">
        <v>901</v>
      </c>
    </row>
    <row r="448" spans="1:22" x14ac:dyDescent="0.25">
      <c r="A448" s="12" t="s">
        <v>902</v>
      </c>
      <c r="B448" s="12" t="s">
        <v>28</v>
      </c>
      <c r="C448" s="13" t="s">
        <v>29</v>
      </c>
      <c r="D448" s="13" t="s">
        <v>572</v>
      </c>
      <c r="E448" s="16">
        <v>115.29</v>
      </c>
      <c r="F448" s="16">
        <v>0.9</v>
      </c>
      <c r="G448" s="25">
        <f>Tabela1[[#This Row],[Divid.]]*12/Tabela1[[#This Row],[Preço atual]]</f>
        <v>9.3676814988290405E-2</v>
      </c>
      <c r="H448" s="16">
        <v>9.99</v>
      </c>
      <c r="I448" s="16">
        <v>111.91</v>
      </c>
      <c r="J448" s="15">
        <f>Tabela1[[#This Row],[Preço atual]]/Tabela1[[#This Row],[VP]]</f>
        <v>1.0302028415691182</v>
      </c>
      <c r="K448" s="14">
        <v>0</v>
      </c>
      <c r="L448" s="14">
        <v>0</v>
      </c>
      <c r="M448" s="13">
        <v>16.829999999999998</v>
      </c>
      <c r="N448" s="13">
        <v>396609</v>
      </c>
      <c r="O448" s="13">
        <v>6538</v>
      </c>
      <c r="P448" s="13">
        <v>421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-0.30865819196833666</v>
      </c>
      <c r="U448" s="29" t="str">
        <f>HYPERLINK("https://statusinvest.com.br/fundos-imobiliarios/"&amp;Tabela1[[#This Row],[Ticker]],"Link")</f>
        <v>Link</v>
      </c>
      <c r="V448" s="38" t="s">
        <v>903</v>
      </c>
    </row>
    <row r="449" spans="1:22" x14ac:dyDescent="0.25">
      <c r="A449" s="12" t="s">
        <v>904</v>
      </c>
      <c r="B449" s="12" t="s">
        <v>28</v>
      </c>
      <c r="C449" s="13" t="s">
        <v>43</v>
      </c>
      <c r="D449" s="13" t="s">
        <v>572</v>
      </c>
      <c r="E449" s="16">
        <v>21.66</v>
      </c>
      <c r="F449" s="16">
        <v>0.1</v>
      </c>
      <c r="G449" s="25">
        <f>Tabela1[[#This Row],[Divid.]]*12/Tabela1[[#This Row],[Preço atual]]</f>
        <v>5.5401662049861501E-2</v>
      </c>
      <c r="H449" s="16">
        <v>1.4</v>
      </c>
      <c r="I449" s="16">
        <v>69.48</v>
      </c>
      <c r="J449" s="15">
        <f>Tabela1[[#This Row],[Preço atual]]/Tabela1[[#This Row],[VP]]</f>
        <v>0.31174438687392053</v>
      </c>
      <c r="K449" s="14">
        <v>0.43700000000000011</v>
      </c>
      <c r="L449" s="14">
        <v>0</v>
      </c>
      <c r="M449" s="13">
        <v>2.72</v>
      </c>
      <c r="N449" s="13">
        <v>55515</v>
      </c>
      <c r="O449" s="13">
        <v>2347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-0.59113164538847607</v>
      </c>
      <c r="U449" s="29" t="str">
        <f>HYPERLINK("https://statusinvest.com.br/fundos-imobiliarios/"&amp;Tabela1[[#This Row],[Ticker]],"Link")</f>
        <v>Link</v>
      </c>
      <c r="V449" s="38" t="s">
        <v>905</v>
      </c>
    </row>
    <row r="450" spans="1:22" x14ac:dyDescent="0.25">
      <c r="A450" s="12" t="s">
        <v>906</v>
      </c>
      <c r="B450" s="12" t="s">
        <v>28</v>
      </c>
      <c r="C450" s="13" t="s">
        <v>53</v>
      </c>
      <c r="D450" s="13" t="s">
        <v>572</v>
      </c>
      <c r="E450" s="16">
        <v>8.49</v>
      </c>
      <c r="F450" s="16">
        <v>7.4999999999999997E-2</v>
      </c>
      <c r="G450" s="25">
        <f>Tabela1[[#This Row],[Divid.]]*12/Tabela1[[#This Row],[Preço atual]]</f>
        <v>0.10600706713780918</v>
      </c>
      <c r="H450" s="16">
        <v>0.90900000000000003</v>
      </c>
      <c r="I450" s="16">
        <v>8.4700000000000006</v>
      </c>
      <c r="J450" s="15">
        <f>Tabela1[[#This Row],[Preço atual]]/Tabela1[[#This Row],[VP]]</f>
        <v>1.0023612750885478</v>
      </c>
      <c r="K450" s="14"/>
      <c r="L450" s="14"/>
      <c r="M450" s="13">
        <v>1.05</v>
      </c>
      <c r="N450" s="13">
        <v>59102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-0.21766002112317961</v>
      </c>
      <c r="U450" s="17" t="str">
        <f>HYPERLINK("https://statusinvest.com.br/fundos-imobiliarios/"&amp;Tabela1[[#This Row],[Ticker]],"Link")</f>
        <v>Link</v>
      </c>
      <c r="V450" s="38" t="s">
        <v>907</v>
      </c>
    </row>
    <row r="451" spans="1:22" x14ac:dyDescent="0.25">
      <c r="A451" s="12" t="s">
        <v>908</v>
      </c>
      <c r="B451" s="12" t="s">
        <v>28</v>
      </c>
      <c r="C451" s="13" t="s">
        <v>159</v>
      </c>
      <c r="D451" s="13" t="s">
        <v>50</v>
      </c>
      <c r="E451" s="16">
        <v>87.99</v>
      </c>
      <c r="F451" s="16">
        <v>0.38929999999999998</v>
      </c>
      <c r="G451" s="25">
        <f>Tabela1[[#This Row],[Divid.]]*12/Tabela1[[#This Row],[Preço atual]]</f>
        <v>5.309239686327992E-2</v>
      </c>
      <c r="H451" s="16">
        <v>2.7894999999999999</v>
      </c>
      <c r="I451" s="16">
        <v>102.44</v>
      </c>
      <c r="J451" s="15">
        <f>Tabela1[[#This Row],[Preço atual]]/Tabela1[[#This Row],[VP]]</f>
        <v>0.858941819601718</v>
      </c>
      <c r="K451" s="14">
        <v>0</v>
      </c>
      <c r="L451" s="14">
        <v>0</v>
      </c>
      <c r="M451" s="13">
        <v>2.78</v>
      </c>
      <c r="N451" s="13">
        <v>60</v>
      </c>
      <c r="O451" s="13">
        <v>9506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-0.60817419289092312</v>
      </c>
      <c r="U451" s="17" t="str">
        <f>HYPERLINK("https://statusinvest.com.br/fundos-imobiliarios/"&amp;Tabela1[[#This Row],[Ticker]],"Link")</f>
        <v>Link</v>
      </c>
      <c r="V451" s="38" t="s">
        <v>909</v>
      </c>
    </row>
    <row r="452" spans="1:22" x14ac:dyDescent="0.25">
      <c r="A452" s="12" t="s">
        <v>910</v>
      </c>
      <c r="B452" s="12" t="s">
        <v>28</v>
      </c>
      <c r="C452" s="13" t="s">
        <v>82</v>
      </c>
      <c r="D452" s="13" t="s">
        <v>50</v>
      </c>
      <c r="E452" s="16">
        <v>128</v>
      </c>
      <c r="F452" s="16">
        <v>1.18</v>
      </c>
      <c r="G452" s="25">
        <f>Tabela1[[#This Row],[Divid.]]*12/Tabela1[[#This Row],[Preço atual]]</f>
        <v>0.110625</v>
      </c>
      <c r="H452" s="16">
        <v>13.53</v>
      </c>
      <c r="I452" s="16">
        <v>134.97</v>
      </c>
      <c r="J452" s="15">
        <f>Tabela1[[#This Row],[Preço atual]]/Tabela1[[#This Row],[VP]]</f>
        <v>0.94835889456916356</v>
      </c>
      <c r="K452" s="14">
        <v>6.9999999999999993E-3</v>
      </c>
      <c r="L452" s="14">
        <v>0</v>
      </c>
      <c r="M452" s="13">
        <v>4.04</v>
      </c>
      <c r="N452" s="13">
        <v>4790</v>
      </c>
      <c r="O452" s="13">
        <v>2005</v>
      </c>
      <c r="P452" s="13">
        <v>176</v>
      </c>
      <c r="Q452" s="30">
        <f>Tabela1[[#This Row],[Divid.]]</f>
        <v>1.18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2" s="17">
        <f>Tabela1[[#This Row],[Preço Calculado]]/Tabela1[[#This Row],[Preço atual]]-1</f>
        <v>-0.18357933579335795</v>
      </c>
      <c r="U452" s="17" t="str">
        <f>HYPERLINK("https://statusinvest.com.br/fundos-imobiliarios/"&amp;Tabela1[[#This Row],[Ticker]],"Link")</f>
        <v>Link</v>
      </c>
      <c r="V452" s="38" t="s">
        <v>911</v>
      </c>
    </row>
    <row r="453" spans="1:22" x14ac:dyDescent="0.25">
      <c r="A453" s="12" t="s">
        <v>912</v>
      </c>
      <c r="B453" s="12" t="s">
        <v>28</v>
      </c>
      <c r="C453" s="13" t="s">
        <v>159</v>
      </c>
      <c r="D453" s="13" t="s">
        <v>50</v>
      </c>
      <c r="E453" s="16">
        <v>799</v>
      </c>
      <c r="F453" s="16">
        <v>3.3050000000000002</v>
      </c>
      <c r="G453" s="25">
        <f>Tabela1[[#This Row],[Divid.]]*12/Tabela1[[#This Row],[Preço atual]]</f>
        <v>4.9637046307884861E-2</v>
      </c>
      <c r="H453" s="16">
        <v>0</v>
      </c>
      <c r="I453" s="16">
        <v>1201.6199999999999</v>
      </c>
      <c r="J453" s="15">
        <f>Tabela1[[#This Row],[Preço atual]]/Tabela1[[#This Row],[VP]]</f>
        <v>0.66493567017859234</v>
      </c>
      <c r="K453" s="14"/>
      <c r="L453" s="14"/>
      <c r="M453" s="13">
        <v>0.02</v>
      </c>
      <c r="N453" s="13">
        <v>67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-0.63367493499715977</v>
      </c>
      <c r="U453" s="17" t="str">
        <f>HYPERLINK("https://statusinvest.com.br/fundos-imobiliarios/"&amp;Tabela1[[#This Row],[Ticker]],"Link")</f>
        <v>Link</v>
      </c>
      <c r="V453" s="38" t="s">
        <v>913</v>
      </c>
    </row>
    <row r="454" spans="1:22" x14ac:dyDescent="0.25">
      <c r="A454" s="12" t="s">
        <v>914</v>
      </c>
      <c r="B454" s="12" t="s">
        <v>915</v>
      </c>
      <c r="C454" s="13" t="s">
        <v>82</v>
      </c>
      <c r="D454" s="13" t="s">
        <v>916</v>
      </c>
      <c r="E454" s="16">
        <v>10.99</v>
      </c>
      <c r="F454" s="16">
        <v>0.15</v>
      </c>
      <c r="G454" s="25">
        <f>Tabela1[[#This Row],[Divid.]]*12/Tabela1[[#This Row],[Preço atual]]</f>
        <v>0.16378525932666058</v>
      </c>
      <c r="H454" s="16">
        <v>2.04</v>
      </c>
      <c r="I454" s="16" t="s">
        <v>917</v>
      </c>
      <c r="J454" s="15">
        <f>Tabela1[[#This Row],[Preço atual]]/Tabela1[[#This Row],[VP]]</f>
        <v>1.0827586206896551</v>
      </c>
      <c r="K454" s="14"/>
      <c r="L454" s="14"/>
      <c r="M454" s="13">
        <v>0</v>
      </c>
      <c r="N454" s="13">
        <v>13936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0.20874730130376795</v>
      </c>
      <c r="U454" s="17" t="str">
        <f>HYPERLINK("https://statusinvest.com.br/fundos-imobiliarios/"&amp;Tabela1[[#This Row],[Ticker]],"Link")</f>
        <v>Link</v>
      </c>
      <c r="V454" s="38" t="s">
        <v>918</v>
      </c>
    </row>
    <row r="455" spans="1:22" x14ac:dyDescent="0.25">
      <c r="A455" s="12" t="s">
        <v>919</v>
      </c>
      <c r="B455" s="12" t="s">
        <v>915</v>
      </c>
      <c r="C455" s="13" t="s">
        <v>82</v>
      </c>
      <c r="D455" s="13" t="s">
        <v>93</v>
      </c>
      <c r="E455" s="16">
        <v>90.12</v>
      </c>
      <c r="F455" s="16">
        <v>0.9</v>
      </c>
      <c r="G455" s="25">
        <f>Tabela1[[#This Row],[Divid.]]*12/Tabela1[[#This Row],[Preço atual]]</f>
        <v>0.11984021304926765</v>
      </c>
      <c r="H455" s="16">
        <v>12.15</v>
      </c>
      <c r="I455" s="16" t="s">
        <v>920</v>
      </c>
      <c r="J455" s="15">
        <f>Tabela1[[#This Row],[Preço atual]]/Tabela1[[#This Row],[VP]]</f>
        <v>0.92326605880545032</v>
      </c>
      <c r="K455" s="14"/>
      <c r="L455" s="14"/>
      <c r="M455" s="13">
        <v>0</v>
      </c>
      <c r="N455" s="13">
        <v>11321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-0.11557038340023895</v>
      </c>
      <c r="U455" s="17" t="str">
        <f>HYPERLINK("https://statusinvest.com.br/fundos-imobiliarios/"&amp;Tabela1[[#This Row],[Ticker]],"Link")</f>
        <v>Link</v>
      </c>
      <c r="V455" s="38" t="s">
        <v>921</v>
      </c>
    </row>
    <row r="456" spans="1:22" x14ac:dyDescent="0.25">
      <c r="A456" s="12" t="s">
        <v>922</v>
      </c>
      <c r="B456" s="12" t="s">
        <v>915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923</v>
      </c>
      <c r="B457" s="12" t="s">
        <v>915</v>
      </c>
      <c r="C457" s="13" t="s">
        <v>82</v>
      </c>
      <c r="D457" s="13" t="s">
        <v>213</v>
      </c>
      <c r="E457" s="16">
        <v>9.32</v>
      </c>
      <c r="F457" s="16">
        <v>0.11</v>
      </c>
      <c r="G457" s="25">
        <f>Tabela1[[#This Row],[Divid.]]*12/Tabela1[[#This Row],[Preço atual]]</f>
        <v>0.14163090128755365</v>
      </c>
      <c r="H457" s="16">
        <v>1.52</v>
      </c>
      <c r="I457" s="16" t="s">
        <v>924</v>
      </c>
      <c r="J457" s="15">
        <f>Tabela1[[#This Row],[Preço atual]]/Tabela1[[#This Row],[VP]]</f>
        <v>0.95296523517382425</v>
      </c>
      <c r="K457" s="14"/>
      <c r="L457" s="14"/>
      <c r="M457" s="13">
        <v>0</v>
      </c>
      <c r="N457" s="13">
        <v>28155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4.5246503967185436E-2</v>
      </c>
      <c r="U457" s="17" t="str">
        <f>HYPERLINK("https://statusinvest.com.br/fundos-imobiliarios/"&amp;Tabela1[[#This Row],[Ticker]],"Link")</f>
        <v>Link</v>
      </c>
      <c r="V457" s="38" t="s">
        <v>925</v>
      </c>
    </row>
    <row r="458" spans="1:22" x14ac:dyDescent="0.25">
      <c r="A458" s="12" t="s">
        <v>926</v>
      </c>
      <c r="B458" s="12" t="s">
        <v>915</v>
      </c>
      <c r="C458" s="13" t="s">
        <v>82</v>
      </c>
      <c r="D458" s="13" t="s">
        <v>245</v>
      </c>
      <c r="E458" s="16">
        <v>8.9700000000000006</v>
      </c>
      <c r="F458" s="16">
        <v>0.1</v>
      </c>
      <c r="G458" s="25">
        <f>Tabela1[[#This Row],[Divid.]]*12/Tabela1[[#This Row],[Preço atual]]</f>
        <v>0.13377926421404684</v>
      </c>
      <c r="H458" s="16">
        <v>1.42</v>
      </c>
      <c r="I458" s="16" t="s">
        <v>927</v>
      </c>
      <c r="J458" s="15">
        <f>Tabela1[[#This Row],[Preço atual]]/Tabela1[[#This Row],[VP]]</f>
        <v>0.93534932221063616</v>
      </c>
      <c r="K458" s="14"/>
      <c r="L458" s="14"/>
      <c r="M458" s="13">
        <v>0</v>
      </c>
      <c r="N458" s="13">
        <v>19255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-1.2699157091905389E-2</v>
      </c>
      <c r="U458" s="17" t="str">
        <f>HYPERLINK("https://statusinvest.com.br/fundos-imobiliarios/"&amp;Tabela1[[#This Row],[Ticker]],"Link")</f>
        <v>Link</v>
      </c>
      <c r="V458" s="38" t="s">
        <v>928</v>
      </c>
    </row>
    <row r="459" spans="1:22" x14ac:dyDescent="0.25">
      <c r="A459" s="12" t="s">
        <v>929</v>
      </c>
      <c r="B459" s="12" t="s">
        <v>915</v>
      </c>
      <c r="C459" s="13" t="s">
        <v>82</v>
      </c>
      <c r="D459" s="13" t="s">
        <v>930</v>
      </c>
      <c r="E459" s="16">
        <v>97.79</v>
      </c>
      <c r="F459" s="16">
        <v>1.2</v>
      </c>
      <c r="G459" s="25">
        <f>Tabela1[[#This Row],[Divid.]]*12/Tabela1[[#This Row],[Preço atual]]</f>
        <v>0.14725432048266693</v>
      </c>
      <c r="H459" s="16">
        <v>16.190000000000001</v>
      </c>
      <c r="I459" s="16" t="s">
        <v>931</v>
      </c>
      <c r="J459" s="15">
        <f>Tabela1[[#This Row],[Preço atual]]/Tabela1[[#This Row],[VP]]</f>
        <v>0.99047908437151833</v>
      </c>
      <c r="K459" s="14"/>
      <c r="L459" s="14"/>
      <c r="M459" s="13">
        <v>0</v>
      </c>
      <c r="N459" s="13">
        <v>12058</v>
      </c>
      <c r="O459" s="13"/>
      <c r="P459" s="13"/>
      <c r="Q459" s="30">
        <f>Tabela1[[#This Row],[Divid.]]</f>
        <v>1.2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9" s="17">
        <f>Tabela1[[#This Row],[Preço Calculado]]/Tabela1[[#This Row],[Preço atual]]-1</f>
        <v>8.67477526396081E-2</v>
      </c>
      <c r="U459" s="17" t="str">
        <f>HYPERLINK("https://statusinvest.com.br/fundos-imobiliarios/"&amp;Tabela1[[#This Row],[Ticker]],"Link")</f>
        <v>Link</v>
      </c>
      <c r="V459" s="38" t="s">
        <v>932</v>
      </c>
    </row>
    <row r="460" spans="1:22" x14ac:dyDescent="0.25">
      <c r="A460" s="12" t="s">
        <v>933</v>
      </c>
      <c r="B460" s="12" t="s">
        <v>915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934</v>
      </c>
      <c r="B461" s="12" t="s">
        <v>915</v>
      </c>
      <c r="C461" s="13" t="s">
        <v>82</v>
      </c>
      <c r="D461" s="13" t="s">
        <v>935</v>
      </c>
      <c r="E461" s="16">
        <v>9.2899999999999991</v>
      </c>
      <c r="F461" s="16">
        <v>0.11</v>
      </c>
      <c r="G461" s="25">
        <f>Tabela1[[#This Row],[Divid.]]*12/Tabela1[[#This Row],[Preço atual]]</f>
        <v>0.14208826695371368</v>
      </c>
      <c r="H461" s="16">
        <v>1.53</v>
      </c>
      <c r="I461" s="16" t="s">
        <v>936</v>
      </c>
      <c r="J461" s="15">
        <f>Tabela1[[#This Row],[Preço atual]]/Tabela1[[#This Row],[VP]]</f>
        <v>0.96972860125260951</v>
      </c>
      <c r="K461" s="14"/>
      <c r="L461" s="14"/>
      <c r="M461" s="13">
        <v>0</v>
      </c>
      <c r="N461" s="13">
        <v>44836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4.8621896337370352E-2</v>
      </c>
      <c r="U461" s="17" t="str">
        <f>HYPERLINK("https://statusinvest.com.br/fundos-imobiliarios/"&amp;Tabela1[[#This Row],[Ticker]],"Link")</f>
        <v>Link</v>
      </c>
      <c r="V461" s="38" t="s">
        <v>937</v>
      </c>
    </row>
    <row r="462" spans="1:22" x14ac:dyDescent="0.25">
      <c r="A462" s="12" t="s">
        <v>938</v>
      </c>
      <c r="B462" s="12" t="s">
        <v>915</v>
      </c>
      <c r="C462" s="13" t="s">
        <v>82</v>
      </c>
      <c r="D462" s="13"/>
      <c r="E462" s="16">
        <v>121.06</v>
      </c>
      <c r="F462" s="16">
        <v>2.2599999999999998</v>
      </c>
      <c r="G462" s="25">
        <f>Tabela1[[#This Row],[Divid.]]*12/Tabela1[[#This Row],[Preço atual]]</f>
        <v>0.22402114653890631</v>
      </c>
      <c r="H462" s="16">
        <v>2.2599999999999998</v>
      </c>
      <c r="I462" s="16" t="s">
        <v>939</v>
      </c>
      <c r="J462" s="15">
        <f>Tabela1[[#This Row],[Preço atual]]/Tabela1[[#This Row],[VP]]</f>
        <v>0.54360125729681186</v>
      </c>
      <c r="K462" s="14"/>
      <c r="L462" s="14"/>
      <c r="M462" s="13">
        <v>0</v>
      </c>
      <c r="N462" s="13">
        <v>461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0.6532925943830723</v>
      </c>
      <c r="U462" s="17" t="str">
        <f>HYPERLINK("https://statusinvest.com.br/fundos-imobiliarios/"&amp;Tabela1[[#This Row],[Ticker]],"Link")</f>
        <v>Link</v>
      </c>
      <c r="V462" s="38" t="s">
        <v>940</v>
      </c>
    </row>
    <row r="463" spans="1:22" x14ac:dyDescent="0.25">
      <c r="A463" s="12" t="s">
        <v>941</v>
      </c>
      <c r="B463" s="12" t="s">
        <v>915</v>
      </c>
      <c r="C463" s="13" t="s">
        <v>82</v>
      </c>
      <c r="D463" s="13" t="s">
        <v>336</v>
      </c>
      <c r="E463" s="16">
        <v>75</v>
      </c>
      <c r="F463" s="16">
        <v>1</v>
      </c>
      <c r="G463" s="25">
        <f>Tabela1[[#This Row],[Divid.]]*12/Tabela1[[#This Row],[Preço atual]]</f>
        <v>0.16</v>
      </c>
      <c r="H463" s="16">
        <v>13.71</v>
      </c>
      <c r="I463" s="16" t="s">
        <v>942</v>
      </c>
      <c r="J463" s="15">
        <f>Tabela1[[#This Row],[Preço atual]]/Tabela1[[#This Row],[VP]]</f>
        <v>0.76312576312576308</v>
      </c>
      <c r="K463" s="14"/>
      <c r="L463" s="14"/>
      <c r="M463" s="13">
        <v>0</v>
      </c>
      <c r="N463" s="13">
        <v>7357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0.18081180811808117</v>
      </c>
      <c r="U463" s="17" t="str">
        <f>HYPERLINK("https://statusinvest.com.br/fundos-imobiliarios/"&amp;Tabela1[[#This Row],[Ticker]],"Link")</f>
        <v>Link</v>
      </c>
      <c r="V463" s="38" t="s">
        <v>943</v>
      </c>
    </row>
    <row r="464" spans="1:22" x14ac:dyDescent="0.25">
      <c r="A464" s="12" t="s">
        <v>944</v>
      </c>
      <c r="B464" s="12" t="s">
        <v>915</v>
      </c>
      <c r="C464" s="13" t="s">
        <v>82</v>
      </c>
      <c r="D464" s="13" t="s">
        <v>945</v>
      </c>
      <c r="E464" s="16">
        <v>26.65</v>
      </c>
      <c r="F464" s="16">
        <v>0.33</v>
      </c>
      <c r="G464" s="25">
        <f>Tabela1[[#This Row],[Divid.]]*12/Tabela1[[#This Row],[Preço atual]]</f>
        <v>0.14859287054409007</v>
      </c>
      <c r="H464" s="16">
        <v>3.79</v>
      </c>
      <c r="I464" s="16" t="s">
        <v>946</v>
      </c>
      <c r="J464" s="15">
        <f>Tabela1[[#This Row],[Preço atual]]/Tabela1[[#This Row],[VP]]</f>
        <v>1.1249472351203038</v>
      </c>
      <c r="K464" s="14"/>
      <c r="L464" s="14"/>
      <c r="M464" s="13">
        <v>0</v>
      </c>
      <c r="N464" s="13">
        <v>1386</v>
      </c>
      <c r="O464" s="13"/>
      <c r="P464" s="13"/>
      <c r="Q464" s="30">
        <f>Tabela1[[#This Row],[Divid.]]</f>
        <v>0.33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64" s="17">
        <f>Tabela1[[#This Row],[Preço Calculado]]/Tabela1[[#This Row],[Preço atual]]-1</f>
        <v>9.6626350878893374E-2</v>
      </c>
      <c r="U464" s="17" t="str">
        <f>HYPERLINK("https://statusinvest.com.br/fundos-imobiliarios/"&amp;Tabela1[[#This Row],[Ticker]],"Link")</f>
        <v>Link</v>
      </c>
      <c r="V464" s="38" t="s">
        <v>947</v>
      </c>
    </row>
    <row r="465" spans="1:22" x14ac:dyDescent="0.25">
      <c r="A465" s="12" t="s">
        <v>948</v>
      </c>
      <c r="B465" s="12" t="s">
        <v>915</v>
      </c>
      <c r="C465" s="13" t="s">
        <v>82</v>
      </c>
      <c r="D465" s="13" t="s">
        <v>949</v>
      </c>
      <c r="E465" s="16">
        <v>91.88</v>
      </c>
      <c r="F465" s="16">
        <v>0.95</v>
      </c>
      <c r="G465" s="25">
        <f>Tabela1[[#This Row],[Divid.]]*12/Tabela1[[#This Row],[Preço atual]]</f>
        <v>0.12407488027862429</v>
      </c>
      <c r="H465" s="16">
        <v>14.06</v>
      </c>
      <c r="I465" s="16" t="s">
        <v>950</v>
      </c>
      <c r="J465" s="15">
        <f>Tabela1[[#This Row],[Preço atual]]/Tabela1[[#This Row],[VP]]</f>
        <v>0.96138955739248722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-8.4318226726020185E-2</v>
      </c>
      <c r="U465" s="17" t="str">
        <f>HYPERLINK("https://statusinvest.com.br/fundos-imobiliarios/"&amp;Tabela1[[#This Row],[Ticker]],"Link")</f>
        <v>Link</v>
      </c>
      <c r="V465" s="38" t="s">
        <v>951</v>
      </c>
    </row>
    <row r="466" spans="1:22" x14ac:dyDescent="0.25">
      <c r="A466" s="12" t="s">
        <v>952</v>
      </c>
      <c r="B466" s="12" t="s">
        <v>915</v>
      </c>
      <c r="C466" s="13" t="s">
        <v>82</v>
      </c>
      <c r="D466" s="13" t="s">
        <v>472</v>
      </c>
      <c r="E466" s="16">
        <v>104.67</v>
      </c>
      <c r="F466" s="16">
        <v>1.01</v>
      </c>
      <c r="G466" s="25">
        <f>Tabela1[[#This Row],[Divid.]]*12/Tabela1[[#This Row],[Preço atual]]</f>
        <v>0.11579249068501003</v>
      </c>
      <c r="H466" s="16">
        <v>14.17</v>
      </c>
      <c r="I466" s="16" t="s">
        <v>953</v>
      </c>
      <c r="J466" s="15">
        <f>Tabela1[[#This Row],[Preço atual]]/Tabela1[[#This Row],[VP]]</f>
        <v>1.01552343067818</v>
      </c>
      <c r="K466" s="14"/>
      <c r="L466" s="14"/>
      <c r="M466" s="13">
        <v>0</v>
      </c>
      <c r="N466" s="13">
        <v>57721</v>
      </c>
      <c r="O466" s="13"/>
      <c r="P466" s="13"/>
      <c r="Q466" s="30">
        <f>Tabela1[[#This Row],[Divid.]]</f>
        <v>1.01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466" s="17">
        <f>Tabela1[[#This Row],[Preço Calculado]]/Tabela1[[#This Row],[Preço atual]]-1</f>
        <v>-0.14544287317335769</v>
      </c>
      <c r="U466" s="17" t="str">
        <f>HYPERLINK("https://statusinvest.com.br/fundos-imobiliarios/"&amp;Tabela1[[#This Row],[Ticker]],"Link")</f>
        <v>Link</v>
      </c>
      <c r="V466" s="38" t="s">
        <v>954</v>
      </c>
    </row>
    <row r="467" spans="1:22" x14ac:dyDescent="0.25">
      <c r="A467" s="12" t="s">
        <v>955</v>
      </c>
      <c r="B467" s="12" t="s">
        <v>915</v>
      </c>
      <c r="C467" s="13" t="s">
        <v>82</v>
      </c>
      <c r="D467" s="13" t="s">
        <v>956</v>
      </c>
      <c r="E467" s="16">
        <v>101.5</v>
      </c>
      <c r="F467" s="16">
        <v>1.2</v>
      </c>
      <c r="G467" s="25">
        <f>Tabela1[[#This Row],[Divid.]]*12/Tabela1[[#This Row],[Preço atual]]</f>
        <v>0.14187192118226599</v>
      </c>
      <c r="H467" s="16">
        <v>17.670000000000002</v>
      </c>
      <c r="I467" s="16" t="s">
        <v>957</v>
      </c>
      <c r="J467" s="15">
        <f>Tabela1[[#This Row],[Preço atual]]/Tabela1[[#This Row],[VP]]</f>
        <v>1.039639455085527</v>
      </c>
      <c r="K467" s="14"/>
      <c r="L467" s="14"/>
      <c r="M467" s="13">
        <v>0</v>
      </c>
      <c r="N467" s="13">
        <v>1767</v>
      </c>
      <c r="O467" s="13"/>
      <c r="P467" s="13"/>
      <c r="Q467" s="30">
        <f>Tabela1[[#This Row],[Divid.]]</f>
        <v>1.2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7" s="17">
        <f>Tabela1[[#This Row],[Preço Calculado]]/Tabela1[[#This Row],[Preço atual]]-1</f>
        <v>4.7025248577608814E-2</v>
      </c>
      <c r="U467" s="17" t="str">
        <f>HYPERLINK("https://statusinvest.com.br/fundos-imobiliarios/"&amp;Tabela1[[#This Row],[Ticker]],"Link")</f>
        <v>Link</v>
      </c>
      <c r="V467" s="38" t="s">
        <v>958</v>
      </c>
    </row>
    <row r="468" spans="1:22" x14ac:dyDescent="0.25">
      <c r="A468" s="12" t="s">
        <v>959</v>
      </c>
      <c r="B468" s="12" t="s">
        <v>915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960</v>
      </c>
      <c r="B469" s="12" t="s">
        <v>915</v>
      </c>
      <c r="C469" s="13" t="s">
        <v>82</v>
      </c>
      <c r="D469" s="13" t="s">
        <v>961</v>
      </c>
      <c r="E469" s="16">
        <v>10.61</v>
      </c>
      <c r="F469" s="16">
        <v>0.11</v>
      </c>
      <c r="G469" s="25">
        <f>Tabela1[[#This Row],[Divid.]]*12/Tabela1[[#This Row],[Preço atual]]</f>
        <v>0.12441093308199813</v>
      </c>
      <c r="H469" s="16">
        <v>1.81</v>
      </c>
      <c r="I469" s="16" t="s">
        <v>962</v>
      </c>
      <c r="J469" s="15">
        <f>Tabela1[[#This Row],[Preço atual]]/Tabela1[[#This Row],[VP]]</f>
        <v>1.0047348484848484</v>
      </c>
      <c r="K469" s="14"/>
      <c r="L469" s="14"/>
      <c r="M469" s="13">
        <v>0</v>
      </c>
      <c r="N469" s="13">
        <v>9617</v>
      </c>
      <c r="O469" s="13"/>
      <c r="P469" s="13"/>
      <c r="Q469" s="30">
        <f>Tabela1[[#This Row],[Divid.]]</f>
        <v>0.11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9" s="17">
        <f>Tabela1[[#This Row],[Preço Calculado]]/Tabela1[[#This Row],[Preço atual]]-1</f>
        <v>-8.1838132236176309E-2</v>
      </c>
      <c r="U469" s="17" t="str">
        <f>HYPERLINK("https://statusinvest.com.br/fundos-imobiliarios/"&amp;Tabela1[[#This Row],[Ticker]],"Link")</f>
        <v>Link</v>
      </c>
      <c r="V469" s="38" t="s">
        <v>963</v>
      </c>
    </row>
    <row r="470" spans="1:22" x14ac:dyDescent="0.25">
      <c r="A470" s="12" t="s">
        <v>964</v>
      </c>
      <c r="B470" s="12" t="s">
        <v>915</v>
      </c>
      <c r="C470" s="13" t="s">
        <v>82</v>
      </c>
      <c r="D470" s="13" t="s">
        <v>965</v>
      </c>
      <c r="E470" s="16">
        <v>8.9499999999999993</v>
      </c>
      <c r="F470" s="16">
        <v>0.11</v>
      </c>
      <c r="G470" s="25">
        <f>Tabela1[[#This Row],[Divid.]]*12/Tabela1[[#This Row],[Preço atual]]</f>
        <v>0.14748603351955308</v>
      </c>
      <c r="H470" s="16">
        <v>1.54</v>
      </c>
      <c r="I470" s="16" t="s">
        <v>966</v>
      </c>
      <c r="J470" s="15">
        <f>Tabela1[[#This Row],[Preço atual]]/Tabela1[[#This Row],[VP]]</f>
        <v>0.91889117043121138</v>
      </c>
      <c r="K470" s="14"/>
      <c r="L470" s="14"/>
      <c r="M470" s="13">
        <v>0</v>
      </c>
      <c r="N470" s="13">
        <v>12042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8.8457811952421306E-2</v>
      </c>
      <c r="U470" s="17" t="str">
        <f>HYPERLINK("https://statusinvest.com.br/fundos-imobiliarios/"&amp;Tabela1[[#This Row],[Ticker]],"Link")</f>
        <v>Link</v>
      </c>
      <c r="V470" s="38" t="s">
        <v>967</v>
      </c>
    </row>
    <row r="471" spans="1:22" x14ac:dyDescent="0.25">
      <c r="A471" s="12" t="s">
        <v>968</v>
      </c>
      <c r="B471" s="12" t="s">
        <v>915</v>
      </c>
      <c r="C471" s="13" t="s">
        <v>82</v>
      </c>
      <c r="D471" s="13" t="s">
        <v>969</v>
      </c>
      <c r="E471" s="16">
        <v>85.2</v>
      </c>
      <c r="F471" s="16">
        <v>1.05</v>
      </c>
      <c r="G471" s="25">
        <f>Tabela1[[#This Row],[Divid.]]*12/Tabela1[[#This Row],[Preço atual]]</f>
        <v>0.147887323943662</v>
      </c>
      <c r="H471" s="16">
        <v>13.24</v>
      </c>
      <c r="I471" s="16" t="s">
        <v>970</v>
      </c>
      <c r="J471" s="15">
        <f>Tabela1[[#This Row],[Preço atual]]/Tabela1[[#This Row],[VP]]</f>
        <v>0.89911355002110593</v>
      </c>
      <c r="K471" s="14"/>
      <c r="L471" s="14"/>
      <c r="M471" s="13">
        <v>0</v>
      </c>
      <c r="N471" s="13">
        <v>2064</v>
      </c>
      <c r="O471" s="13"/>
      <c r="P471" s="13"/>
      <c r="Q471" s="30">
        <f>Tabela1[[#This Row],[Divid.]]</f>
        <v>1.05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71" s="17">
        <f>Tabela1[[#This Row],[Preço Calculado]]/Tabela1[[#This Row],[Preço atual]]-1</f>
        <v>9.14193648978745E-2</v>
      </c>
      <c r="U471" s="17" t="str">
        <f>HYPERLINK("https://statusinvest.com.br/fundos-imobiliarios/"&amp;Tabela1[[#This Row],[Ticker]],"Link")</f>
        <v>Link</v>
      </c>
      <c r="V471" s="38" t="s">
        <v>971</v>
      </c>
    </row>
    <row r="472" spans="1:22" x14ac:dyDescent="0.25">
      <c r="A472" s="12" t="s">
        <v>972</v>
      </c>
      <c r="B472" s="12" t="s">
        <v>915</v>
      </c>
      <c r="C472" s="13" t="s">
        <v>82</v>
      </c>
      <c r="D472" s="13" t="s">
        <v>973</v>
      </c>
      <c r="E472" s="16">
        <v>10.65</v>
      </c>
      <c r="F472" s="16">
        <v>0.1</v>
      </c>
      <c r="G472" s="25">
        <f>Tabela1[[#This Row],[Divid.]]*12/Tabela1[[#This Row],[Preço atual]]</f>
        <v>0.11267605633802819</v>
      </c>
      <c r="H472" s="16">
        <v>1.39</v>
      </c>
      <c r="I472" s="16" t="s">
        <v>974</v>
      </c>
      <c r="J472" s="15">
        <f>Tabela1[[#This Row],[Preço atual]]/Tabela1[[#This Row],[VP]]</f>
        <v>1.063936063936064</v>
      </c>
      <c r="K472" s="14"/>
      <c r="L472" s="14"/>
      <c r="M472" s="13">
        <v>0</v>
      </c>
      <c r="N472" s="13">
        <v>56109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-0.16844238864923855</v>
      </c>
      <c r="U472" s="17" t="str">
        <f>HYPERLINK("https://statusinvest.com.br/fundos-imobiliarios/"&amp;Tabela1[[#This Row],[Ticker]],"Link")</f>
        <v>Link</v>
      </c>
      <c r="V472" s="38" t="s">
        <v>975</v>
      </c>
    </row>
    <row r="473" spans="1:22" x14ac:dyDescent="0.25">
      <c r="A473" s="12" t="s">
        <v>976</v>
      </c>
      <c r="B473" s="12" t="s">
        <v>915</v>
      </c>
      <c r="C473" s="13" t="s">
        <v>82</v>
      </c>
      <c r="D473" s="13" t="s">
        <v>732</v>
      </c>
      <c r="E473" s="16">
        <v>9.2899999999999991</v>
      </c>
      <c r="F473" s="16">
        <v>0.12</v>
      </c>
      <c r="G473" s="25">
        <f>Tabela1[[#This Row],[Divid.]]*12/Tabela1[[#This Row],[Preço atual]]</f>
        <v>0.155005382131324</v>
      </c>
      <c r="H473" s="16">
        <v>1.48</v>
      </c>
      <c r="I473" s="16" t="s">
        <v>977</v>
      </c>
      <c r="J473" s="15">
        <f>Tabela1[[#This Row],[Preço atual]]/Tabela1[[#This Row],[VP]]</f>
        <v>0.95282051282051272</v>
      </c>
      <c r="K473" s="14"/>
      <c r="L473" s="14"/>
      <c r="M473" s="13">
        <v>0</v>
      </c>
      <c r="N473" s="13">
        <v>83664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0.14395115964076743</v>
      </c>
      <c r="U473" s="17" t="str">
        <f>HYPERLINK("https://statusinvest.com.br/fundos-imobiliarios/"&amp;Tabela1[[#This Row],[Ticker]],"Link")</f>
        <v>Link</v>
      </c>
      <c r="V473" s="38" t="s">
        <v>978</v>
      </c>
    </row>
    <row r="474" spans="1:22" x14ac:dyDescent="0.25">
      <c r="A474" s="12" t="s">
        <v>979</v>
      </c>
      <c r="B474" s="12" t="s">
        <v>915</v>
      </c>
      <c r="C474" s="13" t="s">
        <v>36</v>
      </c>
      <c r="D474" s="13" t="s">
        <v>770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1.37</v>
      </c>
      <c r="I474" s="16" t="s">
        <v>980</v>
      </c>
      <c r="J474" s="15">
        <f>Tabela1[[#This Row],[Preço atual]]/Tabela1[[#This Row],[VP]]</f>
        <v>1.0009910802775024</v>
      </c>
      <c r="K474" s="14">
        <v>0</v>
      </c>
      <c r="L474" s="14">
        <v>0</v>
      </c>
      <c r="M474" s="13">
        <v>0</v>
      </c>
      <c r="N474" s="13">
        <v>73275</v>
      </c>
      <c r="O474" s="13">
        <v>64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981</v>
      </c>
    </row>
    <row r="475" spans="1:22" x14ac:dyDescent="0.25">
      <c r="A475" s="12" t="s">
        <v>982</v>
      </c>
      <c r="B475" s="12" t="s">
        <v>915</v>
      </c>
      <c r="C475" s="13" t="s">
        <v>82</v>
      </c>
      <c r="D475" s="13" t="s">
        <v>823</v>
      </c>
      <c r="E475" s="16">
        <v>95.88</v>
      </c>
      <c r="F475" s="16">
        <v>1.1000000000000001</v>
      </c>
      <c r="G475" s="25">
        <f>Tabela1[[#This Row],[Divid.]]*12/Tabela1[[#This Row],[Preço atual]]</f>
        <v>0.13767209011264081</v>
      </c>
      <c r="H475" s="16">
        <v>14.6</v>
      </c>
      <c r="I475" s="16" t="s">
        <v>983</v>
      </c>
      <c r="J475" s="15">
        <f>Tabela1[[#This Row],[Preço atual]]/Tabela1[[#This Row],[VP]]</f>
        <v>0.93123543123543129</v>
      </c>
      <c r="K475" s="14"/>
      <c r="L475" s="14"/>
      <c r="M475" s="13">
        <v>0</v>
      </c>
      <c r="N475" s="13">
        <v>8870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1.6030185333142377E-2</v>
      </c>
      <c r="U475" s="17" t="str">
        <f>HYPERLINK("https://statusinvest.com.br/fundos-imobiliarios/"&amp;Tabela1[[#This Row],[Ticker]],"Link")</f>
        <v>Link</v>
      </c>
      <c r="V475" s="38" t="s">
        <v>984</v>
      </c>
    </row>
    <row r="476" spans="1:22" x14ac:dyDescent="0.25">
      <c r="A476" s="12" t="s">
        <v>985</v>
      </c>
      <c r="B476" s="12" t="s">
        <v>915</v>
      </c>
      <c r="C476" s="13" t="s">
        <v>82</v>
      </c>
      <c r="D476" s="13" t="s">
        <v>834</v>
      </c>
      <c r="E476" s="16">
        <v>8.98</v>
      </c>
      <c r="F476" s="16">
        <v>0.1</v>
      </c>
      <c r="G476" s="25">
        <f>Tabela1[[#This Row],[Divid.]]*12/Tabela1[[#This Row],[Preço atual]]</f>
        <v>0.133630289532294</v>
      </c>
      <c r="H476" s="16">
        <v>1.56</v>
      </c>
      <c r="I476" s="16" t="s">
        <v>986</v>
      </c>
      <c r="J476" s="15">
        <f>Tabela1[[#This Row],[Preço atual]]/Tabela1[[#This Row],[VP]]</f>
        <v>0.93250259605399788</v>
      </c>
      <c r="K476" s="14"/>
      <c r="L476" s="14"/>
      <c r="M476" s="13">
        <v>0</v>
      </c>
      <c r="N476" s="13">
        <v>161613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-1.3798601237682728E-2</v>
      </c>
      <c r="U476" s="17" t="str">
        <f>HYPERLINK("https://statusinvest.com.br/fundos-imobiliarios/"&amp;Tabela1[[#This Row],[Ticker]],"Link")</f>
        <v>Link</v>
      </c>
      <c r="V476" s="38" t="s">
        <v>987</v>
      </c>
    </row>
    <row r="477" spans="1:22" x14ac:dyDescent="0.25">
      <c r="A477" s="12" t="s">
        <v>988</v>
      </c>
      <c r="B477" s="12" t="s">
        <v>915</v>
      </c>
      <c r="C477" s="13" t="s">
        <v>82</v>
      </c>
      <c r="D477" s="13" t="s">
        <v>572</v>
      </c>
      <c r="E477" s="16">
        <v>9.34</v>
      </c>
      <c r="F477" s="16">
        <v>0.11</v>
      </c>
      <c r="G477" s="25">
        <f>Tabela1[[#This Row],[Divid.]]*12/Tabela1[[#This Row],[Preço atual]]</f>
        <v>0.14132762312633834</v>
      </c>
      <c r="H477" s="16">
        <v>1.47</v>
      </c>
      <c r="I477" s="16" t="s">
        <v>989</v>
      </c>
      <c r="J477" s="15">
        <f>Tabela1[[#This Row],[Preço atual]]/Tabela1[[#This Row],[VP]]</f>
        <v>0.98315789473684212</v>
      </c>
      <c r="K477" s="14"/>
      <c r="L477" s="14"/>
      <c r="M477" s="13">
        <v>0</v>
      </c>
      <c r="N477" s="13">
        <v>90057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4.3008288755264301E-2</v>
      </c>
      <c r="U477" s="17" t="str">
        <f>HYPERLINK("https://statusinvest.com.br/fundos-imobiliarios/"&amp;Tabela1[[#This Row],[Ticker]],"Link")</f>
        <v>Link</v>
      </c>
      <c r="V477" s="38" t="s">
        <v>990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991</v>
      </c>
    </row>
    <row r="2" spans="1:1" x14ac:dyDescent="0.25">
      <c r="A2" s="19" t="s">
        <v>992</v>
      </c>
    </row>
    <row r="3" spans="1:1" x14ac:dyDescent="0.25">
      <c r="A3" s="20" t="s">
        <v>993</v>
      </c>
    </row>
    <row r="4" spans="1:1" x14ac:dyDescent="0.25">
      <c r="A4" s="20" t="s">
        <v>994</v>
      </c>
    </row>
    <row r="5" spans="1:1" x14ac:dyDescent="0.25">
      <c r="A5" s="20" t="s">
        <v>995</v>
      </c>
    </row>
    <row r="6" spans="1:1" x14ac:dyDescent="0.25">
      <c r="A6" s="20" t="s">
        <v>996</v>
      </c>
    </row>
    <row r="7" spans="1:1" ht="30" customHeight="1" x14ac:dyDescent="0.25">
      <c r="A7" s="20" t="s">
        <v>997</v>
      </c>
    </row>
    <row r="8" spans="1:1" ht="45" customHeight="1" x14ac:dyDescent="0.25">
      <c r="A8" s="20" t="s">
        <v>998</v>
      </c>
    </row>
    <row r="9" spans="1:1" x14ac:dyDescent="0.25">
      <c r="A9" s="20" t="s">
        <v>999</v>
      </c>
    </row>
    <row r="10" spans="1:1" x14ac:dyDescent="0.25">
      <c r="A10" s="21" t="s">
        <v>1000</v>
      </c>
    </row>
    <row r="12" spans="1:1" x14ac:dyDescent="0.25">
      <c r="A12" s="19" t="s">
        <v>1001</v>
      </c>
    </row>
    <row r="13" spans="1:1" x14ac:dyDescent="0.25">
      <c r="A13" s="22" t="s">
        <v>1002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2024-01-11T19:25:00Z</dcterms:modified>
</cp:coreProperties>
</file>